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Toshiba\Downloads\"/>
    </mc:Choice>
  </mc:AlternateContent>
  <xr:revisionPtr revIDLastSave="0" documentId="13_ncr:1_{9FBB3CCF-B8F1-416A-A31E-840297EC71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W1" sheetId="2" r:id="rId1"/>
  </sheets>
  <calcPr calcId="191029"/>
</workbook>
</file>

<file path=xl/calcChain.xml><?xml version="1.0" encoding="utf-8"?>
<calcChain xmlns="http://schemas.openxmlformats.org/spreadsheetml/2006/main">
  <c r="G159" i="2" l="1"/>
  <c r="G158" i="2"/>
  <c r="G156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3" i="2"/>
  <c r="G102" i="2"/>
  <c r="G99" i="2"/>
  <c r="G98" i="2"/>
  <c r="G88" i="2"/>
  <c r="G87" i="2"/>
  <c r="G77" i="2"/>
  <c r="G75" i="2"/>
  <c r="G74" i="2"/>
  <c r="G72" i="2"/>
  <c r="G71" i="2"/>
  <c r="G70" i="2"/>
  <c r="G69" i="2"/>
  <c r="G68" i="2"/>
  <c r="G67" i="2"/>
  <c r="G66" i="2"/>
  <c r="G65" i="2"/>
  <c r="G64" i="2"/>
  <c r="G62" i="2"/>
  <c r="G61" i="2"/>
  <c r="G60" i="2"/>
  <c r="G57" i="2"/>
  <c r="G56" i="2"/>
  <c r="G55" i="2"/>
  <c r="G54" i="2"/>
  <c r="G53" i="2"/>
  <c r="G52" i="2"/>
  <c r="G50" i="2"/>
  <c r="G49" i="2"/>
  <c r="G48" i="2"/>
  <c r="G47" i="2"/>
  <c r="G46" i="2"/>
  <c r="G45" i="2"/>
  <c r="G43" i="2"/>
  <c r="G42" i="2"/>
  <c r="G41" i="2"/>
  <c r="G39" i="2"/>
  <c r="G37" i="2"/>
  <c r="G36" i="2"/>
  <c r="G35" i="2"/>
  <c r="G34" i="2"/>
  <c r="G33" i="2"/>
  <c r="G30" i="2"/>
  <c r="G27" i="2"/>
  <c r="G26" i="2"/>
  <c r="G23" i="2"/>
  <c r="G22" i="2"/>
  <c r="G20" i="2"/>
  <c r="G16" i="2"/>
  <c r="G14" i="2"/>
  <c r="G13" i="2"/>
  <c r="G12" i="2"/>
  <c r="G11" i="2"/>
  <c r="G10" i="2"/>
  <c r="G8" i="2"/>
  <c r="G7" i="2"/>
  <c r="G5" i="2"/>
  <c r="G4" i="2"/>
</calcChain>
</file>

<file path=xl/sharedStrings.xml><?xml version="1.0" encoding="utf-8"?>
<sst xmlns="http://schemas.openxmlformats.org/spreadsheetml/2006/main" count="14" uniqueCount="14">
  <si>
    <t>Student Number</t>
  </si>
  <si>
    <t>Coefficients</t>
  </si>
  <si>
    <t>ٖGroup 2</t>
  </si>
  <si>
    <t>Q1</t>
  </si>
  <si>
    <t>Q2</t>
  </si>
  <si>
    <t>Q3</t>
  </si>
  <si>
    <t>Q4</t>
  </si>
  <si>
    <t>جریمه عدم تمیزی و خوانایی</t>
  </si>
  <si>
    <t>total</t>
  </si>
  <si>
    <t>توضیحات</t>
  </si>
  <si>
    <t>ننوشتن شماره دانشجویی</t>
  </si>
  <si>
    <t>بسیار کثیف و کیفیت عکس پایین</t>
  </si>
  <si>
    <t xml:space="preserve">جهت صفحات متفاوت </t>
  </si>
  <si>
    <t>ننوشتن نام و شماره دانشجویی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</si>
</sst>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1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ColWidth="14.42578125" defaultRowHeight="15.75" customHeight="1" x14ac:dyDescent="0.2"/>
  <cols>
    <col min="6" max="6" width="23.85546875" customWidth="1"/>
    <col min="8" max="8" width="21.42578125" customWidth="1"/>
  </cols>
  <sheetData>
    <row r="1" spans="1:28" s="9" customFormat="1" ht="12.75" x14ac:dyDescent="0.2">
      <c r="A1" s="7" t="s">
        <v>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5.75" customHeight="1" x14ac:dyDescent="0.25">
      <c r="A2" s="2" t="s">
        <v>1</v>
      </c>
      <c r="B2" s="3">
        <v>1</v>
      </c>
      <c r="C2" s="3">
        <v>1</v>
      </c>
      <c r="D2" s="3">
        <v>1</v>
      </c>
      <c r="E2" s="3">
        <v>1</v>
      </c>
      <c r="F2" s="1"/>
      <c r="G2" s="1"/>
      <c r="H2" s="1"/>
    </row>
    <row r="3" spans="1:28" ht="15.75" customHeight="1" x14ac:dyDescent="0.25">
      <c r="A3" s="2">
        <v>9531055</v>
      </c>
      <c r="B3" s="3"/>
      <c r="C3" s="3"/>
      <c r="D3" s="3"/>
      <c r="E3" s="3"/>
      <c r="F3" s="3"/>
      <c r="G3" s="3">
        <v>0</v>
      </c>
    </row>
    <row r="4" spans="1:28" ht="15.75" customHeight="1" x14ac:dyDescent="0.25">
      <c r="A4" s="2">
        <v>9626087</v>
      </c>
      <c r="B4" s="4">
        <v>90</v>
      </c>
      <c r="C4" s="4">
        <v>60</v>
      </c>
      <c r="D4" s="4">
        <v>95</v>
      </c>
      <c r="E4" s="4">
        <v>95</v>
      </c>
      <c r="F4" s="5"/>
      <c r="G4" s="1">
        <f ca="1">IFERROR(__xludf.DUMMYFUNCTION("MAX(AVERAGE.WEIGHTED(B4:E4,B$2:E$2)-F4, 0)"),85)</f>
        <v>85</v>
      </c>
      <c r="H4" s="1"/>
    </row>
    <row r="5" spans="1:28" ht="15.75" customHeight="1" x14ac:dyDescent="0.25">
      <c r="A5" s="2">
        <v>9531412</v>
      </c>
      <c r="B5" s="4">
        <v>100</v>
      </c>
      <c r="C5" s="4">
        <v>80</v>
      </c>
      <c r="D5" s="4">
        <v>100</v>
      </c>
      <c r="E5" s="4">
        <v>85</v>
      </c>
      <c r="F5" s="5"/>
      <c r="G5" s="1">
        <f ca="1">IFERROR(__xludf.DUMMYFUNCTION("MAX(AVERAGE.WEIGHTED(B5:E5,B$2:E$2)-F5, 0)"),91.25)</f>
        <v>91.25</v>
      </c>
      <c r="H5" s="1"/>
    </row>
    <row r="6" spans="1:28" ht="15.75" customHeight="1" x14ac:dyDescent="0.25">
      <c r="A6" s="2">
        <v>9423008</v>
      </c>
      <c r="B6" s="5"/>
      <c r="C6" s="5"/>
      <c r="D6" s="5"/>
      <c r="E6" s="5"/>
      <c r="F6" s="5"/>
      <c r="G6" s="3">
        <v>0</v>
      </c>
      <c r="H6" s="1"/>
    </row>
    <row r="7" spans="1:28" ht="15.75" customHeight="1" x14ac:dyDescent="0.25">
      <c r="A7" s="2">
        <v>9431703</v>
      </c>
      <c r="B7" s="4">
        <v>95</v>
      </c>
      <c r="C7" s="4">
        <v>100</v>
      </c>
      <c r="D7" s="4">
        <v>95</v>
      </c>
      <c r="E7" s="4">
        <v>95</v>
      </c>
      <c r="F7" s="5"/>
      <c r="G7" s="1">
        <f ca="1">IFERROR(__xludf.DUMMYFUNCTION("MAX(AVERAGE.WEIGHTED(B7:E7,B$2:E$2)-F7, 0)"),96.25)</f>
        <v>96.25</v>
      </c>
      <c r="H7" s="1"/>
    </row>
    <row r="8" spans="1:28" ht="15.75" customHeight="1" x14ac:dyDescent="0.25">
      <c r="A8" s="2">
        <v>9524014</v>
      </c>
      <c r="B8" s="4">
        <v>100</v>
      </c>
      <c r="C8" s="4">
        <v>60</v>
      </c>
      <c r="D8" s="4">
        <v>95</v>
      </c>
      <c r="E8" s="4">
        <v>90</v>
      </c>
      <c r="F8" s="5"/>
      <c r="G8" s="1">
        <f ca="1">IFERROR(__xludf.DUMMYFUNCTION("MAX(AVERAGE.WEIGHTED(B8:E8,B$2:E$2)-F8, 0)"),86.25)</f>
        <v>86.25</v>
      </c>
      <c r="H8" s="1"/>
    </row>
    <row r="9" spans="1:28" ht="15.75" customHeight="1" x14ac:dyDescent="0.25">
      <c r="A9" s="2">
        <v>9531062</v>
      </c>
      <c r="B9" s="5"/>
      <c r="C9" s="5"/>
      <c r="D9" s="5"/>
      <c r="E9" s="5"/>
      <c r="F9" s="5"/>
      <c r="G9" s="3">
        <v>0</v>
      </c>
      <c r="H9" s="1"/>
    </row>
    <row r="10" spans="1:28" ht="15.75" customHeight="1" x14ac:dyDescent="0.25">
      <c r="A10" s="2">
        <v>9531402</v>
      </c>
      <c r="B10" s="4">
        <v>80</v>
      </c>
      <c r="C10" s="4">
        <v>60</v>
      </c>
      <c r="D10" s="4">
        <v>90</v>
      </c>
      <c r="E10" s="4">
        <v>75</v>
      </c>
      <c r="F10" s="5"/>
      <c r="G10" s="1">
        <f ca="1">IFERROR(__xludf.DUMMYFUNCTION("MAX(AVERAGE.WEIGHTED(B10:E10,B$2:E$2)-F10, 0)"),76.25)</f>
        <v>76.25</v>
      </c>
      <c r="H10" s="1"/>
    </row>
    <row r="11" spans="1:28" ht="15.75" customHeight="1" x14ac:dyDescent="0.25">
      <c r="A11" s="2">
        <v>9531905</v>
      </c>
      <c r="B11" s="4">
        <v>70</v>
      </c>
      <c r="C11" s="4">
        <v>60</v>
      </c>
      <c r="D11" s="4">
        <v>95</v>
      </c>
      <c r="E11" s="4">
        <v>95</v>
      </c>
      <c r="F11" s="5"/>
      <c r="G11" s="1">
        <f ca="1">IFERROR(__xludf.DUMMYFUNCTION("MAX(AVERAGE.WEIGHTED(B11:E11,B$2:E$2)-F11, 0)"),80)</f>
        <v>80</v>
      </c>
      <c r="H11" s="1"/>
    </row>
    <row r="12" spans="1:28" ht="15.75" customHeight="1" x14ac:dyDescent="0.25">
      <c r="A12" s="2">
        <v>9527047</v>
      </c>
      <c r="B12" s="4">
        <v>100</v>
      </c>
      <c r="C12" s="4">
        <v>100</v>
      </c>
      <c r="D12" s="4">
        <v>95</v>
      </c>
      <c r="E12" s="4">
        <v>85</v>
      </c>
      <c r="F12" s="5"/>
      <c r="G12" s="1">
        <f ca="1">IFERROR(__xludf.DUMMYFUNCTION("MAX(AVERAGE.WEIGHTED(B12:E12,B$2:E$2)-F12, 0)"),95)</f>
        <v>95</v>
      </c>
      <c r="H12" s="1"/>
    </row>
    <row r="13" spans="1:28" ht="15.75" customHeight="1" x14ac:dyDescent="0.25">
      <c r="A13" s="2">
        <v>9531705</v>
      </c>
      <c r="B13" s="4">
        <v>100</v>
      </c>
      <c r="C13" s="4">
        <v>60</v>
      </c>
      <c r="D13" s="4">
        <v>100</v>
      </c>
      <c r="E13" s="4">
        <v>100</v>
      </c>
      <c r="F13" s="5"/>
      <c r="G13" s="1">
        <f ca="1">IFERROR(__xludf.DUMMYFUNCTION("MAX(AVERAGE.WEIGHTED(B13:E13,B$2:E$2)-F13, 0)"),90)</f>
        <v>90</v>
      </c>
      <c r="H13" s="1"/>
    </row>
    <row r="14" spans="1:28" ht="15.75" customHeight="1" x14ac:dyDescent="0.25">
      <c r="A14" s="2">
        <v>9531702</v>
      </c>
      <c r="B14" s="4">
        <v>100</v>
      </c>
      <c r="C14" s="4">
        <v>60</v>
      </c>
      <c r="D14" s="4">
        <v>95</v>
      </c>
      <c r="E14" s="4">
        <v>100</v>
      </c>
      <c r="F14" s="5"/>
      <c r="G14" s="1">
        <f ca="1">IFERROR(__xludf.DUMMYFUNCTION("MAX(AVERAGE.WEIGHTED(B14:E14,B$2:E$2)-F14, 0)"),88.75)</f>
        <v>88.75</v>
      </c>
      <c r="H14" s="1"/>
    </row>
    <row r="15" spans="1:28" ht="15.75" customHeight="1" x14ac:dyDescent="0.25">
      <c r="A15" s="2">
        <v>9531019</v>
      </c>
      <c r="B15" s="5"/>
      <c r="C15" s="5"/>
      <c r="D15" s="5"/>
      <c r="E15" s="5"/>
      <c r="F15" s="5"/>
      <c r="G15" s="3">
        <v>0</v>
      </c>
      <c r="H15" s="1"/>
    </row>
    <row r="16" spans="1:28" ht="15.75" customHeight="1" x14ac:dyDescent="0.25">
      <c r="A16" s="2">
        <v>9531046</v>
      </c>
      <c r="B16" s="4">
        <v>95</v>
      </c>
      <c r="C16" s="4">
        <v>60</v>
      </c>
      <c r="D16" s="4">
        <v>95</v>
      </c>
      <c r="E16" s="4">
        <v>90</v>
      </c>
      <c r="F16" s="5"/>
      <c r="G16" s="1">
        <f ca="1">IFERROR(__xludf.DUMMYFUNCTION("MAX(AVERAGE.WEIGHTED(B16:E16,B$2:E$2)-F16, 0)"),85)</f>
        <v>85</v>
      </c>
      <c r="H16" s="1"/>
    </row>
    <row r="17" spans="1:8" ht="15.75" customHeight="1" x14ac:dyDescent="0.25">
      <c r="A17" s="2">
        <v>9539045</v>
      </c>
      <c r="B17" s="5"/>
      <c r="C17" s="5"/>
      <c r="D17" s="5"/>
      <c r="E17" s="5"/>
      <c r="F17" s="5"/>
      <c r="G17" s="3">
        <v>0</v>
      </c>
      <c r="H17" s="1"/>
    </row>
    <row r="18" spans="1:8" ht="15.75" customHeight="1" x14ac:dyDescent="0.25">
      <c r="A18" s="2">
        <v>9528090</v>
      </c>
      <c r="B18" s="5"/>
      <c r="C18" s="5"/>
      <c r="D18" s="5"/>
      <c r="E18" s="5"/>
      <c r="F18" s="5"/>
      <c r="G18" s="3">
        <v>0</v>
      </c>
      <c r="H18" s="1"/>
    </row>
    <row r="19" spans="1:8" ht="15.75" customHeight="1" x14ac:dyDescent="0.25">
      <c r="A19" s="2">
        <v>9431701</v>
      </c>
      <c r="B19" s="5"/>
      <c r="C19" s="5"/>
      <c r="D19" s="5"/>
      <c r="E19" s="5"/>
      <c r="F19" s="5"/>
      <c r="G19" s="3">
        <v>0</v>
      </c>
      <c r="H19" s="1"/>
    </row>
    <row r="20" spans="1:8" ht="15.75" customHeight="1" x14ac:dyDescent="0.25">
      <c r="A20" s="2">
        <v>9528007</v>
      </c>
      <c r="B20" s="4">
        <v>70</v>
      </c>
      <c r="C20" s="4">
        <v>60</v>
      </c>
      <c r="D20" s="4">
        <v>100</v>
      </c>
      <c r="E20" s="4">
        <v>80</v>
      </c>
      <c r="F20" s="5"/>
      <c r="G20" s="1">
        <f ca="1">IFERROR(__xludf.DUMMYFUNCTION("MAX(AVERAGE.WEIGHTED(B20:E20,B$2:E$2)-F20, 0)"),77.5)</f>
        <v>77.5</v>
      </c>
      <c r="H20" s="1"/>
    </row>
    <row r="21" spans="1:8" ht="15.75" customHeight="1" x14ac:dyDescent="0.25">
      <c r="A21" s="2">
        <v>9531097</v>
      </c>
      <c r="B21" s="5"/>
      <c r="C21" s="5"/>
      <c r="D21" s="5"/>
      <c r="E21" s="5"/>
      <c r="F21" s="5"/>
      <c r="G21" s="3">
        <v>0</v>
      </c>
      <c r="H21" s="1"/>
    </row>
    <row r="22" spans="1:8" x14ac:dyDescent="0.25">
      <c r="A22" s="2">
        <v>9531421</v>
      </c>
      <c r="B22" s="4">
        <v>70</v>
      </c>
      <c r="C22" s="4">
        <v>50</v>
      </c>
      <c r="D22" s="4">
        <v>95</v>
      </c>
      <c r="E22" s="4">
        <v>90</v>
      </c>
      <c r="F22" s="5"/>
      <c r="G22" s="1">
        <f ca="1">IFERROR(__xludf.DUMMYFUNCTION("MAX(AVERAGE.WEIGHTED(B22:E22,B$2:E$2)-F22, 0)"),76.25)</f>
        <v>76.25</v>
      </c>
      <c r="H22" s="1"/>
    </row>
    <row r="23" spans="1:8" x14ac:dyDescent="0.25">
      <c r="A23" s="2">
        <v>9531047</v>
      </c>
      <c r="B23" s="4">
        <v>75</v>
      </c>
      <c r="C23" s="4">
        <v>45</v>
      </c>
      <c r="D23" s="4">
        <v>85</v>
      </c>
      <c r="E23" s="4">
        <v>95</v>
      </c>
      <c r="F23" s="5"/>
      <c r="G23" s="1">
        <f ca="1">IFERROR(__xludf.DUMMYFUNCTION("MAX(AVERAGE.WEIGHTED(B23:E23,B$2:E$2)-F23, 0)"),75)</f>
        <v>75</v>
      </c>
      <c r="H23" s="1"/>
    </row>
    <row r="24" spans="1:8" x14ac:dyDescent="0.25">
      <c r="A24" s="2">
        <v>9531415</v>
      </c>
      <c r="B24" s="5"/>
      <c r="C24" s="5"/>
      <c r="D24" s="5"/>
      <c r="E24" s="5"/>
      <c r="F24" s="5"/>
      <c r="G24" s="3">
        <v>0</v>
      </c>
      <c r="H24" s="1"/>
    </row>
    <row r="25" spans="1:8" x14ac:dyDescent="0.25">
      <c r="A25" s="2">
        <v>9531085</v>
      </c>
      <c r="B25" s="5"/>
      <c r="C25" s="5"/>
      <c r="D25" s="5"/>
      <c r="E25" s="5"/>
      <c r="F25" s="5"/>
      <c r="G25" s="3">
        <v>0</v>
      </c>
      <c r="H25" s="1"/>
    </row>
    <row r="26" spans="1:8" x14ac:dyDescent="0.25">
      <c r="A26" s="2">
        <v>9531706</v>
      </c>
      <c r="B26" s="4">
        <v>100</v>
      </c>
      <c r="C26" s="4">
        <v>100</v>
      </c>
      <c r="D26" s="4">
        <v>95</v>
      </c>
      <c r="E26" s="4">
        <v>100</v>
      </c>
      <c r="F26" s="5"/>
      <c r="G26" s="1">
        <f ca="1">IFERROR(__xludf.DUMMYFUNCTION("MAX(AVERAGE.WEIGHTED(B26:E26,B$2:E$2)-F26, 0)"),98.75)</f>
        <v>98.75</v>
      </c>
      <c r="H26" s="1"/>
    </row>
    <row r="27" spans="1:8" x14ac:dyDescent="0.25">
      <c r="A27" s="2">
        <v>9531707</v>
      </c>
      <c r="B27" s="4">
        <v>100</v>
      </c>
      <c r="C27" s="4">
        <v>100</v>
      </c>
      <c r="D27" s="4">
        <v>90</v>
      </c>
      <c r="E27" s="4">
        <v>95</v>
      </c>
      <c r="F27" s="5"/>
      <c r="G27" s="1">
        <f ca="1">IFERROR(__xludf.DUMMYFUNCTION("MAX(AVERAGE.WEIGHTED(B27:E27,B$2:E$2)-F27, 0)"),96.25)</f>
        <v>96.25</v>
      </c>
      <c r="H27" s="1"/>
    </row>
    <row r="28" spans="1:8" x14ac:dyDescent="0.25">
      <c r="A28" s="2">
        <v>9531089</v>
      </c>
      <c r="B28" s="5"/>
      <c r="C28" s="5"/>
      <c r="D28" s="5"/>
      <c r="E28" s="5"/>
      <c r="F28" s="5"/>
      <c r="G28" s="3">
        <v>0</v>
      </c>
      <c r="H28" s="1"/>
    </row>
    <row r="29" spans="1:8" x14ac:dyDescent="0.25">
      <c r="A29" s="2">
        <v>9531311</v>
      </c>
      <c r="B29" s="5"/>
      <c r="C29" s="5"/>
      <c r="D29" s="5"/>
      <c r="E29" s="5"/>
      <c r="F29" s="5"/>
      <c r="G29" s="3">
        <v>0</v>
      </c>
      <c r="H29" s="1"/>
    </row>
    <row r="30" spans="1:8" x14ac:dyDescent="0.25">
      <c r="A30" s="2">
        <v>9531701</v>
      </c>
      <c r="B30" s="4">
        <v>95</v>
      </c>
      <c r="C30" s="4">
        <v>75</v>
      </c>
      <c r="D30" s="4">
        <v>85</v>
      </c>
      <c r="E30" s="4">
        <v>90</v>
      </c>
      <c r="F30" s="5"/>
      <c r="G30" s="1">
        <f ca="1">IFERROR(__xludf.DUMMYFUNCTION("MAX(AVERAGE.WEIGHTED(B30:E30,B$2:E$2)-F30, 0)"),86.25)</f>
        <v>86.25</v>
      </c>
      <c r="H30" s="1"/>
    </row>
    <row r="31" spans="1:8" x14ac:dyDescent="0.25">
      <c r="A31" s="2">
        <v>9531431</v>
      </c>
      <c r="B31" s="5"/>
      <c r="C31" s="5"/>
      <c r="D31" s="5"/>
      <c r="E31" s="5"/>
      <c r="F31" s="5"/>
      <c r="G31" s="3">
        <v>0</v>
      </c>
      <c r="H31" s="1"/>
    </row>
    <row r="32" spans="1:8" x14ac:dyDescent="0.25">
      <c r="A32" s="2">
        <v>9431704</v>
      </c>
      <c r="B32" s="5"/>
      <c r="C32" s="5"/>
      <c r="D32" s="5"/>
      <c r="E32" s="5"/>
      <c r="F32" s="5"/>
      <c r="G32" s="3">
        <v>0</v>
      </c>
      <c r="H32" s="1"/>
    </row>
    <row r="33" spans="1:8" x14ac:dyDescent="0.25">
      <c r="A33" s="2">
        <v>9531309</v>
      </c>
      <c r="B33" s="4">
        <v>95</v>
      </c>
      <c r="C33" s="4">
        <v>40</v>
      </c>
      <c r="D33" s="4">
        <v>95</v>
      </c>
      <c r="E33" s="4">
        <v>65</v>
      </c>
      <c r="F33" s="4">
        <v>5</v>
      </c>
      <c r="G33" s="1">
        <f ca="1">IFERROR(__xludf.DUMMYFUNCTION("MAX(AVERAGE.WEIGHTED(B33:E33,B$2:E$2)-F33, 0)"),68.75)</f>
        <v>68.75</v>
      </c>
      <c r="H33" s="6" t="s">
        <v>10</v>
      </c>
    </row>
    <row r="34" spans="1:8" x14ac:dyDescent="0.25">
      <c r="A34" s="2">
        <v>9631027</v>
      </c>
      <c r="B34" s="4">
        <v>90</v>
      </c>
      <c r="C34" s="4">
        <v>75</v>
      </c>
      <c r="D34" s="4">
        <v>100</v>
      </c>
      <c r="E34" s="4">
        <v>90</v>
      </c>
      <c r="F34" s="5"/>
      <c r="G34" s="1">
        <f ca="1">IFERROR(__xludf.DUMMYFUNCTION("MAX(AVERAGE.WEIGHTED(B34:E34,B$2:E$2)-F34, 0)"),88.75)</f>
        <v>88.75</v>
      </c>
      <c r="H34" s="1"/>
    </row>
    <row r="35" spans="1:8" x14ac:dyDescent="0.25">
      <c r="A35" s="2">
        <v>9631029</v>
      </c>
      <c r="B35" s="4">
        <v>85</v>
      </c>
      <c r="C35" s="4">
        <v>100</v>
      </c>
      <c r="D35" s="4">
        <v>90</v>
      </c>
      <c r="E35" s="4">
        <v>0</v>
      </c>
      <c r="F35" s="5"/>
      <c r="G35" s="1">
        <f ca="1">IFERROR(__xludf.DUMMYFUNCTION("MAX(AVERAGE.WEIGHTED(B35:E35,B$2:E$2)-F35, 0)"),68.75)</f>
        <v>68.75</v>
      </c>
      <c r="H35" s="1"/>
    </row>
    <row r="36" spans="1:8" x14ac:dyDescent="0.25">
      <c r="A36" s="2">
        <v>9631417</v>
      </c>
      <c r="B36" s="4">
        <v>90</v>
      </c>
      <c r="C36" s="4">
        <v>85</v>
      </c>
      <c r="D36" s="4">
        <v>90</v>
      </c>
      <c r="E36" s="4">
        <v>90</v>
      </c>
      <c r="F36" s="5"/>
      <c r="G36" s="1">
        <f ca="1">IFERROR(__xludf.DUMMYFUNCTION("MAX(AVERAGE.WEIGHTED(B36:E36,B$2:E$2)-F36, 0)"),88.75)</f>
        <v>88.75</v>
      </c>
      <c r="H36" s="1"/>
    </row>
    <row r="37" spans="1:8" x14ac:dyDescent="0.25">
      <c r="A37" s="2">
        <v>9631030</v>
      </c>
      <c r="B37" s="4">
        <v>100</v>
      </c>
      <c r="C37" s="4">
        <v>60</v>
      </c>
      <c r="D37" s="4">
        <v>95</v>
      </c>
      <c r="E37" s="4">
        <v>100</v>
      </c>
      <c r="F37" s="5"/>
      <c r="G37" s="1">
        <f ca="1">IFERROR(__xludf.DUMMYFUNCTION("MAX(AVERAGE.WEIGHTED(B37:E37,B$2:E$2)-F37, 0)"),88.75)</f>
        <v>88.75</v>
      </c>
      <c r="H37" s="1"/>
    </row>
    <row r="38" spans="1:8" x14ac:dyDescent="0.25">
      <c r="A38" s="2">
        <v>9631033</v>
      </c>
      <c r="B38" s="5"/>
      <c r="C38" s="5"/>
      <c r="D38" s="5"/>
      <c r="E38" s="5"/>
      <c r="F38" s="5"/>
      <c r="G38" s="3">
        <v>0</v>
      </c>
      <c r="H38" s="1"/>
    </row>
    <row r="39" spans="1:8" x14ac:dyDescent="0.25">
      <c r="A39" s="2">
        <v>9631040</v>
      </c>
      <c r="B39" s="4">
        <v>90</v>
      </c>
      <c r="C39" s="4">
        <v>100</v>
      </c>
      <c r="D39" s="4">
        <v>95</v>
      </c>
      <c r="E39" s="4">
        <v>100</v>
      </c>
      <c r="F39" s="5"/>
      <c r="G39" s="1">
        <f ca="1">IFERROR(__xludf.DUMMYFUNCTION("MAX(AVERAGE.WEIGHTED(B39:E39,B$2:E$2)-F39, 0)"),96.25)</f>
        <v>96.25</v>
      </c>
      <c r="H39" s="1"/>
    </row>
    <row r="40" spans="1:8" x14ac:dyDescent="0.25">
      <c r="A40" s="2">
        <v>9631050</v>
      </c>
      <c r="B40" s="5"/>
      <c r="C40" s="5"/>
      <c r="D40" s="5"/>
      <c r="E40" s="5"/>
      <c r="F40" s="5"/>
      <c r="G40" s="3">
        <v>0</v>
      </c>
      <c r="H40" s="1"/>
    </row>
    <row r="41" spans="1:8" x14ac:dyDescent="0.25">
      <c r="A41" s="2">
        <v>9631415</v>
      </c>
      <c r="B41" s="4">
        <v>100</v>
      </c>
      <c r="C41" s="4">
        <v>100</v>
      </c>
      <c r="D41" s="4">
        <v>90</v>
      </c>
      <c r="E41" s="4">
        <v>90</v>
      </c>
      <c r="F41" s="5"/>
      <c r="G41" s="1">
        <f ca="1">IFERROR(__xludf.DUMMYFUNCTION("MAX(AVERAGE.WEIGHTED(B41:E41,B$2:E$2)-F41, 0)"),95)</f>
        <v>95</v>
      </c>
      <c r="H41" s="1"/>
    </row>
    <row r="42" spans="1:8" x14ac:dyDescent="0.25">
      <c r="A42" s="2">
        <v>9631419</v>
      </c>
      <c r="B42" s="4">
        <v>95</v>
      </c>
      <c r="C42" s="4">
        <v>100</v>
      </c>
      <c r="D42" s="4">
        <v>100</v>
      </c>
      <c r="E42" s="4">
        <v>100</v>
      </c>
      <c r="F42" s="5"/>
      <c r="G42" s="1">
        <f ca="1">IFERROR(__xludf.DUMMYFUNCTION("MAX(AVERAGE.WEIGHTED(B42:E42,B$2:E$2)-F42, 0)"),98.75)</f>
        <v>98.75</v>
      </c>
      <c r="H42" s="1"/>
    </row>
    <row r="43" spans="1:8" x14ac:dyDescent="0.25">
      <c r="A43" s="2">
        <v>9631079</v>
      </c>
      <c r="B43" s="4">
        <v>100</v>
      </c>
      <c r="C43" s="4">
        <v>100</v>
      </c>
      <c r="D43" s="4">
        <v>95</v>
      </c>
      <c r="E43" s="4">
        <v>95</v>
      </c>
      <c r="F43" s="5"/>
      <c r="G43" s="1">
        <f ca="1">IFERROR(__xludf.DUMMYFUNCTION("MAX(AVERAGE.WEIGHTED(B43:E43,B$2:E$2)-F43, 0)"),97.5)</f>
        <v>97.5</v>
      </c>
      <c r="H43" s="1"/>
    </row>
    <row r="44" spans="1:8" x14ac:dyDescent="0.25">
      <c r="A44" s="2">
        <v>9631011</v>
      </c>
      <c r="B44" s="5"/>
      <c r="C44" s="5"/>
      <c r="D44" s="5"/>
      <c r="E44" s="5"/>
      <c r="F44" s="5"/>
      <c r="G44" s="3">
        <v>0</v>
      </c>
      <c r="H44" s="1"/>
    </row>
    <row r="45" spans="1:8" x14ac:dyDescent="0.25">
      <c r="A45" s="2">
        <v>9631056</v>
      </c>
      <c r="B45" s="4">
        <v>100</v>
      </c>
      <c r="C45" s="4">
        <v>65</v>
      </c>
      <c r="D45" s="4">
        <v>100</v>
      </c>
      <c r="E45" s="4">
        <v>90</v>
      </c>
      <c r="F45" s="5"/>
      <c r="G45" s="1">
        <f ca="1">IFERROR(__xludf.DUMMYFUNCTION("MAX(AVERAGE.WEIGHTED(B45:E45,B$2:E$2)-F45, 0)"),88.75)</f>
        <v>88.75</v>
      </c>
      <c r="H45" s="1"/>
    </row>
    <row r="46" spans="1:8" x14ac:dyDescent="0.25">
      <c r="A46" s="2">
        <v>9627052</v>
      </c>
      <c r="B46" s="4">
        <v>100</v>
      </c>
      <c r="C46" s="4">
        <v>95</v>
      </c>
      <c r="D46" s="4">
        <v>95</v>
      </c>
      <c r="E46" s="4">
        <v>85</v>
      </c>
      <c r="F46" s="5"/>
      <c r="G46" s="1">
        <f ca="1">IFERROR(__xludf.DUMMYFUNCTION("MAX(AVERAGE.WEIGHTED(B46:E46,B$2:E$2)-F46, 0)"),93.75)</f>
        <v>93.75</v>
      </c>
      <c r="H46" s="1"/>
    </row>
    <row r="47" spans="1:8" x14ac:dyDescent="0.25">
      <c r="A47" s="2">
        <v>9623068</v>
      </c>
      <c r="B47" s="4">
        <v>100</v>
      </c>
      <c r="C47" s="4">
        <v>100</v>
      </c>
      <c r="D47" s="4">
        <v>100</v>
      </c>
      <c r="E47" s="4">
        <v>100</v>
      </c>
      <c r="F47" s="5"/>
      <c r="G47" s="1">
        <f ca="1">IFERROR(__xludf.DUMMYFUNCTION("MAX(AVERAGE.WEIGHTED(B47:E47,B$2:E$2)-F47, 0)"),100)</f>
        <v>100</v>
      </c>
      <c r="H47" s="1"/>
    </row>
    <row r="48" spans="1:8" x14ac:dyDescent="0.25">
      <c r="A48" s="2">
        <v>9626015</v>
      </c>
      <c r="B48" s="4">
        <v>70</v>
      </c>
      <c r="C48" s="4">
        <v>60</v>
      </c>
      <c r="D48" s="4">
        <v>90</v>
      </c>
      <c r="E48" s="4">
        <v>85</v>
      </c>
      <c r="F48" s="5"/>
      <c r="G48" s="1">
        <f ca="1">IFERROR(__xludf.DUMMYFUNCTION("MAX(AVERAGE.WEIGHTED(B48:E48,B$2:E$2)-F48, 0)"),76.25)</f>
        <v>76.25</v>
      </c>
      <c r="H48" s="1"/>
    </row>
    <row r="49" spans="1:8" x14ac:dyDescent="0.25">
      <c r="A49" s="2">
        <v>9628099</v>
      </c>
      <c r="B49" s="4">
        <v>90</v>
      </c>
      <c r="C49" s="4">
        <v>100</v>
      </c>
      <c r="D49" s="4">
        <v>95</v>
      </c>
      <c r="E49" s="4">
        <v>95</v>
      </c>
      <c r="F49" s="5"/>
      <c r="G49" s="1">
        <f ca="1">IFERROR(__xludf.DUMMYFUNCTION("MAX(AVERAGE.WEIGHTED(B49:E49,B$2:E$2)-F49, 0)"),95)</f>
        <v>95</v>
      </c>
      <c r="H49" s="1"/>
    </row>
    <row r="50" spans="1:8" x14ac:dyDescent="0.25">
      <c r="A50" s="2">
        <v>9631022</v>
      </c>
      <c r="B50" s="4">
        <v>90</v>
      </c>
      <c r="C50" s="4">
        <v>100</v>
      </c>
      <c r="D50" s="4">
        <v>100</v>
      </c>
      <c r="E50" s="4">
        <v>85</v>
      </c>
      <c r="F50" s="5"/>
      <c r="G50" s="1">
        <f ca="1">IFERROR(__xludf.DUMMYFUNCTION("MAX(AVERAGE.WEIGHTED(B50:E50,B$2:E$2)-F50, 0)"),93.75)</f>
        <v>93.75</v>
      </c>
      <c r="H50" s="1"/>
    </row>
    <row r="51" spans="1:8" x14ac:dyDescent="0.25">
      <c r="A51" s="2">
        <v>9631055</v>
      </c>
      <c r="B51" s="5"/>
      <c r="C51" s="5"/>
      <c r="D51" s="5"/>
      <c r="E51" s="5"/>
      <c r="F51" s="5"/>
      <c r="G51" s="3">
        <v>0</v>
      </c>
      <c r="H51" s="1"/>
    </row>
    <row r="52" spans="1:8" x14ac:dyDescent="0.25">
      <c r="A52" s="2">
        <v>9626104</v>
      </c>
      <c r="B52" s="4">
        <v>100</v>
      </c>
      <c r="C52" s="4">
        <v>60</v>
      </c>
      <c r="D52" s="4">
        <v>100</v>
      </c>
      <c r="E52" s="4">
        <v>95</v>
      </c>
      <c r="F52" s="5"/>
      <c r="G52" s="1">
        <f ca="1">IFERROR(__xludf.DUMMYFUNCTION("MAX(AVERAGE.WEIGHTED(B52:E52,B$2:E$2)-F52, 0)"),88.75)</f>
        <v>88.75</v>
      </c>
      <c r="H52" s="1"/>
    </row>
    <row r="53" spans="1:8" x14ac:dyDescent="0.25">
      <c r="A53" s="2">
        <v>9630039</v>
      </c>
      <c r="B53" s="4">
        <v>70</v>
      </c>
      <c r="C53" s="4">
        <v>50</v>
      </c>
      <c r="D53" s="4">
        <v>85</v>
      </c>
      <c r="E53" s="4">
        <v>75</v>
      </c>
      <c r="F53" s="5"/>
      <c r="G53" s="1">
        <f ca="1">IFERROR(__xludf.DUMMYFUNCTION("MAX(AVERAGE.WEIGHTED(B53:E53,B$2:E$2)-F53, 0)"),70)</f>
        <v>70</v>
      </c>
      <c r="H53" s="1"/>
    </row>
    <row r="54" spans="1:8" x14ac:dyDescent="0.25">
      <c r="A54" s="2">
        <v>9639035</v>
      </c>
      <c r="B54" s="4">
        <v>95</v>
      </c>
      <c r="C54" s="4">
        <v>100</v>
      </c>
      <c r="D54" s="4">
        <v>95</v>
      </c>
      <c r="E54" s="4">
        <v>95</v>
      </c>
      <c r="F54" s="5"/>
      <c r="G54" s="1">
        <f ca="1">IFERROR(__xludf.DUMMYFUNCTION("MAX(AVERAGE.WEIGHTED(B54:E54,B$2:E$2)-F54, 0)"),96.25)</f>
        <v>96.25</v>
      </c>
      <c r="H54" s="1"/>
    </row>
    <row r="55" spans="1:8" x14ac:dyDescent="0.25">
      <c r="A55" s="2">
        <v>9631408</v>
      </c>
      <c r="B55" s="4">
        <v>100</v>
      </c>
      <c r="C55" s="4">
        <v>100</v>
      </c>
      <c r="D55" s="4">
        <v>95</v>
      </c>
      <c r="E55" s="4">
        <v>95</v>
      </c>
      <c r="F55" s="5"/>
      <c r="G55" s="1">
        <f ca="1">IFERROR(__xludf.DUMMYFUNCTION("MAX(AVERAGE.WEIGHTED(B55:E55,B$2:E$2)-F55, 0)"),97.5)</f>
        <v>97.5</v>
      </c>
      <c r="H55" s="1"/>
    </row>
    <row r="56" spans="1:8" x14ac:dyDescent="0.25">
      <c r="A56" s="2">
        <v>9631071</v>
      </c>
      <c r="B56" s="4">
        <v>40</v>
      </c>
      <c r="C56" s="4">
        <v>60</v>
      </c>
      <c r="D56" s="4">
        <v>80</v>
      </c>
      <c r="E56" s="4">
        <v>90</v>
      </c>
      <c r="F56" s="4">
        <v>10</v>
      </c>
      <c r="G56" s="1">
        <f ca="1">IFERROR(__xludf.DUMMYFUNCTION("MAX(AVERAGE.WEIGHTED(B56:E56,B$2:E$2)-F56, 0)"),57.5)</f>
        <v>57.5</v>
      </c>
      <c r="H56" s="6" t="s">
        <v>11</v>
      </c>
    </row>
    <row r="57" spans="1:8" x14ac:dyDescent="0.25">
      <c r="A57" s="2">
        <v>9629041</v>
      </c>
      <c r="B57" s="4">
        <v>100</v>
      </c>
      <c r="C57" s="4">
        <v>100</v>
      </c>
      <c r="D57" s="4">
        <v>100</v>
      </c>
      <c r="E57" s="4">
        <v>100</v>
      </c>
      <c r="F57" s="5"/>
      <c r="G57" s="1">
        <f ca="1">IFERROR(__xludf.DUMMYFUNCTION("MAX(AVERAGE.WEIGHTED(B57:E57,B$2:E$2)-F57, 0)"),100)</f>
        <v>100</v>
      </c>
      <c r="H57" s="1"/>
    </row>
    <row r="58" spans="1:8" x14ac:dyDescent="0.25">
      <c r="A58" s="2">
        <v>9631303</v>
      </c>
      <c r="B58" s="5"/>
      <c r="C58" s="5"/>
      <c r="D58" s="5"/>
      <c r="E58" s="5"/>
      <c r="F58" s="5"/>
      <c r="G58" s="3">
        <v>0</v>
      </c>
      <c r="H58" s="1"/>
    </row>
    <row r="59" spans="1:8" x14ac:dyDescent="0.25">
      <c r="A59" s="2">
        <v>9631307</v>
      </c>
      <c r="B59" s="5"/>
      <c r="C59" s="5"/>
      <c r="D59" s="5"/>
      <c r="E59" s="5"/>
      <c r="F59" s="5"/>
      <c r="G59" s="3">
        <v>0</v>
      </c>
      <c r="H59" s="1"/>
    </row>
    <row r="60" spans="1:8" x14ac:dyDescent="0.25">
      <c r="A60" s="2">
        <v>9631413</v>
      </c>
      <c r="B60" s="4">
        <v>95</v>
      </c>
      <c r="C60" s="4">
        <v>100</v>
      </c>
      <c r="D60" s="4">
        <v>90</v>
      </c>
      <c r="E60" s="4">
        <v>100</v>
      </c>
      <c r="F60" s="5"/>
      <c r="G60" s="1">
        <f ca="1">IFERROR(__xludf.DUMMYFUNCTION("MAX(AVERAGE.WEIGHTED(B60:E60,B$2:E$2)-F60, 0)"),96.25)</f>
        <v>96.25</v>
      </c>
      <c r="H60" s="1"/>
    </row>
    <row r="61" spans="1:8" x14ac:dyDescent="0.25">
      <c r="A61" s="2">
        <v>9634024</v>
      </c>
      <c r="B61" s="4">
        <v>100</v>
      </c>
      <c r="C61" s="4">
        <v>65</v>
      </c>
      <c r="D61" s="4">
        <v>95</v>
      </c>
      <c r="E61" s="4">
        <v>100</v>
      </c>
      <c r="F61" s="5"/>
      <c r="G61" s="1">
        <f ca="1">IFERROR(__xludf.DUMMYFUNCTION("MAX(AVERAGE.WEIGHTED(B61:E61,B$2:E$2)-F61, 0)"),90)</f>
        <v>90</v>
      </c>
      <c r="H61" s="1"/>
    </row>
    <row r="62" spans="1:8" x14ac:dyDescent="0.25">
      <c r="A62" s="2">
        <v>9631411</v>
      </c>
      <c r="B62" s="4">
        <v>100</v>
      </c>
      <c r="C62" s="4">
        <v>100</v>
      </c>
      <c r="D62" s="4">
        <v>100</v>
      </c>
      <c r="E62" s="4">
        <v>95</v>
      </c>
      <c r="F62" s="5"/>
      <c r="G62" s="1">
        <f ca="1">IFERROR(__xludf.DUMMYFUNCTION("MAX(AVERAGE.WEIGHTED(B62:E62,B$2:E$2)-F62, 0)"),98.75)</f>
        <v>98.75</v>
      </c>
      <c r="H62" s="1"/>
    </row>
    <row r="63" spans="1:8" x14ac:dyDescent="0.25">
      <c r="A63" s="2">
        <v>9631420</v>
      </c>
      <c r="B63" s="4"/>
      <c r="C63" s="4"/>
      <c r="D63" s="4"/>
      <c r="E63" s="4"/>
      <c r="F63" s="5"/>
      <c r="G63" s="3">
        <v>0</v>
      </c>
      <c r="H63" s="1"/>
    </row>
    <row r="64" spans="1:8" x14ac:dyDescent="0.25">
      <c r="A64" s="2">
        <v>9611046</v>
      </c>
      <c r="B64" s="4">
        <v>100</v>
      </c>
      <c r="C64" s="4">
        <v>90</v>
      </c>
      <c r="D64" s="4">
        <v>95</v>
      </c>
      <c r="E64" s="4">
        <v>95</v>
      </c>
      <c r="F64" s="5"/>
      <c r="G64" s="1">
        <f ca="1">IFERROR(__xludf.DUMMYFUNCTION("MAX(AVERAGE.WEIGHTED(B64:E64,B$2:E$2)-F64, 0)"),95)</f>
        <v>95</v>
      </c>
      <c r="H64" s="1"/>
    </row>
    <row r="65" spans="1:8" x14ac:dyDescent="0.25">
      <c r="A65" s="2">
        <v>9631813</v>
      </c>
      <c r="B65" s="4">
        <v>100</v>
      </c>
      <c r="C65" s="4">
        <v>50</v>
      </c>
      <c r="D65" s="4">
        <v>90</v>
      </c>
      <c r="E65" s="4">
        <v>95</v>
      </c>
      <c r="F65" s="5"/>
      <c r="G65" s="1">
        <f ca="1">IFERROR(__xludf.DUMMYFUNCTION("MAX(AVERAGE.WEIGHTED(B65:E65,B$2:E$2)-F65, 0)"),83.75)</f>
        <v>83.75</v>
      </c>
      <c r="H65" s="1"/>
    </row>
    <row r="66" spans="1:8" x14ac:dyDescent="0.25">
      <c r="A66" s="2">
        <v>9631306</v>
      </c>
      <c r="B66" s="4">
        <v>95</v>
      </c>
      <c r="C66" s="4">
        <v>60</v>
      </c>
      <c r="D66" s="4">
        <v>90</v>
      </c>
      <c r="E66" s="4">
        <v>0</v>
      </c>
      <c r="F66" s="5"/>
      <c r="G66" s="1">
        <f ca="1">IFERROR(__xludf.DUMMYFUNCTION("MAX(AVERAGE.WEIGHTED(B66:E66,B$2:E$2)-F66, 0)"),61.25)</f>
        <v>61.25</v>
      </c>
      <c r="H66" s="1"/>
    </row>
    <row r="67" spans="1:8" x14ac:dyDescent="0.25">
      <c r="A67" s="2">
        <v>9731117</v>
      </c>
      <c r="B67" s="4">
        <v>80</v>
      </c>
      <c r="C67" s="4">
        <v>60</v>
      </c>
      <c r="D67" s="4">
        <v>75</v>
      </c>
      <c r="E67" s="4">
        <v>0</v>
      </c>
      <c r="F67" s="5"/>
      <c r="G67" s="1">
        <f ca="1">IFERROR(__xludf.DUMMYFUNCTION("MAX(AVERAGE.WEIGHTED(B67:E67,B$2:E$2)-F67, 0)"),53.75)</f>
        <v>53.75</v>
      </c>
      <c r="H67" s="1"/>
    </row>
    <row r="68" spans="1:8" x14ac:dyDescent="0.25">
      <c r="A68" s="2">
        <v>9731006</v>
      </c>
      <c r="B68" s="4">
        <v>100</v>
      </c>
      <c r="C68" s="4">
        <v>60</v>
      </c>
      <c r="D68" s="4">
        <v>95</v>
      </c>
      <c r="E68" s="4">
        <v>40</v>
      </c>
      <c r="F68" s="5"/>
      <c r="G68" s="1">
        <f ca="1">IFERROR(__xludf.DUMMYFUNCTION("MAX(AVERAGE.WEIGHTED(B68:E68,B$2:E$2)-F68, 0)"),73.75)</f>
        <v>73.75</v>
      </c>
      <c r="H68" s="1"/>
    </row>
    <row r="69" spans="1:8" x14ac:dyDescent="0.25">
      <c r="A69" s="2">
        <v>9731113</v>
      </c>
      <c r="B69" s="4">
        <v>85</v>
      </c>
      <c r="C69" s="4">
        <v>60</v>
      </c>
      <c r="D69" s="4">
        <v>95</v>
      </c>
      <c r="E69" s="4">
        <v>95</v>
      </c>
      <c r="F69" s="5"/>
      <c r="G69" s="1">
        <f ca="1">IFERROR(__xludf.DUMMYFUNCTION("MAX(AVERAGE.WEIGHTED(B69:E69,B$2:E$2)-F69, 0)"),83.75)</f>
        <v>83.75</v>
      </c>
      <c r="H69" s="1"/>
    </row>
    <row r="70" spans="1:8" x14ac:dyDescent="0.25">
      <c r="A70" s="2">
        <v>9731064</v>
      </c>
      <c r="B70" s="4">
        <v>95</v>
      </c>
      <c r="C70" s="4">
        <v>100</v>
      </c>
      <c r="D70" s="4">
        <v>95</v>
      </c>
      <c r="E70" s="4">
        <v>95</v>
      </c>
      <c r="F70" s="5"/>
      <c r="G70" s="1">
        <f ca="1">IFERROR(__xludf.DUMMYFUNCTION("MAX(AVERAGE.WEIGHTED(B70:E70,B$2:E$2)-F70, 0)"),96.25)</f>
        <v>96.25</v>
      </c>
      <c r="H70" s="1"/>
    </row>
    <row r="71" spans="1:8" x14ac:dyDescent="0.25">
      <c r="A71" s="2">
        <v>9627001</v>
      </c>
      <c r="B71" s="4">
        <v>100</v>
      </c>
      <c r="C71" s="4">
        <v>60</v>
      </c>
      <c r="D71" s="4">
        <v>95</v>
      </c>
      <c r="E71" s="4">
        <v>80</v>
      </c>
      <c r="F71" s="4"/>
      <c r="G71" s="1">
        <f ca="1">IFERROR(__xludf.DUMMYFUNCTION("MAX(AVERAGE.WEIGHTED(B71:E71,B$2:E$2)-F71, 0)"),83.75)</f>
        <v>83.75</v>
      </c>
      <c r="H71" s="1"/>
    </row>
    <row r="72" spans="1:8" x14ac:dyDescent="0.25">
      <c r="A72" s="2">
        <v>9627057</v>
      </c>
      <c r="B72" s="4">
        <v>100</v>
      </c>
      <c r="C72" s="4">
        <v>60</v>
      </c>
      <c r="D72" s="4">
        <v>90</v>
      </c>
      <c r="E72" s="4">
        <v>90</v>
      </c>
      <c r="F72" s="5"/>
      <c r="G72" s="1">
        <f ca="1">IFERROR(__xludf.DUMMYFUNCTION("MAX(AVERAGE.WEIGHTED(B72:E72,B$2:E$2)-F72, 0)"),85)</f>
        <v>85</v>
      </c>
      <c r="H72" s="1"/>
    </row>
    <row r="73" spans="1:8" x14ac:dyDescent="0.25">
      <c r="A73" s="2">
        <v>9631309</v>
      </c>
      <c r="B73" s="4"/>
      <c r="C73" s="4"/>
      <c r="D73" s="4"/>
      <c r="E73" s="4"/>
      <c r="F73" s="5"/>
      <c r="G73" s="3">
        <v>0</v>
      </c>
      <c r="H73" s="1"/>
    </row>
    <row r="74" spans="1:8" x14ac:dyDescent="0.25">
      <c r="A74" s="2">
        <v>9631701</v>
      </c>
      <c r="B74" s="4">
        <v>100</v>
      </c>
      <c r="C74" s="4">
        <v>70</v>
      </c>
      <c r="D74" s="4">
        <v>90</v>
      </c>
      <c r="E74" s="4">
        <v>90</v>
      </c>
      <c r="F74" s="5"/>
      <c r="G74" s="1">
        <f ca="1">IFERROR(__xludf.DUMMYFUNCTION("MAX(AVERAGE.WEIGHTED(B74:E74,B$2:E$2)-F74, 0)"),87.5)</f>
        <v>87.5</v>
      </c>
      <c r="H74" s="1"/>
    </row>
    <row r="75" spans="1:8" x14ac:dyDescent="0.25">
      <c r="A75" s="2">
        <v>9531006</v>
      </c>
      <c r="B75" s="4">
        <v>100</v>
      </c>
      <c r="C75" s="4">
        <v>75</v>
      </c>
      <c r="D75" s="4">
        <v>95</v>
      </c>
      <c r="E75" s="4">
        <v>95</v>
      </c>
      <c r="F75" s="5"/>
      <c r="G75" s="1">
        <f ca="1">IFERROR(__xludf.DUMMYFUNCTION("MAX(AVERAGE.WEIGHTED(B75:E75,B$2:E$2)-F75, 0)"),91.25)</f>
        <v>91.25</v>
      </c>
      <c r="H75" s="1"/>
    </row>
    <row r="76" spans="1:8" x14ac:dyDescent="0.25">
      <c r="A76" s="2">
        <v>9631311</v>
      </c>
      <c r="B76" s="4"/>
      <c r="C76" s="4"/>
      <c r="D76" s="4"/>
      <c r="E76" s="4"/>
      <c r="F76" s="5"/>
      <c r="G76" s="3">
        <v>0</v>
      </c>
      <c r="H76" s="1"/>
    </row>
    <row r="77" spans="1:8" x14ac:dyDescent="0.25">
      <c r="A77" s="2">
        <v>9631313</v>
      </c>
      <c r="B77" s="4">
        <v>95</v>
      </c>
      <c r="C77" s="4">
        <v>0</v>
      </c>
      <c r="D77" s="4">
        <v>95</v>
      </c>
      <c r="E77" s="4">
        <v>85</v>
      </c>
      <c r="F77" s="5"/>
      <c r="G77" s="1">
        <f ca="1">IFERROR(__xludf.DUMMYFUNCTION("MAX(AVERAGE.WEIGHTED(B77:E77,B$2:E$2)-F77, 0)"),68.75)</f>
        <v>68.75</v>
      </c>
      <c r="H77" s="1"/>
    </row>
    <row r="78" spans="1:8" x14ac:dyDescent="0.25">
      <c r="A78" s="2">
        <v>9631317</v>
      </c>
      <c r="B78" s="4"/>
      <c r="C78" s="4"/>
      <c r="D78" s="4"/>
      <c r="E78" s="4"/>
      <c r="F78" s="5"/>
      <c r="G78" s="3">
        <v>0</v>
      </c>
      <c r="H78" s="1"/>
    </row>
    <row r="79" spans="1:8" ht="12.75" x14ac:dyDescent="0.2">
      <c r="A79" s="1"/>
      <c r="B79" s="5"/>
      <c r="C79" s="5"/>
      <c r="D79" s="5"/>
      <c r="E79" s="5"/>
      <c r="F79" s="5"/>
      <c r="G79" s="5"/>
      <c r="H79" s="1"/>
    </row>
    <row r="80" spans="1:8" ht="12.75" x14ac:dyDescent="0.2">
      <c r="A80" s="1"/>
      <c r="B80" s="5"/>
      <c r="C80" s="5"/>
      <c r="D80" s="5"/>
      <c r="E80" s="5"/>
      <c r="F80" s="5"/>
      <c r="G80" s="5"/>
      <c r="H80" s="1"/>
    </row>
    <row r="81" spans="1:8" ht="12.75" x14ac:dyDescent="0.2">
      <c r="A81" s="1"/>
      <c r="B81" s="5"/>
      <c r="C81" s="5"/>
      <c r="D81" s="5"/>
      <c r="E81" s="5"/>
      <c r="F81" s="5"/>
      <c r="G81" s="5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6" t="s">
        <v>2</v>
      </c>
      <c r="B85" s="1"/>
      <c r="C85" s="1"/>
      <c r="D85" s="1"/>
      <c r="E85" s="1"/>
      <c r="F85" s="1"/>
      <c r="G85" s="1"/>
      <c r="H85" s="1"/>
    </row>
    <row r="86" spans="1:8" x14ac:dyDescent="0.25">
      <c r="A86" s="2">
        <v>9531061</v>
      </c>
      <c r="B86" s="5"/>
      <c r="C86" s="5"/>
      <c r="D86" s="5"/>
      <c r="E86" s="5"/>
      <c r="F86" s="5"/>
      <c r="G86" s="4">
        <v>0</v>
      </c>
      <c r="H86" s="1"/>
    </row>
    <row r="87" spans="1:8" x14ac:dyDescent="0.25">
      <c r="A87" s="2">
        <v>9731127</v>
      </c>
      <c r="B87" s="4">
        <v>40</v>
      </c>
      <c r="C87" s="4">
        <v>60</v>
      </c>
      <c r="D87" s="4">
        <v>90</v>
      </c>
      <c r="E87" s="4">
        <v>60</v>
      </c>
      <c r="F87" s="5"/>
      <c r="G87" s="5">
        <f ca="1">IFERROR(__xludf.DUMMYFUNCTION("MAX(AVERAGE.WEIGHTED(B87:E87,B$2:E$2)-F87, 0)"),62.5)</f>
        <v>62.5</v>
      </c>
      <c r="H87" s="1"/>
    </row>
    <row r="88" spans="1:8" x14ac:dyDescent="0.25">
      <c r="A88" s="2">
        <v>9731071</v>
      </c>
      <c r="B88" s="4">
        <v>100</v>
      </c>
      <c r="C88" s="4">
        <v>55</v>
      </c>
      <c r="D88" s="4">
        <v>100</v>
      </c>
      <c r="E88" s="4">
        <v>95</v>
      </c>
      <c r="F88" s="5"/>
      <c r="G88" s="5">
        <f ca="1">IFERROR(__xludf.DUMMYFUNCTION("MAX(AVERAGE.WEIGHTED(B88:E88,B$2:E$2)-F88, 0)"),87.5)</f>
        <v>87.5</v>
      </c>
      <c r="H88" s="1"/>
    </row>
    <row r="89" spans="1:8" x14ac:dyDescent="0.25">
      <c r="A89" s="2">
        <v>9423008</v>
      </c>
      <c r="B89" s="5"/>
      <c r="C89" s="5"/>
      <c r="D89" s="5"/>
      <c r="E89" s="5"/>
      <c r="F89" s="5"/>
      <c r="G89" s="4">
        <v>0</v>
      </c>
      <c r="H89" s="1"/>
    </row>
    <row r="90" spans="1:8" x14ac:dyDescent="0.25">
      <c r="A90" s="2">
        <v>9427027</v>
      </c>
      <c r="B90" s="5"/>
      <c r="C90" s="5"/>
      <c r="D90" s="5"/>
      <c r="E90" s="5"/>
      <c r="F90" s="5"/>
      <c r="G90" s="4">
        <v>0</v>
      </c>
      <c r="H90" s="1"/>
    </row>
    <row r="91" spans="1:8" x14ac:dyDescent="0.25">
      <c r="A91" s="2">
        <v>9431012</v>
      </c>
      <c r="B91" s="5"/>
      <c r="C91" s="5"/>
      <c r="D91" s="5"/>
      <c r="E91" s="5"/>
      <c r="F91" s="5"/>
      <c r="G91" s="4">
        <v>0</v>
      </c>
      <c r="H91" s="1"/>
    </row>
    <row r="92" spans="1:8" x14ac:dyDescent="0.25">
      <c r="A92" s="2">
        <v>9431801</v>
      </c>
      <c r="B92" s="5"/>
      <c r="C92" s="5"/>
      <c r="D92" s="5"/>
      <c r="E92" s="5"/>
      <c r="F92" s="5"/>
      <c r="G92" s="4">
        <v>0</v>
      </c>
      <c r="H92" s="1"/>
    </row>
    <row r="93" spans="1:8" x14ac:dyDescent="0.25">
      <c r="A93" s="2">
        <v>9431071</v>
      </c>
      <c r="B93" s="5"/>
      <c r="C93" s="5"/>
      <c r="D93" s="5"/>
      <c r="E93" s="5"/>
      <c r="F93" s="5"/>
      <c r="G93" s="4">
        <v>0</v>
      </c>
      <c r="H93" s="1"/>
    </row>
    <row r="94" spans="1:8" x14ac:dyDescent="0.25">
      <c r="A94" s="2">
        <v>9531030</v>
      </c>
      <c r="B94" s="5"/>
      <c r="C94" s="5"/>
      <c r="D94" s="5"/>
      <c r="E94" s="5"/>
      <c r="F94" s="5"/>
      <c r="G94" s="4">
        <v>0</v>
      </c>
      <c r="H94" s="1"/>
    </row>
    <row r="95" spans="1:8" x14ac:dyDescent="0.25">
      <c r="A95" s="2">
        <v>9531019</v>
      </c>
      <c r="B95" s="5"/>
      <c r="C95" s="5"/>
      <c r="D95" s="5"/>
      <c r="E95" s="5"/>
      <c r="F95" s="5"/>
      <c r="G95" s="4">
        <v>0</v>
      </c>
      <c r="H95" s="1"/>
    </row>
    <row r="96" spans="1:8" x14ac:dyDescent="0.25">
      <c r="A96" s="2">
        <v>9533027</v>
      </c>
      <c r="B96" s="5"/>
      <c r="C96" s="5"/>
      <c r="D96" s="5"/>
      <c r="E96" s="5"/>
      <c r="F96" s="5"/>
      <c r="G96" s="4">
        <v>0</v>
      </c>
      <c r="H96" s="1"/>
    </row>
    <row r="97" spans="1:8" x14ac:dyDescent="0.25">
      <c r="A97" s="2">
        <v>9539045</v>
      </c>
      <c r="B97" s="5"/>
      <c r="C97" s="5"/>
      <c r="D97" s="5"/>
      <c r="E97" s="5"/>
      <c r="F97" s="5"/>
      <c r="G97" s="4">
        <v>0</v>
      </c>
      <c r="H97" s="1"/>
    </row>
    <row r="98" spans="1:8" x14ac:dyDescent="0.25">
      <c r="A98" s="2">
        <v>9631078</v>
      </c>
      <c r="B98" s="4">
        <v>100</v>
      </c>
      <c r="C98" s="4">
        <v>100</v>
      </c>
      <c r="D98" s="4">
        <v>95</v>
      </c>
      <c r="E98" s="4">
        <v>90</v>
      </c>
      <c r="F98" s="5"/>
      <c r="G98" s="5">
        <f ca="1">IFERROR(__xludf.DUMMYFUNCTION("MAX(AVERAGE.WEIGHTED(B98:E98,B$2:E$2)-F98, 0)"),96.25)</f>
        <v>96.25</v>
      </c>
      <c r="H98" s="1"/>
    </row>
    <row r="99" spans="1:8" x14ac:dyDescent="0.25">
      <c r="A99" s="2">
        <v>9631016</v>
      </c>
      <c r="B99" s="4">
        <v>90</v>
      </c>
      <c r="C99" s="4">
        <v>100</v>
      </c>
      <c r="D99" s="4">
        <v>95</v>
      </c>
      <c r="E99" s="4">
        <v>90</v>
      </c>
      <c r="F99" s="5"/>
      <c r="G99" s="5">
        <f ca="1">IFERROR(__xludf.DUMMYFUNCTION("MAX(AVERAGE.WEIGHTED(B99:E99,B$2:E$2)-F99, 0)"),93.75)</f>
        <v>93.75</v>
      </c>
      <c r="H99" s="1"/>
    </row>
    <row r="100" spans="1:8" x14ac:dyDescent="0.25">
      <c r="A100" s="2">
        <v>9631033</v>
      </c>
      <c r="B100" s="5"/>
      <c r="C100" s="5"/>
      <c r="D100" s="5"/>
      <c r="E100" s="5"/>
      <c r="F100" s="5"/>
      <c r="G100" s="4">
        <v>0</v>
      </c>
      <c r="H100" s="1"/>
    </row>
    <row r="101" spans="1:8" x14ac:dyDescent="0.25">
      <c r="A101" s="2">
        <v>9631050</v>
      </c>
      <c r="B101" s="5"/>
      <c r="C101" s="5"/>
      <c r="D101" s="5"/>
      <c r="E101" s="5"/>
      <c r="F101" s="5"/>
      <c r="G101" s="4">
        <v>0</v>
      </c>
      <c r="H101" s="1"/>
    </row>
    <row r="102" spans="1:8" x14ac:dyDescent="0.25">
      <c r="A102" s="2">
        <v>9631075</v>
      </c>
      <c r="B102" s="4">
        <v>100</v>
      </c>
      <c r="C102" s="4">
        <v>100</v>
      </c>
      <c r="D102" s="4">
        <v>100</v>
      </c>
      <c r="E102" s="4">
        <v>95</v>
      </c>
      <c r="F102" s="5"/>
      <c r="G102" s="5">
        <f ca="1">IFERROR(__xludf.DUMMYFUNCTION("MAX(AVERAGE.WEIGHTED(B102:E102,B$2:E$2)-F102, 0)"),98.75)</f>
        <v>98.75</v>
      </c>
      <c r="H102" s="1"/>
    </row>
    <row r="103" spans="1:8" x14ac:dyDescent="0.25">
      <c r="A103" s="2">
        <v>9631019</v>
      </c>
      <c r="B103" s="4">
        <v>100</v>
      </c>
      <c r="C103" s="4">
        <v>100</v>
      </c>
      <c r="D103" s="4">
        <v>95</v>
      </c>
      <c r="E103" s="4">
        <v>100</v>
      </c>
      <c r="F103" s="5"/>
      <c r="G103" s="5">
        <f ca="1">IFERROR(__xludf.DUMMYFUNCTION("MAX(AVERAGE.WEIGHTED(B103:E103,B$2:E$2)-F103, 0)"),98.75)</f>
        <v>98.75</v>
      </c>
      <c r="H103" s="1"/>
    </row>
    <row r="104" spans="1:8" x14ac:dyDescent="0.25">
      <c r="A104" s="2">
        <v>9631011</v>
      </c>
      <c r="B104" s="5"/>
      <c r="C104" s="5"/>
      <c r="D104" s="5"/>
      <c r="E104" s="5"/>
      <c r="F104" s="5"/>
      <c r="G104" s="4">
        <v>0</v>
      </c>
      <c r="H104" s="1"/>
    </row>
    <row r="105" spans="1:8" x14ac:dyDescent="0.25">
      <c r="A105" s="2">
        <v>9631806</v>
      </c>
      <c r="B105" s="5"/>
      <c r="C105" s="5"/>
      <c r="D105" s="5"/>
      <c r="E105" s="5"/>
      <c r="F105" s="5"/>
      <c r="G105" s="4">
        <v>0</v>
      </c>
      <c r="H105" s="1"/>
    </row>
    <row r="106" spans="1:8" x14ac:dyDescent="0.25">
      <c r="A106" s="2">
        <v>9631052</v>
      </c>
      <c r="B106" s="4">
        <v>100</v>
      </c>
      <c r="C106" s="4">
        <v>100</v>
      </c>
      <c r="D106" s="4">
        <v>100</v>
      </c>
      <c r="E106" s="4">
        <v>100</v>
      </c>
      <c r="F106" s="5"/>
      <c r="G106" s="5">
        <f ca="1">IFERROR(__xludf.DUMMYFUNCTION("MAX(AVERAGE.WEIGHTED(B106:E106,B$2:E$2)-F106, 0)"),100)</f>
        <v>100</v>
      </c>
      <c r="H106" s="1"/>
    </row>
    <row r="107" spans="1:8" x14ac:dyDescent="0.25">
      <c r="A107" s="2">
        <v>9633090</v>
      </c>
      <c r="B107" s="4">
        <v>40</v>
      </c>
      <c r="C107" s="4">
        <v>40</v>
      </c>
      <c r="D107" s="4">
        <v>80</v>
      </c>
      <c r="E107" s="4">
        <v>40</v>
      </c>
      <c r="F107" s="5"/>
      <c r="G107" s="5">
        <f ca="1">IFERROR(__xludf.DUMMYFUNCTION("MAX(AVERAGE.WEIGHTED(B107:E107,B$2:E$2)-F107, 0)"),50)</f>
        <v>50</v>
      </c>
      <c r="H107" s="1"/>
    </row>
    <row r="108" spans="1:8" x14ac:dyDescent="0.25">
      <c r="A108" s="2">
        <v>9624016</v>
      </c>
      <c r="B108" s="4">
        <v>70</v>
      </c>
      <c r="C108" s="4">
        <v>60</v>
      </c>
      <c r="D108" s="4">
        <v>95</v>
      </c>
      <c r="E108" s="4">
        <v>95</v>
      </c>
      <c r="F108" s="5"/>
      <c r="G108" s="5">
        <f ca="1">IFERROR(__xludf.DUMMYFUNCTION("MAX(AVERAGE.WEIGHTED(B108:E108,B$2:E$2)-F108, 0)"),80)</f>
        <v>80</v>
      </c>
      <c r="H108" s="1"/>
    </row>
    <row r="109" spans="1:8" x14ac:dyDescent="0.25">
      <c r="A109" s="2">
        <v>9631410</v>
      </c>
      <c r="B109" s="4">
        <v>95</v>
      </c>
      <c r="C109" s="4">
        <v>100</v>
      </c>
      <c r="D109" s="4">
        <v>95</v>
      </c>
      <c r="E109" s="4">
        <v>0</v>
      </c>
      <c r="F109" s="5"/>
      <c r="G109" s="5">
        <f ca="1">IFERROR(__xludf.DUMMYFUNCTION("MAX(AVERAGE.WEIGHTED(B109:E109,B$2:E$2)-F109, 0)"),72.5)</f>
        <v>72.5</v>
      </c>
      <c r="H109" s="1"/>
    </row>
    <row r="110" spans="1:8" x14ac:dyDescent="0.25">
      <c r="A110" s="2">
        <v>9731119</v>
      </c>
      <c r="B110" s="4">
        <v>95</v>
      </c>
      <c r="C110" s="4">
        <v>100</v>
      </c>
      <c r="D110" s="4">
        <v>90</v>
      </c>
      <c r="E110" s="4">
        <v>80</v>
      </c>
      <c r="F110" s="5"/>
      <c r="G110" s="5">
        <f ca="1">IFERROR(__xludf.DUMMYFUNCTION("MAX(AVERAGE.WEIGHTED(B110:E110,B$2:E$2)-F110, 0)"),91.25)</f>
        <v>91.25</v>
      </c>
      <c r="H110" s="1"/>
    </row>
    <row r="111" spans="1:8" x14ac:dyDescent="0.25">
      <c r="A111" s="2">
        <v>9731008</v>
      </c>
      <c r="B111" s="4">
        <v>100</v>
      </c>
      <c r="C111" s="4">
        <v>70</v>
      </c>
      <c r="D111" s="4">
        <v>95</v>
      </c>
      <c r="E111" s="4">
        <v>90</v>
      </c>
      <c r="F111" s="5"/>
      <c r="G111" s="5">
        <f ca="1">IFERROR(__xludf.DUMMYFUNCTION("MAX(AVERAGE.WEIGHTED(B111:E111,B$2:E$2)-F111, 0)"),88.75)</f>
        <v>88.75</v>
      </c>
      <c r="H111" s="1"/>
    </row>
    <row r="112" spans="1:8" x14ac:dyDescent="0.25">
      <c r="A112" s="2">
        <v>9731012</v>
      </c>
      <c r="B112" s="4">
        <v>90</v>
      </c>
      <c r="C112" s="4">
        <v>100</v>
      </c>
      <c r="D112" s="4">
        <v>90</v>
      </c>
      <c r="E112" s="4">
        <v>95</v>
      </c>
      <c r="F112" s="5"/>
      <c r="G112" s="5">
        <f ca="1">IFERROR(__xludf.DUMMYFUNCTION("MAX(AVERAGE.WEIGHTED(B112:E112,B$2:E$2)-F112, 0)"),93.75)</f>
        <v>93.75</v>
      </c>
      <c r="H112" s="1"/>
    </row>
    <row r="113" spans="1:8" x14ac:dyDescent="0.25">
      <c r="A113" s="2">
        <v>9731048</v>
      </c>
      <c r="B113" s="4">
        <v>100</v>
      </c>
      <c r="C113" s="4">
        <v>100</v>
      </c>
      <c r="D113" s="4">
        <v>95</v>
      </c>
      <c r="E113" s="4">
        <v>95</v>
      </c>
      <c r="F113" s="5"/>
      <c r="G113" s="5">
        <f ca="1">IFERROR(__xludf.DUMMYFUNCTION("MAX(AVERAGE.WEIGHTED(B113:E113,B$2:E$2)-F113, 0)"),97.5)</f>
        <v>97.5</v>
      </c>
      <c r="H113" s="1"/>
    </row>
    <row r="114" spans="1:8" x14ac:dyDescent="0.25">
      <c r="A114" s="2">
        <v>9731123</v>
      </c>
      <c r="B114" s="4">
        <v>90</v>
      </c>
      <c r="C114" s="4">
        <v>100</v>
      </c>
      <c r="D114" s="4">
        <v>80</v>
      </c>
      <c r="E114" s="4">
        <v>80</v>
      </c>
      <c r="F114" s="5"/>
      <c r="G114" s="5">
        <f ca="1">IFERROR(__xludf.DUMMYFUNCTION("MAX(AVERAGE.WEIGHTED(B114:E114,B$2:E$2)-F114, 0)"),87.5)</f>
        <v>87.5</v>
      </c>
      <c r="H114" s="1"/>
    </row>
    <row r="115" spans="1:8" x14ac:dyDescent="0.25">
      <c r="A115" s="2">
        <v>9731019</v>
      </c>
      <c r="B115" s="4">
        <v>100</v>
      </c>
      <c r="C115" s="4">
        <v>60</v>
      </c>
      <c r="D115" s="4">
        <v>100</v>
      </c>
      <c r="E115" s="4">
        <v>90</v>
      </c>
      <c r="F115" s="5"/>
      <c r="G115" s="5">
        <f ca="1">IFERROR(__xludf.DUMMYFUNCTION("MAX(AVERAGE.WEIGHTED(B115:E115,B$2:E$2)-F115, 0)"),87.5)</f>
        <v>87.5</v>
      </c>
      <c r="H115" s="1"/>
    </row>
    <row r="116" spans="1:8" x14ac:dyDescent="0.25">
      <c r="A116" s="2">
        <v>9731097</v>
      </c>
      <c r="B116" s="4">
        <v>90</v>
      </c>
      <c r="C116" s="4">
        <v>60</v>
      </c>
      <c r="D116" s="4">
        <v>90</v>
      </c>
      <c r="E116" s="4">
        <v>80</v>
      </c>
      <c r="F116" s="5"/>
      <c r="G116" s="5">
        <f ca="1">IFERROR(__xludf.DUMMYFUNCTION("MAX(AVERAGE.WEIGHTED(B116:E116,B$2:E$2)-F116, 0)"),80)</f>
        <v>80</v>
      </c>
      <c r="H116" s="1"/>
    </row>
    <row r="117" spans="1:8" x14ac:dyDescent="0.25">
      <c r="A117" s="2">
        <v>9731023</v>
      </c>
      <c r="B117" s="4">
        <v>85</v>
      </c>
      <c r="C117" s="4">
        <v>60</v>
      </c>
      <c r="D117" s="4">
        <v>90</v>
      </c>
      <c r="E117" s="4">
        <v>0</v>
      </c>
      <c r="F117" s="5"/>
      <c r="G117" s="5">
        <f ca="1">IFERROR(__xludf.DUMMYFUNCTION("MAX(AVERAGE.WEIGHTED(B117:E117,B$2:E$2)-F117, 0)"),58.75)</f>
        <v>58.75</v>
      </c>
      <c r="H117" s="1"/>
    </row>
    <row r="118" spans="1:8" x14ac:dyDescent="0.25">
      <c r="A118" s="2">
        <v>9731042</v>
      </c>
      <c r="B118" s="4">
        <v>95</v>
      </c>
      <c r="C118" s="4">
        <v>60</v>
      </c>
      <c r="D118" s="4">
        <v>90</v>
      </c>
      <c r="E118" s="4">
        <v>95</v>
      </c>
      <c r="F118" s="5"/>
      <c r="G118" s="5">
        <f ca="1">IFERROR(__xludf.DUMMYFUNCTION("MAX(AVERAGE.WEIGHTED(B118:E118,B$2:E$2)-F118, 0)"),85)</f>
        <v>85</v>
      </c>
      <c r="H118" s="1"/>
    </row>
    <row r="119" spans="1:8" x14ac:dyDescent="0.25">
      <c r="A119" s="2">
        <v>9731045</v>
      </c>
      <c r="B119" s="5"/>
      <c r="C119" s="5"/>
      <c r="D119" s="5"/>
      <c r="E119" s="5"/>
      <c r="F119" s="5"/>
      <c r="G119" s="4">
        <v>0</v>
      </c>
      <c r="H119" s="1"/>
    </row>
    <row r="120" spans="1:8" x14ac:dyDescent="0.25">
      <c r="A120" s="2">
        <v>9731094</v>
      </c>
      <c r="B120" s="4">
        <v>100</v>
      </c>
      <c r="C120" s="4">
        <v>100</v>
      </c>
      <c r="D120" s="4">
        <v>90</v>
      </c>
      <c r="E120" s="4">
        <v>85</v>
      </c>
      <c r="F120" s="4">
        <v>5</v>
      </c>
      <c r="G120" s="5">
        <f ca="1">IFERROR(__xludf.DUMMYFUNCTION("MAX(AVERAGE.WEIGHTED(B120:E120,B$2:E$2)-F120, 0)"),88.75)</f>
        <v>88.75</v>
      </c>
      <c r="H120" s="6" t="s">
        <v>12</v>
      </c>
    </row>
    <row r="121" spans="1:8" x14ac:dyDescent="0.25">
      <c r="A121" s="2">
        <v>9731001</v>
      </c>
      <c r="B121" s="4">
        <v>0</v>
      </c>
      <c r="C121" s="4">
        <v>70</v>
      </c>
      <c r="D121" s="4">
        <v>90</v>
      </c>
      <c r="E121" s="4">
        <v>0</v>
      </c>
      <c r="F121" s="5"/>
      <c r="G121" s="5">
        <f ca="1">IFERROR(__xludf.DUMMYFUNCTION("MAX(AVERAGE.WEIGHTED(B121:E121,B$2:E$2)-F121, 0)"),40)</f>
        <v>40</v>
      </c>
      <c r="H121" s="1"/>
    </row>
    <row r="122" spans="1:8" x14ac:dyDescent="0.25">
      <c r="A122" s="2">
        <v>9731025</v>
      </c>
      <c r="B122" s="4">
        <v>90</v>
      </c>
      <c r="C122" s="4">
        <v>100</v>
      </c>
      <c r="D122" s="4">
        <v>95</v>
      </c>
      <c r="E122" s="4">
        <v>60</v>
      </c>
      <c r="F122" s="5"/>
      <c r="G122" s="5">
        <f ca="1">IFERROR(__xludf.DUMMYFUNCTION("MAX(AVERAGE.WEIGHTED(B122:E122,B$2:E$2)-F122, 0)"),86.25)</f>
        <v>86.25</v>
      </c>
      <c r="H122" s="1"/>
    </row>
    <row r="123" spans="1:8" x14ac:dyDescent="0.25">
      <c r="A123" s="2">
        <v>9731044</v>
      </c>
      <c r="B123" s="4">
        <v>100</v>
      </c>
      <c r="C123" s="4">
        <v>100</v>
      </c>
      <c r="D123" s="4">
        <v>95</v>
      </c>
      <c r="E123" s="4">
        <v>80</v>
      </c>
      <c r="F123" s="5"/>
      <c r="G123" s="5">
        <f ca="1">IFERROR(__xludf.DUMMYFUNCTION("MAX(AVERAGE.WEIGHTED(B123:E123,B$2:E$2)-F123, 0)"),93.75)</f>
        <v>93.75</v>
      </c>
      <c r="H123" s="1"/>
    </row>
    <row r="124" spans="1:8" x14ac:dyDescent="0.25">
      <c r="A124" s="2">
        <v>9731049</v>
      </c>
      <c r="B124" s="4">
        <v>85</v>
      </c>
      <c r="C124" s="4">
        <v>100</v>
      </c>
      <c r="D124" s="4">
        <v>90</v>
      </c>
      <c r="E124" s="4">
        <v>85</v>
      </c>
      <c r="F124" s="5"/>
      <c r="G124" s="5">
        <f ca="1">IFERROR(__xludf.DUMMYFUNCTION("MAX(AVERAGE.WEIGHTED(B124:E124,B$2:E$2)-F124, 0)"),90)</f>
        <v>90</v>
      </c>
      <c r="H124" s="1"/>
    </row>
    <row r="125" spans="1:8" x14ac:dyDescent="0.25">
      <c r="A125" s="2">
        <v>9731050</v>
      </c>
      <c r="B125" s="5"/>
      <c r="C125" s="5"/>
      <c r="D125" s="5"/>
      <c r="E125" s="5"/>
      <c r="F125" s="5"/>
      <c r="G125" s="4">
        <v>0</v>
      </c>
      <c r="H125" s="1"/>
    </row>
    <row r="126" spans="1:8" x14ac:dyDescent="0.25">
      <c r="A126" s="2">
        <v>9731056</v>
      </c>
      <c r="B126" s="4">
        <v>85</v>
      </c>
      <c r="C126" s="4">
        <v>100</v>
      </c>
      <c r="D126" s="4">
        <v>95</v>
      </c>
      <c r="E126" s="4">
        <v>90</v>
      </c>
      <c r="F126" s="5"/>
      <c r="G126" s="5">
        <f ca="1">IFERROR(__xludf.DUMMYFUNCTION("MAX(AVERAGE.WEIGHTED(B126:E126,B$2:E$2)-F126, 0)"),92.5)</f>
        <v>92.5</v>
      </c>
      <c r="H126" s="1"/>
    </row>
    <row r="127" spans="1:8" x14ac:dyDescent="0.25">
      <c r="A127" s="2">
        <v>9731058</v>
      </c>
      <c r="B127" s="4">
        <v>95</v>
      </c>
      <c r="C127" s="4">
        <v>70</v>
      </c>
      <c r="D127" s="4">
        <v>90</v>
      </c>
      <c r="E127" s="4">
        <v>85</v>
      </c>
      <c r="F127" s="5"/>
      <c r="G127" s="5">
        <f ca="1">IFERROR(__xludf.DUMMYFUNCTION("MAX(AVERAGE.WEIGHTED(B127:E127,B$2:E$2)-F127, 0)"),85)</f>
        <v>85</v>
      </c>
      <c r="H127" s="1"/>
    </row>
    <row r="128" spans="1:8" x14ac:dyDescent="0.25">
      <c r="A128" s="2">
        <v>9731070</v>
      </c>
      <c r="B128" s="4">
        <v>100</v>
      </c>
      <c r="C128" s="4">
        <v>100</v>
      </c>
      <c r="D128" s="4">
        <v>100</v>
      </c>
      <c r="E128" s="4">
        <v>90</v>
      </c>
      <c r="F128" s="5"/>
      <c r="G128" s="5">
        <f ca="1">IFERROR(__xludf.DUMMYFUNCTION("MAX(AVERAGE.WEIGHTED(B128:E128,B$2:E$2)-F128, 0)"),97.5)</f>
        <v>97.5</v>
      </c>
      <c r="H128" s="1"/>
    </row>
    <row r="129" spans="1:8" x14ac:dyDescent="0.25">
      <c r="A129" s="2">
        <v>9731074</v>
      </c>
      <c r="B129" s="4">
        <v>100</v>
      </c>
      <c r="C129" s="4">
        <v>100</v>
      </c>
      <c r="D129" s="4">
        <v>95</v>
      </c>
      <c r="E129" s="4">
        <v>95</v>
      </c>
      <c r="F129" s="5"/>
      <c r="G129" s="5">
        <f ca="1">IFERROR(__xludf.DUMMYFUNCTION("MAX(AVERAGE.WEIGHTED(B129:E129,B$2:E$2)-F129, 0)"),97.5)</f>
        <v>97.5</v>
      </c>
      <c r="H129" s="1"/>
    </row>
    <row r="130" spans="1:8" x14ac:dyDescent="0.25">
      <c r="A130" s="2">
        <v>9731075</v>
      </c>
      <c r="B130" s="4">
        <v>90</v>
      </c>
      <c r="C130" s="4">
        <v>95</v>
      </c>
      <c r="D130" s="4">
        <v>95</v>
      </c>
      <c r="E130" s="4">
        <v>80</v>
      </c>
      <c r="F130" s="5"/>
      <c r="G130" s="5">
        <f ca="1">IFERROR(__xludf.DUMMYFUNCTION("MAX(AVERAGE.WEIGHTED(B130:E130,B$2:E$2)-F130, 0)"),90)</f>
        <v>90</v>
      </c>
      <c r="H130" s="1"/>
    </row>
    <row r="131" spans="1:8" x14ac:dyDescent="0.25">
      <c r="A131" s="2">
        <v>9731080</v>
      </c>
      <c r="B131" s="4">
        <v>95</v>
      </c>
      <c r="C131" s="4">
        <v>100</v>
      </c>
      <c r="D131" s="4">
        <v>95</v>
      </c>
      <c r="E131" s="4">
        <v>95</v>
      </c>
      <c r="F131" s="5"/>
      <c r="G131" s="5">
        <f ca="1">IFERROR(__xludf.DUMMYFUNCTION("MAX(AVERAGE.WEIGHTED(B131:E131,B$2:E$2)-F131, 0)"),96.25)</f>
        <v>96.25</v>
      </c>
      <c r="H131" s="1"/>
    </row>
    <row r="132" spans="1:8" x14ac:dyDescent="0.25">
      <c r="A132" s="2">
        <v>9731086</v>
      </c>
      <c r="B132" s="4">
        <v>100</v>
      </c>
      <c r="C132" s="4">
        <v>100</v>
      </c>
      <c r="D132" s="4">
        <v>95</v>
      </c>
      <c r="E132" s="4">
        <v>95</v>
      </c>
      <c r="F132" s="5"/>
      <c r="G132" s="5">
        <f ca="1">IFERROR(__xludf.DUMMYFUNCTION("MAX(AVERAGE.WEIGHTED(B132:E132,B$2:E$2)-F132, 0)"),97.5)</f>
        <v>97.5</v>
      </c>
      <c r="H132" s="1"/>
    </row>
    <row r="133" spans="1:8" x14ac:dyDescent="0.25">
      <c r="A133" s="2">
        <v>9731121</v>
      </c>
      <c r="B133" s="4">
        <v>95</v>
      </c>
      <c r="C133" s="4">
        <v>60</v>
      </c>
      <c r="D133" s="4">
        <v>100</v>
      </c>
      <c r="E133" s="4">
        <v>85</v>
      </c>
      <c r="F133" s="5"/>
      <c r="G133" s="5">
        <f ca="1">IFERROR(__xludf.DUMMYFUNCTION("MAX(AVERAGE.WEIGHTED(B133:E133,B$2:E$2)-F133, 0)"),85)</f>
        <v>85</v>
      </c>
      <c r="H133" s="1"/>
    </row>
    <row r="134" spans="1:8" x14ac:dyDescent="0.25">
      <c r="A134" s="2">
        <v>9731126</v>
      </c>
      <c r="B134" s="5"/>
      <c r="C134" s="5"/>
      <c r="D134" s="5"/>
      <c r="E134" s="5"/>
      <c r="F134" s="5"/>
      <c r="G134" s="4">
        <v>0</v>
      </c>
      <c r="H134" s="1"/>
    </row>
    <row r="135" spans="1:8" x14ac:dyDescent="0.25">
      <c r="A135" s="2">
        <v>9731015</v>
      </c>
      <c r="B135" s="5"/>
      <c r="C135" s="5"/>
      <c r="D135" s="5"/>
      <c r="E135" s="5"/>
      <c r="F135" s="5"/>
      <c r="G135" s="4">
        <v>0</v>
      </c>
      <c r="H135" s="1"/>
    </row>
    <row r="136" spans="1:8" x14ac:dyDescent="0.25">
      <c r="A136" s="2">
        <v>9731028</v>
      </c>
      <c r="B136" s="4">
        <v>85</v>
      </c>
      <c r="C136" s="4">
        <v>80</v>
      </c>
      <c r="D136" s="4">
        <v>90</v>
      </c>
      <c r="E136" s="4">
        <v>90</v>
      </c>
      <c r="F136" s="5"/>
      <c r="G136" s="5">
        <f ca="1">IFERROR(__xludf.DUMMYFUNCTION("MAX(AVERAGE.WEIGHTED(B136:E136,B$2:E$2)-F136, 0)"),86.25)</f>
        <v>86.25</v>
      </c>
      <c r="H136" s="1"/>
    </row>
    <row r="137" spans="1:8" x14ac:dyDescent="0.25">
      <c r="A137" s="2">
        <v>9731061</v>
      </c>
      <c r="B137" s="4">
        <v>90</v>
      </c>
      <c r="C137" s="4">
        <v>60</v>
      </c>
      <c r="D137" s="4">
        <v>90</v>
      </c>
      <c r="E137" s="4">
        <v>50</v>
      </c>
      <c r="F137" s="4">
        <v>5</v>
      </c>
      <c r="G137" s="5">
        <f ca="1">IFERROR(__xludf.DUMMYFUNCTION("MAX(AVERAGE.WEIGHTED(B137:E137,B$2:E$2)-F137, 0)"),67.5)</f>
        <v>67.5</v>
      </c>
      <c r="H137" s="6" t="s">
        <v>13</v>
      </c>
    </row>
    <row r="138" spans="1:8" x14ac:dyDescent="0.25">
      <c r="A138" s="2">
        <v>9731093</v>
      </c>
      <c r="B138" s="4">
        <v>90</v>
      </c>
      <c r="C138" s="4">
        <v>60</v>
      </c>
      <c r="D138" s="4">
        <v>95</v>
      </c>
      <c r="E138" s="4">
        <v>85</v>
      </c>
      <c r="F138" s="5"/>
      <c r="G138" s="5">
        <f ca="1">IFERROR(__xludf.DUMMYFUNCTION("MAX(AVERAGE.WEIGHTED(B138:E138,B$2:E$2)-F138, 0)"),82.5)</f>
        <v>82.5</v>
      </c>
      <c r="H138" s="1"/>
    </row>
    <row r="139" spans="1:8" x14ac:dyDescent="0.25">
      <c r="A139" s="2">
        <v>9731096</v>
      </c>
      <c r="B139" s="4">
        <v>90</v>
      </c>
      <c r="C139" s="4">
        <v>75</v>
      </c>
      <c r="D139" s="4">
        <v>100</v>
      </c>
      <c r="E139" s="4">
        <v>90</v>
      </c>
      <c r="F139" s="5"/>
      <c r="G139" s="5">
        <f ca="1">IFERROR(__xludf.DUMMYFUNCTION("MAX(AVERAGE.WEIGHTED(B139:E139,B$2:E$2)-F139, 0)"),88.75)</f>
        <v>88.75</v>
      </c>
      <c r="H139" s="1"/>
    </row>
    <row r="140" spans="1:8" x14ac:dyDescent="0.25">
      <c r="A140" s="2">
        <v>9731032</v>
      </c>
      <c r="B140" s="4">
        <v>100</v>
      </c>
      <c r="C140" s="4">
        <v>100</v>
      </c>
      <c r="D140" s="4">
        <v>90</v>
      </c>
      <c r="E140" s="4">
        <v>85</v>
      </c>
      <c r="F140" s="5"/>
      <c r="G140" s="5">
        <f ca="1">IFERROR(__xludf.DUMMYFUNCTION("MAX(AVERAGE.WEIGHTED(B140:E140,B$2:E$2)-F140, 0)"),93.75)</f>
        <v>93.75</v>
      </c>
      <c r="H140" s="1"/>
    </row>
    <row r="141" spans="1:8" x14ac:dyDescent="0.25">
      <c r="A141" s="2">
        <v>9731059</v>
      </c>
      <c r="B141" s="4">
        <v>90</v>
      </c>
      <c r="C141" s="4">
        <v>55</v>
      </c>
      <c r="D141" s="4">
        <v>90</v>
      </c>
      <c r="E141" s="4">
        <v>70</v>
      </c>
      <c r="F141" s="5"/>
      <c r="G141" s="5">
        <f ca="1">IFERROR(__xludf.DUMMYFUNCTION("MAX(AVERAGE.WEIGHTED(B141:E141,B$2:E$2)-F141, 0)"),76.25)</f>
        <v>76.25</v>
      </c>
      <c r="H141" s="1"/>
    </row>
    <row r="142" spans="1:8" x14ac:dyDescent="0.25">
      <c r="A142" s="2">
        <v>9731004</v>
      </c>
      <c r="B142" s="4">
        <v>95</v>
      </c>
      <c r="C142" s="4">
        <v>100</v>
      </c>
      <c r="D142" s="4">
        <v>100</v>
      </c>
      <c r="E142" s="4">
        <v>95</v>
      </c>
      <c r="F142" s="5"/>
      <c r="G142" s="5">
        <f ca="1">IFERROR(__xludf.DUMMYFUNCTION("MAX(AVERAGE.WEIGHTED(B142:E142,B$2:E$2)-F142, 0)"),97.5)</f>
        <v>97.5</v>
      </c>
      <c r="H142" s="1"/>
    </row>
    <row r="143" spans="1:8" x14ac:dyDescent="0.25">
      <c r="A143" s="2">
        <v>9731039</v>
      </c>
      <c r="B143" s="4">
        <v>100</v>
      </c>
      <c r="C143" s="4">
        <v>100</v>
      </c>
      <c r="D143" s="4">
        <v>90</v>
      </c>
      <c r="E143" s="4">
        <v>75</v>
      </c>
      <c r="F143" s="5"/>
      <c r="G143" s="5">
        <f ca="1">IFERROR(__xludf.DUMMYFUNCTION("MAX(AVERAGE.WEIGHTED(B143:E143,B$2:E$2)-F143, 0)"),91.25)</f>
        <v>91.25</v>
      </c>
      <c r="H143" s="1"/>
    </row>
    <row r="144" spans="1:8" x14ac:dyDescent="0.25">
      <c r="A144" s="2">
        <v>9731007</v>
      </c>
      <c r="B144" s="4">
        <v>95</v>
      </c>
      <c r="C144" s="4">
        <v>60</v>
      </c>
      <c r="D144" s="4">
        <v>95</v>
      </c>
      <c r="E144" s="4">
        <v>90</v>
      </c>
      <c r="F144" s="5"/>
      <c r="G144" s="5">
        <f ca="1">IFERROR(__xludf.DUMMYFUNCTION("MAX(AVERAGE.WEIGHTED(B144:E144,B$2:E$2)-F144, 0)"),85)</f>
        <v>85</v>
      </c>
      <c r="H144" s="1"/>
    </row>
    <row r="145" spans="1:8" x14ac:dyDescent="0.25">
      <c r="A145" s="2">
        <v>9731125</v>
      </c>
      <c r="B145" s="4">
        <v>100</v>
      </c>
      <c r="C145" s="4">
        <v>100</v>
      </c>
      <c r="D145" s="4">
        <v>90</v>
      </c>
      <c r="E145" s="4">
        <v>95</v>
      </c>
      <c r="F145" s="5"/>
      <c r="G145" s="5">
        <f ca="1">IFERROR(__xludf.DUMMYFUNCTION("MAX(AVERAGE.WEIGHTED(B145:E145,B$2:E$2)-F145, 0)"),96.25)</f>
        <v>96.25</v>
      </c>
      <c r="H145" s="1"/>
    </row>
    <row r="146" spans="1:8" x14ac:dyDescent="0.25">
      <c r="A146" s="2">
        <v>9713015</v>
      </c>
      <c r="B146" s="4">
        <v>95</v>
      </c>
      <c r="C146" s="4">
        <v>60</v>
      </c>
      <c r="D146" s="4">
        <v>90</v>
      </c>
      <c r="E146" s="4">
        <v>85</v>
      </c>
      <c r="F146" s="5"/>
      <c r="G146" s="5">
        <f ca="1">IFERROR(__xludf.DUMMYFUNCTION("MAX(AVERAGE.WEIGHTED(B146:E146,B$2:E$2)-F146, 0)"),82.5)</f>
        <v>82.5</v>
      </c>
      <c r="H146" s="1"/>
    </row>
    <row r="147" spans="1:8" x14ac:dyDescent="0.25">
      <c r="A147" s="2">
        <v>9731017</v>
      </c>
      <c r="B147" s="4">
        <v>100</v>
      </c>
      <c r="C147" s="4">
        <v>100</v>
      </c>
      <c r="D147" s="4">
        <v>100</v>
      </c>
      <c r="E147" s="4">
        <v>95</v>
      </c>
      <c r="F147" s="5"/>
      <c r="G147" s="5">
        <f ca="1">IFERROR(__xludf.DUMMYFUNCTION("MAX(AVERAGE.WEIGHTED(B147:E147,B$2:E$2)-F147, 0)"),98.75)</f>
        <v>98.75</v>
      </c>
      <c r="H147" s="1"/>
    </row>
    <row r="148" spans="1:8" x14ac:dyDescent="0.25">
      <c r="A148" s="2">
        <v>9731089</v>
      </c>
      <c r="B148" s="4">
        <v>95</v>
      </c>
      <c r="C148" s="4">
        <v>100</v>
      </c>
      <c r="D148" s="4">
        <v>95</v>
      </c>
      <c r="E148" s="4">
        <v>90</v>
      </c>
      <c r="F148" s="5"/>
      <c r="G148" s="5">
        <f ca="1">IFERROR(__xludf.DUMMYFUNCTION("MAX(AVERAGE.WEIGHTED(B148:E148,B$2:E$2)-F148, 0)"),95)</f>
        <v>95</v>
      </c>
      <c r="H148" s="1"/>
    </row>
    <row r="149" spans="1:8" x14ac:dyDescent="0.25">
      <c r="A149" s="2">
        <v>9731090</v>
      </c>
      <c r="B149" s="4">
        <v>100</v>
      </c>
      <c r="C149" s="4">
        <v>100</v>
      </c>
      <c r="D149" s="4">
        <v>100</v>
      </c>
      <c r="E149" s="4">
        <v>95</v>
      </c>
      <c r="F149" s="4"/>
      <c r="G149" s="5">
        <f ca="1">IFERROR(__xludf.DUMMYFUNCTION("MAX(AVERAGE.WEIGHTED(B149:E149,B$2:E$2)-F149, 0)"),98.75)</f>
        <v>98.75</v>
      </c>
      <c r="H149" s="6"/>
    </row>
    <row r="150" spans="1:8" x14ac:dyDescent="0.25">
      <c r="A150" s="2">
        <v>9731115</v>
      </c>
      <c r="B150" s="4">
        <v>90</v>
      </c>
      <c r="C150" s="4">
        <v>100</v>
      </c>
      <c r="D150" s="4">
        <v>95</v>
      </c>
      <c r="E150" s="4">
        <v>85</v>
      </c>
      <c r="F150" s="5"/>
      <c r="G150" s="5">
        <f ca="1">IFERROR(__xludf.DUMMYFUNCTION("MAX(AVERAGE.WEIGHTED(B150:E150,B$2:E$2)-F150, 0)"),92.5)</f>
        <v>92.5</v>
      </c>
      <c r="H150" s="1"/>
    </row>
    <row r="151" spans="1:8" x14ac:dyDescent="0.25">
      <c r="A151" s="2">
        <v>9723036</v>
      </c>
      <c r="B151" s="4">
        <v>90</v>
      </c>
      <c r="C151" s="4">
        <v>100</v>
      </c>
      <c r="D151" s="4">
        <v>80</v>
      </c>
      <c r="E151" s="4">
        <v>60</v>
      </c>
      <c r="F151" s="5"/>
      <c r="G151" s="5">
        <f ca="1">IFERROR(__xludf.DUMMYFUNCTION("MAX(AVERAGE.WEIGHTED(B151:E151,B$2:E$2)-F151, 0)"),82.5)</f>
        <v>82.5</v>
      </c>
      <c r="H151" s="1"/>
    </row>
    <row r="152" spans="1:8" x14ac:dyDescent="0.25">
      <c r="A152" s="2">
        <v>9723100</v>
      </c>
      <c r="B152" s="4">
        <v>90</v>
      </c>
      <c r="C152" s="4">
        <v>55</v>
      </c>
      <c r="D152" s="4">
        <v>90</v>
      </c>
      <c r="E152" s="4">
        <v>95</v>
      </c>
      <c r="F152" s="5"/>
      <c r="G152" s="5">
        <f ca="1">IFERROR(__xludf.DUMMYFUNCTION("MAX(AVERAGE.WEIGHTED(B152:E152,B$2:E$2)-F152, 0)"),82.5)</f>
        <v>82.5</v>
      </c>
      <c r="H152" s="1"/>
    </row>
    <row r="153" spans="1:8" x14ac:dyDescent="0.25">
      <c r="A153" s="2">
        <v>9431026</v>
      </c>
      <c r="B153" s="5"/>
      <c r="C153" s="5"/>
      <c r="D153" s="5"/>
      <c r="E153" s="5"/>
      <c r="F153" s="5"/>
      <c r="G153" s="4">
        <v>0</v>
      </c>
      <c r="H153" s="1"/>
    </row>
    <row r="154" spans="1:8" x14ac:dyDescent="0.25">
      <c r="A154" s="2">
        <v>97131053</v>
      </c>
      <c r="B154" s="5"/>
      <c r="C154" s="5"/>
      <c r="D154" s="5"/>
      <c r="E154" s="5"/>
      <c r="F154" s="5"/>
      <c r="G154" s="4">
        <v>0</v>
      </c>
      <c r="H154" s="1"/>
    </row>
    <row r="155" spans="1:8" x14ac:dyDescent="0.25">
      <c r="A155" s="2">
        <v>97131091</v>
      </c>
      <c r="B155" s="5"/>
      <c r="C155" s="5"/>
      <c r="D155" s="5"/>
      <c r="E155" s="5"/>
      <c r="F155" s="5"/>
      <c r="G155" s="4">
        <v>0</v>
      </c>
      <c r="H155" s="1"/>
    </row>
    <row r="156" spans="1:8" x14ac:dyDescent="0.25">
      <c r="A156" s="2">
        <v>9731505</v>
      </c>
      <c r="B156" s="4">
        <v>100</v>
      </c>
      <c r="C156" s="4">
        <v>100</v>
      </c>
      <c r="D156" s="4">
        <v>95</v>
      </c>
      <c r="E156" s="4">
        <v>90</v>
      </c>
      <c r="F156" s="5"/>
      <c r="G156" s="5">
        <f ca="1">IFERROR(__xludf.DUMMYFUNCTION("MAX(AVERAGE.WEIGHTED(B156:E156,B$2:E$2)-F156, 0)"),96.25)</f>
        <v>96.25</v>
      </c>
      <c r="H156" s="1"/>
    </row>
    <row r="157" spans="1:8" x14ac:dyDescent="0.25">
      <c r="A157" s="2">
        <v>96131053</v>
      </c>
      <c r="B157" s="5"/>
      <c r="C157" s="5"/>
      <c r="D157" s="5"/>
      <c r="E157" s="5"/>
      <c r="F157" s="5"/>
      <c r="G157" s="4">
        <v>0</v>
      </c>
      <c r="H157" s="1"/>
    </row>
    <row r="158" spans="1:8" x14ac:dyDescent="0.25">
      <c r="A158" s="2">
        <v>9831502</v>
      </c>
      <c r="B158" s="4">
        <v>100</v>
      </c>
      <c r="C158" s="4">
        <v>100</v>
      </c>
      <c r="D158" s="4">
        <v>100</v>
      </c>
      <c r="E158" s="4">
        <v>95</v>
      </c>
      <c r="F158" s="5"/>
      <c r="G158" s="5">
        <f ca="1">IFERROR(__xludf.DUMMYFUNCTION("MAX(AVERAGE.WEIGHTED(B158:E158,B$2:E$2)-F158, 0)"),98.75)</f>
        <v>98.75</v>
      </c>
      <c r="H158" s="1"/>
    </row>
    <row r="159" spans="1:8" x14ac:dyDescent="0.25">
      <c r="A159" s="2">
        <v>9431069</v>
      </c>
      <c r="B159" s="4">
        <v>90</v>
      </c>
      <c r="C159" s="4">
        <v>35</v>
      </c>
      <c r="D159" s="4">
        <v>90</v>
      </c>
      <c r="E159" s="4">
        <v>70</v>
      </c>
      <c r="F159" s="5"/>
      <c r="G159" s="5">
        <f ca="1">IFERROR(__xludf.DUMMYFUNCTION("MAX(AVERAGE.WEIGHTED(B159:E159,B$2:E$2)-F159, 0)"),71.25)</f>
        <v>71.25</v>
      </c>
      <c r="H159" s="1"/>
    </row>
    <row r="160" spans="1:8" ht="12.75" x14ac:dyDescent="0.2">
      <c r="A160" s="1"/>
      <c r="B160" s="5"/>
      <c r="C160" s="5"/>
      <c r="D160" s="5"/>
      <c r="E160" s="5"/>
      <c r="F160" s="5"/>
      <c r="G160" s="5"/>
      <c r="H160" s="1"/>
    </row>
    <row r="161" spans="1:8" ht="12.75" x14ac:dyDescent="0.2">
      <c r="A161" s="1"/>
      <c r="B161" s="5"/>
      <c r="C161" s="5"/>
      <c r="D161" s="5"/>
      <c r="E161" s="5"/>
      <c r="F161" s="5"/>
      <c r="G161" s="5"/>
      <c r="H161" s="1"/>
    </row>
    <row r="162" spans="1:8" ht="12.75" x14ac:dyDescent="0.2">
      <c r="A162" s="1"/>
      <c r="B162" s="5"/>
      <c r="C162" s="5"/>
      <c r="D162" s="5"/>
      <c r="E162" s="5"/>
      <c r="F162" s="5"/>
      <c r="G162" s="5"/>
      <c r="H162" s="1"/>
    </row>
    <row r="163" spans="1:8" ht="12.75" x14ac:dyDescent="0.2">
      <c r="A163" s="1"/>
      <c r="B163" s="5"/>
      <c r="C163" s="5"/>
      <c r="D163" s="5"/>
      <c r="E163" s="5"/>
      <c r="F163" s="5"/>
      <c r="G163" s="5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  <row r="901" spans="1:8" ht="12.75" x14ac:dyDescent="0.2">
      <c r="A901" s="1"/>
      <c r="B901" s="1"/>
      <c r="C901" s="1"/>
      <c r="D901" s="1"/>
      <c r="E901" s="1"/>
      <c r="F901" s="1"/>
      <c r="G901" s="1"/>
      <c r="H901" s="1"/>
    </row>
    <row r="902" spans="1:8" ht="12.75" x14ac:dyDescent="0.2">
      <c r="A902" s="1"/>
      <c r="B902" s="1"/>
      <c r="C902" s="1"/>
      <c r="D902" s="1"/>
      <c r="E902" s="1"/>
      <c r="F902" s="1"/>
      <c r="G902" s="1"/>
      <c r="H902" s="1"/>
    </row>
    <row r="903" spans="1:8" ht="12.75" x14ac:dyDescent="0.2">
      <c r="A903" s="1"/>
      <c r="B903" s="1"/>
      <c r="C903" s="1"/>
      <c r="D903" s="1"/>
      <c r="E903" s="1"/>
      <c r="F903" s="1"/>
      <c r="G903" s="1"/>
      <c r="H903" s="1"/>
    </row>
    <row r="904" spans="1:8" ht="12.75" x14ac:dyDescent="0.2">
      <c r="A904" s="1"/>
      <c r="B904" s="1"/>
      <c r="C904" s="1"/>
      <c r="D904" s="1"/>
      <c r="E904" s="1"/>
      <c r="F904" s="1"/>
      <c r="G904" s="1"/>
      <c r="H904" s="1"/>
    </row>
    <row r="905" spans="1:8" ht="12.75" x14ac:dyDescent="0.2">
      <c r="A905" s="1"/>
      <c r="B905" s="1"/>
      <c r="C905" s="1"/>
      <c r="D905" s="1"/>
      <c r="E905" s="1"/>
      <c r="F905" s="1"/>
      <c r="G905" s="1"/>
      <c r="H905" s="1"/>
    </row>
    <row r="906" spans="1:8" ht="12.75" x14ac:dyDescent="0.2">
      <c r="A906" s="1"/>
      <c r="B906" s="1"/>
      <c r="C906" s="1"/>
      <c r="D906" s="1"/>
      <c r="E906" s="1"/>
      <c r="F906" s="1"/>
      <c r="G906" s="1"/>
      <c r="H906" s="1"/>
    </row>
    <row r="907" spans="1:8" ht="12.75" x14ac:dyDescent="0.2">
      <c r="A907" s="1"/>
      <c r="B907" s="1"/>
      <c r="C907" s="1"/>
      <c r="D907" s="1"/>
      <c r="E907" s="1"/>
      <c r="F907" s="1"/>
      <c r="G907" s="1"/>
      <c r="H907" s="1"/>
    </row>
    <row r="908" spans="1:8" ht="12.75" x14ac:dyDescent="0.2">
      <c r="A908" s="1"/>
      <c r="B908" s="1"/>
      <c r="C908" s="1"/>
      <c r="D908" s="1"/>
      <c r="E908" s="1"/>
      <c r="F908" s="1"/>
      <c r="G908" s="1"/>
      <c r="H908" s="1"/>
    </row>
    <row r="909" spans="1:8" ht="12.75" x14ac:dyDescent="0.2">
      <c r="A909" s="1"/>
      <c r="B909" s="1"/>
      <c r="C909" s="1"/>
      <c r="D909" s="1"/>
      <c r="E909" s="1"/>
      <c r="F909" s="1"/>
      <c r="G909" s="1"/>
      <c r="H909" s="1"/>
    </row>
    <row r="910" spans="1:8" ht="12.75" x14ac:dyDescent="0.2">
      <c r="A910" s="1"/>
      <c r="B910" s="1"/>
      <c r="C910" s="1"/>
      <c r="D910" s="1"/>
      <c r="E910" s="1"/>
      <c r="F910" s="1"/>
      <c r="G910" s="1"/>
      <c r="H910" s="1"/>
    </row>
    <row r="911" spans="1:8" ht="12.75" x14ac:dyDescent="0.2">
      <c r="A911" s="1"/>
      <c r="B911" s="1"/>
      <c r="C911" s="1"/>
      <c r="D911" s="1"/>
      <c r="E911" s="1"/>
      <c r="F911" s="1"/>
      <c r="G911" s="1"/>
      <c r="H911" s="1"/>
    </row>
    <row r="912" spans="1:8" ht="12.75" x14ac:dyDescent="0.2">
      <c r="A912" s="1"/>
      <c r="B912" s="1"/>
      <c r="C912" s="1"/>
      <c r="D912" s="1"/>
      <c r="E912" s="1"/>
      <c r="F912" s="1"/>
      <c r="G912" s="1"/>
      <c r="H912" s="1"/>
    </row>
    <row r="913" spans="1:8" ht="12.75" x14ac:dyDescent="0.2">
      <c r="A913" s="1"/>
      <c r="B913" s="1"/>
      <c r="C913" s="1"/>
      <c r="D913" s="1"/>
      <c r="E913" s="1"/>
      <c r="F913" s="1"/>
      <c r="G913" s="1"/>
      <c r="H913" s="1"/>
    </row>
    <row r="914" spans="1:8" ht="12.75" x14ac:dyDescent="0.2">
      <c r="A914" s="1"/>
      <c r="B914" s="1"/>
      <c r="C914" s="1"/>
      <c r="D914" s="1"/>
      <c r="E914" s="1"/>
      <c r="F914" s="1"/>
      <c r="G914" s="1"/>
      <c r="H914" s="1"/>
    </row>
    <row r="915" spans="1:8" ht="12.75" x14ac:dyDescent="0.2">
      <c r="A915" s="1"/>
      <c r="B915" s="1"/>
      <c r="C915" s="1"/>
      <c r="D915" s="1"/>
      <c r="E915" s="1"/>
      <c r="F915" s="1"/>
      <c r="G915" s="1"/>
      <c r="H915" s="1"/>
    </row>
    <row r="916" spans="1:8" ht="12.75" x14ac:dyDescent="0.2">
      <c r="A916" s="1"/>
      <c r="B916" s="1"/>
      <c r="C916" s="1"/>
      <c r="D916" s="1"/>
      <c r="E916" s="1"/>
      <c r="F916" s="1"/>
      <c r="G916" s="1"/>
      <c r="H916" s="1"/>
    </row>
    <row r="917" spans="1:8" ht="12.75" x14ac:dyDescent="0.2">
      <c r="A917" s="1"/>
      <c r="B917" s="1"/>
      <c r="C917" s="1"/>
      <c r="D917" s="1"/>
      <c r="E917" s="1"/>
      <c r="F917" s="1"/>
      <c r="G917" s="1"/>
      <c r="H917" s="1"/>
    </row>
    <row r="918" spans="1:8" ht="12.75" x14ac:dyDescent="0.2">
      <c r="A918" s="1"/>
      <c r="B918" s="1"/>
      <c r="C918" s="1"/>
      <c r="D918" s="1"/>
      <c r="E918" s="1"/>
      <c r="F918" s="1"/>
      <c r="G918" s="1"/>
      <c r="H918" s="1"/>
    </row>
    <row r="919" spans="1:8" ht="12.75" x14ac:dyDescent="0.2">
      <c r="A919" s="1"/>
      <c r="B919" s="1"/>
      <c r="C919" s="1"/>
      <c r="D919" s="1"/>
      <c r="E919" s="1"/>
      <c r="F919" s="1"/>
      <c r="G919" s="1"/>
      <c r="H919" s="1"/>
    </row>
    <row r="920" spans="1:8" ht="12.75" x14ac:dyDescent="0.2">
      <c r="A920" s="1"/>
      <c r="B920" s="1"/>
      <c r="C920" s="1"/>
      <c r="D920" s="1"/>
      <c r="E920" s="1"/>
      <c r="F920" s="1"/>
      <c r="G920" s="1"/>
      <c r="H920" s="1"/>
    </row>
    <row r="921" spans="1:8" ht="12.75" x14ac:dyDescent="0.2">
      <c r="A921" s="1"/>
      <c r="B921" s="1"/>
      <c r="C921" s="1"/>
      <c r="D921" s="1"/>
      <c r="E921" s="1"/>
      <c r="F921" s="1"/>
      <c r="G921" s="1"/>
      <c r="H921" s="1"/>
    </row>
    <row r="922" spans="1:8" ht="12.75" x14ac:dyDescent="0.2">
      <c r="A922" s="1"/>
      <c r="B922" s="1"/>
      <c r="C922" s="1"/>
      <c r="D922" s="1"/>
      <c r="E922" s="1"/>
      <c r="F922" s="1"/>
      <c r="G922" s="1"/>
      <c r="H922" s="1"/>
    </row>
    <row r="923" spans="1:8" ht="12.75" x14ac:dyDescent="0.2">
      <c r="A923" s="1"/>
      <c r="B923" s="1"/>
      <c r="C923" s="1"/>
      <c r="D923" s="1"/>
      <c r="E923" s="1"/>
      <c r="F923" s="1"/>
      <c r="G923" s="1"/>
      <c r="H923" s="1"/>
    </row>
    <row r="924" spans="1:8" ht="12.75" x14ac:dyDescent="0.2">
      <c r="A924" s="1"/>
      <c r="B924" s="1"/>
      <c r="C924" s="1"/>
      <c r="D924" s="1"/>
      <c r="E924" s="1"/>
      <c r="F924" s="1"/>
      <c r="G924" s="1"/>
      <c r="H924" s="1"/>
    </row>
    <row r="925" spans="1:8" ht="12.75" x14ac:dyDescent="0.2">
      <c r="A925" s="1"/>
      <c r="B925" s="1"/>
      <c r="C925" s="1"/>
      <c r="D925" s="1"/>
      <c r="E925" s="1"/>
      <c r="F925" s="1"/>
      <c r="G925" s="1"/>
      <c r="H925" s="1"/>
    </row>
    <row r="926" spans="1:8" ht="12.75" x14ac:dyDescent="0.2">
      <c r="A926" s="1"/>
      <c r="B926" s="1"/>
      <c r="C926" s="1"/>
      <c r="D926" s="1"/>
      <c r="E926" s="1"/>
      <c r="F926" s="1"/>
      <c r="G926" s="1"/>
      <c r="H926" s="1"/>
    </row>
    <row r="927" spans="1:8" ht="12.75" x14ac:dyDescent="0.2">
      <c r="A927" s="1"/>
      <c r="B927" s="1"/>
      <c r="C927" s="1"/>
      <c r="D927" s="1"/>
      <c r="E927" s="1"/>
      <c r="F927" s="1"/>
      <c r="G927" s="1"/>
      <c r="H927" s="1"/>
    </row>
    <row r="928" spans="1:8" ht="12.75" x14ac:dyDescent="0.2">
      <c r="A928" s="1"/>
      <c r="B928" s="1"/>
      <c r="C928" s="1"/>
      <c r="D928" s="1"/>
      <c r="E928" s="1"/>
      <c r="F928" s="1"/>
      <c r="G928" s="1"/>
      <c r="H928" s="1"/>
    </row>
    <row r="929" spans="1:8" ht="12.75" x14ac:dyDescent="0.2">
      <c r="A929" s="1"/>
      <c r="B929" s="1"/>
      <c r="C929" s="1"/>
      <c r="D929" s="1"/>
      <c r="E929" s="1"/>
      <c r="F929" s="1"/>
      <c r="G929" s="1"/>
      <c r="H929" s="1"/>
    </row>
    <row r="930" spans="1:8" ht="12.75" x14ac:dyDescent="0.2">
      <c r="A930" s="1"/>
      <c r="B930" s="1"/>
      <c r="C930" s="1"/>
      <c r="D930" s="1"/>
      <c r="E930" s="1"/>
      <c r="F930" s="1"/>
      <c r="G930" s="1"/>
      <c r="H930" s="1"/>
    </row>
    <row r="931" spans="1:8" ht="12.75" x14ac:dyDescent="0.2">
      <c r="A931" s="1"/>
      <c r="B931" s="1"/>
      <c r="C931" s="1"/>
      <c r="D931" s="1"/>
      <c r="E931" s="1"/>
      <c r="F931" s="1"/>
      <c r="G931" s="1"/>
      <c r="H931" s="1"/>
    </row>
    <row r="932" spans="1:8" ht="12.75" x14ac:dyDescent="0.2">
      <c r="A932" s="1"/>
      <c r="B932" s="1"/>
      <c r="C932" s="1"/>
      <c r="D932" s="1"/>
      <c r="E932" s="1"/>
      <c r="F932" s="1"/>
      <c r="G932" s="1"/>
      <c r="H932" s="1"/>
    </row>
    <row r="933" spans="1:8" ht="12.75" x14ac:dyDescent="0.2">
      <c r="A933" s="1"/>
      <c r="B933" s="1"/>
      <c r="C933" s="1"/>
      <c r="D933" s="1"/>
      <c r="E933" s="1"/>
      <c r="F933" s="1"/>
      <c r="G933" s="1"/>
      <c r="H933" s="1"/>
    </row>
    <row r="934" spans="1:8" ht="12.75" x14ac:dyDescent="0.2">
      <c r="A934" s="1"/>
      <c r="B934" s="1"/>
      <c r="C934" s="1"/>
      <c r="D934" s="1"/>
      <c r="E934" s="1"/>
      <c r="F934" s="1"/>
      <c r="G934" s="1"/>
      <c r="H934" s="1"/>
    </row>
    <row r="935" spans="1:8" ht="12.75" x14ac:dyDescent="0.2">
      <c r="A935" s="1"/>
      <c r="B935" s="1"/>
      <c r="C935" s="1"/>
      <c r="D935" s="1"/>
      <c r="E935" s="1"/>
      <c r="F935" s="1"/>
      <c r="G935" s="1"/>
      <c r="H935" s="1"/>
    </row>
    <row r="936" spans="1:8" ht="12.75" x14ac:dyDescent="0.2">
      <c r="A936" s="1"/>
      <c r="B936" s="1"/>
      <c r="C936" s="1"/>
      <c r="D936" s="1"/>
      <c r="E936" s="1"/>
      <c r="F936" s="1"/>
      <c r="G936" s="1"/>
      <c r="H936" s="1"/>
    </row>
    <row r="937" spans="1:8" ht="12.75" x14ac:dyDescent="0.2">
      <c r="A937" s="1"/>
      <c r="B937" s="1"/>
      <c r="C937" s="1"/>
      <c r="D937" s="1"/>
      <c r="E937" s="1"/>
      <c r="F937" s="1"/>
      <c r="G937" s="1"/>
      <c r="H937" s="1"/>
    </row>
    <row r="938" spans="1:8" ht="12.75" x14ac:dyDescent="0.2">
      <c r="A938" s="1"/>
      <c r="B938" s="1"/>
      <c r="C938" s="1"/>
      <c r="D938" s="1"/>
      <c r="E938" s="1"/>
      <c r="F938" s="1"/>
      <c r="G938" s="1"/>
      <c r="H938" s="1"/>
    </row>
    <row r="939" spans="1:8" ht="12.75" x14ac:dyDescent="0.2">
      <c r="A939" s="1"/>
      <c r="B939" s="1"/>
      <c r="C939" s="1"/>
      <c r="D939" s="1"/>
      <c r="E939" s="1"/>
      <c r="F939" s="1"/>
      <c r="G939" s="1"/>
      <c r="H939" s="1"/>
    </row>
    <row r="940" spans="1:8" ht="12.75" x14ac:dyDescent="0.2">
      <c r="A940" s="1"/>
      <c r="B940" s="1"/>
      <c r="C940" s="1"/>
      <c r="D940" s="1"/>
      <c r="E940" s="1"/>
      <c r="F940" s="1"/>
      <c r="G940" s="1"/>
      <c r="H940" s="1"/>
    </row>
    <row r="941" spans="1:8" ht="12.75" x14ac:dyDescent="0.2">
      <c r="A941" s="1"/>
      <c r="B941" s="1"/>
      <c r="C941" s="1"/>
      <c r="D941" s="1"/>
      <c r="E941" s="1"/>
      <c r="F941" s="1"/>
      <c r="G941" s="1"/>
      <c r="H941" s="1"/>
    </row>
    <row r="942" spans="1:8" ht="12.75" x14ac:dyDescent="0.2">
      <c r="A942" s="1"/>
      <c r="B942" s="1"/>
      <c r="C942" s="1"/>
      <c r="D942" s="1"/>
      <c r="E942" s="1"/>
      <c r="F942" s="1"/>
      <c r="G942" s="1"/>
      <c r="H942" s="1"/>
    </row>
    <row r="943" spans="1:8" ht="12.75" x14ac:dyDescent="0.2">
      <c r="A943" s="1"/>
      <c r="B943" s="1"/>
      <c r="C943" s="1"/>
      <c r="D943" s="1"/>
      <c r="E943" s="1"/>
      <c r="F943" s="1"/>
      <c r="G943" s="1"/>
      <c r="H943" s="1"/>
    </row>
    <row r="944" spans="1:8" ht="12.75" x14ac:dyDescent="0.2">
      <c r="A944" s="1"/>
      <c r="B944" s="1"/>
      <c r="C944" s="1"/>
      <c r="D944" s="1"/>
      <c r="E944" s="1"/>
      <c r="F944" s="1"/>
      <c r="G944" s="1"/>
      <c r="H944" s="1"/>
    </row>
    <row r="945" spans="1:8" ht="12.75" x14ac:dyDescent="0.2">
      <c r="A945" s="1"/>
      <c r="B945" s="1"/>
      <c r="C945" s="1"/>
      <c r="D945" s="1"/>
      <c r="E945" s="1"/>
      <c r="F945" s="1"/>
      <c r="G945" s="1"/>
      <c r="H945" s="1"/>
    </row>
    <row r="946" spans="1:8" ht="12.75" x14ac:dyDescent="0.2">
      <c r="A946" s="1"/>
      <c r="B946" s="1"/>
      <c r="C946" s="1"/>
      <c r="D946" s="1"/>
      <c r="E946" s="1"/>
      <c r="F946" s="1"/>
      <c r="G946" s="1"/>
      <c r="H946" s="1"/>
    </row>
    <row r="947" spans="1:8" ht="12.75" x14ac:dyDescent="0.2">
      <c r="A947" s="1"/>
      <c r="B947" s="1"/>
      <c r="C947" s="1"/>
      <c r="D947" s="1"/>
      <c r="E947" s="1"/>
      <c r="F947" s="1"/>
      <c r="G947" s="1"/>
      <c r="H947" s="1"/>
    </row>
    <row r="948" spans="1:8" ht="12.75" x14ac:dyDescent="0.2">
      <c r="A948" s="1"/>
      <c r="B948" s="1"/>
      <c r="C948" s="1"/>
      <c r="D948" s="1"/>
      <c r="E948" s="1"/>
      <c r="F948" s="1"/>
      <c r="G948" s="1"/>
      <c r="H948" s="1"/>
    </row>
    <row r="949" spans="1:8" ht="12.75" x14ac:dyDescent="0.2">
      <c r="A949" s="1"/>
      <c r="B949" s="1"/>
      <c r="C949" s="1"/>
      <c r="D949" s="1"/>
      <c r="E949" s="1"/>
      <c r="F949" s="1"/>
      <c r="G949" s="1"/>
      <c r="H949" s="1"/>
    </row>
    <row r="950" spans="1:8" ht="12.75" x14ac:dyDescent="0.2">
      <c r="A950" s="1"/>
      <c r="B950" s="1"/>
      <c r="C950" s="1"/>
      <c r="D950" s="1"/>
      <c r="E950" s="1"/>
      <c r="F950" s="1"/>
      <c r="G950" s="1"/>
      <c r="H950" s="1"/>
    </row>
    <row r="951" spans="1:8" ht="12.75" x14ac:dyDescent="0.2">
      <c r="A951" s="1"/>
      <c r="B951" s="1"/>
      <c r="C951" s="1"/>
      <c r="D951" s="1"/>
      <c r="E951" s="1"/>
      <c r="F951" s="1"/>
      <c r="G951" s="1"/>
      <c r="H951" s="1"/>
    </row>
    <row r="952" spans="1:8" ht="12.75" x14ac:dyDescent="0.2">
      <c r="A952" s="1"/>
      <c r="B952" s="1"/>
      <c r="C952" s="1"/>
      <c r="D952" s="1"/>
      <c r="E952" s="1"/>
      <c r="F952" s="1"/>
      <c r="G952" s="1"/>
      <c r="H952" s="1"/>
    </row>
    <row r="953" spans="1:8" ht="12.75" x14ac:dyDescent="0.2">
      <c r="A953" s="1"/>
      <c r="B953" s="1"/>
      <c r="C953" s="1"/>
      <c r="D953" s="1"/>
      <c r="E953" s="1"/>
      <c r="F953" s="1"/>
      <c r="G953" s="1"/>
      <c r="H953" s="1"/>
    </row>
    <row r="954" spans="1:8" ht="12.75" x14ac:dyDescent="0.2">
      <c r="A954" s="1"/>
      <c r="B954" s="1"/>
      <c r="C954" s="1"/>
      <c r="D954" s="1"/>
      <c r="E954" s="1"/>
      <c r="F954" s="1"/>
      <c r="G954" s="1"/>
      <c r="H954" s="1"/>
    </row>
    <row r="955" spans="1:8" ht="12.75" x14ac:dyDescent="0.2">
      <c r="A955" s="1"/>
      <c r="B955" s="1"/>
      <c r="C955" s="1"/>
      <c r="D955" s="1"/>
      <c r="E955" s="1"/>
      <c r="F955" s="1"/>
      <c r="G955" s="1"/>
      <c r="H955" s="1"/>
    </row>
    <row r="956" spans="1:8" ht="12.75" x14ac:dyDescent="0.2">
      <c r="A956" s="1"/>
      <c r="B956" s="1"/>
      <c r="C956" s="1"/>
      <c r="D956" s="1"/>
      <c r="E956" s="1"/>
      <c r="F956" s="1"/>
      <c r="G956" s="1"/>
      <c r="H956" s="1"/>
    </row>
    <row r="957" spans="1:8" ht="12.75" x14ac:dyDescent="0.2">
      <c r="A957" s="1"/>
      <c r="B957" s="1"/>
      <c r="C957" s="1"/>
      <c r="D957" s="1"/>
      <c r="E957" s="1"/>
      <c r="F957" s="1"/>
      <c r="G957" s="1"/>
      <c r="H957" s="1"/>
    </row>
    <row r="958" spans="1:8" ht="12.75" x14ac:dyDescent="0.2">
      <c r="A958" s="1"/>
      <c r="B958" s="1"/>
      <c r="C958" s="1"/>
      <c r="D958" s="1"/>
      <c r="E958" s="1"/>
      <c r="F958" s="1"/>
      <c r="G958" s="1"/>
      <c r="H958" s="1"/>
    </row>
    <row r="959" spans="1:8" ht="12.75" x14ac:dyDescent="0.2">
      <c r="A959" s="1"/>
      <c r="B959" s="1"/>
      <c r="C959" s="1"/>
      <c r="D959" s="1"/>
      <c r="E959" s="1"/>
      <c r="F959" s="1"/>
      <c r="G959" s="1"/>
      <c r="H959" s="1"/>
    </row>
    <row r="960" spans="1:8" ht="12.75" x14ac:dyDescent="0.2">
      <c r="A960" s="1"/>
      <c r="B960" s="1"/>
      <c r="C960" s="1"/>
      <c r="D960" s="1"/>
      <c r="E960" s="1"/>
      <c r="F960" s="1"/>
      <c r="G960" s="1"/>
      <c r="H960" s="1"/>
    </row>
    <row r="961" spans="1:8" ht="12.75" x14ac:dyDescent="0.2">
      <c r="A961" s="1"/>
      <c r="B961" s="1"/>
      <c r="C961" s="1"/>
      <c r="D961" s="1"/>
      <c r="E961" s="1"/>
      <c r="F961" s="1"/>
      <c r="G961" s="1"/>
      <c r="H961" s="1"/>
    </row>
    <row r="962" spans="1:8" ht="12.75" x14ac:dyDescent="0.2">
      <c r="A962" s="1"/>
      <c r="B962" s="1"/>
      <c r="C962" s="1"/>
      <c r="D962" s="1"/>
      <c r="E962" s="1"/>
      <c r="F962" s="1"/>
      <c r="G962" s="1"/>
      <c r="H962" s="1"/>
    </row>
    <row r="963" spans="1:8" ht="12.75" x14ac:dyDescent="0.2">
      <c r="A963" s="1"/>
      <c r="B963" s="1"/>
      <c r="C963" s="1"/>
      <c r="D963" s="1"/>
      <c r="E963" s="1"/>
      <c r="F963" s="1"/>
      <c r="G963" s="1"/>
      <c r="H963" s="1"/>
    </row>
    <row r="964" spans="1:8" ht="12.75" x14ac:dyDescent="0.2">
      <c r="A964" s="1"/>
      <c r="B964" s="1"/>
      <c r="C964" s="1"/>
      <c r="D964" s="1"/>
      <c r="E964" s="1"/>
      <c r="F964" s="1"/>
      <c r="G964" s="1"/>
      <c r="H964" s="1"/>
    </row>
    <row r="965" spans="1:8" ht="12.75" x14ac:dyDescent="0.2">
      <c r="A965" s="1"/>
      <c r="B965" s="1"/>
      <c r="C965" s="1"/>
      <c r="D965" s="1"/>
      <c r="E965" s="1"/>
      <c r="F965" s="1"/>
      <c r="G965" s="1"/>
      <c r="H965" s="1"/>
    </row>
    <row r="966" spans="1:8" ht="12.75" x14ac:dyDescent="0.2">
      <c r="A966" s="1"/>
      <c r="B966" s="1"/>
      <c r="C966" s="1"/>
      <c r="D966" s="1"/>
      <c r="E966" s="1"/>
      <c r="F966" s="1"/>
      <c r="G966" s="1"/>
      <c r="H966" s="1"/>
    </row>
    <row r="967" spans="1:8" ht="12.75" x14ac:dyDescent="0.2">
      <c r="A967" s="1"/>
      <c r="B967" s="1"/>
      <c r="C967" s="1"/>
      <c r="D967" s="1"/>
      <c r="E967" s="1"/>
      <c r="F967" s="1"/>
      <c r="G967" s="1"/>
      <c r="H967" s="1"/>
    </row>
    <row r="968" spans="1:8" ht="12.75" x14ac:dyDescent="0.2">
      <c r="A968" s="1"/>
      <c r="B968" s="1"/>
      <c r="C968" s="1"/>
      <c r="D968" s="1"/>
      <c r="E968" s="1"/>
      <c r="F968" s="1"/>
      <c r="G968" s="1"/>
      <c r="H968" s="1"/>
    </row>
    <row r="969" spans="1:8" ht="12.75" x14ac:dyDescent="0.2">
      <c r="A969" s="1"/>
      <c r="B969" s="1"/>
      <c r="C969" s="1"/>
      <c r="D969" s="1"/>
      <c r="E969" s="1"/>
      <c r="F969" s="1"/>
      <c r="G969" s="1"/>
      <c r="H969" s="1"/>
    </row>
    <row r="970" spans="1:8" ht="12.75" x14ac:dyDescent="0.2">
      <c r="A970" s="1"/>
      <c r="B970" s="1"/>
      <c r="C970" s="1"/>
      <c r="D970" s="1"/>
      <c r="E970" s="1"/>
      <c r="F970" s="1"/>
      <c r="G970" s="1"/>
      <c r="H970" s="1"/>
    </row>
    <row r="971" spans="1:8" ht="12.75" x14ac:dyDescent="0.2">
      <c r="A971" s="1"/>
      <c r="B971" s="1"/>
      <c r="C971" s="1"/>
      <c r="D971" s="1"/>
      <c r="E971" s="1"/>
      <c r="F971" s="1"/>
      <c r="G971" s="1"/>
      <c r="H971" s="1"/>
    </row>
    <row r="972" spans="1:8" ht="12.75" x14ac:dyDescent="0.2">
      <c r="A972" s="1"/>
      <c r="B972" s="1"/>
      <c r="C972" s="1"/>
      <c r="D972" s="1"/>
      <c r="E972" s="1"/>
      <c r="F972" s="1"/>
      <c r="G972" s="1"/>
      <c r="H972" s="1"/>
    </row>
    <row r="973" spans="1:8" ht="12.75" x14ac:dyDescent="0.2">
      <c r="A973" s="1"/>
      <c r="B973" s="1"/>
      <c r="C973" s="1"/>
      <c r="D973" s="1"/>
      <c r="E973" s="1"/>
      <c r="F973" s="1"/>
      <c r="G973" s="1"/>
      <c r="H973" s="1"/>
    </row>
    <row r="974" spans="1:8" ht="12.75" x14ac:dyDescent="0.2">
      <c r="A974" s="1"/>
      <c r="B974" s="1"/>
      <c r="C974" s="1"/>
      <c r="D974" s="1"/>
      <c r="E974" s="1"/>
      <c r="F974" s="1"/>
      <c r="G974" s="1"/>
      <c r="H974" s="1"/>
    </row>
    <row r="975" spans="1:8" ht="12.75" x14ac:dyDescent="0.2">
      <c r="A975" s="1"/>
      <c r="B975" s="1"/>
      <c r="C975" s="1"/>
      <c r="D975" s="1"/>
      <c r="E975" s="1"/>
      <c r="F975" s="1"/>
      <c r="G975" s="1"/>
      <c r="H975" s="1"/>
    </row>
    <row r="976" spans="1:8" ht="12.75" x14ac:dyDescent="0.2">
      <c r="A976" s="1"/>
      <c r="B976" s="1"/>
      <c r="C976" s="1"/>
      <c r="D976" s="1"/>
      <c r="E976" s="1"/>
      <c r="F976" s="1"/>
      <c r="G976" s="1"/>
      <c r="H976" s="1"/>
    </row>
    <row r="977" spans="1:8" ht="12.75" x14ac:dyDescent="0.2">
      <c r="A977" s="1"/>
      <c r="B977" s="1"/>
      <c r="C977" s="1"/>
      <c r="D977" s="1"/>
      <c r="E977" s="1"/>
      <c r="F977" s="1"/>
      <c r="G977" s="1"/>
      <c r="H977" s="1"/>
    </row>
    <row r="978" spans="1:8" ht="12.75" x14ac:dyDescent="0.2">
      <c r="A978" s="1"/>
      <c r="B978" s="1"/>
      <c r="C978" s="1"/>
      <c r="D978" s="1"/>
      <c r="E978" s="1"/>
      <c r="F978" s="1"/>
      <c r="G978" s="1"/>
      <c r="H978" s="1"/>
    </row>
    <row r="979" spans="1:8" ht="12.75" x14ac:dyDescent="0.2">
      <c r="A979" s="1"/>
      <c r="B979" s="1"/>
      <c r="C979" s="1"/>
      <c r="D979" s="1"/>
      <c r="E979" s="1"/>
      <c r="F979" s="1"/>
      <c r="G979" s="1"/>
      <c r="H979" s="1"/>
    </row>
    <row r="980" spans="1:8" ht="12.75" x14ac:dyDescent="0.2">
      <c r="A980" s="1"/>
      <c r="B980" s="1"/>
      <c r="C980" s="1"/>
      <c r="D980" s="1"/>
      <c r="E980" s="1"/>
      <c r="F980" s="1"/>
      <c r="G980" s="1"/>
      <c r="H980" s="1"/>
    </row>
    <row r="981" spans="1:8" ht="12.75" x14ac:dyDescent="0.2">
      <c r="A981" s="1"/>
      <c r="B981" s="1"/>
      <c r="C981" s="1"/>
      <c r="D981" s="1"/>
      <c r="E981" s="1"/>
      <c r="F981" s="1"/>
      <c r="G981" s="1"/>
      <c r="H981" s="1"/>
    </row>
    <row r="982" spans="1:8" ht="12.75" x14ac:dyDescent="0.2">
      <c r="A982" s="1"/>
      <c r="B982" s="1"/>
      <c r="C982" s="1"/>
      <c r="D982" s="1"/>
      <c r="E982" s="1"/>
      <c r="F982" s="1"/>
      <c r="G982" s="1"/>
      <c r="H982" s="1"/>
    </row>
    <row r="983" spans="1:8" ht="12.75" x14ac:dyDescent="0.2">
      <c r="A983" s="1"/>
      <c r="B983" s="1"/>
      <c r="C983" s="1"/>
      <c r="D983" s="1"/>
      <c r="E983" s="1"/>
      <c r="F983" s="1"/>
      <c r="G983" s="1"/>
      <c r="H983" s="1"/>
    </row>
    <row r="984" spans="1:8" ht="12.75" x14ac:dyDescent="0.2">
      <c r="A984" s="1"/>
      <c r="B984" s="1"/>
      <c r="C984" s="1"/>
      <c r="D984" s="1"/>
      <c r="E984" s="1"/>
      <c r="F984" s="1"/>
      <c r="G984" s="1"/>
      <c r="H984" s="1"/>
    </row>
    <row r="985" spans="1:8" ht="12.75" x14ac:dyDescent="0.2">
      <c r="A985" s="1"/>
      <c r="B985" s="1"/>
      <c r="C985" s="1"/>
      <c r="D985" s="1"/>
      <c r="E985" s="1"/>
      <c r="F985" s="1"/>
      <c r="G985" s="1"/>
      <c r="H985" s="1"/>
    </row>
    <row r="986" spans="1:8" ht="12.75" x14ac:dyDescent="0.2">
      <c r="A986" s="1"/>
      <c r="B986" s="1"/>
      <c r="C986" s="1"/>
      <c r="D986" s="1"/>
      <c r="E986" s="1"/>
      <c r="F986" s="1"/>
      <c r="G986" s="1"/>
      <c r="H986" s="1"/>
    </row>
    <row r="987" spans="1:8" ht="12.75" x14ac:dyDescent="0.2">
      <c r="A987" s="1"/>
      <c r="B987" s="1"/>
      <c r="C987" s="1"/>
      <c r="D987" s="1"/>
      <c r="E987" s="1"/>
      <c r="F987" s="1"/>
      <c r="G987" s="1"/>
      <c r="H987" s="1"/>
    </row>
    <row r="988" spans="1:8" ht="12.75" x14ac:dyDescent="0.2">
      <c r="A988" s="1"/>
      <c r="B988" s="1"/>
      <c r="C988" s="1"/>
      <c r="D988" s="1"/>
      <c r="E988" s="1"/>
      <c r="F988" s="1"/>
      <c r="G988" s="1"/>
      <c r="H988" s="1"/>
    </row>
    <row r="989" spans="1:8" ht="12.75" x14ac:dyDescent="0.2">
      <c r="A989" s="1"/>
      <c r="B989" s="1"/>
      <c r="C989" s="1"/>
      <c r="D989" s="1"/>
      <c r="E989" s="1"/>
      <c r="F989" s="1"/>
      <c r="G989" s="1"/>
      <c r="H989" s="1"/>
    </row>
    <row r="990" spans="1:8" ht="12.75" x14ac:dyDescent="0.2">
      <c r="A990" s="1"/>
      <c r="B990" s="1"/>
      <c r="C990" s="1"/>
      <c r="D990" s="1"/>
      <c r="E990" s="1"/>
      <c r="F990" s="1"/>
      <c r="G990" s="1"/>
      <c r="H990" s="1"/>
    </row>
    <row r="991" spans="1:8" ht="12.75" x14ac:dyDescent="0.2">
      <c r="A991" s="1"/>
      <c r="B991" s="1"/>
      <c r="C991" s="1"/>
      <c r="D991" s="1"/>
      <c r="E991" s="1"/>
      <c r="F991" s="1"/>
      <c r="G991" s="1"/>
      <c r="H991" s="1"/>
    </row>
    <row r="992" spans="1:8" ht="12.75" x14ac:dyDescent="0.2">
      <c r="A992" s="1"/>
      <c r="B992" s="1"/>
      <c r="C992" s="1"/>
      <c r="D992" s="1"/>
      <c r="E992" s="1"/>
      <c r="F992" s="1"/>
      <c r="G992" s="1"/>
      <c r="H992" s="1"/>
    </row>
    <row r="993" spans="1:8" ht="12.75" x14ac:dyDescent="0.2">
      <c r="A993" s="1"/>
      <c r="B993" s="1"/>
      <c r="C993" s="1"/>
      <c r="D993" s="1"/>
      <c r="E993" s="1"/>
      <c r="F993" s="1"/>
      <c r="G993" s="1"/>
      <c r="H993" s="1"/>
    </row>
    <row r="994" spans="1:8" ht="12.75" x14ac:dyDescent="0.2">
      <c r="A994" s="1"/>
      <c r="B994" s="1"/>
      <c r="C994" s="1"/>
      <c r="D994" s="1"/>
      <c r="E994" s="1"/>
      <c r="F994" s="1"/>
      <c r="G994" s="1"/>
      <c r="H994" s="1"/>
    </row>
    <row r="995" spans="1:8" ht="12.75" x14ac:dyDescent="0.2">
      <c r="A995" s="1"/>
      <c r="B995" s="1"/>
      <c r="C995" s="1"/>
      <c r="D995" s="1"/>
      <c r="E995" s="1"/>
      <c r="F995" s="1"/>
      <c r="G995" s="1"/>
      <c r="H995" s="1"/>
    </row>
    <row r="996" spans="1:8" ht="12.75" x14ac:dyDescent="0.2">
      <c r="A996" s="1"/>
      <c r="B996" s="1"/>
      <c r="C996" s="1"/>
      <c r="D996" s="1"/>
      <c r="E996" s="1"/>
      <c r="F996" s="1"/>
      <c r="G996" s="1"/>
      <c r="H996" s="1"/>
    </row>
    <row r="997" spans="1:8" ht="12.75" x14ac:dyDescent="0.2">
      <c r="A997" s="1"/>
      <c r="B997" s="1"/>
      <c r="C997" s="1"/>
      <c r="D997" s="1"/>
      <c r="E997" s="1"/>
      <c r="F997" s="1"/>
      <c r="G997" s="1"/>
      <c r="H997" s="1"/>
    </row>
    <row r="998" spans="1:8" ht="12.75" x14ac:dyDescent="0.2">
      <c r="A998" s="1"/>
      <c r="B998" s="1"/>
      <c r="C998" s="1"/>
      <c r="D998" s="1"/>
      <c r="E998" s="1"/>
      <c r="F998" s="1"/>
      <c r="G998" s="1"/>
      <c r="H998" s="1"/>
    </row>
    <row r="999" spans="1:8" ht="12.75" x14ac:dyDescent="0.2">
      <c r="A999" s="1"/>
      <c r="B999" s="1"/>
      <c r="C999" s="1"/>
      <c r="D999" s="1"/>
      <c r="E999" s="1"/>
      <c r="F999" s="1"/>
      <c r="G999" s="1"/>
      <c r="H999" s="1"/>
    </row>
    <row r="1000" spans="1:8" ht="12.75" x14ac:dyDescent="0.2">
      <c r="A1000" s="1"/>
      <c r="B1000" s="1"/>
      <c r="C1000" s="1"/>
      <c r="D1000" s="1"/>
      <c r="E1000" s="1"/>
      <c r="F1000" s="1"/>
      <c r="G1000" s="1"/>
      <c r="H1000" s="1"/>
    </row>
    <row r="1001" spans="1:8" ht="12.75" x14ac:dyDescent="0.2">
      <c r="A1001" s="1"/>
      <c r="B1001" s="1"/>
      <c r="C1001" s="1"/>
      <c r="D1001" s="1"/>
      <c r="E1001" s="1"/>
      <c r="F1001" s="1"/>
      <c r="G1001" s="1"/>
      <c r="H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2020-10-23T13:02:56Z</dcterms:modified>
</cp:coreProperties>
</file>