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codeName="ThisWorkbook"/>
  <mc:AlternateContent xmlns:mc="http://schemas.openxmlformats.org/markup-compatibility/2006">
    <mc:Choice Requires="x15">
      <x15ac:absPath xmlns:x15ac="http://schemas.microsoft.com/office/spreadsheetml/2010/11/ac" url="https://uniwa.sharepoint.com/teams/ELEC5550SEM-22025-Team0-16/Shared Documents/Team 0-16/Schedule/"/>
    </mc:Choice>
  </mc:AlternateContent>
  <xr:revisionPtr revIDLastSave="36" documentId="8_{DFB46430-C1DE-4FBE-8B61-3707AD8A83F1}" xr6:coauthVersionLast="47" xr6:coauthVersionMax="47" xr10:uidLastSave="{AB47DF5F-1AB5-4AE8-BDFE-4C1993972441}"/>
  <bookViews>
    <workbookView xWindow="-108" yWindow="-108" windowWidth="23256" windowHeight="12456" firstSheet="1" activeTab="1" xr2:uid="{00000000-000D-0000-FFFF-FFFF00000000}"/>
  </bookViews>
  <sheets>
    <sheet name="About" sheetId="14" r:id="rId1"/>
    <sheet name="Project schedule" sheetId="11" r:id="rId2"/>
  </sheets>
  <definedNames>
    <definedName name="Display_Week">'Project schedule'!$Q$2</definedName>
    <definedName name="_xlnm.Print_Titles" localSheetId="1">'Project schedule'!$4:$6</definedName>
    <definedName name="Project_Start" localSheetId="0">#REF!</definedName>
    <definedName name="Project_Start">'Project schedule'!$Q$1</definedName>
    <definedName name="Scrolling_Increment">#REF!</definedName>
    <definedName name="task_end" localSheetId="1">'Project schedule'!$F1</definedName>
    <definedName name="task_progress" localSheetId="1">'Project schedule'!$D1</definedName>
    <definedName name="task_start" localSheetId="1">'Project schedule'!$E1</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11" l="1"/>
  <c r="D28" i="11"/>
  <c r="E21" i="11"/>
  <c r="F19" i="11"/>
  <c r="D20" i="11"/>
  <c r="E23" i="11"/>
  <c r="E16" i="11"/>
  <c r="F16" i="11" s="1"/>
  <c r="D16" i="11" s="1"/>
  <c r="F15" i="11"/>
  <c r="D14" i="11"/>
  <c r="D22" i="11"/>
  <c r="D23" i="11"/>
  <c r="D27" i="11"/>
  <c r="D17" i="11"/>
  <c r="D15" i="11"/>
  <c r="D11" i="11"/>
  <c r="D12" i="11"/>
  <c r="H7" i="11"/>
  <c r="F21" i="11" l="1"/>
  <c r="D21" i="11" s="1"/>
  <c r="D19" i="11"/>
  <c r="E9" i="11"/>
  <c r="E10" i="11" l="1"/>
  <c r="D10" i="11" s="1"/>
  <c r="I5" i="11"/>
  <c r="I6" i="11" s="1"/>
  <c r="H24" i="11"/>
  <c r="H18" i="11"/>
  <c r="H13" i="11"/>
  <c r="H8" i="11"/>
  <c r="H19" i="11" l="1"/>
  <c r="H20" i="11"/>
  <c r="H9" i="11"/>
  <c r="H28" i="11" l="1"/>
  <c r="H27" i="11"/>
  <c r="H23" i="11"/>
  <c r="H10" i="11"/>
  <c r="H21" i="11"/>
  <c r="H14" i="11"/>
  <c r="J5" i="11"/>
  <c r="K5" i="11" s="1"/>
  <c r="L5" i="11" s="1"/>
  <c r="M5" i="11" s="1"/>
  <c r="N5" i="11" s="1"/>
  <c r="O5" i="11" s="1"/>
  <c r="P5" i="11" s="1"/>
  <c r="H22" i="11" l="1"/>
  <c r="H15" i="11"/>
  <c r="H11" i="11"/>
  <c r="H12" i="11"/>
  <c r="Q5" i="11"/>
  <c r="R5" i="11" s="1"/>
  <c r="S5" i="11" s="1"/>
  <c r="T5" i="11" s="1"/>
  <c r="U5" i="11" s="1"/>
  <c r="V5" i="11" s="1"/>
  <c r="W5" i="11" s="1"/>
  <c r="J6" i="11"/>
  <c r="H17" i="11" l="1"/>
  <c r="H16" i="11"/>
  <c r="X5" i="11"/>
  <c r="Y5" i="11" s="1"/>
  <c r="Z5" i="11" s="1"/>
  <c r="AA5" i="11" s="1"/>
  <c r="AB5" i="11" s="1"/>
  <c r="AC5" i="11" s="1"/>
  <c r="AD5" i="11" s="1"/>
  <c r="K6" i="11"/>
  <c r="AE5" i="11" l="1"/>
  <c r="AF5" i="11" s="1"/>
  <c r="AG5" i="11" s="1"/>
  <c r="AH5" i="11" s="1"/>
  <c r="AI5" i="11" s="1"/>
  <c r="AJ5" i="11" s="1"/>
  <c r="L6" i="11"/>
  <c r="AK5" i="11" l="1"/>
  <c r="AL5" i="11" s="1"/>
  <c r="AM5" i="11" s="1"/>
  <c r="AN5" i="11" s="1"/>
  <c r="AO5" i="11" s="1"/>
  <c r="AP5" i="11" s="1"/>
  <c r="AQ5" i="11" s="1"/>
  <c r="M6" i="11"/>
  <c r="AR5" i="11" l="1"/>
  <c r="AS5" i="11" s="1"/>
  <c r="N6" i="11"/>
  <c r="AT5" i="11" l="1"/>
  <c r="AS6" i="11"/>
  <c r="O6" i="11"/>
  <c r="AU5" i="11" l="1"/>
  <c r="AT6" i="11"/>
  <c r="AV5" i="11" l="1"/>
  <c r="AU6" i="11"/>
  <c r="P6" i="11"/>
  <c r="Q6" i="11"/>
  <c r="AW5" i="11" l="1"/>
  <c r="AV6" i="11"/>
  <c r="R6" i="11"/>
  <c r="AX5" i="11" l="1"/>
  <c r="AY5" i="11" s="1"/>
  <c r="AW6" i="11"/>
  <c r="S6" i="11"/>
  <c r="AY6" i="11" l="1"/>
  <c r="AZ5" i="11"/>
  <c r="AX6" i="11"/>
  <c r="T6" i="11"/>
  <c r="BA5" i="11" l="1"/>
  <c r="AZ6" i="11"/>
  <c r="U6" i="11"/>
  <c r="BA6" i="11" l="1"/>
  <c r="BB5" i="11"/>
  <c r="V6" i="11"/>
  <c r="BB6" i="11" l="1"/>
  <c r="BC5" i="11"/>
  <c r="W6" i="11"/>
  <c r="BC6" i="11" l="1"/>
  <c r="BD5" i="11"/>
  <c r="X6" i="11"/>
  <c r="BE5" i="11" l="1"/>
  <c r="BD6" i="11"/>
  <c r="Y6" i="11"/>
  <c r="BE6" i="11" l="1"/>
  <c r="BF5" i="11"/>
  <c r="Z6" i="11"/>
  <c r="BF6" i="11" l="1"/>
  <c r="BG5" i="11"/>
  <c r="AA6" i="11"/>
  <c r="BG6" i="11" l="1"/>
  <c r="BH5" i="11"/>
  <c r="AB6" i="11"/>
  <c r="BI5" i="11" l="1"/>
  <c r="BH6" i="11"/>
  <c r="AC6" i="11"/>
  <c r="BJ5" i="11" l="1"/>
  <c r="BI6" i="11"/>
  <c r="AD6" i="11"/>
  <c r="BK5" i="11" l="1"/>
  <c r="BJ6" i="11"/>
  <c r="AE6" i="11"/>
  <c r="BL5" i="11" l="1"/>
  <c r="BM5" i="11" s="1"/>
  <c r="BK6" i="11"/>
  <c r="AF6" i="11"/>
  <c r="BN5" i="11" l="1"/>
  <c r="BM6" i="11"/>
  <c r="BL6" i="11"/>
  <c r="AG6" i="11"/>
  <c r="BO5" i="11" l="1"/>
  <c r="BN6" i="11"/>
  <c r="AH6" i="11"/>
  <c r="BP5" i="11" l="1"/>
  <c r="BO6" i="11"/>
  <c r="AI6" i="11"/>
  <c r="BQ5" i="11" l="1"/>
  <c r="BP6" i="11"/>
  <c r="AJ6" i="11"/>
  <c r="BR5" i="11" l="1"/>
  <c r="BQ6" i="11"/>
  <c r="AK6" i="11"/>
  <c r="BS5" i="11" l="1"/>
  <c r="BR6" i="11"/>
  <c r="AL6" i="11"/>
  <c r="BS6" i="11" l="1"/>
  <c r="BT5" i="11"/>
  <c r="AM6" i="11"/>
  <c r="BT6" i="11" l="1"/>
  <c r="BU5" i="11"/>
  <c r="AN6" i="11"/>
  <c r="BU6" i="11" l="1"/>
  <c r="BV5" i="11"/>
  <c r="AO6" i="11"/>
  <c r="BV6" i="11" l="1"/>
  <c r="BW5" i="11"/>
  <c r="AP6" i="11"/>
  <c r="BW6" i="11" l="1"/>
  <c r="BX5" i="11"/>
  <c r="AQ6" i="11"/>
  <c r="BX6" i="11" l="1"/>
  <c r="BY5" i="11"/>
  <c r="AR6" i="11"/>
  <c r="BY6" i="11" l="1"/>
  <c r="BZ5" i="11"/>
  <c r="BZ6" i="11" l="1"/>
  <c r="CA5" i="11"/>
  <c r="E25" i="11" s="1"/>
  <c r="E26" i="11" l="1"/>
  <c r="CA6" i="11"/>
  <c r="CB5" i="11"/>
  <c r="CC5" i="11" l="1"/>
  <c r="CB6" i="11"/>
  <c r="CC6" i="11" l="1"/>
  <c r="CD5" i="11"/>
  <c r="CD6" i="11" l="1"/>
  <c r="CE5" i="11"/>
  <c r="CE6" i="11" l="1"/>
  <c r="CF5" i="11"/>
  <c r="CF6" i="11" l="1"/>
  <c r="CG5" i="11"/>
  <c r="CH5" i="11" s="1"/>
  <c r="CG6" i="11" l="1"/>
  <c r="CH6" i="11" l="1"/>
  <c r="CI5" i="11"/>
  <c r="CI6" i="11" l="1"/>
  <c r="CJ5" i="11"/>
  <c r="CJ6" i="11" l="1"/>
  <c r="CK5" i="11"/>
  <c r="CK6" i="11" l="1"/>
  <c r="CL5" i="11"/>
  <c r="CL6" i="11" l="1"/>
  <c r="CM5" i="11"/>
  <c r="CM6" i="11" l="1"/>
  <c r="CN5" i="11"/>
  <c r="CN6" i="11" l="1"/>
  <c r="CO5" i="11"/>
  <c r="CP5" i="11" l="1"/>
  <c r="CO6" i="11"/>
  <c r="CQ5" i="11" l="1"/>
  <c r="CP6" i="11"/>
  <c r="CR5" i="11" l="1"/>
  <c r="CQ6" i="11"/>
  <c r="CS5" i="11" l="1"/>
  <c r="CR6" i="11"/>
  <c r="CT5" i="11" l="1"/>
  <c r="CS6" i="11"/>
  <c r="CU5" i="11" l="1"/>
  <c r="CT6" i="11"/>
  <c r="CU6" i="11" l="1"/>
  <c r="F25" i="11"/>
  <c r="F26" i="11" l="1"/>
  <c r="D25" i="11"/>
  <c r="H25" i="11"/>
  <c r="D26" i="11" l="1"/>
  <c r="H26" i="11"/>
</calcChain>
</file>

<file path=xl/sharedStrings.xml><?xml version="1.0" encoding="utf-8"?>
<sst xmlns="http://schemas.openxmlformats.org/spreadsheetml/2006/main" count="60" uniqueCount="48">
  <si>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</si>
  <si>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</si>
  <si>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</si>
  <si>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ELEC5550 PROJECT</t>
  </si>
  <si>
    <t>Project start:</t>
  </si>
  <si>
    <t xml:space="preserve">Group 0-16 </t>
  </si>
  <si>
    <t>Display week:</t>
  </si>
  <si>
    <t>Week 1</t>
  </si>
  <si>
    <t>Week 2</t>
  </si>
  <si>
    <t>Week 3</t>
  </si>
  <si>
    <t>Week 4</t>
  </si>
  <si>
    <t>Week 5</t>
  </si>
  <si>
    <t>Week 6</t>
  </si>
  <si>
    <t>Study Break</t>
  </si>
  <si>
    <t>Week 7</t>
  </si>
  <si>
    <t>Week 8</t>
  </si>
  <si>
    <t>Week 9</t>
  </si>
  <si>
    <t>Week 10</t>
  </si>
  <si>
    <t>Week 11</t>
  </si>
  <si>
    <t>Week 12</t>
  </si>
  <si>
    <t>TASK</t>
  </si>
  <si>
    <t>ASSIGNED TO</t>
  </si>
  <si>
    <t>PROGRESS</t>
  </si>
  <si>
    <t>START</t>
  </si>
  <si>
    <t>END</t>
  </si>
  <si>
    <t xml:space="preserve">Do not delete this row. This row is hidden to preserve a formula that is used to highlight the current day within the project schedule. </t>
  </si>
  <si>
    <t>Initiation</t>
  </si>
  <si>
    <t>Initial Project Studies</t>
  </si>
  <si>
    <t>Everyone</t>
  </si>
  <si>
    <t>Define Goals &amp; Requirements Analysis</t>
  </si>
  <si>
    <t>Feasibility and Component Studies</t>
  </si>
  <si>
    <t>Risk Assessment</t>
  </si>
  <si>
    <t>Planning and design</t>
  </si>
  <si>
    <t>Individual component study</t>
  </si>
  <si>
    <t>Ordering Components</t>
  </si>
  <si>
    <t>Individual component Design</t>
  </si>
  <si>
    <t>Design Review 1</t>
  </si>
  <si>
    <t>Execution</t>
  </si>
  <si>
    <t>Individual Component Assembly</t>
  </si>
  <si>
    <t>Individual component testing</t>
  </si>
  <si>
    <t>System Assembly and Integration</t>
  </si>
  <si>
    <t>System protoyping and testing</t>
  </si>
  <si>
    <t>Design Review 2</t>
  </si>
  <si>
    <t>Evaluation</t>
  </si>
  <si>
    <t>System Evaluation and Finalisation</t>
  </si>
  <si>
    <t>Documentation and Github Submission</t>
  </si>
  <si>
    <t>Final Report and Project submission</t>
  </si>
  <si>
    <t>Prepare for Demonstration and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</si>
</sst>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0">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8"/>
      <name val="Arial"/>
      <family val="2"/>
      <scheme val="minor"/>
    </font>
    <font>
      <b/>
      <sz val="36"/>
      <color theme="9"/>
      <name val="Arial Black"/>
      <family val="2"/>
      <scheme val="major"/>
    </font>
    <font>
      <sz val="14"/>
      <name val="Arial"/>
      <family val="2"/>
      <scheme val="minor"/>
    </font>
    <font>
      <b/>
      <sz val="22"/>
      <name val="Arial Black"/>
      <family val="2"/>
      <scheme val="major"/>
    </font>
    <font>
      <sz val="20"/>
      <color theme="8" tint="0.59999389629810485"/>
      <name val="Arial Black"/>
      <family val="2"/>
      <scheme val="major"/>
    </font>
    <font>
      <b/>
      <sz val="24"/>
      <color theme="0"/>
      <name val="Arial Black"/>
      <family val="2"/>
      <scheme val="major"/>
    </font>
    <font>
      <sz val="22"/>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8" tint="0.59999389629810485"/>
        <bgColor indexed="64"/>
      </patternFill>
    </fill>
    <fill>
      <patternFill patternType="solid">
        <fgColor theme="9" tint="-0.499984740745262"/>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0"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1" fillId="0" borderId="0" xfId="0" applyFont="1" applyAlignment="1">
      <alignment vertical="top"/>
    </xf>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0" fontId="7" fillId="0" borderId="0" xfId="0" applyFont="1"/>
    <xf numFmtId="0" fontId="3" fillId="0" borderId="0" xfId="0" applyFont="1" applyAlignment="1">
      <alignment horizontal="center" vertical="center"/>
    </xf>
    <xf numFmtId="0" fontId="12" fillId="0" borderId="0" xfId="0" applyFont="1"/>
    <xf numFmtId="0" fontId="11" fillId="0" borderId="0" xfId="0" applyFont="1"/>
    <xf numFmtId="0" fontId="11" fillId="0" borderId="0" xfId="0" applyFont="1" applyAlignment="1">
      <alignment horizontal="center"/>
    </xf>
    <xf numFmtId="0" fontId="11" fillId="0" borderId="0" xfId="0" applyFont="1" applyAlignment="1">
      <alignment horizontal="center" vertical="center"/>
    </xf>
    <xf numFmtId="0" fontId="13" fillId="0" borderId="0" xfId="0" applyFont="1"/>
    <xf numFmtId="0" fontId="13" fillId="0" borderId="0" xfId="0" applyFont="1" applyAlignment="1">
      <alignment horizontal="center"/>
    </xf>
    <xf numFmtId="0" fontId="14" fillId="0" borderId="0" xfId="0" applyFont="1"/>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12" borderId="20" xfId="0" applyNumberFormat="1" applyFont="1" applyFill="1" applyBorder="1" applyAlignment="1">
      <alignment horizontal="center" vertical="center"/>
    </xf>
    <xf numFmtId="167" fontId="17" fillId="12" borderId="18" xfId="0" applyNumberFormat="1" applyFont="1" applyFill="1" applyBorder="1" applyAlignment="1">
      <alignment horizontal="center" vertical="center"/>
    </xf>
    <xf numFmtId="167"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4" fontId="15"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164" fontId="15" fillId="3" borderId="6" xfId="10" applyFont="1" applyFill="1" applyBorder="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164" fontId="15" fillId="3" borderId="7" xfId="10"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4" fontId="15"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164" fontId="15" fillId="4" borderId="5" xfId="10" applyFont="1" applyFill="1" applyBorder="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4" fontId="15"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164" fontId="15" fillId="5" borderId="8" xfId="10" applyFont="1" applyFill="1" applyBorder="1">
      <alignment horizontal="center" vertical="center"/>
    </xf>
    <xf numFmtId="0" fontId="19" fillId="9" borderId="0" xfId="0" applyFont="1" applyFill="1" applyAlignment="1">
      <alignment horizontal="left" vertical="center" indent="1"/>
    </xf>
    <xf numFmtId="0" fontId="15" fillId="9" borderId="0" xfId="11" applyFont="1" applyFill="1" applyBorder="1" applyAlignment="1">
      <alignment vertical="center"/>
    </xf>
    <xf numFmtId="164" fontId="15"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164" fontId="15" fillId="10" borderId="9" xfId="10" applyFont="1" applyFill="1" applyBorder="1">
      <alignment horizontal="center" vertical="center"/>
    </xf>
    <xf numFmtId="9" fontId="1" fillId="13" borderId="8" xfId="2" applyFont="1" applyFill="1" applyBorder="1" applyAlignment="1">
      <alignment horizontal="center" vertical="center"/>
    </xf>
    <xf numFmtId="9" fontId="1" fillId="10" borderId="8" xfId="2" applyFont="1" applyFill="1" applyBorder="1" applyAlignment="1">
      <alignment horizontal="center" vertical="center"/>
    </xf>
    <xf numFmtId="0" fontId="24" fillId="0" borderId="0" xfId="5" applyFont="1" applyAlignment="1">
      <alignment horizontal="left"/>
    </xf>
    <xf numFmtId="0" fontId="1" fillId="2" borderId="0" xfId="0" applyFont="1" applyFill="1"/>
    <xf numFmtId="0" fontId="3" fillId="2" borderId="0" xfId="0" applyFont="1" applyFill="1" applyAlignment="1">
      <alignment wrapText="1"/>
    </xf>
    <xf numFmtId="0" fontId="9" fillId="2" borderId="0" xfId="0" applyFont="1" applyFill="1"/>
    <xf numFmtId="0" fontId="26" fillId="2" borderId="0" xfId="6" applyFont="1" applyFill="1" applyAlignment="1">
      <alignment vertical="center"/>
    </xf>
    <xf numFmtId="0" fontId="27" fillId="2" borderId="0" xfId="0" applyFont="1" applyFill="1"/>
    <xf numFmtId="0" fontId="9" fillId="14" borderId="0" xfId="0" applyFont="1" applyFill="1"/>
    <xf numFmtId="0" fontId="29" fillId="0" borderId="0" xfId="6" applyFont="1" applyFill="1" applyAlignment="1">
      <alignment vertical="center"/>
    </xf>
    <xf numFmtId="0" fontId="28" fillId="14" borderId="0" xfId="6" applyFont="1" applyFill="1" applyAlignment="1">
      <alignment horizontal="left" vertical="center"/>
    </xf>
    <xf numFmtId="0" fontId="25" fillId="2" borderId="0" xfId="6" applyFont="1" applyFill="1" applyAlignment="1">
      <alignment horizontal="left" vertical="center" wrapText="1"/>
    </xf>
    <xf numFmtId="0" fontId="20" fillId="0" borderId="0" xfId="6" applyFont="1" applyAlignment="1">
      <alignment horizontal="center" vertical="center" wrapText="1"/>
    </xf>
    <xf numFmtId="166" fontId="15" fillId="2" borderId="13" xfId="0" applyNumberFormat="1" applyFont="1" applyFill="1" applyBorder="1" applyAlignment="1">
      <alignment horizontal="center" vertical="center" wrapText="1"/>
    </xf>
    <xf numFmtId="166" fontId="15" fillId="2" borderId="18" xfId="0" applyNumberFormat="1" applyFont="1" applyFill="1" applyBorder="1" applyAlignment="1">
      <alignment horizontal="center" vertical="center" wrapText="1"/>
    </xf>
    <xf numFmtId="0" fontId="16" fillId="11" borderId="16" xfId="0" applyFont="1" applyFill="1" applyBorder="1" applyAlignment="1">
      <alignment horizontal="center" vertical="center"/>
    </xf>
    <xf numFmtId="0" fontId="21" fillId="0" borderId="0" xfId="0" applyFont="1" applyAlignment="1">
      <alignment horizontal="left"/>
    </xf>
    <xf numFmtId="165" fontId="21" fillId="0" borderId="0" xfId="9" applyFont="1" applyBorder="1" applyAlignment="1">
      <alignment horizontal="left"/>
    </xf>
    <xf numFmtId="0" fontId="20" fillId="0" borderId="0" xfId="8" applyFont="1" applyAlignment="1">
      <alignment horizontal="left"/>
    </xf>
    <xf numFmtId="0" fontId="10"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xf numFmtId="0" fontId="4" fillId="0" borderId="0" xfId="0" applyFont="1" applyAlignment="1"/>
    <xf numFmtId="0" fontId="22" fillId="0" borderId="0" xfId="0" applyFont="1" applyAlignment="1"/>
    <xf numFmtId="0" fontId="4" fillId="2" borderId="21" xfId="0" applyFont="1" applyFill="1"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1">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79998168889431442"/>
        </patternFill>
      </fill>
      <border>
        <top style="thin">
          <color theme="0" tint="-4.9989318521683403E-2"/>
        </top>
        <bottom style="thin">
          <color theme="0" tint="-4.9989318521683403E-2"/>
        </bottom>
      </border>
    </dxf>
    <dxf>
      <fill>
        <patternFill>
          <bgColor theme="5" tint="0.79998168889431442"/>
        </patternFill>
      </fill>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2362200</xdr:colOff>
      <xdr:row>1</xdr:row>
      <xdr:rowOff>15240</xdr:rowOff>
    </xdr:from>
    <xdr:ext cx="587829" cy="586740"/>
    <xdr:pic>
      <xdr:nvPicPr>
        <xdr:cNvPr id="2" name="Graphic 1" descr="Gantt Chart with solid fill">
          <a:extLst>
            <a:ext uri="{FF2B5EF4-FFF2-40B4-BE49-F238E27FC236}">
              <a16:creationId xmlns:a16="http://schemas.microsoft.com/office/drawing/2014/main" id="{14096DC2-34F2-4701-AD5A-A47246824D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4200" y="198120"/>
          <a:ext cx="587829" cy="586740"/>
        </a:xfrm>
        <a:prstGeom prst="rect">
          <a:avLst/>
        </a:prstGeom>
      </xdr:spPr>
    </xdr:pic>
    <xdr:clientData/>
  </xdr:one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3C3-C7DC-467A-A1B6-15F0467E6DE2}">
  <dimension ref="A1:M19"/>
  <sheetViews>
    <sheetView showGridLines="0" zoomScale="70" zoomScaleNormal="70" workbookViewId="0">
      <selection activeCell="C4" sqref="C4:E4"/>
    </sheetView>
  </sheetViews>
  <sheetFormatPr defaultColWidth="8.25" defaultRowHeight="13.15"/>
  <cols>
    <col min="1" max="1" width="4.25" style="6" customWidth="1"/>
    <col min="2" max="2" width="2.5" style="6" customWidth="1"/>
    <col min="3" max="5" width="36.75" style="1" customWidth="1"/>
    <col min="6" max="6" width="2.5" style="1" customWidth="1"/>
    <col min="7" max="16384" width="8.25" style="1"/>
  </cols>
  <sheetData>
    <row r="1" spans="1:13" s="7" customFormat="1" ht="30">
      <c r="D1" s="86"/>
    </row>
    <row r="2" spans="1:13" ht="50.1" customHeight="1">
      <c r="A2" s="7"/>
      <c r="B2" s="85"/>
      <c r="C2" s="87" t="s">
        <v>0</v>
      </c>
      <c r="D2" s="87"/>
      <c r="E2" s="87"/>
      <c r="F2" s="85"/>
      <c r="G2" s="7"/>
      <c r="H2" s="7"/>
      <c r="I2" s="7"/>
      <c r="J2" s="7"/>
      <c r="K2" s="7"/>
      <c r="L2" s="7"/>
      <c r="M2" s="7"/>
    </row>
    <row r="3" spans="1:13" ht="14.45" customHeight="1">
      <c r="A3" s="7"/>
      <c r="B3" s="82"/>
      <c r="C3" s="84"/>
      <c r="D3" s="83"/>
      <c r="E3" s="82"/>
      <c r="F3" s="82"/>
      <c r="G3" s="7"/>
      <c r="H3" s="7"/>
      <c r="I3" s="7"/>
      <c r="J3" s="7"/>
      <c r="K3" s="7"/>
      <c r="L3" s="7"/>
      <c r="M3" s="7"/>
    </row>
    <row r="4" spans="1:13" s="6" customFormat="1" ht="67.150000000000006" customHeight="1">
      <c r="A4" s="7"/>
      <c r="B4" s="82"/>
      <c r="C4" s="88" t="s">
        <v>1</v>
      </c>
      <c r="D4" s="88"/>
      <c r="E4" s="88"/>
      <c r="F4" s="82"/>
      <c r="G4" s="7"/>
      <c r="H4" s="7"/>
      <c r="I4" s="7"/>
      <c r="J4" s="7"/>
      <c r="K4" s="7"/>
      <c r="L4" s="7"/>
      <c r="M4" s="7"/>
    </row>
    <row r="5" spans="1:13" s="6" customFormat="1" ht="67.150000000000006" customHeight="1">
      <c r="A5" s="7"/>
      <c r="B5" s="82"/>
      <c r="C5" s="88" t="s">
        <v>2</v>
      </c>
      <c r="D5" s="88"/>
      <c r="E5" s="88"/>
      <c r="F5" s="82"/>
      <c r="G5" s="7"/>
      <c r="H5" s="7"/>
      <c r="I5" s="7"/>
      <c r="J5" s="7"/>
      <c r="K5" s="7"/>
      <c r="L5" s="7"/>
      <c r="M5" s="7"/>
    </row>
    <row r="6" spans="1:13" ht="13.9">
      <c r="A6" s="1"/>
      <c r="B6" s="80"/>
      <c r="C6" s="80"/>
      <c r="D6" s="81"/>
      <c r="E6" s="80"/>
      <c r="F6" s="80"/>
    </row>
    <row r="7" spans="1:13" ht="50.1" customHeight="1">
      <c r="A7" s="1"/>
      <c r="B7" s="1"/>
    </row>
    <row r="8" spans="1:13" ht="14.45" customHeight="1">
      <c r="A8" s="1"/>
      <c r="B8" s="1"/>
    </row>
    <row r="9" spans="1:13" ht="90" customHeight="1">
      <c r="C9" s="6"/>
      <c r="D9" s="6"/>
      <c r="E9" s="6"/>
      <c r="F9" s="6"/>
      <c r="G9" s="6"/>
      <c r="H9" s="6"/>
    </row>
    <row r="10" spans="1:13" ht="14.45" customHeight="1">
      <c r="A10" s="1"/>
      <c r="B10" s="1"/>
    </row>
    <row r="11" spans="1:13">
      <c r="A11" s="1"/>
      <c r="B11" s="1"/>
      <c r="D11" s="6"/>
    </row>
    <row r="12" spans="1:13">
      <c r="A12" s="1"/>
      <c r="B12" s="1"/>
      <c r="D12" s="6"/>
    </row>
    <row r="13" spans="1:13">
      <c r="A13" s="1"/>
      <c r="B13" s="1"/>
      <c r="D13" s="6"/>
    </row>
    <row r="14" spans="1:13">
      <c r="A14" s="1"/>
      <c r="B14" s="1"/>
      <c r="D14" s="6"/>
    </row>
    <row r="15" spans="1:13">
      <c r="A15" s="1"/>
      <c r="B15" s="1"/>
      <c r="D15" s="6"/>
    </row>
    <row r="16" spans="1:13">
      <c r="A16" s="1"/>
      <c r="B16" s="1"/>
      <c r="D16" s="6"/>
    </row>
    <row r="17" spans="1:4">
      <c r="A17" s="1"/>
      <c r="B17" s="1"/>
      <c r="D17" s="6"/>
    </row>
    <row r="18" spans="1:4">
      <c r="A18" s="1"/>
      <c r="B18" s="1"/>
      <c r="D18" s="6"/>
    </row>
    <row r="19" spans="1:4">
      <c r="A19" s="1"/>
      <c r="B19" s="1"/>
      <c r="D19" s="6"/>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36"/>
  <sheetViews>
    <sheetView showGridLines="0" tabSelected="1" showRuler="0" zoomScale="40" zoomScaleNormal="40" zoomScalePageLayoutView="70" workbookViewId="0">
      <selection activeCell="DB21" sqref="DB21"/>
    </sheetView>
  </sheetViews>
  <sheetFormatPr defaultColWidth="8.75" defaultRowHeight="30" customHeight="1"/>
  <cols>
    <col min="1" max="1" width="2.75" style="8" customWidth="1"/>
    <col min="2" max="2" width="36.75" customWidth="1"/>
    <col min="3" max="3" width="16.75" customWidth="1"/>
    <col min="4" max="4" width="10.75" customWidth="1"/>
    <col min="5" max="5" width="10.75" style="2" customWidth="1"/>
    <col min="6" max="6" width="8.75" customWidth="1"/>
    <col min="7" max="7" width="2.75" customWidth="1"/>
    <col min="8" max="8" width="6" hidden="1" customWidth="1"/>
    <col min="9" max="14" width="2.75" customWidth="1"/>
    <col min="15" max="15" width="4.5" customWidth="1"/>
    <col min="16" max="65" width="2.75" customWidth="1"/>
    <col min="66" max="66" width="3.125" customWidth="1"/>
    <col min="67" max="67" width="2.25" customWidth="1"/>
    <col min="68" max="68" width="2.625" customWidth="1"/>
    <col min="69" max="70" width="2.75" customWidth="1"/>
    <col min="71" max="71" width="2.5" customWidth="1"/>
    <col min="72" max="72" width="2.875" customWidth="1"/>
    <col min="73" max="73" width="3.25" customWidth="1"/>
    <col min="74" max="75" width="4.25" customWidth="1"/>
    <col min="76" max="76" width="2.875" customWidth="1"/>
    <col min="77" max="77" width="3.25" customWidth="1"/>
    <col min="78" max="78" width="2.875" customWidth="1"/>
    <col min="79" max="79" width="3.375" customWidth="1"/>
    <col min="80" max="80" width="2.75" customWidth="1"/>
    <col min="81" max="82" width="2.25" customWidth="1"/>
    <col min="83" max="83" width="2.625" customWidth="1"/>
    <col min="84" max="84" width="1.875" customWidth="1"/>
    <col min="85" max="85" width="1.75" customWidth="1"/>
    <col min="86" max="86" width="2.875" customWidth="1"/>
    <col min="87" max="87" width="3.375" customWidth="1"/>
    <col min="88" max="88" width="3.125" customWidth="1"/>
    <col min="89" max="89" width="2.375" customWidth="1"/>
    <col min="90" max="90" width="2.875" customWidth="1"/>
    <col min="91" max="91" width="3.375" customWidth="1"/>
    <col min="92" max="92" width="3.125" customWidth="1"/>
    <col min="93" max="94" width="2.75" customWidth="1"/>
    <col min="95" max="95" width="3.25" customWidth="1"/>
    <col min="96" max="96" width="2.875" customWidth="1"/>
    <col min="97" max="97" width="2.75" customWidth="1"/>
    <col min="98" max="98" width="2.25" customWidth="1"/>
    <col min="99" max="99" width="3.75" customWidth="1"/>
  </cols>
  <sheetData>
    <row r="1" spans="1:99" ht="76.150000000000006" customHeight="1">
      <c r="A1" s="9"/>
      <c r="B1" s="79" t="s">
        <v>3</v>
      </c>
      <c r="C1" s="13"/>
      <c r="D1" s="14"/>
      <c r="E1" s="15"/>
      <c r="F1" s="16"/>
      <c r="H1" s="1"/>
      <c r="I1" s="95" t="s">
        <v>4</v>
      </c>
      <c r="J1" s="100"/>
      <c r="K1" s="100"/>
      <c r="L1" s="100"/>
      <c r="M1" s="100"/>
      <c r="N1" s="100"/>
      <c r="O1" s="100"/>
      <c r="P1" s="19"/>
      <c r="Q1" s="94">
        <v>45859</v>
      </c>
      <c r="R1" s="101"/>
      <c r="S1" s="101"/>
      <c r="T1" s="101"/>
      <c r="U1" s="101"/>
      <c r="V1" s="101"/>
      <c r="W1" s="101"/>
      <c r="X1" s="101"/>
      <c r="Y1" s="101"/>
      <c r="Z1" s="101"/>
    </row>
    <row r="2" spans="1:99" ht="30" customHeight="1">
      <c r="B2" s="89" t="s">
        <v>5</v>
      </c>
      <c r="C2" s="89"/>
      <c r="D2" s="17"/>
      <c r="E2" s="18"/>
      <c r="F2" s="17"/>
      <c r="I2" s="95" t="s">
        <v>6</v>
      </c>
      <c r="J2" s="100"/>
      <c r="K2" s="100"/>
      <c r="L2" s="100"/>
      <c r="M2" s="100"/>
      <c r="N2" s="100"/>
      <c r="O2" s="100"/>
      <c r="P2" s="19"/>
      <c r="Q2" s="93">
        <v>1</v>
      </c>
      <c r="R2" s="101"/>
      <c r="S2" s="101"/>
      <c r="T2" s="101"/>
      <c r="U2" s="101"/>
      <c r="V2" s="101"/>
      <c r="W2" s="101"/>
      <c r="X2" s="101"/>
      <c r="Y2" s="101"/>
      <c r="Z2" s="101"/>
    </row>
    <row r="3" spans="1:99" s="20" customFormat="1" ht="30" customHeight="1">
      <c r="A3" s="8"/>
      <c r="B3" s="89"/>
      <c r="C3" s="89"/>
      <c r="D3" s="21"/>
      <c r="E3" s="22"/>
    </row>
    <row r="4" spans="1:99" s="20" customFormat="1" ht="30" customHeight="1">
      <c r="A4" s="9"/>
      <c r="B4" s="23"/>
      <c r="E4" s="24"/>
      <c r="I4" s="91" t="s">
        <v>7</v>
      </c>
      <c r="J4" s="90"/>
      <c r="K4" s="90"/>
      <c r="L4" s="90"/>
      <c r="M4" s="90"/>
      <c r="N4" s="90"/>
      <c r="O4" s="90"/>
      <c r="P4" s="90" t="s">
        <v>8</v>
      </c>
      <c r="Q4" s="90"/>
      <c r="R4" s="90"/>
      <c r="S4" s="90"/>
      <c r="T4" s="90"/>
      <c r="U4" s="90"/>
      <c r="V4" s="90"/>
      <c r="W4" s="90" t="s">
        <v>9</v>
      </c>
      <c r="X4" s="90"/>
      <c r="Y4" s="90"/>
      <c r="Z4" s="90"/>
      <c r="AA4" s="90"/>
      <c r="AB4" s="90"/>
      <c r="AC4" s="90"/>
      <c r="AD4" s="91" t="s">
        <v>10</v>
      </c>
      <c r="AE4" s="90"/>
      <c r="AF4" s="90"/>
      <c r="AG4" s="90"/>
      <c r="AH4" s="90"/>
      <c r="AI4" s="90"/>
      <c r="AJ4" s="90"/>
      <c r="AK4" s="90" t="s">
        <v>11</v>
      </c>
      <c r="AL4" s="90"/>
      <c r="AM4" s="90"/>
      <c r="AN4" s="90"/>
      <c r="AO4" s="90"/>
      <c r="AP4" s="90"/>
      <c r="AQ4" s="90"/>
      <c r="AR4" s="90" t="s">
        <v>12</v>
      </c>
      <c r="AS4" s="90"/>
      <c r="AT4" s="90"/>
      <c r="AU4" s="90"/>
      <c r="AV4" s="90"/>
      <c r="AW4" s="90"/>
      <c r="AX4" s="90"/>
      <c r="AY4" s="91" t="s">
        <v>13</v>
      </c>
      <c r="AZ4" s="90"/>
      <c r="BA4" s="90"/>
      <c r="BB4" s="90"/>
      <c r="BC4" s="90"/>
      <c r="BD4" s="90"/>
      <c r="BE4" s="90"/>
      <c r="BF4" s="90" t="s">
        <v>14</v>
      </c>
      <c r="BG4" s="90"/>
      <c r="BH4" s="90"/>
      <c r="BI4" s="90"/>
      <c r="BJ4" s="90"/>
      <c r="BK4" s="90"/>
      <c r="BL4" s="90"/>
      <c r="BM4" s="90" t="s">
        <v>15</v>
      </c>
      <c r="BN4" s="90"/>
      <c r="BO4" s="90"/>
      <c r="BP4" s="90"/>
      <c r="BQ4" s="90"/>
      <c r="BR4" s="90"/>
      <c r="BS4" s="90"/>
      <c r="BT4" s="90" t="s">
        <v>16</v>
      </c>
      <c r="BU4" s="90"/>
      <c r="BV4" s="90"/>
      <c r="BW4" s="90"/>
      <c r="BX4" s="90"/>
      <c r="BY4" s="90"/>
      <c r="BZ4" s="90"/>
      <c r="CA4" s="91" t="s">
        <v>17</v>
      </c>
      <c r="CB4" s="90"/>
      <c r="CC4" s="90"/>
      <c r="CD4" s="90"/>
      <c r="CE4" s="90"/>
      <c r="CF4" s="90"/>
      <c r="CG4" s="90"/>
      <c r="CH4" s="91" t="s">
        <v>18</v>
      </c>
      <c r="CI4" s="90"/>
      <c r="CJ4" s="90"/>
      <c r="CK4" s="90"/>
      <c r="CL4" s="90"/>
      <c r="CM4" s="90"/>
      <c r="CN4" s="90"/>
      <c r="CO4" s="91" t="s">
        <v>19</v>
      </c>
      <c r="CP4" s="90"/>
      <c r="CQ4" s="90"/>
      <c r="CR4" s="90"/>
      <c r="CS4" s="90"/>
      <c r="CT4" s="90"/>
      <c r="CU4" s="90"/>
    </row>
    <row r="5" spans="1:99" s="20" customFormat="1" ht="15" customHeight="1">
      <c r="A5" s="96"/>
      <c r="B5" s="97" t="s">
        <v>20</v>
      </c>
      <c r="C5" s="99" t="s">
        <v>21</v>
      </c>
      <c r="D5" s="92" t="s">
        <v>22</v>
      </c>
      <c r="E5" s="92" t="s">
        <v>23</v>
      </c>
      <c r="F5" s="92" t="s">
        <v>24</v>
      </c>
      <c r="I5" s="25">
        <f>Project_Start-WEEKDAY(Project_Start,1)+2+7*(Display_Week-1)</f>
        <v>45859</v>
      </c>
      <c r="J5" s="25">
        <f>I5+1</f>
        <v>45860</v>
      </c>
      <c r="K5" s="25">
        <f t="shared" ref="K5:AX5" si="0">J5+1</f>
        <v>45861</v>
      </c>
      <c r="L5" s="25">
        <f t="shared" si="0"/>
        <v>45862</v>
      </c>
      <c r="M5" s="25">
        <f t="shared" si="0"/>
        <v>45863</v>
      </c>
      <c r="N5" s="25">
        <f t="shared" si="0"/>
        <v>45864</v>
      </c>
      <c r="O5" s="26">
        <f t="shared" si="0"/>
        <v>45865</v>
      </c>
      <c r="P5" s="27">
        <f>O5+1</f>
        <v>45866</v>
      </c>
      <c r="Q5" s="25">
        <f>P5+1</f>
        <v>45867</v>
      </c>
      <c r="R5" s="25">
        <f t="shared" si="0"/>
        <v>45868</v>
      </c>
      <c r="S5" s="25">
        <f t="shared" si="0"/>
        <v>45869</v>
      </c>
      <c r="T5" s="25">
        <f t="shared" si="0"/>
        <v>45870</v>
      </c>
      <c r="U5" s="25">
        <f t="shared" si="0"/>
        <v>45871</v>
      </c>
      <c r="V5" s="26">
        <f t="shared" si="0"/>
        <v>45872</v>
      </c>
      <c r="W5" s="27">
        <f>V5+1</f>
        <v>45873</v>
      </c>
      <c r="X5" s="25">
        <f>W5+1</f>
        <v>45874</v>
      </c>
      <c r="Y5" s="25">
        <f t="shared" si="0"/>
        <v>45875</v>
      </c>
      <c r="Z5" s="25">
        <f t="shared" si="0"/>
        <v>45876</v>
      </c>
      <c r="AA5" s="25">
        <f t="shared" si="0"/>
        <v>45877</v>
      </c>
      <c r="AB5" s="25">
        <f t="shared" si="0"/>
        <v>45878</v>
      </c>
      <c r="AC5" s="26">
        <f t="shared" si="0"/>
        <v>45879</v>
      </c>
      <c r="AD5" s="27">
        <f>AC5+1</f>
        <v>45880</v>
      </c>
      <c r="AE5" s="25">
        <f>AD5+1</f>
        <v>45881</v>
      </c>
      <c r="AF5" s="25">
        <f t="shared" si="0"/>
        <v>45882</v>
      </c>
      <c r="AG5" s="25">
        <f t="shared" si="0"/>
        <v>45883</v>
      </c>
      <c r="AH5" s="25">
        <f t="shared" si="0"/>
        <v>45884</v>
      </c>
      <c r="AI5" s="25">
        <f t="shared" si="0"/>
        <v>45885</v>
      </c>
      <c r="AJ5" s="26">
        <f t="shared" si="0"/>
        <v>45886</v>
      </c>
      <c r="AK5" s="27">
        <f>AJ5+1</f>
        <v>45887</v>
      </c>
      <c r="AL5" s="25">
        <f>AK5+1</f>
        <v>45888</v>
      </c>
      <c r="AM5" s="25">
        <f t="shared" si="0"/>
        <v>45889</v>
      </c>
      <c r="AN5" s="25">
        <f t="shared" si="0"/>
        <v>45890</v>
      </c>
      <c r="AO5" s="25">
        <f t="shared" si="0"/>
        <v>45891</v>
      </c>
      <c r="AP5" s="25">
        <f t="shared" si="0"/>
        <v>45892</v>
      </c>
      <c r="AQ5" s="26">
        <f t="shared" si="0"/>
        <v>45893</v>
      </c>
      <c r="AR5" s="27">
        <f>AQ5+1</f>
        <v>45894</v>
      </c>
      <c r="AS5" s="25">
        <f>AR5+1</f>
        <v>45895</v>
      </c>
      <c r="AT5" s="25">
        <f t="shared" si="0"/>
        <v>45896</v>
      </c>
      <c r="AU5" s="25">
        <f t="shared" si="0"/>
        <v>45897</v>
      </c>
      <c r="AV5" s="25">
        <f t="shared" si="0"/>
        <v>45898</v>
      </c>
      <c r="AW5" s="25">
        <f t="shared" si="0"/>
        <v>45899</v>
      </c>
      <c r="AX5" s="26">
        <f t="shared" si="0"/>
        <v>45900</v>
      </c>
      <c r="AY5" s="27">
        <f>AX5+1</f>
        <v>45901</v>
      </c>
      <c r="AZ5" s="25">
        <f>AY5+1</f>
        <v>45902</v>
      </c>
      <c r="BA5" s="25">
        <f t="shared" ref="BA5:BE5" si="1">AZ5+1</f>
        <v>45903</v>
      </c>
      <c r="BB5" s="25">
        <f t="shared" si="1"/>
        <v>45904</v>
      </c>
      <c r="BC5" s="25">
        <f t="shared" si="1"/>
        <v>45905</v>
      </c>
      <c r="BD5" s="25">
        <f t="shared" si="1"/>
        <v>45906</v>
      </c>
      <c r="BE5" s="26">
        <f t="shared" si="1"/>
        <v>45907</v>
      </c>
      <c r="BF5" s="27">
        <f>BE5+1</f>
        <v>45908</v>
      </c>
      <c r="BG5" s="25">
        <f>BF5+1</f>
        <v>45909</v>
      </c>
      <c r="BH5" s="25">
        <f t="shared" ref="BH5:BL5" si="2">BG5+1</f>
        <v>45910</v>
      </c>
      <c r="BI5" s="25">
        <f t="shared" si="2"/>
        <v>45911</v>
      </c>
      <c r="BJ5" s="25">
        <f t="shared" si="2"/>
        <v>45912</v>
      </c>
      <c r="BK5" s="25">
        <f t="shared" si="2"/>
        <v>45913</v>
      </c>
      <c r="BL5" s="25">
        <f t="shared" si="2"/>
        <v>45914</v>
      </c>
      <c r="BM5" s="27">
        <f>BL5+1</f>
        <v>45915</v>
      </c>
      <c r="BN5" s="25">
        <f>BM5+1</f>
        <v>45916</v>
      </c>
      <c r="BO5" s="25">
        <f t="shared" ref="BO5" si="3">BN5+1</f>
        <v>45917</v>
      </c>
      <c r="BP5" s="25">
        <f t="shared" ref="BP5" si="4">BO5+1</f>
        <v>45918</v>
      </c>
      <c r="BQ5" s="25">
        <f t="shared" ref="BQ5" si="5">BP5+1</f>
        <v>45919</v>
      </c>
      <c r="BR5" s="25">
        <f t="shared" ref="BR5" si="6">BQ5+1</f>
        <v>45920</v>
      </c>
      <c r="BS5" s="25">
        <f t="shared" ref="BS5" si="7">BR5+1</f>
        <v>45921</v>
      </c>
      <c r="BT5" s="27">
        <f>BS5+1</f>
        <v>45922</v>
      </c>
      <c r="BU5" s="25">
        <f>BT5+1</f>
        <v>45923</v>
      </c>
      <c r="BV5" s="25">
        <f t="shared" ref="BV5" si="8">BU5+1</f>
        <v>45924</v>
      </c>
      <c r="BW5" s="25">
        <f t="shared" ref="BW5" si="9">BV5+1</f>
        <v>45925</v>
      </c>
      <c r="BX5" s="25">
        <f t="shared" ref="BX5" si="10">BW5+1</f>
        <v>45926</v>
      </c>
      <c r="BY5" s="25">
        <f t="shared" ref="BY5" si="11">BX5+1</f>
        <v>45927</v>
      </c>
      <c r="BZ5" s="25">
        <f t="shared" ref="BZ5" si="12">BY5+1</f>
        <v>45928</v>
      </c>
      <c r="CA5" s="27">
        <f>BZ5+1</f>
        <v>45929</v>
      </c>
      <c r="CB5" s="25">
        <f>CA5+1</f>
        <v>45930</v>
      </c>
      <c r="CC5" s="25">
        <f t="shared" ref="CC5" si="13">CB5+1</f>
        <v>45931</v>
      </c>
      <c r="CD5" s="25">
        <f t="shared" ref="CD5" si="14">CC5+1</f>
        <v>45932</v>
      </c>
      <c r="CE5" s="25">
        <f t="shared" ref="CE5" si="15">CD5+1</f>
        <v>45933</v>
      </c>
      <c r="CF5" s="25">
        <f t="shared" ref="CF5" si="16">CE5+1</f>
        <v>45934</v>
      </c>
      <c r="CG5" s="26">
        <f t="shared" ref="CG5" si="17">CF5+1</f>
        <v>45935</v>
      </c>
      <c r="CH5" s="27">
        <f>CG5+1</f>
        <v>45936</v>
      </c>
      <c r="CI5" s="25">
        <f>CH5+1</f>
        <v>45937</v>
      </c>
      <c r="CJ5" s="25">
        <f>CI5+1</f>
        <v>45938</v>
      </c>
      <c r="CK5" s="25">
        <f t="shared" ref="CK5" si="18">CJ5+1</f>
        <v>45939</v>
      </c>
      <c r="CL5" s="25">
        <f t="shared" ref="CL5" si="19">CK5+1</f>
        <v>45940</v>
      </c>
      <c r="CM5" s="25">
        <f t="shared" ref="CM5" si="20">CL5+1</f>
        <v>45941</v>
      </c>
      <c r="CN5" s="26">
        <f t="shared" ref="CN5" si="21">CM5+1</f>
        <v>45942</v>
      </c>
      <c r="CO5" s="27">
        <f>CN5+1</f>
        <v>45943</v>
      </c>
      <c r="CP5" s="25">
        <f>CO5+1</f>
        <v>45944</v>
      </c>
      <c r="CQ5" s="25">
        <f t="shared" ref="CQ5" si="22">CP5+1</f>
        <v>45945</v>
      </c>
      <c r="CR5" s="25">
        <f t="shared" ref="CR5" si="23">CQ5+1</f>
        <v>45946</v>
      </c>
      <c r="CS5" s="25">
        <f t="shared" ref="CS5" si="24">CR5+1</f>
        <v>45947</v>
      </c>
      <c r="CT5" s="25">
        <f t="shared" ref="CT5" si="25">CS5+1</f>
        <v>45948</v>
      </c>
      <c r="CU5" s="26">
        <f t="shared" ref="CU5" si="26">CT5+1</f>
        <v>45949</v>
      </c>
    </row>
    <row r="6" spans="1:99" s="20" customFormat="1" ht="15" customHeight="1" thickBot="1">
      <c r="A6" s="96"/>
      <c r="B6" s="98"/>
      <c r="C6" s="102"/>
      <c r="D6" s="102"/>
      <c r="E6" s="102"/>
      <c r="F6" s="102"/>
      <c r="I6" s="28" t="str">
        <f>LEFT(TEXT(I5,"ddd"),1)</f>
        <v>M</v>
      </c>
      <c r="J6" s="29" t="str">
        <f t="shared" ref="J6:AN6" si="27">LEFT(TEXT(J5,"ddd"),1)</f>
        <v>T</v>
      </c>
      <c r="K6" s="29" t="str">
        <f t="shared" si="27"/>
        <v>W</v>
      </c>
      <c r="L6" s="29" t="str">
        <f t="shared" si="27"/>
        <v>T</v>
      </c>
      <c r="M6" s="29" t="str">
        <f t="shared" si="27"/>
        <v>F</v>
      </c>
      <c r="N6" s="29" t="str">
        <f t="shared" si="27"/>
        <v>S</v>
      </c>
      <c r="O6" s="29" t="str">
        <f t="shared" si="27"/>
        <v>S</v>
      </c>
      <c r="P6" s="29" t="str">
        <f t="shared" si="27"/>
        <v>M</v>
      </c>
      <c r="Q6" s="29" t="str">
        <f t="shared" si="27"/>
        <v>T</v>
      </c>
      <c r="R6" s="29" t="str">
        <f t="shared" si="27"/>
        <v>W</v>
      </c>
      <c r="S6" s="29" t="str">
        <f t="shared" si="27"/>
        <v>T</v>
      </c>
      <c r="T6" s="29" t="str">
        <f t="shared" si="27"/>
        <v>F</v>
      </c>
      <c r="U6" s="29" t="str">
        <f t="shared" si="27"/>
        <v>S</v>
      </c>
      <c r="V6" s="29" t="str">
        <f t="shared" si="27"/>
        <v>S</v>
      </c>
      <c r="W6" s="29" t="str">
        <f t="shared" si="27"/>
        <v>M</v>
      </c>
      <c r="X6" s="29" t="str">
        <f t="shared" si="27"/>
        <v>T</v>
      </c>
      <c r="Y6" s="29" t="str">
        <f t="shared" si="27"/>
        <v>W</v>
      </c>
      <c r="Z6" s="29" t="str">
        <f t="shared" si="27"/>
        <v>T</v>
      </c>
      <c r="AA6" s="29" t="str">
        <f t="shared" si="27"/>
        <v>F</v>
      </c>
      <c r="AB6" s="29" t="str">
        <f t="shared" si="27"/>
        <v>S</v>
      </c>
      <c r="AC6" s="29" t="str">
        <f t="shared" si="27"/>
        <v>S</v>
      </c>
      <c r="AD6" s="29" t="str">
        <f t="shared" si="27"/>
        <v>M</v>
      </c>
      <c r="AE6" s="29" t="str">
        <f t="shared" si="27"/>
        <v>T</v>
      </c>
      <c r="AF6" s="29" t="str">
        <f t="shared" si="27"/>
        <v>W</v>
      </c>
      <c r="AG6" s="29" t="str">
        <f t="shared" si="27"/>
        <v>T</v>
      </c>
      <c r="AH6" s="29" t="str">
        <f t="shared" si="27"/>
        <v>F</v>
      </c>
      <c r="AI6" s="29" t="str">
        <f t="shared" si="27"/>
        <v>S</v>
      </c>
      <c r="AJ6" s="29" t="str">
        <f t="shared" si="27"/>
        <v>S</v>
      </c>
      <c r="AK6" s="29" t="str">
        <f t="shared" si="27"/>
        <v>M</v>
      </c>
      <c r="AL6" s="29" t="str">
        <f t="shared" si="27"/>
        <v>T</v>
      </c>
      <c r="AM6" s="29" t="str">
        <f t="shared" si="27"/>
        <v>W</v>
      </c>
      <c r="AN6" s="29" t="str">
        <f t="shared" si="27"/>
        <v>T</v>
      </c>
      <c r="AO6" s="29" t="str">
        <f t="shared" ref="AO6:BL6" si="28">LEFT(TEXT(AO5,"ddd"),1)</f>
        <v>F</v>
      </c>
      <c r="AP6" s="29" t="str">
        <f t="shared" si="28"/>
        <v>S</v>
      </c>
      <c r="AQ6" s="29" t="str">
        <f t="shared" si="28"/>
        <v>S</v>
      </c>
      <c r="AR6" s="29" t="str">
        <f t="shared" si="28"/>
        <v>M</v>
      </c>
      <c r="AS6" s="29" t="str">
        <f t="shared" si="28"/>
        <v>T</v>
      </c>
      <c r="AT6" s="29" t="str">
        <f t="shared" si="28"/>
        <v>W</v>
      </c>
      <c r="AU6" s="29" t="str">
        <f t="shared" si="28"/>
        <v>T</v>
      </c>
      <c r="AV6" s="29" t="str">
        <f t="shared" si="28"/>
        <v>F</v>
      </c>
      <c r="AW6" s="29" t="str">
        <f t="shared" si="28"/>
        <v>S</v>
      </c>
      <c r="AX6" s="29" t="str">
        <f t="shared" si="28"/>
        <v>S</v>
      </c>
      <c r="AY6" s="29" t="str">
        <f t="shared" si="28"/>
        <v>M</v>
      </c>
      <c r="AZ6" s="29" t="str">
        <f t="shared" si="28"/>
        <v>T</v>
      </c>
      <c r="BA6" s="29" t="str">
        <f t="shared" si="28"/>
        <v>W</v>
      </c>
      <c r="BB6" s="29" t="str">
        <f t="shared" si="28"/>
        <v>T</v>
      </c>
      <c r="BC6" s="29" t="str">
        <f t="shared" si="28"/>
        <v>F</v>
      </c>
      <c r="BD6" s="29" t="str">
        <f t="shared" si="28"/>
        <v>S</v>
      </c>
      <c r="BE6" s="29" t="str">
        <f t="shared" si="28"/>
        <v>S</v>
      </c>
      <c r="BF6" s="29" t="str">
        <f t="shared" si="28"/>
        <v>M</v>
      </c>
      <c r="BG6" s="29" t="str">
        <f t="shared" si="28"/>
        <v>T</v>
      </c>
      <c r="BH6" s="29" t="str">
        <f t="shared" si="28"/>
        <v>W</v>
      </c>
      <c r="BI6" s="29" t="str">
        <f t="shared" si="28"/>
        <v>T</v>
      </c>
      <c r="BJ6" s="29" t="str">
        <f t="shared" si="28"/>
        <v>F</v>
      </c>
      <c r="BK6" s="29" t="str">
        <f t="shared" si="28"/>
        <v>S</v>
      </c>
      <c r="BL6" s="30" t="str">
        <f t="shared" si="28"/>
        <v>S</v>
      </c>
      <c r="BM6" s="29" t="str">
        <f t="shared" ref="BM6:CU6" si="29">LEFT(TEXT(BM5,"ddd"),1)</f>
        <v>M</v>
      </c>
      <c r="BN6" s="29" t="str">
        <f t="shared" si="29"/>
        <v>T</v>
      </c>
      <c r="BO6" s="29" t="str">
        <f t="shared" si="29"/>
        <v>W</v>
      </c>
      <c r="BP6" s="29" t="str">
        <f t="shared" si="29"/>
        <v>T</v>
      </c>
      <c r="BQ6" s="29" t="str">
        <f t="shared" si="29"/>
        <v>F</v>
      </c>
      <c r="BR6" s="29" t="str">
        <f t="shared" si="29"/>
        <v>S</v>
      </c>
      <c r="BS6" s="30" t="str">
        <f t="shared" si="29"/>
        <v>S</v>
      </c>
      <c r="BT6" s="29" t="str">
        <f t="shared" si="29"/>
        <v>M</v>
      </c>
      <c r="BU6" s="29" t="str">
        <f t="shared" si="29"/>
        <v>T</v>
      </c>
      <c r="BV6" s="29" t="str">
        <f t="shared" si="29"/>
        <v>W</v>
      </c>
      <c r="BW6" s="29" t="str">
        <f t="shared" si="29"/>
        <v>T</v>
      </c>
      <c r="BX6" s="29" t="str">
        <f t="shared" si="29"/>
        <v>F</v>
      </c>
      <c r="BY6" s="29" t="str">
        <f t="shared" si="29"/>
        <v>S</v>
      </c>
      <c r="BZ6" s="30" t="str">
        <f t="shared" si="29"/>
        <v>S</v>
      </c>
      <c r="CA6" s="29" t="str">
        <f t="shared" si="29"/>
        <v>M</v>
      </c>
      <c r="CB6" s="29" t="str">
        <f t="shared" si="29"/>
        <v>T</v>
      </c>
      <c r="CC6" s="29" t="str">
        <f t="shared" si="29"/>
        <v>W</v>
      </c>
      <c r="CD6" s="29" t="str">
        <f t="shared" si="29"/>
        <v>T</v>
      </c>
      <c r="CE6" s="29" t="str">
        <f t="shared" si="29"/>
        <v>F</v>
      </c>
      <c r="CF6" s="29" t="str">
        <f t="shared" si="29"/>
        <v>S</v>
      </c>
      <c r="CG6" s="29" t="str">
        <f t="shared" si="29"/>
        <v>S</v>
      </c>
      <c r="CH6" s="29" t="str">
        <f>LEFT(TEXT(CH5,"ddd"),1)</f>
        <v>M</v>
      </c>
      <c r="CI6" s="29" t="str">
        <f>LEFT(TEXT(CI5,"ddd"),1)</f>
        <v>T</v>
      </c>
      <c r="CJ6" s="29" t="str">
        <f t="shared" si="29"/>
        <v>W</v>
      </c>
      <c r="CK6" s="29" t="str">
        <f t="shared" si="29"/>
        <v>T</v>
      </c>
      <c r="CL6" s="29" t="str">
        <f t="shared" si="29"/>
        <v>F</v>
      </c>
      <c r="CM6" s="29" t="str">
        <f t="shared" si="29"/>
        <v>S</v>
      </c>
      <c r="CN6" s="29" t="str">
        <f t="shared" si="29"/>
        <v>S</v>
      </c>
      <c r="CO6" s="29" t="str">
        <f t="shared" si="29"/>
        <v>M</v>
      </c>
      <c r="CP6" s="29" t="str">
        <f t="shared" si="29"/>
        <v>T</v>
      </c>
      <c r="CQ6" s="29" t="str">
        <f t="shared" si="29"/>
        <v>W</v>
      </c>
      <c r="CR6" s="29" t="str">
        <f t="shared" si="29"/>
        <v>T</v>
      </c>
      <c r="CS6" s="29" t="str">
        <f t="shared" si="29"/>
        <v>F</v>
      </c>
      <c r="CT6" s="29" t="str">
        <f t="shared" si="29"/>
        <v>S</v>
      </c>
      <c r="CU6" s="29" t="str">
        <f t="shared" si="29"/>
        <v>S</v>
      </c>
    </row>
    <row r="7" spans="1:99" s="20" customFormat="1" ht="30" hidden="1" customHeight="1" thickBot="1">
      <c r="A7" s="8" t="s">
        <v>25</v>
      </c>
      <c r="B7" s="31"/>
      <c r="C7" s="32"/>
      <c r="D7" s="31"/>
      <c r="E7" s="31"/>
      <c r="F7" s="31"/>
      <c r="H7" s="20" t="str">
        <f ca="1">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row>
    <row r="8" spans="1:99" s="40" customFormat="1" ht="30" customHeight="1" thickBot="1">
      <c r="A8" s="9"/>
      <c r="B8" s="34" t="s">
        <v>26</v>
      </c>
      <c r="C8" s="35"/>
      <c r="D8" s="36"/>
      <c r="E8" s="37"/>
      <c r="F8" s="38"/>
      <c r="G8" s="12"/>
      <c r="H8" s="5" t="str">
        <f t="shared" ref="H8:H26" ca="1" si="30">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row>
    <row r="9" spans="1:99" s="40" customFormat="1" ht="30" customHeight="1" thickBot="1">
      <c r="A9" s="9"/>
      <c r="B9" s="41" t="s">
        <v>27</v>
      </c>
      <c r="C9" s="42" t="s">
        <v>28</v>
      </c>
      <c r="D9" s="43">
        <f ca="1">MIN(MAX((TODAY()-E9)/(F9-E9),0),1)</f>
        <v>1</v>
      </c>
      <c r="E9" s="44">
        <f>Project_Start</f>
        <v>45859</v>
      </c>
      <c r="F9" s="48">
        <v>45868</v>
      </c>
      <c r="G9" s="12"/>
      <c r="H9" s="5">
        <f t="shared" ca="1" si="30"/>
        <v>10</v>
      </c>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row>
    <row r="10" spans="1:99" s="40" customFormat="1" ht="30" customHeight="1" thickBot="1">
      <c r="A10" s="9"/>
      <c r="B10" s="41" t="s">
        <v>29</v>
      </c>
      <c r="C10" s="47" t="s">
        <v>28</v>
      </c>
      <c r="D10" s="43">
        <f t="shared" ref="D10:D12" ca="1" si="31">MIN(MAX((TODAY()-E10)/(F10-E10),0),1)</f>
        <v>1</v>
      </c>
      <c r="E10" s="48">
        <f>E9</f>
        <v>45859</v>
      </c>
      <c r="F10" s="48">
        <v>45886</v>
      </c>
      <c r="G10" s="12"/>
      <c r="H10" s="5">
        <f t="shared" ca="1" si="30"/>
        <v>28</v>
      </c>
      <c r="I10" s="45"/>
      <c r="J10" s="45"/>
      <c r="K10" s="45"/>
      <c r="L10" s="45"/>
      <c r="M10" s="45"/>
      <c r="N10" s="45"/>
      <c r="O10" s="45"/>
      <c r="P10" s="45"/>
      <c r="Q10" s="45"/>
      <c r="R10" s="45"/>
      <c r="S10" s="45"/>
      <c r="T10" s="45"/>
      <c r="U10" s="49"/>
      <c r="V10" s="49"/>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row>
    <row r="11" spans="1:99" s="40" customFormat="1" ht="30" customHeight="1" thickBot="1">
      <c r="A11" s="8"/>
      <c r="B11" s="46" t="s">
        <v>30</v>
      </c>
      <c r="C11" s="47" t="s">
        <v>28</v>
      </c>
      <c r="D11" s="43">
        <f t="shared" ca="1" si="31"/>
        <v>1</v>
      </c>
      <c r="E11" s="48">
        <v>45869</v>
      </c>
      <c r="F11" s="48">
        <v>45879</v>
      </c>
      <c r="G11" s="12"/>
      <c r="H11" s="5">
        <f t="shared" ca="1" si="30"/>
        <v>11</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row>
    <row r="12" spans="1:99" s="40" customFormat="1" ht="30" customHeight="1" thickBot="1">
      <c r="A12" s="8"/>
      <c r="B12" s="46" t="s">
        <v>31</v>
      </c>
      <c r="C12" s="47" t="s">
        <v>28</v>
      </c>
      <c r="D12" s="43">
        <f t="shared" ca="1" si="31"/>
        <v>1</v>
      </c>
      <c r="E12" s="48">
        <v>45873</v>
      </c>
      <c r="F12" s="48">
        <v>45879</v>
      </c>
      <c r="G12" s="12"/>
      <c r="H12" s="5">
        <f t="shared" ca="1" si="30"/>
        <v>7</v>
      </c>
      <c r="I12" s="45"/>
      <c r="J12" s="45"/>
      <c r="K12" s="45"/>
      <c r="L12" s="45"/>
      <c r="M12" s="45"/>
      <c r="N12" s="45"/>
      <c r="O12" s="45"/>
      <c r="P12" s="45"/>
      <c r="Q12" s="45"/>
      <c r="R12" s="45"/>
      <c r="S12" s="45"/>
      <c r="T12" s="45"/>
      <c r="U12" s="45"/>
      <c r="V12" s="45"/>
      <c r="W12" s="45"/>
      <c r="X12" s="45"/>
      <c r="Y12" s="49"/>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row>
    <row r="13" spans="1:99" s="40" customFormat="1" ht="30" customHeight="1" thickBot="1">
      <c r="A13" s="8"/>
      <c r="B13" s="50" t="s">
        <v>32</v>
      </c>
      <c r="C13" s="51"/>
      <c r="D13" s="52"/>
      <c r="E13" s="53"/>
      <c r="F13" s="54"/>
      <c r="G13" s="12"/>
      <c r="H13" s="5" t="str">
        <f t="shared" ca="1" si="30"/>
        <v/>
      </c>
    </row>
    <row r="14" spans="1:99" s="40" customFormat="1" ht="30" customHeight="1" thickBot="1">
      <c r="A14" s="9"/>
      <c r="B14" s="55" t="s">
        <v>33</v>
      </c>
      <c r="C14" s="56" t="s">
        <v>28</v>
      </c>
      <c r="D14" s="57">
        <f ca="1">MIN(MAX((TODAY()-E14)/(F14-E14),0),1)</f>
        <v>1</v>
      </c>
      <c r="E14" s="58">
        <v>45873</v>
      </c>
      <c r="F14" s="58">
        <v>45886</v>
      </c>
      <c r="G14" s="12"/>
      <c r="H14" s="5">
        <f t="shared" ca="1" si="30"/>
        <v>14</v>
      </c>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row>
    <row r="15" spans="1:99" s="40" customFormat="1" ht="30" customHeight="1" thickBot="1">
      <c r="A15" s="9"/>
      <c r="B15" s="55" t="s">
        <v>34</v>
      </c>
      <c r="C15" s="56" t="s">
        <v>28</v>
      </c>
      <c r="D15" s="57">
        <f t="shared" ref="D15:D17" ca="1" si="32">MIN(MAX((TODAY()-E15)/(F15-E15),0),1)</f>
        <v>1</v>
      </c>
      <c r="E15" s="58">
        <v>45880</v>
      </c>
      <c r="F15" s="58">
        <f>E15+6</f>
        <v>45886</v>
      </c>
      <c r="G15" s="12"/>
      <c r="H15" s="5">
        <f t="shared" ca="1" si="30"/>
        <v>7</v>
      </c>
      <c r="I15" s="45"/>
      <c r="J15" s="45"/>
      <c r="K15" s="45"/>
      <c r="L15" s="45"/>
      <c r="M15" s="45"/>
      <c r="N15" s="45"/>
      <c r="O15" s="45"/>
      <c r="P15" s="45"/>
      <c r="Q15" s="45"/>
      <c r="R15" s="45"/>
      <c r="S15" s="45"/>
      <c r="T15" s="45"/>
      <c r="U15" s="49"/>
      <c r="V15" s="49"/>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row>
    <row r="16" spans="1:99" s="40" customFormat="1" ht="30" customHeight="1" thickBot="1">
      <c r="A16" s="8"/>
      <c r="B16" s="55" t="s">
        <v>35</v>
      </c>
      <c r="C16" s="56" t="s">
        <v>28</v>
      </c>
      <c r="D16" s="57">
        <f t="shared" ca="1" si="32"/>
        <v>1</v>
      </c>
      <c r="E16" s="58">
        <f>E15</f>
        <v>45880</v>
      </c>
      <c r="F16" s="58">
        <f>E16+13</f>
        <v>45893</v>
      </c>
      <c r="G16" s="12"/>
      <c r="H16" s="5">
        <f t="shared" ca="1" si="30"/>
        <v>14</v>
      </c>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row>
    <row r="17" spans="1:99" s="40" customFormat="1" ht="30" customHeight="1" thickBot="1">
      <c r="A17" s="8"/>
      <c r="B17" s="55" t="s">
        <v>36</v>
      </c>
      <c r="C17" s="56" t="s">
        <v>28</v>
      </c>
      <c r="D17" s="57">
        <f t="shared" ca="1" si="32"/>
        <v>1</v>
      </c>
      <c r="E17" s="58">
        <v>45887</v>
      </c>
      <c r="F17" s="58">
        <v>45900</v>
      </c>
      <c r="G17" s="12"/>
      <c r="H17" s="5">
        <f t="shared" ca="1" si="30"/>
        <v>14</v>
      </c>
      <c r="I17" s="45"/>
      <c r="J17" s="45"/>
      <c r="K17" s="45"/>
      <c r="L17" s="45"/>
      <c r="M17" s="45"/>
      <c r="N17" s="45"/>
      <c r="O17" s="45"/>
      <c r="P17" s="45"/>
      <c r="Q17" s="45"/>
      <c r="R17" s="45"/>
      <c r="S17" s="45"/>
      <c r="T17" s="45"/>
      <c r="U17" s="45"/>
      <c r="V17" s="45"/>
      <c r="W17" s="45"/>
      <c r="X17" s="45"/>
      <c r="Y17" s="49"/>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row>
    <row r="18" spans="1:99" s="40" customFormat="1" ht="30" customHeight="1" thickBot="1">
      <c r="A18" s="8"/>
      <c r="B18" s="59" t="s">
        <v>37</v>
      </c>
      <c r="C18" s="60"/>
      <c r="D18" s="61"/>
      <c r="E18" s="62"/>
      <c r="F18" s="63"/>
      <c r="G18" s="12"/>
      <c r="H18" s="5" t="str">
        <f t="shared" ca="1" si="30"/>
        <v/>
      </c>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c r="CT18" s="64"/>
      <c r="CU18" s="64"/>
    </row>
    <row r="19" spans="1:99" s="40" customFormat="1" ht="30" customHeight="1" thickBot="1">
      <c r="A19" s="8"/>
      <c r="B19" s="65" t="s">
        <v>38</v>
      </c>
      <c r="C19" s="66" t="s">
        <v>28</v>
      </c>
      <c r="D19" s="67">
        <f ca="1">MIN(MAX((TODAY()-E19)/(F19-E19),0),1)</f>
        <v>1</v>
      </c>
      <c r="E19" s="68">
        <v>45894</v>
      </c>
      <c r="F19" s="68">
        <f>E19+13</f>
        <v>45907</v>
      </c>
      <c r="G19" s="12"/>
      <c r="H19" s="5">
        <f t="shared" ca="1" si="30"/>
        <v>14</v>
      </c>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row>
    <row r="20" spans="1:99" s="40" customFormat="1" ht="30" customHeight="1" thickBot="1">
      <c r="A20" s="8"/>
      <c r="B20" s="65" t="s">
        <v>39</v>
      </c>
      <c r="C20" s="66" t="s">
        <v>28</v>
      </c>
      <c r="D20" s="67">
        <f ca="1">MIN(MAX((TODAY()-E20)/(F20-E20),0),1)</f>
        <v>1</v>
      </c>
      <c r="E20" s="68">
        <v>45894</v>
      </c>
      <c r="F20" s="68">
        <v>45907</v>
      </c>
      <c r="G20" s="12"/>
      <c r="H20" s="5">
        <f t="shared" ca="1" si="30"/>
        <v>14</v>
      </c>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row>
    <row r="21" spans="1:99" s="40" customFormat="1" ht="30" customHeight="1" thickBot="1">
      <c r="A21" s="8"/>
      <c r="B21" s="65" t="s">
        <v>40</v>
      </c>
      <c r="C21" s="66" t="s">
        <v>28</v>
      </c>
      <c r="D21" s="67">
        <f ca="1">MIN(MAX((TODAY()-E21)/(F21-E21),0),1)</f>
        <v>1</v>
      </c>
      <c r="E21" s="68">
        <f>F20</f>
        <v>45907</v>
      </c>
      <c r="F21" s="68">
        <f>E21+13</f>
        <v>45920</v>
      </c>
      <c r="G21" s="12"/>
      <c r="H21" s="5">
        <f t="shared" ca="1" si="30"/>
        <v>14</v>
      </c>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row>
    <row r="22" spans="1:99" s="40" customFormat="1" ht="30" customHeight="1" thickBot="1">
      <c r="A22" s="8"/>
      <c r="B22" s="65" t="s">
        <v>41</v>
      </c>
      <c r="C22" s="66" t="s">
        <v>28</v>
      </c>
      <c r="D22" s="67">
        <f ca="1">MIN(MAX((TODAY()-E22)/(F22-E22),0),1)</f>
        <v>1</v>
      </c>
      <c r="E22" s="68">
        <v>45907</v>
      </c>
      <c r="F22" s="68">
        <v>45920</v>
      </c>
      <c r="G22" s="12"/>
      <c r="H22" s="5">
        <f t="shared" ca="1" si="30"/>
        <v>14</v>
      </c>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row>
    <row r="23" spans="1:99" s="40" customFormat="1" ht="30" customHeight="1" thickBot="1">
      <c r="A23" s="8"/>
      <c r="B23" s="65" t="s">
        <v>42</v>
      </c>
      <c r="C23" s="66" t="s">
        <v>28</v>
      </c>
      <c r="D23" s="67">
        <f ca="1">MIN(MAX((TODAY()-E23)/(F23-E23),0),1)</f>
        <v>1</v>
      </c>
      <c r="E23" s="68">
        <f>F23-13</f>
        <v>45915</v>
      </c>
      <c r="F23" s="68">
        <v>45928</v>
      </c>
      <c r="G23" s="12"/>
      <c r="H23" s="5">
        <f t="shared" ca="1" si="30"/>
        <v>14</v>
      </c>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row>
    <row r="24" spans="1:99" s="40" customFormat="1" ht="30" customHeight="1" thickBot="1">
      <c r="A24" s="8"/>
      <c r="B24" s="69" t="s">
        <v>43</v>
      </c>
      <c r="C24" s="70"/>
      <c r="D24" s="77"/>
      <c r="E24" s="71"/>
      <c r="F24" s="72"/>
      <c r="G24" s="12"/>
      <c r="H24" s="5" t="str">
        <f t="shared" ca="1" si="30"/>
        <v/>
      </c>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row>
    <row r="25" spans="1:99" s="40" customFormat="1" ht="30" customHeight="1" thickBot="1">
      <c r="A25" s="8"/>
      <c r="B25" s="74" t="s">
        <v>44</v>
      </c>
      <c r="C25" s="75"/>
      <c r="D25" s="78">
        <f ca="1">MIN(MAX((TODAY()-E25)/(F25-E25),0),1)</f>
        <v>1</v>
      </c>
      <c r="E25" s="76">
        <f>CA5</f>
        <v>45929</v>
      </c>
      <c r="F25" s="76">
        <f>CU5</f>
        <v>45949</v>
      </c>
      <c r="G25" s="12"/>
      <c r="H25" s="5">
        <f t="shared" ca="1" si="30"/>
        <v>21</v>
      </c>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row>
    <row r="26" spans="1:99" s="40" customFormat="1" ht="30" customHeight="1" thickBot="1">
      <c r="A26" s="8"/>
      <c r="B26" s="74" t="s">
        <v>45</v>
      </c>
      <c r="C26" s="75"/>
      <c r="D26" s="78">
        <f ca="1">MIN(MAX((TODAY()-E26)/(F26-E26),0),1)</f>
        <v>1</v>
      </c>
      <c r="E26" s="76">
        <f>E25+7</f>
        <v>45936</v>
      </c>
      <c r="F26" s="76">
        <f>F25</f>
        <v>45949</v>
      </c>
      <c r="G26" s="12"/>
      <c r="H26" s="5">
        <f t="shared" ca="1" si="30"/>
        <v>14</v>
      </c>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row>
    <row r="27" spans="1:99" s="40" customFormat="1" ht="30" customHeight="1" thickBot="1">
      <c r="A27" s="8"/>
      <c r="B27" s="74" t="s">
        <v>46</v>
      </c>
      <c r="C27" s="75"/>
      <c r="D27" s="78">
        <f ca="1">MIN(MAX((TODAY()-E27)/(F27-E27),0),1)</f>
        <v>1</v>
      </c>
      <c r="E27" s="76">
        <v>45936</v>
      </c>
      <c r="F27" s="76">
        <v>45950</v>
      </c>
      <c r="G27" s="12"/>
      <c r="H27" s="5">
        <f ca="1">IF(OR(ISBLANK(task_start),ISBLANK(task_end)),"",task_end-task_start+1)</f>
        <v>15</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row>
    <row r="28" spans="1:99" s="40" customFormat="1" ht="30" customHeight="1" thickBot="1">
      <c r="A28" s="8"/>
      <c r="B28" s="74" t="s">
        <v>47</v>
      </c>
      <c r="C28" s="75"/>
      <c r="D28" s="78">
        <f ca="1">MIN(MAX((TODAY()-E28)/(F28-E28),0),1)</f>
        <v>0.90909090909090906</v>
      </c>
      <c r="E28" s="76">
        <v>45936</v>
      </c>
      <c r="F28" s="76">
        <v>45958</v>
      </c>
      <c r="G28" s="12"/>
      <c r="H28" s="5">
        <f ca="1">IF(OR(ISBLANK(task_start),ISBLANK(task_end)),"",task_end-task_start+1)</f>
        <v>23</v>
      </c>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row>
    <row r="29" spans="1:99" s="40" customFormat="1" ht="30" customHeight="1">
      <c r="A29" s="8"/>
    </row>
    <row r="30" spans="1:99" s="40" customFormat="1" ht="30" customHeight="1">
      <c r="A30" s="8"/>
    </row>
    <row r="31" spans="1:99" s="40" customFormat="1" ht="30" customHeight="1">
      <c r="A31" s="8"/>
    </row>
    <row r="32" spans="1:99" s="40" customFormat="1" ht="30" customHeight="1">
      <c r="A32" s="8"/>
    </row>
    <row r="33" spans="1:7" s="40" customFormat="1" ht="30" customHeight="1">
      <c r="A33" s="9"/>
    </row>
    <row r="34" spans="1:7" ht="30" customHeight="1">
      <c r="G34" s="3"/>
    </row>
    <row r="35" spans="1:7" ht="30" customHeight="1">
      <c r="C35" s="11"/>
      <c r="F35" s="10"/>
    </row>
    <row r="36" spans="1:7" ht="30" customHeight="1">
      <c r="C36" s="4"/>
    </row>
  </sheetData>
  <mergeCells count="24">
    <mergeCell ref="CO4:CU4"/>
    <mergeCell ref="BM4:BS4"/>
    <mergeCell ref="BT4:BZ4"/>
    <mergeCell ref="CA4:CG4"/>
    <mergeCell ref="CH4:CN4"/>
    <mergeCell ref="A5:A6"/>
    <mergeCell ref="B5:B6"/>
    <mergeCell ref="C5:C6"/>
    <mergeCell ref="D5:D6"/>
    <mergeCell ref="E5:E6"/>
    <mergeCell ref="F5:F6"/>
    <mergeCell ref="Q2:Z2"/>
    <mergeCell ref="Q1:Z1"/>
    <mergeCell ref="I1:O1"/>
    <mergeCell ref="I2:O2"/>
    <mergeCell ref="B2:C3"/>
    <mergeCell ref="BF4:BL4"/>
    <mergeCell ref="I4:O4"/>
    <mergeCell ref="P4:V4"/>
    <mergeCell ref="W4:AC4"/>
    <mergeCell ref="AD4:AJ4"/>
    <mergeCell ref="AK4:AQ4"/>
    <mergeCell ref="AR4:AX4"/>
    <mergeCell ref="AY4:BE4"/>
  </mergeCells>
  <phoneticPr fontId="23" type="noConversion"/>
  <conditionalFormatting sqref="D7:D28">
    <cfRule type="dataBar" priority="81">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2">
    <cfRule type="expression" dxfId="11" priority="65" stopIfTrue="1">
      <formula>AND(task_end&gt;=I$5,task_start&lt;J$5)</formula>
    </cfRule>
  </conditionalFormatting>
  <conditionalFormatting sqref="I14:BL17">
    <cfRule type="expression" dxfId="10" priority="63" stopIfTrue="1">
      <formula>AND(task_end&gt;=I$5,task_start&lt;J$5)</formula>
    </cfRule>
  </conditionalFormatting>
  <conditionalFormatting sqref="I19:BL23">
    <cfRule type="expression" dxfId="9" priority="61" stopIfTrue="1">
      <formula>AND(task_end&gt;=I$5,task_start&lt;J$5)</formula>
    </cfRule>
  </conditionalFormatting>
  <conditionalFormatting sqref="I4:CU28">
    <cfRule type="expression" dxfId="8" priority="59">
      <formula>AND(TODAY()&gt;=I$5, TODAY()&lt;J$5)</formula>
    </cfRule>
  </conditionalFormatting>
  <conditionalFormatting sqref="I9:CU12">
    <cfRule type="expression" dxfId="7" priority="19">
      <formula>AND(task_start&lt;=I$5,ROUNDDOWN((task_end-task_start+1)*task_progress,0)+task_start-1&gt;=I$5)</formula>
    </cfRule>
  </conditionalFormatting>
  <conditionalFormatting sqref="I14:CU17">
    <cfRule type="expression" dxfId="6" priority="17">
      <formula>AND(task_start&lt;=I$5,ROUNDDOWN((task_end-task_start+1)*task_progress,0)+task_start-1&gt;=I$5)</formula>
    </cfRule>
  </conditionalFormatting>
  <conditionalFormatting sqref="I19:CU23">
    <cfRule type="expression" dxfId="5" priority="15">
      <formula>AND(task_start&lt;=I$5,ROUNDDOWN((task_end-task_start+1)*task_progress,0)+task_start-1&gt;=I$5)</formula>
    </cfRule>
  </conditionalFormatting>
  <conditionalFormatting sqref="I25:CU28">
    <cfRule type="expression" dxfId="4" priority="94">
      <formula>AND(task_start&lt;=I$5,ROUNDDOWN((task_end-task_start+1)*task_progress,0)+task_start-1&gt;=I$5)</formula>
    </cfRule>
    <cfRule type="expression" dxfId="3" priority="95" stopIfTrue="1">
      <formula>AND(task_end&gt;=I$5,task_start&lt;J$5)</formula>
    </cfRule>
  </conditionalFormatting>
  <conditionalFormatting sqref="BM9:CU12">
    <cfRule type="expression" dxfId="2" priority="20" stopIfTrue="1">
      <formula>AND(task_end&gt;=BM$5,task_start&lt;BN$5)</formula>
    </cfRule>
  </conditionalFormatting>
  <conditionalFormatting sqref="BM14:CU17">
    <cfRule type="expression" dxfId="1" priority="18" stopIfTrue="1">
      <formula>AND(task_end&gt;=BM$5,task_start&lt;BN$5)</formula>
    </cfRule>
  </conditionalFormatting>
  <conditionalFormatting sqref="BM19:CU23">
    <cfRule type="expression" dxfId="0" priority="16" stopIfTrue="1">
      <formula>AND(task_end&gt;=BM$5,task_start&lt;BN$5)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a8d130-ddc5-4a51-a4e1-6be145e9216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1C1889374CF14BB650AC31D3CEE78E" ma:contentTypeVersion="9" ma:contentTypeDescription="Create a new document." ma:contentTypeScope="" ma:versionID="893dbbebe7a8ba19c562755bdeb86320">
  <xsd:schema xmlns:xsd="http://www.w3.org/2001/XMLSchema" xmlns:xs="http://www.w3.org/2001/XMLSchema" xmlns:p="http://schemas.microsoft.com/office/2006/metadata/properties" xmlns:ns2="53a8d130-ddc5-4a51-a4e1-6be145e92160" targetNamespace="http://schemas.microsoft.com/office/2006/metadata/properties" ma:root="true" ma:fieldsID="90c0473623f05af0d4c368cb77576c6c" ns2:_="">
    <xsd:import namespace="53a8d130-ddc5-4a51-a4e1-6be145e9216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8d130-ddc5-4a51-a4e1-6be145e921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file>

<file path=customXml/itemProps2.xml><?xml version="1.0" encoding="utf-8"?>
<ds:datastoreItem xmlns:ds="http://schemas.openxmlformats.org/officeDocument/2006/customXml" ds:itemID="{25CDE5C6-B94E-4D08-AB94-9DCBAABE0E8A}"/>
</file>

<file path=customXml/itemProps3.xml><?xml version="1.0" encoding="utf-8"?>
<ds:datastoreItem xmlns:ds="http://schemas.openxmlformats.org/officeDocument/2006/customXml" ds:itemID="{97245281-08F3-4104-84BD-39F3D8CFB195}"/>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 van zyl</dc:creator>
  <cp:keywords/>
  <dc:description/>
  <cp:lastModifiedBy>Asad Rizvi</cp:lastModifiedBy>
  <cp:revision/>
  <dcterms:created xsi:type="dcterms:W3CDTF">2025-07-30T11:27:56Z</dcterms:created>
  <dcterms:modified xsi:type="dcterms:W3CDTF">2025-10-26T13:47:52Z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0x010100B81C1889374CF14BB650AC31D3CEE78E</vt:lpwstr>
  </property>
  <property fmtid="{D5CDD505-2E9C-101B-9397-08002B2CF9AE}" pid="3" name="MediaServiceImageTags">
    <vt:lpwstr/>
  </property>
</Properties>
</file>