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ch\Desktop\WissRechnen\HIERISTDERRICHTIGEWRORDNER\WR_Bericht2\"/>
    </mc:Choice>
  </mc:AlternateContent>
  <xr:revisionPtr revIDLastSave="0" documentId="13_ncr:1_{EFBB9035-7BBE-4544-9F6B-2EEDB3B4D769}" xr6:coauthVersionLast="43" xr6:coauthVersionMax="43" xr10:uidLastSave="{00000000-0000-0000-0000-000000000000}"/>
  <bookViews>
    <workbookView xWindow="-103" yWindow="-103" windowWidth="19543" windowHeight="12497" xr2:uid="{53054765-85A8-4368-9BDE-6C393312C2F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A22" i="1" l="1"/>
  <c r="Z22" i="1"/>
  <c r="F33" i="1"/>
  <c r="H33" i="1" s="1"/>
  <c r="J33" i="1" s="1"/>
  <c r="F23" i="1"/>
  <c r="H23" i="1" s="1"/>
  <c r="J23" i="1" s="1"/>
  <c r="AN26" i="1" l="1"/>
  <c r="AO26" i="1" l="1"/>
  <c r="AO28" i="1" s="1"/>
  <c r="AM26" i="1"/>
  <c r="AI29" i="1"/>
  <c r="AH26" i="1"/>
  <c r="AG26" i="1"/>
  <c r="AF26" i="1"/>
  <c r="T2" i="1"/>
  <c r="AC26" i="1"/>
  <c r="AB26" i="1"/>
  <c r="AA26" i="1"/>
  <c r="Z26" i="1"/>
  <c r="Q34" i="1" l="1"/>
  <c r="S34" i="1" s="1"/>
  <c r="U34" i="1" s="1"/>
  <c r="S24" i="1"/>
  <c r="U24" i="1"/>
  <c r="Q24" i="1"/>
</calcChain>
</file>

<file path=xl/sharedStrings.xml><?xml version="1.0" encoding="utf-8"?>
<sst xmlns="http://schemas.openxmlformats.org/spreadsheetml/2006/main" count="144" uniqueCount="31">
  <si>
    <t>level dt</t>
  </si>
  <si>
    <t>deg = 0</t>
  </si>
  <si>
    <t>Mesh = Square4</t>
  </si>
  <si>
    <t>T=7</t>
  </si>
  <si>
    <t>Problem = Riemann</t>
  </si>
  <si>
    <t>rkorder = 4</t>
  </si>
  <si>
    <t>rkorder = -2</t>
  </si>
  <si>
    <t>Start</t>
  </si>
  <si>
    <t>Ziel</t>
  </si>
  <si>
    <t>Masse</t>
  </si>
  <si>
    <t xml:space="preserve">Start </t>
  </si>
  <si>
    <t>div at t = 2,5 bei 0,25</t>
  </si>
  <si>
    <t>div at t = 1,25</t>
  </si>
  <si>
    <t>Masseerhaltung im 1. Schritt</t>
  </si>
  <si>
    <t>div at t = 1,25 bei level 6</t>
  </si>
  <si>
    <t>div at t = 5 bei level 5</t>
  </si>
  <si>
    <t>div at t = 2,5 bei level 6</t>
  </si>
  <si>
    <t>rk order = 4</t>
  </si>
  <si>
    <t>Energie</t>
  </si>
  <si>
    <t>Outflow Sum</t>
  </si>
  <si>
    <t>Level4dt0.125</t>
  </si>
  <si>
    <t>OutflowSum</t>
  </si>
  <si>
    <t>InflowSum</t>
  </si>
  <si>
    <t>Out+In Sum</t>
  </si>
  <si>
    <t>Level6dt0.25</t>
  </si>
  <si>
    <t xml:space="preserve"> </t>
  </si>
  <si>
    <t>Insg.</t>
  </si>
  <si>
    <t>Level6dt0.125</t>
  </si>
  <si>
    <t>rkorder -2</t>
  </si>
  <si>
    <t>Massetabellen</t>
  </si>
  <si>
    <t>level3dt0,25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</si>
</sst>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11" fontId="3" fillId="0" borderId="0" xfId="0" applyNumberFormat="1" applyFont="1"/>
    <xf numFmtId="0" fontId="1" fillId="0" borderId="0" xfId="0" applyFont="1"/>
    <xf numFmtId="11" fontId="1" fillId="0" borderId="0" xfId="0" applyNumberFormat="1" applyFont="1"/>
    <xf numFmtId="0" fontId="4" fillId="0" borderId="0" xfId="0" applyFont="1"/>
    <xf numFmtId="11" fontId="4" fillId="0" borderId="0" xfId="0" applyNumberFormat="1" applyFont="1"/>
    <xf numFmtId="0" fontId="4" fillId="0" borderId="0" xfId="0" applyNumberFormat="1" applyFont="1"/>
    <xf numFmtId="0" fontId="1" fillId="0" borderId="0" xfId="0" applyNumberFormat="1" applyFont="1"/>
    <xf numFmtId="0" fontId="5" fillId="0" borderId="0" xfId="0" applyFont="1"/>
    <xf numFmtId="0" fontId="5" fillId="0" borderId="0" xfId="0" applyNumberFormat="1" applyFont="1"/>
    <xf numFmtId="0" fontId="6" fillId="0" borderId="2" xfId="0" applyFont="1" applyBorder="1"/>
    <xf numFmtId="0" fontId="6" fillId="0" borderId="0" xfId="0" applyFont="1" applyBorder="1"/>
    <xf numFmtId="0" fontId="6" fillId="0" borderId="3" xfId="0" applyFont="1" applyBorder="1"/>
    <xf numFmtId="11" fontId="6" fillId="0" borderId="0" xfId="0" applyNumberFormat="1" applyFont="1" applyBorder="1"/>
    <xf numFmtId="0" fontId="6" fillId="0" borderId="4" xfId="0" applyFont="1" applyBorder="1"/>
    <xf numFmtId="0" fontId="6" fillId="0" borderId="5" xfId="0" applyFont="1" applyBorder="1"/>
    <xf numFmtId="11" fontId="6" fillId="0" borderId="5" xfId="0" applyNumberFormat="1" applyFont="1" applyBorder="1"/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0" fontId="6" fillId="0" borderId="12" xfId="0" applyFont="1" applyBorder="1"/>
    <xf numFmtId="0" fontId="6" fillId="0" borderId="1" xfId="0" applyFont="1" applyBorder="1"/>
    <xf numFmtId="0" fontId="6" fillId="0" borderId="13" xfId="0" applyFont="1" applyBorder="1"/>
    <xf numFmtId="0" fontId="6" fillId="0" borderId="14" xfId="0" applyFont="1" applyBorder="1"/>
    <xf numFmtId="0" fontId="6" fillId="0" borderId="15" xfId="0" applyFont="1" applyBorder="1"/>
    <xf numFmtId="11" fontId="6" fillId="0" borderId="6" xfId="0" applyNumberFormat="1" applyFont="1" applyBorder="1"/>
    <xf numFmtId="11" fontId="6" fillId="0" borderId="3" xfId="0" applyNumberFormat="1" applyFont="1" applyBorder="1"/>
    <xf numFmtId="0" fontId="6" fillId="0" borderId="16" xfId="0" applyFont="1" applyBorder="1"/>
    <xf numFmtId="0" fontId="6" fillId="0" borderId="17" xfId="0" applyFont="1" applyBorder="1"/>
    <xf numFmtId="0" fontId="6" fillId="0" borderId="0" xfId="0" applyNumberFormat="1" applyFont="1" applyBorder="1"/>
    <xf numFmtId="0" fontId="6" fillId="0" borderId="3" xfId="0" applyNumberFormat="1" applyFont="1" applyBorder="1"/>
    <xf numFmtId="0" fontId="6" fillId="0" borderId="5" xfId="0" applyNumberFormat="1" applyFont="1" applyBorder="1"/>
    <xf numFmtId="0" fontId="6" fillId="0" borderId="6" xfId="0" applyNumberFormat="1" applyFont="1" applyBorder="1"/>
    <xf numFmtId="0" fontId="0" fillId="0" borderId="0" xfId="0" applyNumberFormat="1"/>
    <xf numFmtId="0" fontId="6" fillId="0" borderId="0" xfId="0" applyFont="1" applyFill="1" applyBorder="1"/>
    <xf numFmtId="0" fontId="6" fillId="0" borderId="2" xfId="0" applyNumberFormat="1" applyFont="1" applyBorder="1"/>
    <xf numFmtId="0" fontId="6" fillId="0" borderId="4" xfId="0" applyNumberFormat="1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FD5F7-A709-4BEE-9866-830CABC279BF}">
  <dimension ref="C1:AQ41"/>
  <sheetViews>
    <sheetView tabSelected="1" topLeftCell="P2" workbookViewId="0">
      <selection activeCell="AB22" sqref="AB22"/>
    </sheetView>
  </sheetViews>
  <sheetFormatPr baseColWidth="10" defaultRowHeight="14.6" x14ac:dyDescent="0.4"/>
  <cols>
    <col min="16" max="16" width="11.921875" customWidth="1"/>
    <col min="26" max="26" width="11.84375" bestFit="1" customWidth="1"/>
    <col min="38" max="38" width="13.07421875" customWidth="1"/>
  </cols>
  <sheetData>
    <row r="1" spans="3:30" x14ac:dyDescent="0.4">
      <c r="C1" t="s">
        <v>3</v>
      </c>
      <c r="D1" t="s">
        <v>4</v>
      </c>
    </row>
    <row r="2" spans="3:30" x14ac:dyDescent="0.4">
      <c r="C2" t="s">
        <v>1</v>
      </c>
      <c r="D2" t="s">
        <v>2</v>
      </c>
      <c r="R2" t="s">
        <v>19</v>
      </c>
      <c r="S2" s="39">
        <v>5.6027792999999999</v>
      </c>
      <c r="T2">
        <f xml:space="preserve"> -1.6241 -1.10905 - 0.754981 -0.532096 - 0.386182 - 0.286775 - 0.21685</f>
        <v>-4.9100340000000005</v>
      </c>
    </row>
    <row r="3" spans="3:30" x14ac:dyDescent="0.4">
      <c r="G3" t="s">
        <v>5</v>
      </c>
      <c r="R3" t="s">
        <v>5</v>
      </c>
    </row>
    <row r="4" spans="3:30" x14ac:dyDescent="0.4">
      <c r="C4" t="s">
        <v>0</v>
      </c>
      <c r="D4">
        <v>0.25</v>
      </c>
      <c r="F4">
        <v>0.125</v>
      </c>
      <c r="H4">
        <v>6.25E-2</v>
      </c>
      <c r="J4">
        <v>3.125E-2</v>
      </c>
      <c r="N4" t="s">
        <v>0</v>
      </c>
      <c r="O4" s="7">
        <v>0.25</v>
      </c>
      <c r="P4" s="7"/>
      <c r="Q4" s="7" t="s">
        <v>9</v>
      </c>
      <c r="R4" s="7"/>
      <c r="S4" s="5">
        <v>0.125</v>
      </c>
      <c r="T4" s="5"/>
      <c r="U4" s="5" t="s">
        <v>9</v>
      </c>
      <c r="V4" s="5"/>
      <c r="W4" s="3">
        <v>6.25E-2</v>
      </c>
      <c r="X4" s="3"/>
      <c r="Y4" s="3" t="s">
        <v>9</v>
      </c>
      <c r="Z4" s="3"/>
      <c r="AA4" s="2">
        <v>3.125E-2</v>
      </c>
      <c r="AB4" s="2"/>
      <c r="AC4" s="2" t="s">
        <v>9</v>
      </c>
      <c r="AD4" s="2"/>
    </row>
    <row r="5" spans="3:30" x14ac:dyDescent="0.4">
      <c r="D5" t="s">
        <v>7</v>
      </c>
      <c r="E5" t="s">
        <v>8</v>
      </c>
      <c r="F5" t="s">
        <v>7</v>
      </c>
      <c r="G5" t="s">
        <v>8</v>
      </c>
      <c r="H5" t="s">
        <v>7</v>
      </c>
      <c r="I5" t="s">
        <v>8</v>
      </c>
      <c r="J5" t="s">
        <v>7</v>
      </c>
      <c r="K5" t="s">
        <v>8</v>
      </c>
      <c r="O5" s="7" t="s">
        <v>10</v>
      </c>
      <c r="P5" s="7" t="s">
        <v>8</v>
      </c>
      <c r="Q5" s="7" t="s">
        <v>7</v>
      </c>
      <c r="R5" s="7" t="s">
        <v>8</v>
      </c>
      <c r="S5" s="5" t="s">
        <v>7</v>
      </c>
      <c r="T5" s="5" t="s">
        <v>8</v>
      </c>
      <c r="U5" s="5" t="s">
        <v>7</v>
      </c>
      <c r="V5" s="5" t="s">
        <v>8</v>
      </c>
      <c r="W5" s="3" t="s">
        <v>7</v>
      </c>
      <c r="X5" s="3" t="s">
        <v>8</v>
      </c>
      <c r="Y5" s="3" t="s">
        <v>7</v>
      </c>
      <c r="Z5" s="3" t="s">
        <v>8</v>
      </c>
      <c r="AA5" s="2" t="s">
        <v>7</v>
      </c>
      <c r="AB5" s="2" t="s">
        <v>8</v>
      </c>
      <c r="AC5" s="2" t="s">
        <v>7</v>
      </c>
      <c r="AD5" s="2" t="s">
        <v>8</v>
      </c>
    </row>
    <row r="6" spans="3:30" x14ac:dyDescent="0.4">
      <c r="C6">
        <v>3</v>
      </c>
      <c r="N6">
        <v>3</v>
      </c>
      <c r="O6" s="7">
        <v>6.25</v>
      </c>
      <c r="P6" s="7">
        <v>0.33407999999999999</v>
      </c>
      <c r="Q6" s="7">
        <v>12.5</v>
      </c>
      <c r="R6" s="7">
        <v>7.4703499999999998</v>
      </c>
      <c r="S6" s="5">
        <v>6.25</v>
      </c>
      <c r="T6" s="5">
        <v>0.33340799999999998</v>
      </c>
      <c r="U6" s="5">
        <v>12.5</v>
      </c>
      <c r="V6" s="5">
        <v>7.4703499999999998</v>
      </c>
      <c r="W6" s="3">
        <v>6.25</v>
      </c>
      <c r="X6" s="3">
        <v>0.33340799999999998</v>
      </c>
      <c r="Y6" s="3">
        <v>12.5</v>
      </c>
      <c r="Z6" s="3">
        <v>7.4703499999999998</v>
      </c>
      <c r="AA6" s="2">
        <v>6.25</v>
      </c>
      <c r="AB6" s="2">
        <v>0.33340799999999998</v>
      </c>
      <c r="AC6" s="2">
        <v>12.5</v>
      </c>
      <c r="AD6" s="2">
        <v>7.4703499999999998</v>
      </c>
    </row>
    <row r="7" spans="3:30" x14ac:dyDescent="0.4">
      <c r="C7">
        <v>4</v>
      </c>
      <c r="N7">
        <v>4</v>
      </c>
      <c r="O7" s="7">
        <v>9.375</v>
      </c>
      <c r="P7" s="7">
        <v>369.80799999999999</v>
      </c>
      <c r="Q7" s="7">
        <v>18.75</v>
      </c>
      <c r="R7" s="7">
        <v>11.262700000000001</v>
      </c>
      <c r="S7" s="5">
        <v>9.375</v>
      </c>
      <c r="T7" s="5">
        <v>0.92743100000000001</v>
      </c>
      <c r="U7" s="5">
        <v>18.75</v>
      </c>
      <c r="V7" s="5">
        <v>11.262700000000001</v>
      </c>
      <c r="W7" s="3">
        <v>9.375</v>
      </c>
      <c r="X7" s="3">
        <v>0.92743100000000001</v>
      </c>
      <c r="Y7" s="3">
        <v>18.75</v>
      </c>
      <c r="Z7" s="3">
        <v>11.262700000000001</v>
      </c>
      <c r="AA7" s="2">
        <v>9.375</v>
      </c>
      <c r="AB7" s="2">
        <v>0.92743100000000001</v>
      </c>
      <c r="AC7" s="2">
        <v>18.75</v>
      </c>
      <c r="AD7" s="2">
        <v>11.262700000000001</v>
      </c>
    </row>
    <row r="8" spans="3:30" x14ac:dyDescent="0.4">
      <c r="C8">
        <v>5</v>
      </c>
      <c r="M8" s="1"/>
      <c r="N8">
        <v>5</v>
      </c>
      <c r="O8" s="7">
        <v>10.9375</v>
      </c>
      <c r="P8" s="8">
        <v>6269000000000000</v>
      </c>
      <c r="Q8" s="7">
        <v>21.875</v>
      </c>
      <c r="R8" s="7">
        <v>1661.07</v>
      </c>
      <c r="S8" s="5">
        <v>10.9375</v>
      </c>
      <c r="T8" s="6">
        <v>59000000000000</v>
      </c>
      <c r="U8" s="5">
        <v>21.875</v>
      </c>
      <c r="V8" s="5">
        <v>20.785299999999999</v>
      </c>
      <c r="W8" s="3">
        <v>10.9375</v>
      </c>
      <c r="X8" s="3">
        <v>1.85399</v>
      </c>
      <c r="Y8" s="3">
        <v>21.875</v>
      </c>
      <c r="Z8" s="3">
        <v>14.2431</v>
      </c>
      <c r="AA8" s="2">
        <v>10.9375</v>
      </c>
      <c r="AB8" s="2">
        <v>1.85399</v>
      </c>
      <c r="AC8" s="2">
        <v>21.875</v>
      </c>
      <c r="AD8" s="2">
        <v>14.2431</v>
      </c>
    </row>
    <row r="9" spans="3:30" x14ac:dyDescent="0.4">
      <c r="C9">
        <v>6</v>
      </c>
      <c r="M9" s="1"/>
      <c r="N9">
        <v>6</v>
      </c>
      <c r="O9" s="7">
        <v>10.1562</v>
      </c>
      <c r="P9" s="8">
        <v>4.9E+17</v>
      </c>
      <c r="Q9" s="7">
        <v>20.3125</v>
      </c>
      <c r="R9" s="7">
        <v>20.3125</v>
      </c>
      <c r="S9" s="5">
        <v>10.1562</v>
      </c>
      <c r="T9" s="6">
        <v>2380000000000000</v>
      </c>
      <c r="U9" s="5">
        <v>20.3125</v>
      </c>
      <c r="V9" s="5">
        <v>10.1652</v>
      </c>
      <c r="W9" s="3">
        <v>10.1562</v>
      </c>
      <c r="X9" s="4">
        <v>70000000000000</v>
      </c>
      <c r="Y9" s="3">
        <v>20.3125</v>
      </c>
      <c r="Z9" s="3">
        <v>20.3125</v>
      </c>
      <c r="AA9" s="2">
        <v>10.1562</v>
      </c>
      <c r="AB9" s="2">
        <v>2.4218999999999999</v>
      </c>
      <c r="AC9" s="2">
        <v>20.3125</v>
      </c>
      <c r="AD9" s="2">
        <v>14.477600000000001</v>
      </c>
    </row>
    <row r="10" spans="3:30" x14ac:dyDescent="0.4">
      <c r="O10" s="7"/>
      <c r="P10" s="7"/>
      <c r="Q10" s="7" t="s">
        <v>13</v>
      </c>
      <c r="R10" s="7"/>
      <c r="S10" s="5"/>
      <c r="T10" s="5" t="s">
        <v>15</v>
      </c>
      <c r="U10" s="5"/>
      <c r="V10" s="5"/>
      <c r="W10" s="3"/>
      <c r="X10" s="3" t="s">
        <v>16</v>
      </c>
      <c r="Y10" s="3"/>
      <c r="Z10" s="3"/>
    </row>
    <row r="11" spans="3:30" x14ac:dyDescent="0.4">
      <c r="G11" t="s">
        <v>6</v>
      </c>
      <c r="O11" s="7"/>
      <c r="P11" s="7" t="s">
        <v>11</v>
      </c>
      <c r="Q11" s="7"/>
      <c r="R11" s="7"/>
      <c r="S11" s="5"/>
      <c r="T11" s="5" t="s">
        <v>14</v>
      </c>
      <c r="U11" s="5"/>
      <c r="V11" s="5"/>
    </row>
    <row r="12" spans="3:30" x14ac:dyDescent="0.4">
      <c r="C12" t="s">
        <v>0</v>
      </c>
      <c r="D12">
        <v>0.25</v>
      </c>
      <c r="F12">
        <v>0.125</v>
      </c>
      <c r="H12">
        <v>6.25E-2</v>
      </c>
      <c r="J12">
        <v>3.125E-2</v>
      </c>
      <c r="O12" s="7"/>
      <c r="P12" s="7" t="s">
        <v>12</v>
      </c>
      <c r="Q12" s="7"/>
      <c r="R12" s="7"/>
    </row>
    <row r="13" spans="3:30" x14ac:dyDescent="0.4">
      <c r="D13" t="s">
        <v>7</v>
      </c>
      <c r="E13" t="s">
        <v>8</v>
      </c>
      <c r="F13" t="s">
        <v>7</v>
      </c>
      <c r="G13" t="s">
        <v>8</v>
      </c>
      <c r="H13" t="s">
        <v>7</v>
      </c>
      <c r="I13" t="s">
        <v>8</v>
      </c>
      <c r="J13" t="s">
        <v>7</v>
      </c>
      <c r="K13" t="s">
        <v>8</v>
      </c>
      <c r="R13" t="s">
        <v>6</v>
      </c>
    </row>
    <row r="14" spans="3:30" x14ac:dyDescent="0.4">
      <c r="C14">
        <v>3</v>
      </c>
      <c r="N14" t="s">
        <v>0</v>
      </c>
      <c r="O14" s="7">
        <v>0.25</v>
      </c>
      <c r="P14" s="7"/>
      <c r="Q14" s="7" t="s">
        <v>9</v>
      </c>
      <c r="R14" s="7"/>
      <c r="S14" s="5">
        <v>0.125</v>
      </c>
      <c r="T14" s="5"/>
      <c r="U14" s="5" t="s">
        <v>9</v>
      </c>
      <c r="V14" s="5"/>
      <c r="W14" s="11">
        <v>6.25E-2</v>
      </c>
      <c r="X14" s="11"/>
      <c r="Y14" s="11" t="s">
        <v>9</v>
      </c>
      <c r="Z14" s="11"/>
      <c r="AA14" s="2">
        <v>3.125E-2</v>
      </c>
      <c r="AB14" s="2"/>
      <c r="AC14" s="2" t="s">
        <v>9</v>
      </c>
      <c r="AD14" s="2"/>
    </row>
    <row r="15" spans="3:30" x14ac:dyDescent="0.4">
      <c r="C15">
        <v>4</v>
      </c>
      <c r="O15" s="7" t="s">
        <v>10</v>
      </c>
      <c r="P15" s="7" t="s">
        <v>8</v>
      </c>
      <c r="Q15" s="7" t="s">
        <v>7</v>
      </c>
      <c r="R15" s="7" t="s">
        <v>8</v>
      </c>
      <c r="S15" s="5" t="s">
        <v>7</v>
      </c>
      <c r="T15" s="5" t="s">
        <v>8</v>
      </c>
      <c r="U15" s="5" t="s">
        <v>7</v>
      </c>
      <c r="V15" s="5" t="s">
        <v>8</v>
      </c>
      <c r="W15" s="11" t="s">
        <v>7</v>
      </c>
      <c r="X15" s="11" t="s">
        <v>8</v>
      </c>
      <c r="Y15" s="11" t="s">
        <v>7</v>
      </c>
      <c r="Z15" s="11" t="s">
        <v>8</v>
      </c>
      <c r="AA15" s="2" t="s">
        <v>7</v>
      </c>
      <c r="AB15" s="2" t="s">
        <v>8</v>
      </c>
      <c r="AC15" s="2" t="s">
        <v>7</v>
      </c>
      <c r="AD15" s="2" t="s">
        <v>8</v>
      </c>
    </row>
    <row r="16" spans="3:30" x14ac:dyDescent="0.4">
      <c r="C16">
        <v>5</v>
      </c>
      <c r="N16">
        <v>3</v>
      </c>
      <c r="O16" s="7">
        <v>6.25</v>
      </c>
      <c r="P16" s="7">
        <v>0.33370899999999998</v>
      </c>
      <c r="Q16" s="7">
        <v>12.5</v>
      </c>
      <c r="R16" s="7">
        <v>7.4720800000000001</v>
      </c>
      <c r="S16" s="5">
        <v>6.25</v>
      </c>
      <c r="T16" s="5">
        <v>0.33348499999999998</v>
      </c>
      <c r="U16" s="5">
        <v>12.5</v>
      </c>
      <c r="V16" s="5">
        <v>7.4708100000000002</v>
      </c>
      <c r="W16" s="11">
        <v>6.25</v>
      </c>
      <c r="X16" s="11">
        <v>0.33428999999999998</v>
      </c>
      <c r="Y16" s="11">
        <v>12.5</v>
      </c>
      <c r="Z16" s="11">
        <v>7.4704800000000002</v>
      </c>
      <c r="AA16" s="2">
        <v>6.25</v>
      </c>
      <c r="AB16" s="2">
        <v>0.33341399999999999</v>
      </c>
      <c r="AC16" s="2">
        <v>12.5</v>
      </c>
      <c r="AD16" s="2">
        <v>7.4703900000000001</v>
      </c>
    </row>
    <row r="17" spans="3:43" x14ac:dyDescent="0.4">
      <c r="C17">
        <v>6</v>
      </c>
      <c r="N17">
        <v>4</v>
      </c>
      <c r="O17" s="7">
        <v>9.375</v>
      </c>
      <c r="P17" s="7">
        <v>0.929315</v>
      </c>
      <c r="Q17" s="7">
        <v>18.75</v>
      </c>
      <c r="R17" s="7">
        <v>11.2691</v>
      </c>
      <c r="S17" s="5">
        <v>9.375</v>
      </c>
      <c r="T17" s="5">
        <v>0.92790600000000001</v>
      </c>
      <c r="U17" s="5">
        <v>18.75</v>
      </c>
      <c r="V17" s="5">
        <v>11.2644</v>
      </c>
      <c r="W17" s="11">
        <v>9.375</v>
      </c>
      <c r="X17" s="11">
        <v>0.92755100000000001</v>
      </c>
      <c r="Y17" s="11">
        <v>18.75</v>
      </c>
      <c r="Z17" s="11">
        <v>11.263199999999999</v>
      </c>
      <c r="AA17" s="2">
        <v>9.375</v>
      </c>
      <c r="AB17" s="2">
        <v>0.92746399999999996</v>
      </c>
      <c r="AC17" s="2">
        <v>18.75</v>
      </c>
      <c r="AD17" s="2">
        <v>11.2629</v>
      </c>
    </row>
    <row r="18" spans="3:43" x14ac:dyDescent="0.4">
      <c r="N18">
        <v>5</v>
      </c>
      <c r="O18" s="7">
        <v>10.9375</v>
      </c>
      <c r="P18" s="9">
        <v>1.8627199999999999</v>
      </c>
      <c r="Q18" s="7">
        <v>21.875</v>
      </c>
      <c r="R18" s="7">
        <v>14.263999999999999</v>
      </c>
      <c r="S18" s="5">
        <v>10.9375</v>
      </c>
      <c r="T18" s="10">
        <v>1.8561700000000001</v>
      </c>
      <c r="U18" s="10">
        <v>21.875</v>
      </c>
      <c r="V18" s="10">
        <v>14.2483</v>
      </c>
      <c r="W18" s="12">
        <v>10.9375</v>
      </c>
      <c r="X18" s="12">
        <v>1.8545499999999999</v>
      </c>
      <c r="Y18" s="11">
        <v>21.875</v>
      </c>
      <c r="Z18" s="11">
        <v>14.244400000000001</v>
      </c>
      <c r="AA18" s="2">
        <v>10.9375</v>
      </c>
      <c r="AB18" s="2">
        <v>1.8541399999999999</v>
      </c>
      <c r="AC18" s="2">
        <v>21.875</v>
      </c>
      <c r="AD18" s="2">
        <v>14.2439</v>
      </c>
    </row>
    <row r="19" spans="3:43" x14ac:dyDescent="0.4">
      <c r="N19">
        <v>6</v>
      </c>
      <c r="O19" s="7">
        <v>10.1562</v>
      </c>
      <c r="P19" s="9">
        <v>2.44441</v>
      </c>
      <c r="Q19" s="7">
        <v>20.3125</v>
      </c>
      <c r="R19" s="7">
        <v>14.520799999999999</v>
      </c>
      <c r="S19" s="5">
        <v>10.1562</v>
      </c>
      <c r="T19" s="10">
        <v>2.4275500000000001</v>
      </c>
      <c r="U19" s="10">
        <v>20.3125</v>
      </c>
      <c r="V19" s="10">
        <v>14.4885</v>
      </c>
      <c r="W19" s="12">
        <v>10.1562</v>
      </c>
      <c r="X19" s="12">
        <v>2.42333</v>
      </c>
      <c r="Y19" s="11">
        <v>20.3125</v>
      </c>
      <c r="Z19" s="11">
        <v>14.480399999999999</v>
      </c>
      <c r="AA19" s="2">
        <v>10.1562</v>
      </c>
      <c r="AB19" s="2">
        <v>2.4222700000000001</v>
      </c>
      <c r="AC19" s="2">
        <v>20.3125</v>
      </c>
      <c r="AD19" s="2">
        <v>14.478400000000001</v>
      </c>
    </row>
    <row r="20" spans="3:43" x14ac:dyDescent="0.4">
      <c r="C20" t="s">
        <v>29</v>
      </c>
      <c r="E20" t="s">
        <v>5</v>
      </c>
    </row>
    <row r="21" spans="3:43" x14ac:dyDescent="0.4">
      <c r="Y21" t="s">
        <v>30</v>
      </c>
      <c r="Z21" s="40" t="s">
        <v>21</v>
      </c>
      <c r="AA21" s="40" t="s">
        <v>22</v>
      </c>
      <c r="AB21" s="40" t="s">
        <v>23</v>
      </c>
    </row>
    <row r="22" spans="3:43" ht="15" thickBot="1" x14ac:dyDescent="0.45">
      <c r="O22" t="s">
        <v>17</v>
      </c>
      <c r="P22" t="s">
        <v>18</v>
      </c>
      <c r="Z22">
        <f xml:space="preserve"> 0.0560286 + 0.581638 + 1.40044 + 2.04235 + 2.36946 + 2.43284 + 2.32386</f>
        <v>11.2066166</v>
      </c>
      <c r="AA22">
        <f>4.10346 + 3.58076 + 3.12875 + 2.73096 + 2.36166 + 2.02015 + 1.7112</f>
        <v>19.636940000000003</v>
      </c>
    </row>
    <row r="23" spans="3:43" ht="15" thickBot="1" x14ac:dyDescent="0.45">
      <c r="C23" s="27" t="s">
        <v>0</v>
      </c>
      <c r="D23" s="28">
        <v>0.25</v>
      </c>
      <c r="E23" s="28"/>
      <c r="F23" s="30">
        <f>D23/2</f>
        <v>0.125</v>
      </c>
      <c r="G23" s="29"/>
      <c r="H23" s="30">
        <f t="shared" ref="H23:H24" si="0">F23/2</f>
        <v>6.25E-2</v>
      </c>
      <c r="I23" s="29"/>
      <c r="J23" s="28">
        <f t="shared" ref="J23:J24" si="1">H23/2</f>
        <v>3.125E-2</v>
      </c>
      <c r="K23" s="29"/>
    </row>
    <row r="24" spans="3:43" ht="15" thickBot="1" x14ac:dyDescent="0.45">
      <c r="C24" s="24"/>
      <c r="D24" s="22" t="s">
        <v>10</v>
      </c>
      <c r="E24" s="22" t="s">
        <v>8</v>
      </c>
      <c r="F24" s="21" t="s">
        <v>7</v>
      </c>
      <c r="G24" s="23" t="s">
        <v>8</v>
      </c>
      <c r="H24" s="21" t="s">
        <v>7</v>
      </c>
      <c r="I24" s="23" t="s">
        <v>8</v>
      </c>
      <c r="J24" s="22" t="s">
        <v>7</v>
      </c>
      <c r="K24" s="23" t="s">
        <v>8</v>
      </c>
      <c r="N24" s="27" t="s">
        <v>0</v>
      </c>
      <c r="O24" s="28">
        <v>0.25</v>
      </c>
      <c r="P24" s="28"/>
      <c r="Q24" s="30">
        <f>O24/2</f>
        <v>0.125</v>
      </c>
      <c r="R24" s="29"/>
      <c r="S24" s="30">
        <f t="shared" ref="S24:U24" si="2">Q24/2</f>
        <v>6.25E-2</v>
      </c>
      <c r="T24" s="29"/>
      <c r="U24" s="28">
        <f t="shared" si="2"/>
        <v>3.125E-2</v>
      </c>
      <c r="V24" s="29"/>
      <c r="AF24" t="s">
        <v>28</v>
      </c>
      <c r="AI24" t="s">
        <v>9</v>
      </c>
      <c r="AM24" t="s">
        <v>28</v>
      </c>
      <c r="AP24" t="s">
        <v>9</v>
      </c>
    </row>
    <row r="25" spans="3:43" ht="15.45" thickTop="1" thickBot="1" x14ac:dyDescent="0.45">
      <c r="C25" s="25">
        <v>3</v>
      </c>
      <c r="D25" s="14">
        <v>12.5</v>
      </c>
      <c r="E25" s="14">
        <v>7.4703499999999998</v>
      </c>
      <c r="F25" s="13">
        <v>12.5</v>
      </c>
      <c r="G25" s="15">
        <v>7.4703499999999998</v>
      </c>
      <c r="H25" s="13">
        <v>12.5</v>
      </c>
      <c r="I25" s="15">
        <v>7.4703499999999998</v>
      </c>
      <c r="J25" s="14">
        <v>12.5</v>
      </c>
      <c r="K25" s="15">
        <v>7.4703499999999998</v>
      </c>
      <c r="N25" s="24"/>
      <c r="O25" s="22" t="s">
        <v>10</v>
      </c>
      <c r="P25" s="22" t="s">
        <v>8</v>
      </c>
      <c r="Q25" s="21" t="s">
        <v>7</v>
      </c>
      <c r="R25" s="23" t="s">
        <v>8</v>
      </c>
      <c r="S25" s="21" t="s">
        <v>7</v>
      </c>
      <c r="T25" s="23" t="s">
        <v>8</v>
      </c>
      <c r="U25" s="22" t="s">
        <v>7</v>
      </c>
      <c r="V25" s="23" t="s">
        <v>8</v>
      </c>
      <c r="Y25" s="40" t="s">
        <v>20</v>
      </c>
      <c r="Z25" s="40" t="s">
        <v>21</v>
      </c>
      <c r="AA25" s="40" t="s">
        <v>22</v>
      </c>
      <c r="AB25" s="40" t="s">
        <v>23</v>
      </c>
      <c r="AE25" s="40" t="s">
        <v>24</v>
      </c>
      <c r="AF25" s="40" t="s">
        <v>21</v>
      </c>
      <c r="AG25" s="40" t="s">
        <v>22</v>
      </c>
      <c r="AH25" s="40" t="s">
        <v>23</v>
      </c>
      <c r="AI25" s="40" t="s">
        <v>7</v>
      </c>
      <c r="AJ25" s="40" t="s">
        <v>8</v>
      </c>
      <c r="AL25" s="40" t="s">
        <v>27</v>
      </c>
      <c r="AM25" s="40" t="s">
        <v>21</v>
      </c>
      <c r="AN25" s="40" t="s">
        <v>22</v>
      </c>
      <c r="AO25" s="40" t="s">
        <v>23</v>
      </c>
      <c r="AP25" s="40" t="s">
        <v>7</v>
      </c>
      <c r="AQ25" s="40" t="s">
        <v>8</v>
      </c>
    </row>
    <row r="26" spans="3:43" ht="15" thickTop="1" x14ac:dyDescent="0.4">
      <c r="C26" s="25">
        <v>4</v>
      </c>
      <c r="D26" s="14">
        <v>18.75</v>
      </c>
      <c r="E26" s="14">
        <v>11.262700000000001</v>
      </c>
      <c r="F26" s="13">
        <v>18.75</v>
      </c>
      <c r="G26" s="15">
        <v>11.262700000000001</v>
      </c>
      <c r="H26" s="13">
        <v>18.75</v>
      </c>
      <c r="I26" s="15">
        <v>11.262700000000001</v>
      </c>
      <c r="J26" s="14">
        <v>18.75</v>
      </c>
      <c r="K26" s="15">
        <v>11.262700000000001</v>
      </c>
      <c r="N26" s="25">
        <v>3</v>
      </c>
      <c r="O26" s="14">
        <v>6.25</v>
      </c>
      <c r="P26" s="14">
        <v>0.33407999999999999</v>
      </c>
      <c r="Q26" s="13">
        <v>6.25</v>
      </c>
      <c r="R26" s="15">
        <v>0.33340799999999998</v>
      </c>
      <c r="S26" s="13">
        <v>6.25</v>
      </c>
      <c r="T26" s="15">
        <v>0.33340799999999998</v>
      </c>
      <c r="U26" s="14">
        <v>6.25</v>
      </c>
      <c r="V26" s="15">
        <v>0.33340799999999998</v>
      </c>
      <c r="Z26">
        <f>0.000018295 + 0.00205088 + 0.0263376 + 0.123917 + 0.335444 + 0.651716 + 1.02401 + 1.39475 + 1.71871 + 1.9697 + 2.13855 + 2.22805 + 2.2479 + 2.21085</f>
        <v>16.072003774999999</v>
      </c>
      <c r="AA26">
        <f xml:space="preserve"> -0.66559 -0.835208 - 0.750137 - 0.620021 - 0.499154 - 0.398645 - 0.318049 - 0.2524215 - 0.203804 - 0.163948 - 0.132346 - 0.107198 - 0.0871077 -0.0709967</f>
        <v>-5.1046259000000003</v>
      </c>
      <c r="AB26">
        <f>Z26+AA26</f>
        <v>10.967377874999999</v>
      </c>
      <c r="AC26">
        <f>V7+AB26</f>
        <v>22.230077874999999</v>
      </c>
      <c r="AE26" t="s">
        <v>25</v>
      </c>
      <c r="AF26">
        <f xml:space="preserve"> 0.00123278 + 0.0120654 + 0.201166 + 1.0643 + 2.62639 + 3.89814</f>
        <v>7.80329418</v>
      </c>
      <c r="AG26">
        <f xml:space="preserve"> -0.0322104 - 0.0115986 - 0.00333524 - 0.000935925 - 0.000263342 - 0.0000748056 -0.0000214859</f>
        <v>-4.8439798499999999E-2</v>
      </c>
      <c r="AH26">
        <f>AF26+AG26</f>
        <v>7.7548543815000004</v>
      </c>
      <c r="AI26" s="10">
        <v>20.3125</v>
      </c>
      <c r="AJ26" s="10">
        <v>14.4885</v>
      </c>
      <c r="AM26">
        <f xml:space="preserve"> 0.000000252512 + 0.0000248932 + 0.000696453 + 0.00809206 + 0.0496971 + 0.190922 + 0.517424 + 1.07748 + 1.83197 + 2.6565 +3.39188 +3.90537</f>
        <v>13.630056758712</v>
      </c>
      <c r="AN26">
        <f xml:space="preserve"> -0.0227949 - 0.0303911 - 0.020325 -0.0116807 - 0.00638107 - 0.00341932 - 0.00181933 - 0.000966368 - 0.000513713 - 0.000273631 - 0.000146122 - 0.000078246 - 0.000042017 - 0.0000226245</f>
        <v>-9.8854141499999992E-2</v>
      </c>
      <c r="AO26">
        <f>AM26+AN26</f>
        <v>13.531202617211999</v>
      </c>
      <c r="AP26" s="10">
        <v>20.3125</v>
      </c>
      <c r="AQ26" s="10">
        <v>14.4885</v>
      </c>
    </row>
    <row r="27" spans="3:43" x14ac:dyDescent="0.4">
      <c r="C27" s="25">
        <v>5</v>
      </c>
      <c r="D27" s="14">
        <v>21.875</v>
      </c>
      <c r="E27" s="14">
        <v>1661.07</v>
      </c>
      <c r="F27" s="13">
        <v>21.875</v>
      </c>
      <c r="G27" s="15">
        <v>20.785299999999999</v>
      </c>
      <c r="H27" s="13">
        <v>21.875</v>
      </c>
      <c r="I27" s="15">
        <v>14.2431</v>
      </c>
      <c r="J27" s="14">
        <v>21.875</v>
      </c>
      <c r="K27" s="15">
        <v>14.2431</v>
      </c>
      <c r="N27" s="25">
        <v>4</v>
      </c>
      <c r="O27" s="14">
        <v>9.375</v>
      </c>
      <c r="P27" s="14">
        <v>369.80799999999999</v>
      </c>
      <c r="Q27" s="13">
        <v>9.375</v>
      </c>
      <c r="R27" s="15">
        <v>0.92743100000000001</v>
      </c>
      <c r="S27" s="13">
        <v>9.375</v>
      </c>
      <c r="T27" s="15">
        <v>0.92743100000000001</v>
      </c>
      <c r="U27" s="14">
        <v>9.375</v>
      </c>
      <c r="V27" s="15">
        <v>0.92743100000000001</v>
      </c>
    </row>
    <row r="28" spans="3:43" ht="15" thickBot="1" x14ac:dyDescent="0.45">
      <c r="C28" s="26">
        <v>6</v>
      </c>
      <c r="D28" s="18">
        <v>20.3125</v>
      </c>
      <c r="E28" s="18">
        <v>20.3125</v>
      </c>
      <c r="F28" s="17">
        <v>20.3125</v>
      </c>
      <c r="G28" s="20">
        <v>10.1652</v>
      </c>
      <c r="H28" s="17">
        <v>20.3125</v>
      </c>
      <c r="I28" s="20">
        <v>20.3125</v>
      </c>
      <c r="J28" s="18">
        <v>20.3125</v>
      </c>
      <c r="K28" s="20">
        <v>14.477600000000001</v>
      </c>
      <c r="N28" s="25">
        <v>5</v>
      </c>
      <c r="O28" s="14">
        <v>10.9375</v>
      </c>
      <c r="P28" s="16">
        <v>6269000000000000</v>
      </c>
      <c r="Q28" s="13">
        <v>10.9375</v>
      </c>
      <c r="R28" s="32">
        <v>59000000000000</v>
      </c>
      <c r="S28" s="13">
        <v>10.9375</v>
      </c>
      <c r="T28" s="15">
        <v>1.85399</v>
      </c>
      <c r="U28" s="14">
        <v>10.9375</v>
      </c>
      <c r="V28" s="15">
        <v>1.85399</v>
      </c>
      <c r="AO28">
        <f>AQ26+AO26</f>
        <v>28.019702617211998</v>
      </c>
    </row>
    <row r="29" spans="3:43" ht="15" thickBot="1" x14ac:dyDescent="0.45">
      <c r="N29" s="26">
        <v>6</v>
      </c>
      <c r="O29" s="18">
        <v>10.1562</v>
      </c>
      <c r="P29" s="19">
        <v>4.9E+17</v>
      </c>
      <c r="Q29" s="17">
        <v>10.1562</v>
      </c>
      <c r="R29" s="31">
        <v>2380000000000000</v>
      </c>
      <c r="S29" s="17">
        <v>10.1562</v>
      </c>
      <c r="T29" s="31">
        <v>70000000000000</v>
      </c>
      <c r="U29" s="18">
        <v>10.1562</v>
      </c>
      <c r="V29" s="20">
        <v>2.4218999999999999</v>
      </c>
      <c r="AH29" t="s">
        <v>26</v>
      </c>
      <c r="AI29">
        <f>AH26+AJ26</f>
        <v>22.243354381500001</v>
      </c>
    </row>
    <row r="31" spans="3:43" x14ac:dyDescent="0.4">
      <c r="E31" t="s">
        <v>6</v>
      </c>
    </row>
    <row r="32" spans="3:43" ht="15" thickBot="1" x14ac:dyDescent="0.45">
      <c r="O32" t="s">
        <v>6</v>
      </c>
      <c r="P32" t="s">
        <v>18</v>
      </c>
    </row>
    <row r="33" spans="3:22" ht="15" thickBot="1" x14ac:dyDescent="0.45">
      <c r="C33" s="27" t="s">
        <v>0</v>
      </c>
      <c r="D33" s="28">
        <v>0.25</v>
      </c>
      <c r="E33" s="28"/>
      <c r="F33" s="30">
        <f>D33/2</f>
        <v>0.125</v>
      </c>
      <c r="G33" s="29"/>
      <c r="H33" s="30">
        <f t="shared" ref="H33" si="3">F33/2</f>
        <v>6.25E-2</v>
      </c>
      <c r="I33" s="29"/>
      <c r="J33" s="28">
        <f t="shared" ref="J33" si="4">H33/2</f>
        <v>3.125E-2</v>
      </c>
      <c r="K33" s="29"/>
    </row>
    <row r="34" spans="3:22" ht="15" thickBot="1" x14ac:dyDescent="0.45">
      <c r="C34" s="24"/>
      <c r="D34" s="22" t="s">
        <v>10</v>
      </c>
      <c r="E34" s="22" t="s">
        <v>8</v>
      </c>
      <c r="F34" s="21" t="s">
        <v>7</v>
      </c>
      <c r="G34" s="23" t="s">
        <v>8</v>
      </c>
      <c r="H34" s="21" t="s">
        <v>7</v>
      </c>
      <c r="I34" s="23" t="s">
        <v>8</v>
      </c>
      <c r="J34" s="22" t="s">
        <v>7</v>
      </c>
      <c r="K34" s="23" t="s">
        <v>8</v>
      </c>
      <c r="N34" s="27" t="s">
        <v>0</v>
      </c>
      <c r="O34" s="28">
        <v>0.25</v>
      </c>
      <c r="P34" s="28"/>
      <c r="Q34" s="30">
        <f>O34/2</f>
        <v>0.125</v>
      </c>
      <c r="R34" s="29"/>
      <c r="S34" s="28">
        <f t="shared" ref="S34" si="5">Q34/2</f>
        <v>6.25E-2</v>
      </c>
      <c r="T34" s="29"/>
      <c r="U34" s="28">
        <f t="shared" ref="U34" si="6">S34/2</f>
        <v>3.125E-2</v>
      </c>
      <c r="V34" s="29"/>
    </row>
    <row r="35" spans="3:22" ht="15.45" thickTop="1" thickBot="1" x14ac:dyDescent="0.45">
      <c r="C35" s="25">
        <v>3</v>
      </c>
      <c r="D35" s="14">
        <v>12.5</v>
      </c>
      <c r="E35" s="14">
        <v>7.4720800000000001</v>
      </c>
      <c r="F35" s="13">
        <v>12.5</v>
      </c>
      <c r="G35" s="15">
        <v>7.4708100000000002</v>
      </c>
      <c r="H35" s="13">
        <v>12.5</v>
      </c>
      <c r="I35" s="15">
        <v>7.4704800000000002</v>
      </c>
      <c r="J35" s="14">
        <v>12.5</v>
      </c>
      <c r="K35" s="15">
        <v>7.4703900000000001</v>
      </c>
      <c r="N35" s="24"/>
      <c r="O35" s="22" t="s">
        <v>10</v>
      </c>
      <c r="P35" s="22" t="s">
        <v>8</v>
      </c>
      <c r="Q35" s="21" t="s">
        <v>7</v>
      </c>
      <c r="R35" s="23" t="s">
        <v>8</v>
      </c>
      <c r="S35" s="22" t="s">
        <v>7</v>
      </c>
      <c r="T35" s="22" t="s">
        <v>8</v>
      </c>
      <c r="U35" s="33" t="s">
        <v>7</v>
      </c>
      <c r="V35" s="34" t="s">
        <v>8</v>
      </c>
    </row>
    <row r="36" spans="3:22" ht="15" thickTop="1" x14ac:dyDescent="0.4">
      <c r="C36" s="25">
        <v>4</v>
      </c>
      <c r="D36" s="14">
        <v>18.75</v>
      </c>
      <c r="E36" s="14">
        <v>11.2691</v>
      </c>
      <c r="F36" s="13">
        <v>18.75</v>
      </c>
      <c r="G36" s="15">
        <v>11.2644</v>
      </c>
      <c r="H36" s="13">
        <v>18.75</v>
      </c>
      <c r="I36" s="15">
        <v>11.263199999999999</v>
      </c>
      <c r="J36" s="14">
        <v>18.75</v>
      </c>
      <c r="K36" s="15">
        <v>11.2629</v>
      </c>
      <c r="N36" s="25">
        <v>3</v>
      </c>
      <c r="O36" s="14">
        <v>6.25</v>
      </c>
      <c r="P36" s="14">
        <v>0.33370899999999998</v>
      </c>
      <c r="Q36" s="13">
        <v>6.25</v>
      </c>
      <c r="R36" s="15">
        <v>0.33348499999999998</v>
      </c>
      <c r="S36" s="14">
        <v>6.25</v>
      </c>
      <c r="T36" s="14">
        <v>0.33428999999999998</v>
      </c>
      <c r="U36" s="13">
        <v>6.25</v>
      </c>
      <c r="V36" s="15">
        <v>0.33341399999999999</v>
      </c>
    </row>
    <row r="37" spans="3:22" x14ac:dyDescent="0.4">
      <c r="C37" s="25">
        <v>5</v>
      </c>
      <c r="D37" s="14">
        <v>21.875</v>
      </c>
      <c r="E37" s="14">
        <v>14.263999999999999</v>
      </c>
      <c r="F37" s="41">
        <v>21.875</v>
      </c>
      <c r="G37" s="36">
        <v>14.2483</v>
      </c>
      <c r="H37" s="13">
        <v>21.875</v>
      </c>
      <c r="I37" s="15">
        <v>14.244400000000001</v>
      </c>
      <c r="J37" s="14">
        <v>21.875</v>
      </c>
      <c r="K37" s="15">
        <v>14.2439</v>
      </c>
      <c r="N37" s="25">
        <v>4</v>
      </c>
      <c r="O37" s="14">
        <v>9.375</v>
      </c>
      <c r="P37" s="14">
        <v>0.929315</v>
      </c>
      <c r="Q37" s="13">
        <v>9.375</v>
      </c>
      <c r="R37" s="15">
        <v>0.92790600000000001</v>
      </c>
      <c r="S37" s="14">
        <v>9.375</v>
      </c>
      <c r="T37" s="14">
        <v>0.92755100000000001</v>
      </c>
      <c r="U37" s="13">
        <v>9.375</v>
      </c>
      <c r="V37" s="15">
        <v>0.92746399999999996</v>
      </c>
    </row>
    <row r="38" spans="3:22" ht="15" thickBot="1" x14ac:dyDescent="0.45">
      <c r="C38" s="26">
        <v>6</v>
      </c>
      <c r="D38" s="18">
        <v>20.3125</v>
      </c>
      <c r="E38" s="18">
        <v>14.520799999999999</v>
      </c>
      <c r="F38" s="42">
        <v>20.3125</v>
      </c>
      <c r="G38" s="38">
        <v>14.4885</v>
      </c>
      <c r="H38" s="17">
        <v>20.3125</v>
      </c>
      <c r="I38" s="20">
        <v>14.480399999999999</v>
      </c>
      <c r="J38" s="18">
        <v>20.3125</v>
      </c>
      <c r="K38" s="20">
        <v>14.478400000000001</v>
      </c>
      <c r="N38" s="25">
        <v>5</v>
      </c>
      <c r="O38" s="14">
        <v>10.9375</v>
      </c>
      <c r="P38" s="35">
        <v>1.8627199999999999</v>
      </c>
      <c r="Q38" s="13">
        <v>10.9375</v>
      </c>
      <c r="R38" s="36">
        <v>1.8561700000000001</v>
      </c>
      <c r="S38" s="35">
        <v>10.9375</v>
      </c>
      <c r="T38" s="35">
        <v>1.8545499999999999</v>
      </c>
      <c r="U38" s="13">
        <v>10.9375</v>
      </c>
      <c r="V38" s="15">
        <v>1.8541399999999999</v>
      </c>
    </row>
    <row r="39" spans="3:22" ht="15" thickBot="1" x14ac:dyDescent="0.45">
      <c r="H39" s="11"/>
      <c r="I39" s="11"/>
      <c r="N39" s="26">
        <v>6</v>
      </c>
      <c r="O39" s="18">
        <v>10.1562</v>
      </c>
      <c r="P39" s="37">
        <v>2.44441</v>
      </c>
      <c r="Q39" s="17">
        <v>10.1562</v>
      </c>
      <c r="R39" s="38">
        <v>2.4275500000000001</v>
      </c>
      <c r="S39" s="37">
        <v>10.1562</v>
      </c>
      <c r="T39" s="37">
        <v>2.42333</v>
      </c>
      <c r="U39" s="17">
        <v>10.1562</v>
      </c>
      <c r="V39" s="20">
        <v>2.4222700000000001</v>
      </c>
    </row>
    <row r="40" spans="3:22" x14ac:dyDescent="0.4">
      <c r="H40" s="11"/>
      <c r="I40" s="11"/>
    </row>
    <row r="41" spans="3:22" x14ac:dyDescent="0.4">
      <c r="H41" s="11"/>
      <c r="I41" s="11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Karch</dc:creator>
  <cp:lastModifiedBy>Karch</cp:lastModifiedBy>
  <dcterms:created xsi:type="dcterms:W3CDTF">2019-06-11T07:56:37Z</dcterms:created>
  <dcterms:modified xsi:type="dcterms:W3CDTF">2019-06-20T12:24:13Z</dcterms:modified>
</cp:coreProperties>
</file>