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Volumes/1.5TB.1/Documents/Uni/Psych/Thesis/"/>
    </mc:Choice>
  </mc:AlternateContent>
  <xr:revisionPtr revIDLastSave="0" documentId="13_ncr:1_{DEA47D18-E9A7-B14C-9BA5-20F16CBE1B3E}" xr6:coauthVersionLast="47" xr6:coauthVersionMax="47" xr10:uidLastSave="{00000000-0000-0000-0000-000000000000}"/>
  <bookViews>
    <workbookView xWindow="0" yWindow="500" windowWidth="28800" windowHeight="17500" xr2:uid="{00000000-000D-0000-FFFF-FFFF00000000}"/>
  </bookViews>
  <sheets>
    <sheet name="Raw" sheetId="1" r:id="rId1"/>
    <sheet name="Cleaned" sheetId="2" r:id="rId2"/>
    <sheet name="Additional Columns for Analysis" sheetId="3" r:id="rId3"/>
    <sheet name="Values without formulas" sheetId="5" r:id="rId4"/>
    <sheet name="Rank and Percentiles" sheetId="6" r:id="rId5"/>
    <sheet name="Descriptive Statistics" sheetId="8" r:id="rId6"/>
  </sheets>
  <definedNames>
    <definedName name="_xlnm._FilterDatabase" localSheetId="0" hidden="1">Cleaned!$A$2:$N$38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5" i="1" l="1"/>
  <c r="D114" i="1"/>
  <c r="D111" i="1"/>
  <c r="D110" i="1"/>
  <c r="D109" i="1"/>
  <c r="D106" i="1"/>
  <c r="D105" i="1"/>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Y2" i="3"/>
  <c r="X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W2" i="3"/>
  <c r="V2" i="3"/>
  <c r="P38" i="3"/>
  <c r="R38" i="3" s="1"/>
  <c r="O38" i="3"/>
  <c r="Q38" i="3" s="1"/>
  <c r="U38" i="3" s="1"/>
  <c r="P37" i="3"/>
  <c r="R37" i="3" s="1"/>
  <c r="S37" i="3" s="1"/>
  <c r="O37" i="3"/>
  <c r="Q37" i="3" s="1"/>
  <c r="P36" i="3"/>
  <c r="R36" i="3" s="1"/>
  <c r="O36" i="3"/>
  <c r="Q36" i="3" s="1"/>
  <c r="P35" i="3"/>
  <c r="R35" i="3" s="1"/>
  <c r="T35" i="3" s="1"/>
  <c r="O35" i="3"/>
  <c r="Q35" i="3" s="1"/>
  <c r="P34" i="3"/>
  <c r="R34" i="3" s="1"/>
  <c r="O34" i="3"/>
  <c r="Q34" i="3" s="1"/>
  <c r="P33" i="3"/>
  <c r="R33" i="3" s="1"/>
  <c r="S33" i="3" s="1"/>
  <c r="O33" i="3"/>
  <c r="Q33" i="3" s="1"/>
  <c r="P32" i="3"/>
  <c r="R32" i="3" s="1"/>
  <c r="O32" i="3"/>
  <c r="Q32" i="3" s="1"/>
  <c r="Q31" i="3"/>
  <c r="P31" i="3"/>
  <c r="R31" i="3" s="1"/>
  <c r="O31" i="3"/>
  <c r="P30" i="3"/>
  <c r="R30" i="3" s="1"/>
  <c r="O30" i="3"/>
  <c r="Q30" i="3" s="1"/>
  <c r="P29" i="3"/>
  <c r="R29" i="3" s="1"/>
  <c r="O29" i="3"/>
  <c r="Q29" i="3" s="1"/>
  <c r="Q28" i="3"/>
  <c r="P28" i="3"/>
  <c r="R28" i="3" s="1"/>
  <c r="O28" i="3"/>
  <c r="P27" i="3"/>
  <c r="R27" i="3" s="1"/>
  <c r="O27" i="3"/>
  <c r="Q27" i="3" s="1"/>
  <c r="P26" i="3"/>
  <c r="R26" i="3" s="1"/>
  <c r="O26" i="3"/>
  <c r="Q26" i="3" s="1"/>
  <c r="P25" i="3"/>
  <c r="R25" i="3" s="1"/>
  <c r="O25" i="3"/>
  <c r="Q25" i="3" s="1"/>
  <c r="P24" i="3"/>
  <c r="R24" i="3" s="1"/>
  <c r="O24" i="3"/>
  <c r="Q24" i="3" s="1"/>
  <c r="P23" i="3"/>
  <c r="R23" i="3" s="1"/>
  <c r="O23" i="3"/>
  <c r="Q23" i="3" s="1"/>
  <c r="P22" i="3"/>
  <c r="R22" i="3" s="1"/>
  <c r="O22" i="3"/>
  <c r="Q22" i="3" s="1"/>
  <c r="P21" i="3"/>
  <c r="R21" i="3" s="1"/>
  <c r="O21" i="3"/>
  <c r="Q21" i="3" s="1"/>
  <c r="P20" i="3"/>
  <c r="R20" i="3" s="1"/>
  <c r="O20" i="3"/>
  <c r="Q20" i="3" s="1"/>
  <c r="P19" i="3"/>
  <c r="R19" i="3" s="1"/>
  <c r="O19" i="3"/>
  <c r="Q19" i="3" s="1"/>
  <c r="P18" i="3"/>
  <c r="R18" i="3" s="1"/>
  <c r="O18" i="3"/>
  <c r="Q18" i="3" s="1"/>
  <c r="P17" i="3"/>
  <c r="R17" i="3" s="1"/>
  <c r="O17" i="3"/>
  <c r="Q17" i="3" s="1"/>
  <c r="P16" i="3"/>
  <c r="R16" i="3" s="1"/>
  <c r="O16" i="3"/>
  <c r="Q16" i="3" s="1"/>
  <c r="P15" i="3"/>
  <c r="R15" i="3" s="1"/>
  <c r="O15" i="3"/>
  <c r="Q15" i="3" s="1"/>
  <c r="P14" i="3"/>
  <c r="R14" i="3" s="1"/>
  <c r="O14" i="3"/>
  <c r="Q14" i="3" s="1"/>
  <c r="P13" i="3"/>
  <c r="R13" i="3" s="1"/>
  <c r="O13" i="3"/>
  <c r="Q13" i="3" s="1"/>
  <c r="P12" i="3"/>
  <c r="R12" i="3" s="1"/>
  <c r="O12" i="3"/>
  <c r="Q12" i="3" s="1"/>
  <c r="P11" i="3"/>
  <c r="R11" i="3" s="1"/>
  <c r="O11" i="3"/>
  <c r="Q11" i="3" s="1"/>
  <c r="P10" i="3"/>
  <c r="R10" i="3" s="1"/>
  <c r="O10" i="3"/>
  <c r="Q10" i="3" s="1"/>
  <c r="P9" i="3"/>
  <c r="R9" i="3" s="1"/>
  <c r="O9" i="3"/>
  <c r="Q9" i="3" s="1"/>
  <c r="P8" i="3"/>
  <c r="R8" i="3" s="1"/>
  <c r="O8" i="3"/>
  <c r="Q8" i="3" s="1"/>
  <c r="P7" i="3"/>
  <c r="R7" i="3" s="1"/>
  <c r="O7" i="3"/>
  <c r="Q7" i="3" s="1"/>
  <c r="P6" i="3"/>
  <c r="R6" i="3" s="1"/>
  <c r="O6" i="3"/>
  <c r="Q6" i="3" s="1"/>
  <c r="P5" i="3"/>
  <c r="R5" i="3" s="1"/>
  <c r="O5" i="3"/>
  <c r="Q5" i="3" s="1"/>
  <c r="P4" i="3"/>
  <c r="R4" i="3" s="1"/>
  <c r="O4" i="3"/>
  <c r="Q4" i="3" s="1"/>
  <c r="P3" i="3"/>
  <c r="R3" i="3" s="1"/>
  <c r="O3" i="3"/>
  <c r="Q3" i="3" s="1"/>
  <c r="P2" i="3"/>
  <c r="R2" i="3" s="1"/>
  <c r="O2" i="3"/>
  <c r="Q2" i="3" s="1"/>
  <c r="S5" i="3" l="1"/>
  <c r="S9" i="3"/>
  <c r="S13" i="3"/>
  <c r="U6" i="3"/>
  <c r="S29" i="3"/>
  <c r="T15" i="3"/>
  <c r="U14" i="3"/>
  <c r="S17" i="3"/>
  <c r="S21" i="3"/>
  <c r="T23" i="3"/>
  <c r="S25" i="3"/>
  <c r="U7" i="3"/>
  <c r="U22" i="3"/>
  <c r="T31" i="3"/>
  <c r="U30" i="3"/>
  <c r="S2" i="3"/>
  <c r="D116" i="1"/>
  <c r="D112" i="1"/>
  <c r="T2" i="3"/>
  <c r="T7" i="3"/>
  <c r="U23" i="3"/>
  <c r="U5" i="3"/>
  <c r="U21" i="3"/>
  <c r="U31" i="3"/>
  <c r="U13" i="3"/>
  <c r="U29" i="3"/>
  <c r="U17" i="3"/>
  <c r="U33" i="3"/>
  <c r="U35" i="3"/>
  <c r="U37" i="3"/>
  <c r="U15" i="3"/>
  <c r="U2" i="3"/>
  <c r="U9" i="3"/>
  <c r="U25" i="3"/>
  <c r="D113" i="1"/>
  <c r="D117" i="1"/>
  <c r="T4" i="3"/>
  <c r="S4" i="3"/>
  <c r="S16" i="3"/>
  <c r="T16" i="3"/>
  <c r="U36" i="3"/>
  <c r="S36" i="3"/>
  <c r="T36" i="3"/>
  <c r="T3" i="3"/>
  <c r="S3" i="3"/>
  <c r="T8" i="3"/>
  <c r="S8" i="3"/>
  <c r="U12" i="3"/>
  <c r="T12" i="3"/>
  <c r="S12" i="3"/>
  <c r="T24" i="3"/>
  <c r="S24" i="3"/>
  <c r="T26" i="3"/>
  <c r="S26" i="3"/>
  <c r="T28" i="3"/>
  <c r="S28" i="3"/>
  <c r="T11" i="3"/>
  <c r="S11" i="3"/>
  <c r="S18" i="3"/>
  <c r="T18" i="3"/>
  <c r="T32" i="3"/>
  <c r="S32" i="3"/>
  <c r="T10" i="3"/>
  <c r="S10" i="3"/>
  <c r="T19" i="3"/>
  <c r="S19" i="3"/>
  <c r="U11" i="3"/>
  <c r="S14" i="3"/>
  <c r="T14" i="3"/>
  <c r="U16" i="3"/>
  <c r="U18" i="3"/>
  <c r="U27" i="3"/>
  <c r="S30" i="3"/>
  <c r="T30" i="3"/>
  <c r="U32" i="3"/>
  <c r="U34" i="3"/>
  <c r="U20" i="3"/>
  <c r="T20" i="3"/>
  <c r="S20" i="3"/>
  <c r="T27" i="3"/>
  <c r="S27" i="3"/>
  <c r="S34" i="3"/>
  <c r="T34" i="3"/>
  <c r="U3" i="3"/>
  <c r="U4" i="3"/>
  <c r="S6" i="3"/>
  <c r="T6" i="3"/>
  <c r="U8" i="3"/>
  <c r="U10" i="3"/>
  <c r="U19" i="3"/>
  <c r="S22" i="3"/>
  <c r="T22" i="3"/>
  <c r="U24" i="3"/>
  <c r="U26" i="3"/>
  <c r="T38" i="3"/>
  <c r="S38" i="3"/>
  <c r="S35" i="3"/>
  <c r="S31" i="3"/>
  <c r="S23" i="3"/>
  <c r="S15" i="3"/>
  <c r="S7" i="3"/>
  <c r="T37" i="3"/>
  <c r="T33" i="3"/>
  <c r="T29" i="3"/>
  <c r="T25" i="3"/>
  <c r="T21" i="3"/>
  <c r="T17" i="3"/>
  <c r="T13" i="3"/>
  <c r="T9" i="3"/>
  <c r="T5" i="3"/>
</calcChain>
</file>

<file path=xl/sharedStrings.xml><?xml version="1.0" encoding="utf-8"?>
<sst xmlns="http://schemas.openxmlformats.org/spreadsheetml/2006/main" count="2399" uniqueCount="312">
  <si>
    <t>StartDate</t>
  </si>
  <si>
    <t>EndDate</t>
  </si>
  <si>
    <t>Status</t>
  </si>
  <si>
    <t>Progress</t>
  </si>
  <si>
    <t>Duration (in seconds)</t>
  </si>
  <si>
    <t>Finished</t>
  </si>
  <si>
    <t>RecordedDate</t>
  </si>
  <si>
    <t>ResponseId</t>
  </si>
  <si>
    <t>DistributionChannel</t>
  </si>
  <si>
    <t>UserLanguage</t>
  </si>
  <si>
    <t xml:space="preserve"> </t>
  </si>
  <si>
    <t xml:space="preserve"> _1</t>
  </si>
  <si>
    <t>SC0</t>
  </si>
  <si>
    <t>Start Date</t>
  </si>
  <si>
    <t>End Date</t>
  </si>
  <si>
    <t>Response Type</t>
  </si>
  <si>
    <t>Recorded Date</t>
  </si>
  <si>
    <t>Response ID</t>
  </si>
  <si>
    <t>Distribution Channel</t>
  </si>
  <si>
    <t>User Language</t>
  </si>
  <si>
    <t>PARTICIPANT INFORMATION AND CONSENT FORM 
The purpose of this information sheet is to provide you with sufficient information so that you can then give your informed consent. It is thus very important that you read this document carefully and raise any issues that you do not understand with the researcher.
Main Researcher: Vincent Weidlich
Project Title: IQ, Financial Literacy and Financial Confidence Testing for Predicting Credit Scores
What is the purpose of the project?
Research suggests that IQ, financial literacy and financial confidence is correlated to credit scores. Providing a form of testing that can predict a person’s credit score could open opportunities for small businesses and businesses in locations without access to credit to be able to access credit for their business to grow. 
This project aims to:
•	Assess people’s IQ, financial literacy and financial confidence to, and see how it correlates to their credit score.
•	Find out if these tests can be used to predict people’s credit scores.
Why am I being asked to take part?
We are asking people with credit scores to take part. You have been asked to take part because you are aged 18 years or above and are able to give consent to take part. 
What will I have to do if I take part?
You will be asked to do complete three tests and provide your credit score.
1.	Complete an IQ test.
2.	Complete a financial literacy test.
3.	Complete a financial literacy self-confidence test.
4.	Provide your credit score
You won’t have to do all these things at the same time, but you will have to complete all four tasks, which will take about 1 hour.
Is there anything I should be worried about if I take part?
Warning: If you have had or are experiencing serious financial difficulties, taking part in this research may cause you some concern or upset. If you have any concerns or worries concerning this research or if you would like support, please visit the website https://maps.org.uk/ for 24 hour support.
There is nothing in the questions that you should be worried about, but if you have any questions, you can contact Vincent Weidlich (Vincent.weidlich@northumbria.ac.uk). He will try to answer your questions.
Will my information be kept private?
We will keep your information private. We won’t use your name on the information you give us- only a code. We will store all information on password-protected computer systems and/or storage devices. We will keep any paper forms securely. Information and data gathered during this research study will only be available to the research team working on the project. This will be in case it changes the type of support you can be offered. All data will be stored and treated in keeping with the Data Protection Act.
Will I receive any financial rewards for taking part?
No
How can I withdraw from the project?
You can withdraw from the project by contacting Vincent Weidlich at the email address above. If you do this, any information that you have provided will be destroyed. You can also withdraw after you have completed the study by emailing the researcher within 1 month of taking part in the study. It may not be possible to remove your information after one month, as it may have been combined with information provided by other people by then.
What do I do if I want to find out more? 
If you have any queries or questions, please feel free to contact Vincent Weidlich (researcher) at vincent.weidlich@northumbria.ac.uk and Hazel Blythe (supervisor) at hazel.blythe@northumbria.ac.uk .
If you have any concerns or worries concerning this research or if you wish to register a complaint, please direct it to the Department of Psychology Ethics Chair, Nick Neave. His email address is: nick.neave@northumbria.ac.uk
The data collected in this study may be published in scientific journals or presented at conferences. Information and data gathered during this research study will only be available to the research team involved in the project. Should the research be presented or published in any form, all data will be anonymous (i.e., your personal information or data will not be identifiable).
This anonymous data may be held indefinitely to ensure research integrity. Any personally identifiable information and data gathered during this research is subject to and will be stored in line with EU General Data Protection Regulation (GDPR) and the UK Data Protection Act (2018). Any personally identifiable information will be destroyed as soon as it is no longer needed.  
If personal data has been collected during this study, the legal basis for the study’s personal data processing is that the research is being conducted in the public interest, and/or is necessary for scientific and historical research purposes. You have the right to access your data upon request. Contact the Information Commissioner’s Office for further information, and/or complaints about the University’s processing of personal data: https://ico.org.uk/.The Data Protection Officer at Northumbria University (the Data Controller) is Duncan James
(dp.officer@northumbria.ac.uk)
This study and its protocol have received full ethical approval from the Department of Psychology Ethics Committee in accordance with the Faculty of Health and Life Sciences Ethics Committee (Reference: 26698). If you require confirmation of this please contact the Chair of this Committee, Nick Neave, stating the title of the research project and the name of the researcher:
His email address is: nick.neave@northumbria.ac.uk
If you would like to take part in this study, please read the statement below and click ‘I agree’._x000D_
By clicking on “I agree”, I indicate that:_x000D_
• I understand the nature of the study, and what is required from me.
_x000D_•	I understand that after I participate, I will receive a debrief providing me with information about the study and contact details for the researcher. _x000D_
• I understand I am free to withdraw from the study at any time, without having to give a reason for withdrawing. _x000D_
•	I agree to provide information to the investigator and understand that my contribution will remain confidential._x000D_
•	I understand that an anonymised version of the data for this study will be made permanently and publicly accessible via the Open Science Framework.  Any personal information that could directly identify me will be removed before files are shared by the researcher or results are made public.</t>
  </si>
  <si>
    <t>How would you rate your level of financial knowledge? - 1</t>
  </si>
  <si>
    <t>How would you rate yourself on keeping track of money? - 1</t>
  </si>
  <si>
    <t>How would you rate yourself on making ends meet? - 1</t>
  </si>
  <si>
    <t>How would you rate yourself on “shop around to get the best financial product such as loans and insurance rates”? - 1</t>
  </si>
  <si>
    <t>How would you rate yourself on staying informed on financial issues? - 1</t>
  </si>
  <si>
    <t>What is your credit score? Please find your credit score for free on Experian:  https://www.experianidentityservice.co.uk/register</t>
  </si>
  <si>
    <t>What is your IQ score? Please take this test to assess your IQ:
https://www.mensa.org/public/mensa-iq-challenge</t>
  </si>
  <si>
    <t>Suppose you have £100 in a savings account earning 2 percent interest a year. After five years, how much would you have?</t>
  </si>
  <si>
    <t>Imagine that the interest rate on your savings account is 1 percent a year and inflation is 2 percent a year. After one year, would the money in the account buy more than it does today, exactly the same or less than today?</t>
  </si>
  <si>
    <t>If interest rates rise, what will typically happen to bond prices? Rise, fall, stay the same, or is there no relationship?</t>
  </si>
  <si>
    <t>True or false: A 15-year mortgage typically requires higher monthly payments than a 30-year mortgage but the total interest over the life of the loan will be less.</t>
  </si>
  <si>
    <t>True or false: Buying a single company's stock usually provides a safer return than a stock mutual fund.</t>
  </si>
  <si>
    <t>Suppose you owe £1000 on a loan and the interest rate you are charged is 20% per year compounded annually. If you didn't pay anything off, at this interest rate, how many years would it take for the amount you owe to double?</t>
  </si>
  <si>
    <t>Which of the following indicates the highest probability of getting a particular disease?</t>
  </si>
  <si>
    <t>Score</t>
  </si>
  <si>
    <t>Survey Preview</t>
  </si>
  <si>
    <t>True</t>
  </si>
  <si>
    <t>R_2ZTQ92jW4hqIl4K</t>
  </si>
  <si>
    <t>preview</t>
  </si>
  <si>
    <t>EN-GB</t>
  </si>
  <si>
    <t/>
  </si>
  <si>
    <t>R_1exwwtw0Nneh14g</t>
  </si>
  <si>
    <t>Very High</t>
  </si>
  <si>
    <t>600</t>
  </si>
  <si>
    <t>110</t>
  </si>
  <si>
    <t>R_O11DqfN9LpPllex</t>
  </si>
  <si>
    <t>I agree</t>
  </si>
  <si>
    <t>IP Address</t>
  </si>
  <si>
    <t>R_2COBQtUBofMO1GN</t>
  </si>
  <si>
    <t>anonymous</t>
  </si>
  <si>
    <t>High</t>
  </si>
  <si>
    <t>R_3fBHDYjTN3JQYnl</t>
  </si>
  <si>
    <t>120</t>
  </si>
  <si>
    <t>R_30pEqOv90iRMNBY</t>
  </si>
  <si>
    <t>Low</t>
  </si>
  <si>
    <t>Moderate</t>
  </si>
  <si>
    <t>345</t>
  </si>
  <si>
    <t>105</t>
  </si>
  <si>
    <t>R_2ATgfLIHtePm5EB</t>
  </si>
  <si>
    <t>793</t>
  </si>
  <si>
    <t>146</t>
  </si>
  <si>
    <t>R_3dYQ7BYsyOIQvHz</t>
  </si>
  <si>
    <t>796</t>
  </si>
  <si>
    <t>118</t>
  </si>
  <si>
    <t>R_3IYHV5MhgKBonTg</t>
  </si>
  <si>
    <t>Very Low</t>
  </si>
  <si>
    <t>200</t>
  </si>
  <si>
    <t>112</t>
  </si>
  <si>
    <t>R_3nPFzkrxcH1SNOh</t>
  </si>
  <si>
    <t>780</t>
  </si>
  <si>
    <t>R_3oTsYca7c8fINUS</t>
  </si>
  <si>
    <t>1</t>
  </si>
  <si>
    <t>False</t>
  </si>
  <si>
    <t>R_1gngVL8I9PCAvo5</t>
  </si>
  <si>
    <t>R_WBCbzXzETMlWHeN</t>
  </si>
  <si>
    <t>R_42eHaxh1Wmcw4mt</t>
  </si>
  <si>
    <t>R_1q4cbwN5P0hdWkZ</t>
  </si>
  <si>
    <t>R_2EcoMsaeCAVVKVH</t>
  </si>
  <si>
    <t>Non existent</t>
  </si>
  <si>
    <t>R_2VeYbIKGPTBxdIi</t>
  </si>
  <si>
    <t>R_24CTLNwk3rfIG7L</t>
  </si>
  <si>
    <t>m</t>
  </si>
  <si>
    <t>R_3HzyeJVUbE77MQp</t>
  </si>
  <si>
    <t>730</t>
  </si>
  <si>
    <t>R_2bZ6kVHAAX3cOnH</t>
  </si>
  <si>
    <t>777</t>
  </si>
  <si>
    <t>R_2q3K9WJzkHYDmd9</t>
  </si>
  <si>
    <t>970</t>
  </si>
  <si>
    <t>R_3kB4TrhRb8QP1PH</t>
  </si>
  <si>
    <t>R_1GQ9gEhPzRGxtPo</t>
  </si>
  <si>
    <t>900 or so, it varies.</t>
  </si>
  <si>
    <t>128</t>
  </si>
  <si>
    <t>R_2VaRBSnUYG8emfH</t>
  </si>
  <si>
    <t>0</t>
  </si>
  <si>
    <t>R_1kYLd6iKE8GZtvm</t>
  </si>
  <si>
    <t>N/a</t>
  </si>
  <si>
    <t>95</t>
  </si>
  <si>
    <t>R_42TjHxBJDyiCQrT</t>
  </si>
  <si>
    <t>R_6KJbrA6TDWLYoRX</t>
  </si>
  <si>
    <t>656</t>
  </si>
  <si>
    <t>15</t>
  </si>
  <si>
    <t>R_VJP9JIN2K3rX7qx</t>
  </si>
  <si>
    <t>100</t>
  </si>
  <si>
    <t>R_1doVB12G8O5IpmX</t>
  </si>
  <si>
    <t>791</t>
  </si>
  <si>
    <t>R_3JjTr8bFBrLcBDo</t>
  </si>
  <si>
    <t>840</t>
  </si>
  <si>
    <t>R_332UZPKzHH4ZV9v</t>
  </si>
  <si>
    <t>R_24zLazHO8wZaGSc</t>
  </si>
  <si>
    <t>R_3JsccHrgJuugEjd</t>
  </si>
  <si>
    <t>743</t>
  </si>
  <si>
    <t>126</t>
  </si>
  <si>
    <t>R_28M8k4ANAa9J4Ds</t>
  </si>
  <si>
    <t>397</t>
  </si>
  <si>
    <t>102</t>
  </si>
  <si>
    <t>R_4T16pA2igBlHCvf</t>
  </si>
  <si>
    <t>468</t>
  </si>
  <si>
    <t>109</t>
  </si>
  <si>
    <t>R_eeXv3iNZKBP4O1b</t>
  </si>
  <si>
    <t>690</t>
  </si>
  <si>
    <t>123</t>
  </si>
  <si>
    <t>R_3sjpMpew8BcYPR3</t>
  </si>
  <si>
    <t>More than £102</t>
  </si>
  <si>
    <t>Less</t>
  </si>
  <si>
    <t>Rise</t>
  </si>
  <si>
    <t>2 to 4 years</t>
  </si>
  <si>
    <t>There is a one-in-twenty chance of getting the disease</t>
  </si>
  <si>
    <t>R_rrQlB8qNhyX7LMJ</t>
  </si>
  <si>
    <t>1000</t>
  </si>
  <si>
    <t>150</t>
  </si>
  <si>
    <t>More</t>
  </si>
  <si>
    <t>Less than 2 years</t>
  </si>
  <si>
    <t>R_10CozjEn6C6axnZ</t>
  </si>
  <si>
    <t>500</t>
  </si>
  <si>
    <t>No Relationship</t>
  </si>
  <si>
    <t>5 to 9 years</t>
  </si>
  <si>
    <t>2% of the population will get the disease</t>
  </si>
  <si>
    <t>R_3np97RwnjxaAzRk</t>
  </si>
  <si>
    <t>400</t>
  </si>
  <si>
    <t>Stay the same</t>
  </si>
  <si>
    <t>R_3qCjFGql7iPT2We</t>
  </si>
  <si>
    <t>880</t>
  </si>
  <si>
    <t>R_1DLLEhuxI7VbBbp</t>
  </si>
  <si>
    <t>768</t>
  </si>
  <si>
    <t>137</t>
  </si>
  <si>
    <t>25 out of every 1,000 people will get the disease</t>
  </si>
  <si>
    <t>R_VQjZ2eHX9t8fSuZ</t>
  </si>
  <si>
    <t>782</t>
  </si>
  <si>
    <t>145</t>
  </si>
  <si>
    <t>R_2rqfjCUFQDUpAeJ</t>
  </si>
  <si>
    <t>764</t>
  </si>
  <si>
    <t>140</t>
  </si>
  <si>
    <t>Exactly £102</t>
  </si>
  <si>
    <t>Fall</t>
  </si>
  <si>
    <t>R_2QWofN5N1NclKip</t>
  </si>
  <si>
    <t>320</t>
  </si>
  <si>
    <t>10 or more years</t>
  </si>
  <si>
    <t>R_27WGCVAIzk08pXu</t>
  </si>
  <si>
    <t>520</t>
  </si>
  <si>
    <t>117</t>
  </si>
  <si>
    <t>R_21oFzClB5cAXXN7</t>
  </si>
  <si>
    <t>773</t>
  </si>
  <si>
    <t>n/a</t>
  </si>
  <si>
    <t>R_a9l9LQhrylL9J3b</t>
  </si>
  <si>
    <t>R_3sApkFqZ4XcVdIi</t>
  </si>
  <si>
    <t>460</t>
  </si>
  <si>
    <t>107</t>
  </si>
  <si>
    <t>Same</t>
  </si>
  <si>
    <t>R_2AMrV6XxdwL317Q</t>
  </si>
  <si>
    <t>998</t>
  </si>
  <si>
    <t>R_1f29QWrGxjoiMhu</t>
  </si>
  <si>
    <t>R_2s6nHJbGuDvG7PL</t>
  </si>
  <si>
    <t>R_1DolRTl0fa4HmVJ</t>
  </si>
  <si>
    <t>897</t>
  </si>
  <si>
    <t>R_2wp4tj6oINSm913</t>
  </si>
  <si>
    <t>103</t>
  </si>
  <si>
    <t>R_ellnEU5OlfxwteV</t>
  </si>
  <si>
    <t>R_1IgAzZvs80hirah</t>
  </si>
  <si>
    <t>765</t>
  </si>
  <si>
    <t>R_1IABEPPYcyOT9H5</t>
  </si>
  <si>
    <t>R_2c5ASTBnECJmgSJ</t>
  </si>
  <si>
    <t>R_6MbMIPNFu63Hvkl</t>
  </si>
  <si>
    <t>R_1LbtHXOSyAEEzFy</t>
  </si>
  <si>
    <t>R_ZgwWUFTB1OM3bVv</t>
  </si>
  <si>
    <t>800</t>
  </si>
  <si>
    <t>141</t>
  </si>
  <si>
    <t>R_3O6ST5sVnHXNP6p</t>
  </si>
  <si>
    <t>740</t>
  </si>
  <si>
    <t>R_9H6IzOMxxR6qgzn</t>
  </si>
  <si>
    <t>810</t>
  </si>
  <si>
    <t>134</t>
  </si>
  <si>
    <t>R_AjskN9CkZWHygnf</t>
  </si>
  <si>
    <t>698</t>
  </si>
  <si>
    <t>R_qyJKZ80pF7k1Ao9</t>
  </si>
  <si>
    <t>725</t>
  </si>
  <si>
    <t>R_2Pe7WDE6CSN4ZpP</t>
  </si>
  <si>
    <t>802</t>
  </si>
  <si>
    <t>151</t>
  </si>
  <si>
    <t>R_1Q4KCt1A4zm6TSc</t>
  </si>
  <si>
    <t>550</t>
  </si>
  <si>
    <t>R_0iEJ5ma6IGUYhEJ</t>
  </si>
  <si>
    <t>R_11XXR8VJ5ljyGpV</t>
  </si>
  <si>
    <t>530</t>
  </si>
  <si>
    <t>Less than £102</t>
  </si>
  <si>
    <t>R_3j7LzYom50R17B9</t>
  </si>
  <si>
    <t>300</t>
  </si>
  <si>
    <t>130</t>
  </si>
  <si>
    <t>R_3EXqtDRv2yxyuNx</t>
  </si>
  <si>
    <t>720</t>
  </si>
  <si>
    <t>127</t>
  </si>
  <si>
    <t>R_qXf6K6FaKBDNgPv</t>
  </si>
  <si>
    <t>R_1HdkRMwTlVURFK0</t>
  </si>
  <si>
    <t>R_2XpnmSqhnOCCz28</t>
  </si>
  <si>
    <t>705</t>
  </si>
  <si>
    <t>R_3QMObaeXxYfH5sV</t>
  </si>
  <si>
    <t>665</t>
  </si>
  <si>
    <t>89</t>
  </si>
  <si>
    <t>R_3ikHIVTH0jkbAS7</t>
  </si>
  <si>
    <t>350</t>
  </si>
  <si>
    <t>R_25MdXU5dGH8Xqez</t>
  </si>
  <si>
    <t>R_2wyjXjm4DvcClCC</t>
  </si>
  <si>
    <t>T</t>
  </si>
  <si>
    <t>R_31zx2kqvg4qqnAy</t>
  </si>
  <si>
    <t>832</t>
  </si>
  <si>
    <t>R_yxThQitktPxwvkZ</t>
  </si>
  <si>
    <t>420</t>
  </si>
  <si>
    <t>R_Cjelb0Z455u55gR</t>
  </si>
  <si>
    <t>R_3CKpDVuRGvDDtCD</t>
  </si>
  <si>
    <t>735</t>
  </si>
  <si>
    <t>R_3hym61JHzS4kaGT</t>
  </si>
  <si>
    <t>651</t>
  </si>
  <si>
    <t>84</t>
  </si>
  <si>
    <t>R_2uDN8bPhnHgWKIh</t>
  </si>
  <si>
    <t>798</t>
  </si>
  <si>
    <t>135</t>
  </si>
  <si>
    <t>R_2xJob1Z4b0WDW52</t>
  </si>
  <si>
    <t>R_um1vxYDtaBwfRIt</t>
  </si>
  <si>
    <t>R_ptMN3kzVEoBOvEl</t>
  </si>
  <si>
    <t>769</t>
  </si>
  <si>
    <t>R_296d2Wj8QO4ciyb</t>
  </si>
  <si>
    <t>R_2UhLbufM1VPBhsR</t>
  </si>
  <si>
    <t>R_3UHXzAAnQOL4rgB</t>
  </si>
  <si>
    <t>330</t>
  </si>
  <si>
    <t>106</t>
  </si>
  <si>
    <t>R_Qp52D0qx1l5cuVH</t>
  </si>
  <si>
    <t>R_2ZOe7ZB0Osy7eZE</t>
  </si>
  <si>
    <t>560</t>
  </si>
  <si>
    <t>108</t>
  </si>
  <si>
    <t>R_30l5VMJa4hoJHWI</t>
  </si>
  <si>
    <t>132</t>
  </si>
  <si>
    <t>R_2SqOyKRK6xebVo7</t>
  </si>
  <si>
    <t>R_x5ZpsNY45XagwRH</t>
  </si>
  <si>
    <t>Não sei</t>
  </si>
  <si>
    <t>R_3ekmLX6DJnrq8v7</t>
  </si>
  <si>
    <t>510</t>
  </si>
  <si>
    <t>Participant Count</t>
  </si>
  <si>
    <t>Omitted results (test website change)</t>
  </si>
  <si>
    <t>Omitted results (preview)</t>
  </si>
  <si>
    <t>Incomplete answers</t>
  </si>
  <si>
    <t>Participants included in analysis</t>
  </si>
  <si>
    <t>Mean IQ</t>
  </si>
  <si>
    <t>Mean Credit Score</t>
  </si>
  <si>
    <t>Mean Financial Literacy Score</t>
  </si>
  <si>
    <t>Mean Financial Literacy Self-Assessment Score</t>
  </si>
  <si>
    <t>Median IQ</t>
  </si>
  <si>
    <t>Median Credit Score</t>
  </si>
  <si>
    <t>Median Financial Literacy Score</t>
  </si>
  <si>
    <t>Median Financial Literacy Self-Assessment Score</t>
  </si>
  <si>
    <t>Point</t>
  </si>
  <si>
    <t>Column1</t>
  </si>
  <si>
    <t>Rank</t>
  </si>
  <si>
    <t>Percent</t>
  </si>
  <si>
    <t>Mean</t>
  </si>
  <si>
    <t>Standard Error</t>
  </si>
  <si>
    <t>Median</t>
  </si>
  <si>
    <t>Mode</t>
  </si>
  <si>
    <t>Standard Deviation</t>
  </si>
  <si>
    <t>Sample Variance</t>
  </si>
  <si>
    <t>Kurtosis</t>
  </si>
  <si>
    <t>Skewness</t>
  </si>
  <si>
    <t>Range</t>
  </si>
  <si>
    <t>Minimum</t>
  </si>
  <si>
    <t>Maximum</t>
  </si>
  <si>
    <t>Sum</t>
  </si>
  <si>
    <t>Count</t>
  </si>
  <si>
    <t>Confidence Level(95,0%)</t>
  </si>
  <si>
    <t>A1</t>
  </si>
  <si>
    <t>A2</t>
  </si>
  <si>
    <t>A3</t>
  </si>
  <si>
    <t>A4</t>
  </si>
  <si>
    <t>A5</t>
  </si>
  <si>
    <t>Credit</t>
  </si>
  <si>
    <t>IQ</t>
  </si>
  <si>
    <t>B1</t>
  </si>
  <si>
    <t>B2</t>
  </si>
  <si>
    <t>B3</t>
  </si>
  <si>
    <t>B4</t>
  </si>
  <si>
    <t>B5</t>
  </si>
  <si>
    <t>B6</t>
  </si>
  <si>
    <t>B7</t>
  </si>
  <si>
    <t>C1</t>
  </si>
  <si>
    <t>C2</t>
  </si>
  <si>
    <t>C3</t>
  </si>
  <si>
    <t>C4</t>
  </si>
  <si>
    <t>C5</t>
  </si>
  <si>
    <t>C6</t>
  </si>
  <si>
    <t>C7</t>
  </si>
  <si>
    <t>C8</t>
  </si>
  <si>
    <t>C9</t>
  </si>
  <si>
    <t>Credit Score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</si>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</sst>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sz val="11"/>
      <color rgb="FFC00000"/>
      <name val="Calibri"/>
      <family val="2"/>
      <scheme val="minor"/>
    </font>
    <font>
      <sz val="11"/>
      <color indexed="8"/>
      <name val="Calibri"/>
      <family val="2"/>
      <scheme val="minor"/>
    </font>
    <font>
      <i/>
      <sz val="11"/>
      <color rgb="FFC00000"/>
      <name val="Calibri"/>
      <family val="2"/>
      <scheme val="minor"/>
    </font>
    <font>
      <sz val="8"/>
      <color rgb="FFC00000"/>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rgb="FF340000"/>
      </left>
      <right style="thin">
        <color rgb="FF340000"/>
      </right>
      <top style="thin">
        <color rgb="FF340000"/>
      </top>
      <bottom style="thin">
        <color rgb="FF340000"/>
      </bottom>
      <diagonal/>
    </border>
  </borders>
  <cellStyleXfs count="2">
    <xf numFmtId="0" fontId="0" fillId="0" borderId="0"/>
    <xf numFmtId="9" fontId="2" fillId="0" borderId="0" applyFont="0" applyFill="0" applyBorder="0" applyAlignment="0" applyProtection="0"/>
  </cellStyleXfs>
  <cellXfs count="14">
    <xf numFmtId="0" fontId="0" fillId="0" borderId="0" xfId="0"/>
    <xf numFmtId="0" fontId="1" fillId="2" borderId="1" xfId="0" applyFont="1" applyFill="1" applyBorder="1"/>
    <xf numFmtId="1" fontId="1" fillId="2" borderId="1" xfId="0" applyNumberFormat="1" applyFont="1" applyFill="1" applyBorder="1"/>
    <xf numFmtId="0" fontId="3" fillId="2" borderId="1" xfId="0" applyFont="1" applyFill="1" applyBorder="1" applyAlignment="1">
      <alignment horizontal="center"/>
    </xf>
    <xf numFmtId="10" fontId="1" fillId="2" borderId="1" xfId="0" applyNumberFormat="1" applyFont="1" applyFill="1" applyBorder="1"/>
    <xf numFmtId="0" fontId="4" fillId="2" borderId="1" xfId="0" applyFont="1" applyFill="1" applyBorder="1"/>
    <xf numFmtId="22" fontId="4" fillId="2" borderId="1" xfId="0" applyNumberFormat="1" applyFont="1" applyFill="1" applyBorder="1"/>
    <xf numFmtId="49" fontId="4" fillId="2" borderId="1" xfId="0" applyNumberFormat="1" applyFont="1" applyFill="1" applyBorder="1" applyAlignment="1">
      <alignment wrapText="1"/>
    </xf>
    <xf numFmtId="1" fontId="4" fillId="2" borderId="1" xfId="0" applyNumberFormat="1" applyFont="1" applyFill="1" applyBorder="1"/>
    <xf numFmtId="9" fontId="4" fillId="2" borderId="1" xfId="1" applyFont="1" applyFill="1" applyBorder="1"/>
    <xf numFmtId="0" fontId="4" fillId="2" borderId="1" xfId="0" applyFont="1" applyFill="1" applyBorder="1" applyAlignment="1">
      <alignment wrapText="1"/>
    </xf>
    <xf numFmtId="49" fontId="4" fillId="2" borderId="1" xfId="0" applyNumberFormat="1" applyFont="1" applyFill="1" applyBorder="1"/>
    <xf numFmtId="2" fontId="4" fillId="2" borderId="1" xfId="0" applyNumberFormat="1" applyFont="1" applyFill="1" applyBorder="1"/>
    <xf numFmtId="2" fontId="1" fillId="2" borderId="1" xfId="0" applyNumberFormat="1" applyFont="1" applyFill="1" applyBorder="1"/>
  </cellXfs>
  <cellStyles count="2">
    <cellStyle name="Normal" xfId="0" builtinId="0"/>
    <cellStyle name="Per cent" xfId="1" builtinId="5"/>
  </cellStyles>
  <dxfs count="0"/>
  <tableStyles count="0" defaultTableStyle="TableStyleMedium2" defaultPivotStyle="PivotStyleLight16"/>
  <colors>
    <mruColors>
      <color rgb="FF3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8"/>
  <sheetViews>
    <sheetView tabSelected="1" zoomScale="90" workbookViewId="0">
      <selection sqref="A1:Z98"/>
    </sheetView>
  </sheetViews>
  <sheetFormatPr baseColWidth="10" defaultColWidth="8.83203125" defaultRowHeight="15" x14ac:dyDescent="0.2"/>
  <cols>
    <col min="1" max="1" width="10.83203125" style="1" customWidth="1"/>
    <col min="2" max="2" width="10.6640625" style="1" customWidth="1"/>
    <col min="3" max="3" width="8.1640625" style="1" customWidth="1"/>
    <col min="4" max="4" width="3.6640625" style="1" customWidth="1"/>
    <col min="5" max="5" width="4.5" style="1" customWidth="1"/>
    <col min="6" max="6" width="3.5" style="1" customWidth="1"/>
    <col min="7" max="7" width="10.33203125" style="1" customWidth="1"/>
    <col min="8" max="8" width="6.33203125" style="1" customWidth="1"/>
    <col min="9" max="9" width="6.6640625" style="1" customWidth="1"/>
    <col min="10" max="10" width="2.5" style="1" customWidth="1"/>
    <col min="11" max="11" width="3.5" style="1" customWidth="1"/>
    <col min="12" max="12" width="3.1640625" style="1" customWidth="1"/>
    <col min="13" max="13" width="3.33203125" style="1" customWidth="1"/>
    <col min="14" max="14" width="3.5" style="1" customWidth="1"/>
    <col min="15" max="15" width="3" style="1" customWidth="1"/>
    <col min="16" max="16" width="3.1640625" style="1" customWidth="1"/>
    <col min="17" max="18" width="2.83203125" style="1" customWidth="1"/>
    <col min="19" max="19" width="3.83203125" style="1" customWidth="1"/>
    <col min="20" max="20" width="3.5" style="1" customWidth="1"/>
    <col min="21" max="21" width="3.1640625" style="1" customWidth="1"/>
    <col min="22" max="22" width="3.33203125" style="1" customWidth="1"/>
    <col min="23" max="23" width="3.1640625" style="1" customWidth="1"/>
    <col min="24" max="24" width="4.83203125" style="1" customWidth="1"/>
    <col min="25" max="25" width="5.33203125" style="1" customWidth="1"/>
    <col min="26" max="26" width="2.83203125" style="1" customWidth="1"/>
    <col min="27" max="16384" width="8.83203125" style="1"/>
  </cols>
  <sheetData>
    <row r="1" spans="1:26" x14ac:dyDescent="0.2">
      <c r="A1" s="5" t="s">
        <v>0</v>
      </c>
      <c r="B1" s="5" t="s">
        <v>1</v>
      </c>
      <c r="C1" s="5" t="s">
        <v>2</v>
      </c>
      <c r="D1" s="5" t="s">
        <v>3</v>
      </c>
      <c r="E1" s="5" t="s">
        <v>4</v>
      </c>
      <c r="F1" s="5" t="s">
        <v>5</v>
      </c>
      <c r="G1" s="5" t="s">
        <v>6</v>
      </c>
      <c r="H1" s="5" t="s">
        <v>7</v>
      </c>
      <c r="I1" s="5" t="s">
        <v>8</v>
      </c>
      <c r="J1" s="5" t="s">
        <v>9</v>
      </c>
      <c r="K1" s="5" t="s">
        <v>10</v>
      </c>
      <c r="L1" s="5" t="s">
        <v>11</v>
      </c>
      <c r="M1" s="5" t="s">
        <v>11</v>
      </c>
      <c r="N1" s="5" t="s">
        <v>11</v>
      </c>
      <c r="O1" s="5" t="s">
        <v>11</v>
      </c>
      <c r="P1" s="5" t="s">
        <v>11</v>
      </c>
      <c r="Q1" s="5" t="s">
        <v>10</v>
      </c>
      <c r="R1" s="5" t="s">
        <v>10</v>
      </c>
      <c r="S1" s="5" t="s">
        <v>10</v>
      </c>
      <c r="T1" s="5" t="s">
        <v>10</v>
      </c>
      <c r="U1" s="5" t="s">
        <v>10</v>
      </c>
      <c r="V1" s="5" t="s">
        <v>10</v>
      </c>
      <c r="W1" s="5" t="s">
        <v>10</v>
      </c>
      <c r="X1" s="5" t="s">
        <v>10</v>
      </c>
      <c r="Y1" s="5" t="s">
        <v>10</v>
      </c>
      <c r="Z1" s="5" t="s">
        <v>12</v>
      </c>
    </row>
    <row r="2" spans="1:26" x14ac:dyDescent="0.2">
      <c r="A2" s="5" t="s">
        <v>13</v>
      </c>
      <c r="B2" s="5" t="s">
        <v>14</v>
      </c>
      <c r="C2" s="5" t="s">
        <v>15</v>
      </c>
      <c r="D2" s="5" t="s">
        <v>3</v>
      </c>
      <c r="E2" s="5" t="s">
        <v>4</v>
      </c>
      <c r="F2" s="5" t="s">
        <v>5</v>
      </c>
      <c r="G2" s="5" t="s">
        <v>16</v>
      </c>
      <c r="H2" s="5" t="s">
        <v>17</v>
      </c>
      <c r="I2" s="5" t="s">
        <v>18</v>
      </c>
      <c r="J2" s="5" t="s">
        <v>19</v>
      </c>
      <c r="K2" s="5" t="s">
        <v>20</v>
      </c>
      <c r="L2" s="5" t="s">
        <v>21</v>
      </c>
      <c r="M2" s="5" t="s">
        <v>22</v>
      </c>
      <c r="N2" s="5" t="s">
        <v>23</v>
      </c>
      <c r="O2" s="5" t="s">
        <v>24</v>
      </c>
      <c r="P2" s="5" t="s">
        <v>25</v>
      </c>
      <c r="Q2" s="5" t="s">
        <v>26</v>
      </c>
      <c r="R2" s="5" t="s">
        <v>27</v>
      </c>
      <c r="S2" s="5" t="s">
        <v>28</v>
      </c>
      <c r="T2" s="5" t="s">
        <v>29</v>
      </c>
      <c r="U2" s="5" t="s">
        <v>30</v>
      </c>
      <c r="V2" s="5" t="s">
        <v>31</v>
      </c>
      <c r="W2" s="5" t="s">
        <v>32</v>
      </c>
      <c r="X2" s="5" t="s">
        <v>33</v>
      </c>
      <c r="Y2" s="5" t="s">
        <v>34</v>
      </c>
      <c r="Z2" s="5" t="s">
        <v>35</v>
      </c>
    </row>
    <row r="3" spans="1:26" ht="25" x14ac:dyDescent="0.2">
      <c r="A3" s="6">
        <v>44810.651956018519</v>
      </c>
      <c r="B3" s="6">
        <v>44810.652754629627</v>
      </c>
      <c r="C3" s="7" t="s">
        <v>36</v>
      </c>
      <c r="D3" s="5">
        <v>100</v>
      </c>
      <c r="E3" s="5">
        <v>68</v>
      </c>
      <c r="F3" s="7" t="s">
        <v>37</v>
      </c>
      <c r="G3" s="6">
        <v>44810.652772488429</v>
      </c>
      <c r="H3" s="7" t="s">
        <v>38</v>
      </c>
      <c r="I3" s="7" t="s">
        <v>39</v>
      </c>
      <c r="J3" s="7" t="s">
        <v>40</v>
      </c>
      <c r="K3" s="7" t="s">
        <v>41</v>
      </c>
      <c r="L3" s="7" t="s">
        <v>41</v>
      </c>
      <c r="M3" s="7" t="s">
        <v>41</v>
      </c>
      <c r="N3" s="7" t="s">
        <v>41</v>
      </c>
      <c r="O3" s="7" t="s">
        <v>41</v>
      </c>
      <c r="P3" s="7" t="s">
        <v>41</v>
      </c>
      <c r="Q3" s="7" t="s">
        <v>41</v>
      </c>
      <c r="R3" s="7" t="s">
        <v>41</v>
      </c>
      <c r="S3" s="7" t="s">
        <v>41</v>
      </c>
      <c r="T3" s="7" t="s">
        <v>41</v>
      </c>
      <c r="U3" s="7" t="s">
        <v>41</v>
      </c>
      <c r="V3" s="7" t="s">
        <v>41</v>
      </c>
      <c r="W3" s="7" t="s">
        <v>41</v>
      </c>
      <c r="X3" s="7" t="s">
        <v>41</v>
      </c>
      <c r="Y3" s="7" t="s">
        <v>41</v>
      </c>
      <c r="Z3" s="7" t="s">
        <v>41</v>
      </c>
    </row>
    <row r="4" spans="1:26" ht="25" x14ac:dyDescent="0.2">
      <c r="A4" s="6">
        <v>44810.659097222226</v>
      </c>
      <c r="B4" s="6">
        <v>44810.659502314818</v>
      </c>
      <c r="C4" s="7" t="s">
        <v>36</v>
      </c>
      <c r="D4" s="5">
        <v>100</v>
      </c>
      <c r="E4" s="5">
        <v>35</v>
      </c>
      <c r="F4" s="7" t="s">
        <v>37</v>
      </c>
      <c r="G4" s="6">
        <v>44810.659520347224</v>
      </c>
      <c r="H4" s="7" t="s">
        <v>42</v>
      </c>
      <c r="I4" s="7" t="s">
        <v>39</v>
      </c>
      <c r="J4" s="7" t="s">
        <v>40</v>
      </c>
      <c r="K4" s="7" t="s">
        <v>41</v>
      </c>
      <c r="L4" s="7" t="s">
        <v>43</v>
      </c>
      <c r="M4" s="7" t="s">
        <v>43</v>
      </c>
      <c r="N4" s="7" t="s">
        <v>43</v>
      </c>
      <c r="O4" s="7" t="s">
        <v>43</v>
      </c>
      <c r="P4" s="7" t="s">
        <v>43</v>
      </c>
      <c r="Q4" s="7" t="s">
        <v>44</v>
      </c>
      <c r="R4" s="7" t="s">
        <v>45</v>
      </c>
      <c r="S4" s="7" t="s">
        <v>41</v>
      </c>
      <c r="T4" s="7" t="s">
        <v>41</v>
      </c>
      <c r="U4" s="7" t="s">
        <v>41</v>
      </c>
      <c r="V4" s="7" t="s">
        <v>41</v>
      </c>
      <c r="W4" s="7" t="s">
        <v>41</v>
      </c>
      <c r="X4" s="7" t="s">
        <v>41</v>
      </c>
      <c r="Y4" s="7" t="s">
        <v>41</v>
      </c>
      <c r="Z4" s="5">
        <v>25</v>
      </c>
    </row>
    <row r="5" spans="1:26" ht="25" x14ac:dyDescent="0.2">
      <c r="A5" s="6">
        <v>44810.66710648148</v>
      </c>
      <c r="B5" s="6">
        <v>44810.668576388889</v>
      </c>
      <c r="C5" s="7" t="s">
        <v>36</v>
      </c>
      <c r="D5" s="5">
        <v>100</v>
      </c>
      <c r="E5" s="5">
        <v>127</v>
      </c>
      <c r="F5" s="7" t="s">
        <v>37</v>
      </c>
      <c r="G5" s="6">
        <v>44810.668593298615</v>
      </c>
      <c r="H5" s="7" t="s">
        <v>46</v>
      </c>
      <c r="I5" s="7" t="s">
        <v>39</v>
      </c>
      <c r="J5" s="7" t="s">
        <v>40</v>
      </c>
      <c r="K5" s="7" t="s">
        <v>47</v>
      </c>
      <c r="L5" s="7" t="s">
        <v>41</v>
      </c>
      <c r="M5" s="7" t="s">
        <v>41</v>
      </c>
      <c r="N5" s="7" t="s">
        <v>41</v>
      </c>
      <c r="O5" s="7" t="s">
        <v>41</v>
      </c>
      <c r="P5" s="7" t="s">
        <v>41</v>
      </c>
      <c r="Q5" s="7" t="s">
        <v>41</v>
      </c>
      <c r="R5" s="7" t="s">
        <v>41</v>
      </c>
      <c r="S5" s="7" t="s">
        <v>41</v>
      </c>
      <c r="T5" s="7" t="s">
        <v>41</v>
      </c>
      <c r="U5" s="7" t="s">
        <v>41</v>
      </c>
      <c r="V5" s="7" t="s">
        <v>41</v>
      </c>
      <c r="W5" s="7" t="s">
        <v>41</v>
      </c>
      <c r="X5" s="7" t="s">
        <v>41</v>
      </c>
      <c r="Y5" s="7" t="s">
        <v>41</v>
      </c>
      <c r="Z5" s="7" t="s">
        <v>41</v>
      </c>
    </row>
    <row r="6" spans="1:26" ht="25" x14ac:dyDescent="0.2">
      <c r="A6" s="6">
        <v>44810.669282407405</v>
      </c>
      <c r="B6" s="6">
        <v>44810.682581018518</v>
      </c>
      <c r="C6" s="7" t="s">
        <v>48</v>
      </c>
      <c r="D6" s="5">
        <v>100</v>
      </c>
      <c r="E6" s="5">
        <v>1148</v>
      </c>
      <c r="F6" s="7" t="s">
        <v>37</v>
      </c>
      <c r="G6" s="6">
        <v>44810.682591076387</v>
      </c>
      <c r="H6" s="7" t="s">
        <v>49</v>
      </c>
      <c r="I6" s="7" t="s">
        <v>50</v>
      </c>
      <c r="J6" s="7" t="s">
        <v>40</v>
      </c>
      <c r="K6" s="7" t="s">
        <v>47</v>
      </c>
      <c r="L6" s="7" t="s">
        <v>43</v>
      </c>
      <c r="M6" s="7" t="s">
        <v>43</v>
      </c>
      <c r="N6" s="7" t="s">
        <v>43</v>
      </c>
      <c r="O6" s="7" t="s">
        <v>51</v>
      </c>
      <c r="P6" s="7" t="s">
        <v>43</v>
      </c>
      <c r="Q6" s="7" t="s">
        <v>41</v>
      </c>
      <c r="R6" s="7" t="s">
        <v>41</v>
      </c>
      <c r="S6" s="7" t="s">
        <v>41</v>
      </c>
      <c r="T6" s="7" t="s">
        <v>41</v>
      </c>
      <c r="U6" s="7" t="s">
        <v>41</v>
      </c>
      <c r="V6" s="7" t="s">
        <v>41</v>
      </c>
      <c r="W6" s="7" t="s">
        <v>41</v>
      </c>
      <c r="X6" s="7" t="s">
        <v>41</v>
      </c>
      <c r="Y6" s="7" t="s">
        <v>41</v>
      </c>
      <c r="Z6" s="5">
        <v>24</v>
      </c>
    </row>
    <row r="7" spans="1:26" ht="25" x14ac:dyDescent="0.2">
      <c r="A7" s="6">
        <v>44810.683229166665</v>
      </c>
      <c r="B7" s="6">
        <v>44810.689247685186</v>
      </c>
      <c r="C7" s="7" t="s">
        <v>48</v>
      </c>
      <c r="D7" s="5">
        <v>100</v>
      </c>
      <c r="E7" s="5">
        <v>519</v>
      </c>
      <c r="F7" s="7" t="s">
        <v>37</v>
      </c>
      <c r="G7" s="6">
        <v>44810.689257708334</v>
      </c>
      <c r="H7" s="7" t="s">
        <v>52</v>
      </c>
      <c r="I7" s="7" t="s">
        <v>50</v>
      </c>
      <c r="J7" s="7" t="s">
        <v>40</v>
      </c>
      <c r="K7" s="7" t="s">
        <v>47</v>
      </c>
      <c r="L7" s="7" t="s">
        <v>43</v>
      </c>
      <c r="M7" s="7" t="s">
        <v>43</v>
      </c>
      <c r="N7" s="7" t="s">
        <v>43</v>
      </c>
      <c r="O7" s="7" t="s">
        <v>43</v>
      </c>
      <c r="P7" s="7" t="s">
        <v>43</v>
      </c>
      <c r="Q7" s="7" t="s">
        <v>44</v>
      </c>
      <c r="R7" s="7" t="s">
        <v>53</v>
      </c>
      <c r="S7" s="7" t="s">
        <v>41</v>
      </c>
      <c r="T7" s="7" t="s">
        <v>41</v>
      </c>
      <c r="U7" s="7" t="s">
        <v>41</v>
      </c>
      <c r="V7" s="7" t="s">
        <v>41</v>
      </c>
      <c r="W7" s="7" t="s">
        <v>41</v>
      </c>
      <c r="X7" s="7" t="s">
        <v>41</v>
      </c>
      <c r="Y7" s="7" t="s">
        <v>41</v>
      </c>
      <c r="Z7" s="5">
        <v>25</v>
      </c>
    </row>
    <row r="8" spans="1:26" ht="25" x14ac:dyDescent="0.2">
      <c r="A8" s="6">
        <v>44810.723113425927</v>
      </c>
      <c r="B8" s="6">
        <v>44810.724293981482</v>
      </c>
      <c r="C8" s="7" t="s">
        <v>48</v>
      </c>
      <c r="D8" s="5">
        <v>100</v>
      </c>
      <c r="E8" s="5">
        <v>101</v>
      </c>
      <c r="F8" s="7" t="s">
        <v>37</v>
      </c>
      <c r="G8" s="6">
        <v>44810.724303946758</v>
      </c>
      <c r="H8" s="7" t="s">
        <v>54</v>
      </c>
      <c r="I8" s="7" t="s">
        <v>50</v>
      </c>
      <c r="J8" s="7" t="s">
        <v>40</v>
      </c>
      <c r="K8" s="7" t="s">
        <v>47</v>
      </c>
      <c r="L8" s="7" t="s">
        <v>43</v>
      </c>
      <c r="M8" s="7" t="s">
        <v>55</v>
      </c>
      <c r="N8" s="7" t="s">
        <v>56</v>
      </c>
      <c r="O8" s="7" t="s">
        <v>55</v>
      </c>
      <c r="P8" s="7" t="s">
        <v>55</v>
      </c>
      <c r="Q8" s="7" t="s">
        <v>57</v>
      </c>
      <c r="R8" s="7" t="s">
        <v>58</v>
      </c>
      <c r="S8" s="7" t="s">
        <v>41</v>
      </c>
      <c r="T8" s="7" t="s">
        <v>41</v>
      </c>
      <c r="U8" s="7" t="s">
        <v>41</v>
      </c>
      <c r="V8" s="7" t="s">
        <v>41</v>
      </c>
      <c r="W8" s="7" t="s">
        <v>41</v>
      </c>
      <c r="X8" s="7" t="s">
        <v>41</v>
      </c>
      <c r="Y8" s="7" t="s">
        <v>41</v>
      </c>
      <c r="Z8" s="5">
        <v>14</v>
      </c>
    </row>
    <row r="9" spans="1:26" ht="25" x14ac:dyDescent="0.2">
      <c r="A9" s="6">
        <v>44810.869953703703</v>
      </c>
      <c r="B9" s="6">
        <v>44810.886261574073</v>
      </c>
      <c r="C9" s="7" t="s">
        <v>48</v>
      </c>
      <c r="D9" s="5">
        <v>100</v>
      </c>
      <c r="E9" s="5">
        <v>1408</v>
      </c>
      <c r="F9" s="7" t="s">
        <v>37</v>
      </c>
      <c r="G9" s="6">
        <v>44810.886271226853</v>
      </c>
      <c r="H9" s="7" t="s">
        <v>59</v>
      </c>
      <c r="I9" s="7" t="s">
        <v>50</v>
      </c>
      <c r="J9" s="7" t="s">
        <v>40</v>
      </c>
      <c r="K9" s="7" t="s">
        <v>47</v>
      </c>
      <c r="L9" s="7" t="s">
        <v>56</v>
      </c>
      <c r="M9" s="7" t="s">
        <v>43</v>
      </c>
      <c r="N9" s="7" t="s">
        <v>43</v>
      </c>
      <c r="O9" s="7" t="s">
        <v>56</v>
      </c>
      <c r="P9" s="7" t="s">
        <v>51</v>
      </c>
      <c r="Q9" s="7" t="s">
        <v>60</v>
      </c>
      <c r="R9" s="7" t="s">
        <v>61</v>
      </c>
      <c r="S9" s="7" t="s">
        <v>41</v>
      </c>
      <c r="T9" s="7" t="s">
        <v>41</v>
      </c>
      <c r="U9" s="7" t="s">
        <v>41</v>
      </c>
      <c r="V9" s="7" t="s">
        <v>41</v>
      </c>
      <c r="W9" s="7" t="s">
        <v>41</v>
      </c>
      <c r="X9" s="7" t="s">
        <v>41</v>
      </c>
      <c r="Y9" s="7" t="s">
        <v>41</v>
      </c>
      <c r="Z9" s="5">
        <v>20</v>
      </c>
    </row>
    <row r="10" spans="1:26" ht="25" x14ac:dyDescent="0.2">
      <c r="A10" s="6">
        <v>44810.777546296296</v>
      </c>
      <c r="B10" s="6">
        <v>44810.909803240742</v>
      </c>
      <c r="C10" s="7" t="s">
        <v>48</v>
      </c>
      <c r="D10" s="5">
        <v>100</v>
      </c>
      <c r="E10" s="5">
        <v>11426</v>
      </c>
      <c r="F10" s="7" t="s">
        <v>37</v>
      </c>
      <c r="G10" s="6">
        <v>44810.909815648149</v>
      </c>
      <c r="H10" s="7" t="s">
        <v>62</v>
      </c>
      <c r="I10" s="7" t="s">
        <v>50</v>
      </c>
      <c r="J10" s="7" t="s">
        <v>40</v>
      </c>
      <c r="K10" s="7" t="s">
        <v>47</v>
      </c>
      <c r="L10" s="7" t="s">
        <v>51</v>
      </c>
      <c r="M10" s="7" t="s">
        <v>56</v>
      </c>
      <c r="N10" s="7" t="s">
        <v>43</v>
      </c>
      <c r="O10" s="7" t="s">
        <v>51</v>
      </c>
      <c r="P10" s="7" t="s">
        <v>56</v>
      </c>
      <c r="Q10" s="7" t="s">
        <v>63</v>
      </c>
      <c r="R10" s="7" t="s">
        <v>64</v>
      </c>
      <c r="S10" s="7" t="s">
        <v>41</v>
      </c>
      <c r="T10" s="7" t="s">
        <v>41</v>
      </c>
      <c r="U10" s="7" t="s">
        <v>41</v>
      </c>
      <c r="V10" s="7" t="s">
        <v>41</v>
      </c>
      <c r="W10" s="7" t="s">
        <v>41</v>
      </c>
      <c r="X10" s="7" t="s">
        <v>41</v>
      </c>
      <c r="Y10" s="7" t="s">
        <v>41</v>
      </c>
      <c r="Z10" s="5">
        <v>19</v>
      </c>
    </row>
    <row r="11" spans="1:26" ht="25" x14ac:dyDescent="0.2">
      <c r="A11" s="6">
        <v>44810.900231481479</v>
      </c>
      <c r="B11" s="6">
        <v>44810.912638888891</v>
      </c>
      <c r="C11" s="7" t="s">
        <v>48</v>
      </c>
      <c r="D11" s="5">
        <v>100</v>
      </c>
      <c r="E11" s="5">
        <v>1071</v>
      </c>
      <c r="F11" s="7" t="s">
        <v>37</v>
      </c>
      <c r="G11" s="6">
        <v>44810.912651203704</v>
      </c>
      <c r="H11" s="7" t="s">
        <v>65</v>
      </c>
      <c r="I11" s="7" t="s">
        <v>50</v>
      </c>
      <c r="J11" s="7" t="s">
        <v>40</v>
      </c>
      <c r="K11" s="7" t="s">
        <v>47</v>
      </c>
      <c r="L11" s="7" t="s">
        <v>55</v>
      </c>
      <c r="M11" s="7" t="s">
        <v>56</v>
      </c>
      <c r="N11" s="7" t="s">
        <v>51</v>
      </c>
      <c r="O11" s="7" t="s">
        <v>56</v>
      </c>
      <c r="P11" s="7" t="s">
        <v>66</v>
      </c>
      <c r="Q11" s="7" t="s">
        <v>67</v>
      </c>
      <c r="R11" s="7" t="s">
        <v>68</v>
      </c>
      <c r="S11" s="7" t="s">
        <v>41</v>
      </c>
      <c r="T11" s="7" t="s">
        <v>41</v>
      </c>
      <c r="U11" s="7" t="s">
        <v>41</v>
      </c>
      <c r="V11" s="7" t="s">
        <v>41</v>
      </c>
      <c r="W11" s="7" t="s">
        <v>41</v>
      </c>
      <c r="X11" s="7" t="s">
        <v>41</v>
      </c>
      <c r="Y11" s="7" t="s">
        <v>41</v>
      </c>
      <c r="Z11" s="5">
        <v>13</v>
      </c>
    </row>
    <row r="12" spans="1:26" ht="25" x14ac:dyDescent="0.2">
      <c r="A12" s="6">
        <v>44811.299907407411</v>
      </c>
      <c r="B12" s="6">
        <v>44811.312048611115</v>
      </c>
      <c r="C12" s="7" t="s">
        <v>48</v>
      </c>
      <c r="D12" s="5">
        <v>100</v>
      </c>
      <c r="E12" s="5">
        <v>1048</v>
      </c>
      <c r="F12" s="7" t="s">
        <v>37</v>
      </c>
      <c r="G12" s="6">
        <v>44811.312058460651</v>
      </c>
      <c r="H12" s="7" t="s">
        <v>69</v>
      </c>
      <c r="I12" s="7" t="s">
        <v>50</v>
      </c>
      <c r="J12" s="7" t="s">
        <v>40</v>
      </c>
      <c r="K12" s="7" t="s">
        <v>47</v>
      </c>
      <c r="L12" s="7" t="s">
        <v>43</v>
      </c>
      <c r="M12" s="7" t="s">
        <v>43</v>
      </c>
      <c r="N12" s="7" t="s">
        <v>43</v>
      </c>
      <c r="O12" s="7" t="s">
        <v>56</v>
      </c>
      <c r="P12" s="7" t="s">
        <v>56</v>
      </c>
      <c r="Q12" s="7" t="s">
        <v>70</v>
      </c>
      <c r="R12" s="7" t="s">
        <v>68</v>
      </c>
      <c r="S12" s="7" t="s">
        <v>41</v>
      </c>
      <c r="T12" s="7" t="s">
        <v>41</v>
      </c>
      <c r="U12" s="7" t="s">
        <v>41</v>
      </c>
      <c r="V12" s="7" t="s">
        <v>41</v>
      </c>
      <c r="W12" s="7" t="s">
        <v>41</v>
      </c>
      <c r="X12" s="7" t="s">
        <v>41</v>
      </c>
      <c r="Y12" s="7" t="s">
        <v>41</v>
      </c>
      <c r="Z12" s="5">
        <v>21</v>
      </c>
    </row>
    <row r="13" spans="1:26" ht="25" x14ac:dyDescent="0.2">
      <c r="A13" s="6">
        <v>44816.504756944443</v>
      </c>
      <c r="B13" s="6">
        <v>44816.505115740743</v>
      </c>
      <c r="C13" s="7" t="s">
        <v>36</v>
      </c>
      <c r="D13" s="5">
        <v>100</v>
      </c>
      <c r="E13" s="5">
        <v>30</v>
      </c>
      <c r="F13" s="7" t="s">
        <v>37</v>
      </c>
      <c r="G13" s="6">
        <v>44816.505136168984</v>
      </c>
      <c r="H13" s="7" t="s">
        <v>71</v>
      </c>
      <c r="I13" s="7" t="s">
        <v>39</v>
      </c>
      <c r="J13" s="7" t="s">
        <v>40</v>
      </c>
      <c r="K13" s="7" t="s">
        <v>47</v>
      </c>
      <c r="L13" s="7" t="s">
        <v>56</v>
      </c>
      <c r="M13" s="7" t="s">
        <v>56</v>
      </c>
      <c r="N13" s="7" t="s">
        <v>56</v>
      </c>
      <c r="O13" s="7" t="s">
        <v>56</v>
      </c>
      <c r="P13" s="7" t="s">
        <v>56</v>
      </c>
      <c r="Q13" s="7" t="s">
        <v>72</v>
      </c>
      <c r="R13" s="7" t="s">
        <v>72</v>
      </c>
      <c r="S13" s="7" t="s">
        <v>41</v>
      </c>
      <c r="T13" s="7" t="s">
        <v>41</v>
      </c>
      <c r="U13" s="7" t="s">
        <v>41</v>
      </c>
      <c r="V13" s="7" t="s">
        <v>41</v>
      </c>
      <c r="W13" s="7" t="s">
        <v>41</v>
      </c>
      <c r="X13" s="7" t="s">
        <v>41</v>
      </c>
      <c r="Y13" s="7" t="s">
        <v>41</v>
      </c>
      <c r="Z13" s="5">
        <v>15</v>
      </c>
    </row>
    <row r="14" spans="1:26" ht="25" x14ac:dyDescent="0.2">
      <c r="A14" s="6">
        <v>44810.804293981484</v>
      </c>
      <c r="B14" s="6">
        <v>44810.8046412037</v>
      </c>
      <c r="C14" s="7" t="s">
        <v>48</v>
      </c>
      <c r="D14" s="5">
        <v>67</v>
      </c>
      <c r="E14" s="5">
        <v>30</v>
      </c>
      <c r="F14" s="7" t="s">
        <v>73</v>
      </c>
      <c r="G14" s="6">
        <v>44817.804729884258</v>
      </c>
      <c r="H14" s="7" t="s">
        <v>74</v>
      </c>
      <c r="I14" s="7" t="s">
        <v>50</v>
      </c>
      <c r="J14" s="7" t="s">
        <v>40</v>
      </c>
      <c r="K14" s="7" t="s">
        <v>47</v>
      </c>
      <c r="L14" s="7" t="s">
        <v>51</v>
      </c>
      <c r="M14" s="7" t="s">
        <v>43</v>
      </c>
      <c r="N14" s="7" t="s">
        <v>51</v>
      </c>
      <c r="O14" s="7" t="s">
        <v>51</v>
      </c>
      <c r="P14" s="7" t="s">
        <v>51</v>
      </c>
      <c r="Q14" s="7" t="s">
        <v>41</v>
      </c>
      <c r="R14" s="7" t="s">
        <v>41</v>
      </c>
      <c r="S14" s="7" t="s">
        <v>41</v>
      </c>
      <c r="T14" s="7" t="s">
        <v>41</v>
      </c>
      <c r="U14" s="7" t="s">
        <v>41</v>
      </c>
      <c r="V14" s="7" t="s">
        <v>41</v>
      </c>
      <c r="W14" s="7" t="s">
        <v>41</v>
      </c>
      <c r="X14" s="7" t="s">
        <v>41</v>
      </c>
      <c r="Y14" s="7" t="s">
        <v>41</v>
      </c>
      <c r="Z14" s="5">
        <v>21</v>
      </c>
    </row>
    <row r="15" spans="1:26" ht="25" x14ac:dyDescent="0.2">
      <c r="A15" s="6">
        <v>44810.828530092593</v>
      </c>
      <c r="B15" s="6">
        <v>44810.829884259256</v>
      </c>
      <c r="C15" s="7" t="s">
        <v>48</v>
      </c>
      <c r="D15" s="5">
        <v>11</v>
      </c>
      <c r="E15" s="5">
        <v>117</v>
      </c>
      <c r="F15" s="7" t="s">
        <v>73</v>
      </c>
      <c r="G15" s="6">
        <v>44817.829935983798</v>
      </c>
      <c r="H15" s="7" t="s">
        <v>75</v>
      </c>
      <c r="I15" s="7" t="s">
        <v>50</v>
      </c>
      <c r="J15" s="7" t="s">
        <v>40</v>
      </c>
      <c r="K15" s="7" t="s">
        <v>47</v>
      </c>
      <c r="L15" s="7" t="s">
        <v>41</v>
      </c>
      <c r="M15" s="7" t="s">
        <v>41</v>
      </c>
      <c r="N15" s="7" t="s">
        <v>41</v>
      </c>
      <c r="O15" s="7" t="s">
        <v>41</v>
      </c>
      <c r="P15" s="7" t="s">
        <v>41</v>
      </c>
      <c r="Q15" s="7" t="s">
        <v>41</v>
      </c>
      <c r="R15" s="7" t="s">
        <v>41</v>
      </c>
      <c r="S15" s="7" t="s">
        <v>41</v>
      </c>
      <c r="T15" s="7" t="s">
        <v>41</v>
      </c>
      <c r="U15" s="7" t="s">
        <v>41</v>
      </c>
      <c r="V15" s="7" t="s">
        <v>41</v>
      </c>
      <c r="W15" s="7" t="s">
        <v>41</v>
      </c>
      <c r="X15" s="7" t="s">
        <v>41</v>
      </c>
      <c r="Y15" s="7" t="s">
        <v>41</v>
      </c>
      <c r="Z15" s="7" t="s">
        <v>41</v>
      </c>
    </row>
    <row r="16" spans="1:26" ht="25" x14ac:dyDescent="0.2">
      <c r="A16" s="6">
        <v>44810.864953703705</v>
      </c>
      <c r="B16" s="6">
        <v>44810.865046296298</v>
      </c>
      <c r="C16" s="7" t="s">
        <v>48</v>
      </c>
      <c r="D16" s="5">
        <v>11</v>
      </c>
      <c r="E16" s="5">
        <v>7</v>
      </c>
      <c r="F16" s="7" t="s">
        <v>73</v>
      </c>
      <c r="G16" s="6">
        <v>44817.865066724538</v>
      </c>
      <c r="H16" s="7" t="s">
        <v>76</v>
      </c>
      <c r="I16" s="7" t="s">
        <v>50</v>
      </c>
      <c r="J16" s="7" t="s">
        <v>40</v>
      </c>
      <c r="K16" s="7" t="s">
        <v>47</v>
      </c>
      <c r="L16" s="7" t="s">
        <v>41</v>
      </c>
      <c r="M16" s="7" t="s">
        <v>41</v>
      </c>
      <c r="N16" s="7" t="s">
        <v>41</v>
      </c>
      <c r="O16" s="7" t="s">
        <v>41</v>
      </c>
      <c r="P16" s="7" t="s">
        <v>41</v>
      </c>
      <c r="Q16" s="7" t="s">
        <v>41</v>
      </c>
      <c r="R16" s="7" t="s">
        <v>41</v>
      </c>
      <c r="S16" s="7" t="s">
        <v>41</v>
      </c>
      <c r="T16" s="7" t="s">
        <v>41</v>
      </c>
      <c r="U16" s="7" t="s">
        <v>41</v>
      </c>
      <c r="V16" s="7" t="s">
        <v>41</v>
      </c>
      <c r="W16" s="7" t="s">
        <v>41</v>
      </c>
      <c r="X16" s="7" t="s">
        <v>41</v>
      </c>
      <c r="Y16" s="7" t="s">
        <v>41</v>
      </c>
      <c r="Z16" s="7" t="s">
        <v>41</v>
      </c>
    </row>
    <row r="17" spans="1:26" ht="25" x14ac:dyDescent="0.2">
      <c r="A17" s="6">
        <v>44810.899571759262</v>
      </c>
      <c r="B17" s="6">
        <v>44810.89984953704</v>
      </c>
      <c r="C17" s="7" t="s">
        <v>48</v>
      </c>
      <c r="D17" s="5">
        <v>11</v>
      </c>
      <c r="E17" s="5">
        <v>24</v>
      </c>
      <c r="F17" s="7" t="s">
        <v>73</v>
      </c>
      <c r="G17" s="6">
        <v>44817.89991241898</v>
      </c>
      <c r="H17" s="7" t="s">
        <v>77</v>
      </c>
      <c r="I17" s="7" t="s">
        <v>50</v>
      </c>
      <c r="J17" s="7" t="s">
        <v>40</v>
      </c>
      <c r="K17" s="7" t="s">
        <v>47</v>
      </c>
      <c r="L17" s="7" t="s">
        <v>41</v>
      </c>
      <c r="M17" s="7" t="s">
        <v>41</v>
      </c>
      <c r="N17" s="7" t="s">
        <v>41</v>
      </c>
      <c r="O17" s="7" t="s">
        <v>41</v>
      </c>
      <c r="P17" s="7" t="s">
        <v>41</v>
      </c>
      <c r="Q17" s="7" t="s">
        <v>41</v>
      </c>
      <c r="R17" s="7" t="s">
        <v>41</v>
      </c>
      <c r="S17" s="7" t="s">
        <v>41</v>
      </c>
      <c r="T17" s="7" t="s">
        <v>41</v>
      </c>
      <c r="U17" s="7" t="s">
        <v>41</v>
      </c>
      <c r="V17" s="7" t="s">
        <v>41</v>
      </c>
      <c r="W17" s="7" t="s">
        <v>41</v>
      </c>
      <c r="X17" s="7" t="s">
        <v>41</v>
      </c>
      <c r="Y17" s="7" t="s">
        <v>41</v>
      </c>
      <c r="Z17" s="7" t="s">
        <v>41</v>
      </c>
    </row>
    <row r="18" spans="1:26" ht="25" x14ac:dyDescent="0.2">
      <c r="A18" s="6">
        <v>44810.914456018516</v>
      </c>
      <c r="B18" s="6">
        <v>44810.917129629626</v>
      </c>
      <c r="C18" s="7" t="s">
        <v>48</v>
      </c>
      <c r="D18" s="5">
        <v>78</v>
      </c>
      <c r="E18" s="5">
        <v>230</v>
      </c>
      <c r="F18" s="7" t="s">
        <v>73</v>
      </c>
      <c r="G18" s="6">
        <v>44817.917197592593</v>
      </c>
      <c r="H18" s="7" t="s">
        <v>78</v>
      </c>
      <c r="I18" s="7" t="s">
        <v>50</v>
      </c>
      <c r="J18" s="7" t="s">
        <v>40</v>
      </c>
      <c r="K18" s="7" t="s">
        <v>47</v>
      </c>
      <c r="L18" s="7" t="s">
        <v>55</v>
      </c>
      <c r="M18" s="7" t="s">
        <v>43</v>
      </c>
      <c r="N18" s="7" t="s">
        <v>43</v>
      </c>
      <c r="O18" s="7" t="s">
        <v>55</v>
      </c>
      <c r="P18" s="7" t="s">
        <v>55</v>
      </c>
      <c r="Q18" s="7" t="s">
        <v>79</v>
      </c>
      <c r="R18" s="7" t="s">
        <v>41</v>
      </c>
      <c r="S18" s="7" t="s">
        <v>41</v>
      </c>
      <c r="T18" s="7" t="s">
        <v>41</v>
      </c>
      <c r="U18" s="7" t="s">
        <v>41</v>
      </c>
      <c r="V18" s="7" t="s">
        <v>41</v>
      </c>
      <c r="W18" s="7" t="s">
        <v>41</v>
      </c>
      <c r="X18" s="7" t="s">
        <v>41</v>
      </c>
      <c r="Y18" s="7" t="s">
        <v>41</v>
      </c>
      <c r="Z18" s="5">
        <v>16</v>
      </c>
    </row>
    <row r="19" spans="1:26" ht="25" x14ac:dyDescent="0.2">
      <c r="A19" s="6">
        <v>44811.025057870371</v>
      </c>
      <c r="B19" s="6">
        <v>44811.025949074072</v>
      </c>
      <c r="C19" s="7" t="s">
        <v>48</v>
      </c>
      <c r="D19" s="5">
        <v>67</v>
      </c>
      <c r="E19" s="5">
        <v>77</v>
      </c>
      <c r="F19" s="7" t="s">
        <v>73</v>
      </c>
      <c r="G19" s="6">
        <v>44818.025975497687</v>
      </c>
      <c r="H19" s="7" t="s">
        <v>80</v>
      </c>
      <c r="I19" s="7" t="s">
        <v>50</v>
      </c>
      <c r="J19" s="7" t="s">
        <v>40</v>
      </c>
      <c r="K19" s="7" t="s">
        <v>47</v>
      </c>
      <c r="L19" s="7" t="s">
        <v>55</v>
      </c>
      <c r="M19" s="7" t="s">
        <v>55</v>
      </c>
      <c r="N19" s="7" t="s">
        <v>55</v>
      </c>
      <c r="O19" s="7" t="s">
        <v>55</v>
      </c>
      <c r="P19" s="7" t="s">
        <v>66</v>
      </c>
      <c r="Q19" s="7" t="s">
        <v>41</v>
      </c>
      <c r="R19" s="7" t="s">
        <v>41</v>
      </c>
      <c r="S19" s="7" t="s">
        <v>41</v>
      </c>
      <c r="T19" s="7" t="s">
        <v>41</v>
      </c>
      <c r="U19" s="7" t="s">
        <v>41</v>
      </c>
      <c r="V19" s="7" t="s">
        <v>41</v>
      </c>
      <c r="W19" s="7" t="s">
        <v>41</v>
      </c>
      <c r="X19" s="7" t="s">
        <v>41</v>
      </c>
      <c r="Y19" s="7" t="s">
        <v>41</v>
      </c>
      <c r="Z19" s="5">
        <v>9</v>
      </c>
    </row>
    <row r="20" spans="1:26" ht="25" x14ac:dyDescent="0.2">
      <c r="A20" s="6">
        <v>44811.020486111112</v>
      </c>
      <c r="B20" s="6">
        <v>44811.035266203704</v>
      </c>
      <c r="C20" s="7" t="s">
        <v>48</v>
      </c>
      <c r="D20" s="5">
        <v>78</v>
      </c>
      <c r="E20" s="5">
        <v>1277</v>
      </c>
      <c r="F20" s="7" t="s">
        <v>73</v>
      </c>
      <c r="G20" s="6">
        <v>44818.035285636572</v>
      </c>
      <c r="H20" s="7" t="s">
        <v>81</v>
      </c>
      <c r="I20" s="7" t="s">
        <v>50</v>
      </c>
      <c r="J20" s="7" t="s">
        <v>40</v>
      </c>
      <c r="K20" s="7" t="s">
        <v>47</v>
      </c>
      <c r="L20" s="7" t="s">
        <v>51</v>
      </c>
      <c r="M20" s="7" t="s">
        <v>43</v>
      </c>
      <c r="N20" s="7" t="s">
        <v>43</v>
      </c>
      <c r="O20" s="7" t="s">
        <v>51</v>
      </c>
      <c r="P20" s="7" t="s">
        <v>51</v>
      </c>
      <c r="Q20" s="7" t="s">
        <v>82</v>
      </c>
      <c r="R20" s="7" t="s">
        <v>41</v>
      </c>
      <c r="S20" s="7" t="s">
        <v>41</v>
      </c>
      <c r="T20" s="7" t="s">
        <v>41</v>
      </c>
      <c r="U20" s="7" t="s">
        <v>41</v>
      </c>
      <c r="V20" s="7" t="s">
        <v>41</v>
      </c>
      <c r="W20" s="7" t="s">
        <v>41</v>
      </c>
      <c r="X20" s="7" t="s">
        <v>41</v>
      </c>
      <c r="Y20" s="7" t="s">
        <v>41</v>
      </c>
      <c r="Z20" s="5">
        <v>22</v>
      </c>
    </row>
    <row r="21" spans="1:26" ht="25" x14ac:dyDescent="0.2">
      <c r="A21" s="6">
        <v>44811.102488425924</v>
      </c>
      <c r="B21" s="6">
        <v>44811.103449074071</v>
      </c>
      <c r="C21" s="7" t="s">
        <v>48</v>
      </c>
      <c r="D21" s="5">
        <v>78</v>
      </c>
      <c r="E21" s="5">
        <v>83</v>
      </c>
      <c r="F21" s="7" t="s">
        <v>73</v>
      </c>
      <c r="G21" s="6">
        <v>44818.103471203707</v>
      </c>
      <c r="H21" s="7" t="s">
        <v>83</v>
      </c>
      <c r="I21" s="7" t="s">
        <v>50</v>
      </c>
      <c r="J21" s="7" t="s">
        <v>40</v>
      </c>
      <c r="K21" s="7" t="s">
        <v>47</v>
      </c>
      <c r="L21" s="7" t="s">
        <v>43</v>
      </c>
      <c r="M21" s="7" t="s">
        <v>56</v>
      </c>
      <c r="N21" s="7" t="s">
        <v>51</v>
      </c>
      <c r="O21" s="7" t="s">
        <v>51</v>
      </c>
      <c r="P21" s="7" t="s">
        <v>51</v>
      </c>
      <c r="Q21" s="7" t="s">
        <v>84</v>
      </c>
      <c r="R21" s="7" t="s">
        <v>41</v>
      </c>
      <c r="S21" s="7" t="s">
        <v>41</v>
      </c>
      <c r="T21" s="7" t="s">
        <v>41</v>
      </c>
      <c r="U21" s="7" t="s">
        <v>41</v>
      </c>
      <c r="V21" s="7" t="s">
        <v>41</v>
      </c>
      <c r="W21" s="7" t="s">
        <v>41</v>
      </c>
      <c r="X21" s="7" t="s">
        <v>41</v>
      </c>
      <c r="Y21" s="7" t="s">
        <v>41</v>
      </c>
      <c r="Z21" s="5">
        <v>20</v>
      </c>
    </row>
    <row r="22" spans="1:26" ht="25" x14ac:dyDescent="0.2">
      <c r="A22" s="6">
        <v>44811.224664351852</v>
      </c>
      <c r="B22" s="6">
        <v>44811.226481481484</v>
      </c>
      <c r="C22" s="7" t="s">
        <v>48</v>
      </c>
      <c r="D22" s="5">
        <v>78</v>
      </c>
      <c r="E22" s="5">
        <v>157</v>
      </c>
      <c r="F22" s="7" t="s">
        <v>73</v>
      </c>
      <c r="G22" s="6">
        <v>44818.226496805553</v>
      </c>
      <c r="H22" s="7" t="s">
        <v>85</v>
      </c>
      <c r="I22" s="7" t="s">
        <v>50</v>
      </c>
      <c r="J22" s="7" t="s">
        <v>40</v>
      </c>
      <c r="K22" s="7" t="s">
        <v>47</v>
      </c>
      <c r="L22" s="7" t="s">
        <v>56</v>
      </c>
      <c r="M22" s="7" t="s">
        <v>56</v>
      </c>
      <c r="N22" s="7" t="s">
        <v>43</v>
      </c>
      <c r="O22" s="7" t="s">
        <v>43</v>
      </c>
      <c r="P22" s="7" t="s">
        <v>55</v>
      </c>
      <c r="Q22" s="7" t="s">
        <v>86</v>
      </c>
      <c r="R22" s="7" t="s">
        <v>41</v>
      </c>
      <c r="S22" s="7" t="s">
        <v>41</v>
      </c>
      <c r="T22" s="7" t="s">
        <v>41</v>
      </c>
      <c r="U22" s="7" t="s">
        <v>41</v>
      </c>
      <c r="V22" s="7" t="s">
        <v>41</v>
      </c>
      <c r="W22" s="7" t="s">
        <v>41</v>
      </c>
      <c r="X22" s="7" t="s">
        <v>41</v>
      </c>
      <c r="Y22" s="7" t="s">
        <v>41</v>
      </c>
      <c r="Z22" s="5">
        <v>18</v>
      </c>
    </row>
    <row r="23" spans="1:26" ht="25" x14ac:dyDescent="0.2">
      <c r="A23" s="6">
        <v>44811.584467592591</v>
      </c>
      <c r="B23" s="6">
        <v>44811.603842592594</v>
      </c>
      <c r="C23" s="7" t="s">
        <v>48</v>
      </c>
      <c r="D23" s="5">
        <v>78</v>
      </c>
      <c r="E23" s="5">
        <v>1673</v>
      </c>
      <c r="F23" s="7" t="s">
        <v>73</v>
      </c>
      <c r="G23" s="6">
        <v>44818.604056099539</v>
      </c>
      <c r="H23" s="7" t="s">
        <v>87</v>
      </c>
      <c r="I23" s="7" t="s">
        <v>50</v>
      </c>
      <c r="J23" s="7" t="s">
        <v>40</v>
      </c>
      <c r="K23" s="7" t="s">
        <v>47</v>
      </c>
      <c r="L23" s="7" t="s">
        <v>51</v>
      </c>
      <c r="M23" s="7" t="s">
        <v>51</v>
      </c>
      <c r="N23" s="7" t="s">
        <v>51</v>
      </c>
      <c r="O23" s="7" t="s">
        <v>51</v>
      </c>
      <c r="P23" s="7" t="s">
        <v>51</v>
      </c>
      <c r="Q23" s="7" t="s">
        <v>88</v>
      </c>
      <c r="R23" s="7" t="s">
        <v>41</v>
      </c>
      <c r="S23" s="7" t="s">
        <v>41</v>
      </c>
      <c r="T23" s="7" t="s">
        <v>41</v>
      </c>
      <c r="U23" s="7" t="s">
        <v>41</v>
      </c>
      <c r="V23" s="7" t="s">
        <v>41</v>
      </c>
      <c r="W23" s="7" t="s">
        <v>41</v>
      </c>
      <c r="X23" s="7" t="s">
        <v>41</v>
      </c>
      <c r="Y23" s="7" t="s">
        <v>41</v>
      </c>
      <c r="Z23" s="5">
        <v>20</v>
      </c>
    </row>
    <row r="24" spans="1:26" ht="25" x14ac:dyDescent="0.2">
      <c r="A24" s="6">
        <v>44811.61996527778</v>
      </c>
      <c r="B24" s="6">
        <v>44811.62054398148</v>
      </c>
      <c r="C24" s="7" t="s">
        <v>48</v>
      </c>
      <c r="D24" s="5">
        <v>67</v>
      </c>
      <c r="E24" s="5">
        <v>50</v>
      </c>
      <c r="F24" s="7" t="s">
        <v>73</v>
      </c>
      <c r="G24" s="6">
        <v>44818.620613599538</v>
      </c>
      <c r="H24" s="7" t="s">
        <v>89</v>
      </c>
      <c r="I24" s="7" t="s">
        <v>50</v>
      </c>
      <c r="J24" s="7" t="s">
        <v>40</v>
      </c>
      <c r="K24" s="7" t="s">
        <v>47</v>
      </c>
      <c r="L24" s="7" t="s">
        <v>56</v>
      </c>
      <c r="M24" s="7" t="s">
        <v>51</v>
      </c>
      <c r="N24" s="7" t="s">
        <v>43</v>
      </c>
      <c r="O24" s="7" t="s">
        <v>51</v>
      </c>
      <c r="P24" s="7" t="s">
        <v>56</v>
      </c>
      <c r="Q24" s="7" t="s">
        <v>41</v>
      </c>
      <c r="R24" s="7" t="s">
        <v>41</v>
      </c>
      <c r="S24" s="7" t="s">
        <v>41</v>
      </c>
      <c r="T24" s="7" t="s">
        <v>41</v>
      </c>
      <c r="U24" s="7" t="s">
        <v>41</v>
      </c>
      <c r="V24" s="7" t="s">
        <v>41</v>
      </c>
      <c r="W24" s="7" t="s">
        <v>41</v>
      </c>
      <c r="X24" s="7" t="s">
        <v>41</v>
      </c>
      <c r="Y24" s="7" t="s">
        <v>41</v>
      </c>
      <c r="Z24" s="5">
        <v>19</v>
      </c>
    </row>
    <row r="25" spans="1:26" ht="25" x14ac:dyDescent="0.2">
      <c r="A25" s="6">
        <v>44811.652314814812</v>
      </c>
      <c r="B25" s="6">
        <v>44811.655173611114</v>
      </c>
      <c r="C25" s="7" t="s">
        <v>48</v>
      </c>
      <c r="D25" s="5">
        <v>89</v>
      </c>
      <c r="E25" s="5">
        <v>246</v>
      </c>
      <c r="F25" s="7" t="s">
        <v>73</v>
      </c>
      <c r="G25" s="6">
        <v>44818.655279537037</v>
      </c>
      <c r="H25" s="7" t="s">
        <v>90</v>
      </c>
      <c r="I25" s="7" t="s">
        <v>50</v>
      </c>
      <c r="J25" s="7" t="s">
        <v>40</v>
      </c>
      <c r="K25" s="7" t="s">
        <v>47</v>
      </c>
      <c r="L25" s="7" t="s">
        <v>56</v>
      </c>
      <c r="M25" s="7" t="s">
        <v>56</v>
      </c>
      <c r="N25" s="7" t="s">
        <v>56</v>
      </c>
      <c r="O25" s="7" t="s">
        <v>55</v>
      </c>
      <c r="P25" s="7" t="s">
        <v>56</v>
      </c>
      <c r="Q25" s="7" t="s">
        <v>91</v>
      </c>
      <c r="R25" s="7" t="s">
        <v>92</v>
      </c>
      <c r="S25" s="7" t="s">
        <v>41</v>
      </c>
      <c r="T25" s="7" t="s">
        <v>41</v>
      </c>
      <c r="U25" s="7" t="s">
        <v>41</v>
      </c>
      <c r="V25" s="7" t="s">
        <v>41</v>
      </c>
      <c r="W25" s="7" t="s">
        <v>41</v>
      </c>
      <c r="X25" s="7" t="s">
        <v>41</v>
      </c>
      <c r="Y25" s="7" t="s">
        <v>41</v>
      </c>
      <c r="Z25" s="5">
        <v>14</v>
      </c>
    </row>
    <row r="26" spans="1:26" ht="25" x14ac:dyDescent="0.2">
      <c r="A26" s="6">
        <v>44816.704629629632</v>
      </c>
      <c r="B26" s="6">
        <v>44819.516932870371</v>
      </c>
      <c r="C26" s="7" t="s">
        <v>48</v>
      </c>
      <c r="D26" s="5">
        <v>100</v>
      </c>
      <c r="E26" s="5">
        <v>242982</v>
      </c>
      <c r="F26" s="7" t="s">
        <v>37</v>
      </c>
      <c r="G26" s="6">
        <v>44819.51693943287</v>
      </c>
      <c r="H26" s="7" t="s">
        <v>93</v>
      </c>
      <c r="I26" s="7" t="s">
        <v>50</v>
      </c>
      <c r="J26" s="7" t="s">
        <v>40</v>
      </c>
      <c r="K26" s="7" t="s">
        <v>47</v>
      </c>
      <c r="L26" s="7" t="s">
        <v>66</v>
      </c>
      <c r="M26" s="7" t="s">
        <v>66</v>
      </c>
      <c r="N26" s="7" t="s">
        <v>66</v>
      </c>
      <c r="O26" s="7" t="s">
        <v>66</v>
      </c>
      <c r="P26" s="7" t="s">
        <v>66</v>
      </c>
      <c r="Q26" s="7" t="s">
        <v>94</v>
      </c>
      <c r="R26" s="7" t="s">
        <v>94</v>
      </c>
      <c r="S26" s="7" t="s">
        <v>41</v>
      </c>
      <c r="T26" s="7" t="s">
        <v>41</v>
      </c>
      <c r="U26" s="7" t="s">
        <v>41</v>
      </c>
      <c r="V26" s="7" t="s">
        <v>41</v>
      </c>
      <c r="W26" s="7" t="s">
        <v>41</v>
      </c>
      <c r="X26" s="7" t="s">
        <v>41</v>
      </c>
      <c r="Y26" s="7" t="s">
        <v>41</v>
      </c>
      <c r="Z26" s="5">
        <v>5</v>
      </c>
    </row>
    <row r="27" spans="1:26" ht="25" x14ac:dyDescent="0.2">
      <c r="A27" s="6">
        <v>44819.701678240737</v>
      </c>
      <c r="B27" s="6">
        <v>44819.702893518515</v>
      </c>
      <c r="C27" s="7" t="s">
        <v>48</v>
      </c>
      <c r="D27" s="5">
        <v>100</v>
      </c>
      <c r="E27" s="5">
        <v>105</v>
      </c>
      <c r="F27" s="7" t="s">
        <v>37</v>
      </c>
      <c r="G27" s="6">
        <v>44819.702905185186</v>
      </c>
      <c r="H27" s="7" t="s">
        <v>95</v>
      </c>
      <c r="I27" s="7" t="s">
        <v>50</v>
      </c>
      <c r="J27" s="7" t="s">
        <v>40</v>
      </c>
      <c r="K27" s="7" t="s">
        <v>47</v>
      </c>
      <c r="L27" s="7" t="s">
        <v>51</v>
      </c>
      <c r="M27" s="7" t="s">
        <v>56</v>
      </c>
      <c r="N27" s="7" t="s">
        <v>56</v>
      </c>
      <c r="O27" s="7" t="s">
        <v>66</v>
      </c>
      <c r="P27" s="7" t="s">
        <v>56</v>
      </c>
      <c r="Q27" s="7" t="s">
        <v>96</v>
      </c>
      <c r="R27" s="7" t="s">
        <v>97</v>
      </c>
      <c r="S27" s="7" t="s">
        <v>41</v>
      </c>
      <c r="T27" s="7" t="s">
        <v>41</v>
      </c>
      <c r="U27" s="7" t="s">
        <v>41</v>
      </c>
      <c r="V27" s="7" t="s">
        <v>41</v>
      </c>
      <c r="W27" s="7" t="s">
        <v>41</v>
      </c>
      <c r="X27" s="7" t="s">
        <v>41</v>
      </c>
      <c r="Y27" s="7" t="s">
        <v>41</v>
      </c>
      <c r="Z27" s="5">
        <v>14</v>
      </c>
    </row>
    <row r="28" spans="1:26" ht="25" x14ac:dyDescent="0.2">
      <c r="A28" s="6">
        <v>44811.522175925929</v>
      </c>
      <c r="B28" s="6">
        <v>44812.74622685185</v>
      </c>
      <c r="C28" s="7" t="s">
        <v>48</v>
      </c>
      <c r="D28" s="5">
        <v>0</v>
      </c>
      <c r="E28" s="5">
        <v>105757</v>
      </c>
      <c r="F28" s="7" t="s">
        <v>73</v>
      </c>
      <c r="G28" s="6">
        <v>44819.746238229163</v>
      </c>
      <c r="H28" s="7" t="s">
        <v>98</v>
      </c>
      <c r="I28" s="7" t="s">
        <v>50</v>
      </c>
      <c r="J28" s="7" t="s">
        <v>40</v>
      </c>
      <c r="K28" s="7" t="s">
        <v>47</v>
      </c>
      <c r="L28" s="7" t="s">
        <v>41</v>
      </c>
      <c r="M28" s="7" t="s">
        <v>41</v>
      </c>
      <c r="N28" s="7" t="s">
        <v>41</v>
      </c>
      <c r="O28" s="7" t="s">
        <v>41</v>
      </c>
      <c r="P28" s="7" t="s">
        <v>41</v>
      </c>
      <c r="Q28" s="7" t="s">
        <v>41</v>
      </c>
      <c r="R28" s="7" t="s">
        <v>41</v>
      </c>
      <c r="S28" s="7" t="s">
        <v>41</v>
      </c>
      <c r="T28" s="7" t="s">
        <v>41</v>
      </c>
      <c r="U28" s="7" t="s">
        <v>41</v>
      </c>
      <c r="V28" s="7" t="s">
        <v>41</v>
      </c>
      <c r="W28" s="7" t="s">
        <v>41</v>
      </c>
      <c r="X28" s="7" t="s">
        <v>41</v>
      </c>
      <c r="Y28" s="7" t="s">
        <v>41</v>
      </c>
      <c r="Z28" s="7" t="s">
        <v>41</v>
      </c>
    </row>
    <row r="29" spans="1:26" ht="25" x14ac:dyDescent="0.2">
      <c r="A29" s="6">
        <v>44819.761319444442</v>
      </c>
      <c r="B29" s="6">
        <v>44819.762037037035</v>
      </c>
      <c r="C29" s="7" t="s">
        <v>48</v>
      </c>
      <c r="D29" s="5">
        <v>100</v>
      </c>
      <c r="E29" s="5">
        <v>62</v>
      </c>
      <c r="F29" s="7" t="s">
        <v>37</v>
      </c>
      <c r="G29" s="6">
        <v>44819.762045856478</v>
      </c>
      <c r="H29" s="7" t="s">
        <v>99</v>
      </c>
      <c r="I29" s="7" t="s">
        <v>50</v>
      </c>
      <c r="J29" s="7" t="s">
        <v>40</v>
      </c>
      <c r="K29" s="7" t="s">
        <v>47</v>
      </c>
      <c r="L29" s="7" t="s">
        <v>56</v>
      </c>
      <c r="M29" s="7" t="s">
        <v>56</v>
      </c>
      <c r="N29" s="7" t="s">
        <v>55</v>
      </c>
      <c r="O29" s="7" t="s">
        <v>56</v>
      </c>
      <c r="P29" s="7" t="s">
        <v>51</v>
      </c>
      <c r="Q29" s="7" t="s">
        <v>100</v>
      </c>
      <c r="R29" s="7" t="s">
        <v>101</v>
      </c>
      <c r="S29" s="7" t="s">
        <v>41</v>
      </c>
      <c r="T29" s="7" t="s">
        <v>41</v>
      </c>
      <c r="U29" s="7" t="s">
        <v>41</v>
      </c>
      <c r="V29" s="7" t="s">
        <v>41</v>
      </c>
      <c r="W29" s="7" t="s">
        <v>41</v>
      </c>
      <c r="X29" s="7" t="s">
        <v>41</v>
      </c>
      <c r="Y29" s="7" t="s">
        <v>41</v>
      </c>
      <c r="Z29" s="5">
        <v>15</v>
      </c>
    </row>
    <row r="30" spans="1:26" ht="25" x14ac:dyDescent="0.2">
      <c r="A30" s="6">
        <v>44819.852488425924</v>
      </c>
      <c r="B30" s="6">
        <v>44819.853148148148</v>
      </c>
      <c r="C30" s="7" t="s">
        <v>48</v>
      </c>
      <c r="D30" s="5">
        <v>100</v>
      </c>
      <c r="E30" s="5">
        <v>57</v>
      </c>
      <c r="F30" s="7" t="s">
        <v>37</v>
      </c>
      <c r="G30" s="6">
        <v>44819.853160891202</v>
      </c>
      <c r="H30" s="7" t="s">
        <v>102</v>
      </c>
      <c r="I30" s="7" t="s">
        <v>50</v>
      </c>
      <c r="J30" s="7" t="s">
        <v>40</v>
      </c>
      <c r="K30" s="7" t="s">
        <v>47</v>
      </c>
      <c r="L30" s="7" t="s">
        <v>66</v>
      </c>
      <c r="M30" s="7" t="s">
        <v>55</v>
      </c>
      <c r="N30" s="7" t="s">
        <v>55</v>
      </c>
      <c r="O30" s="7" t="s">
        <v>55</v>
      </c>
      <c r="P30" s="7" t="s">
        <v>55</v>
      </c>
      <c r="Q30" s="7" t="s">
        <v>103</v>
      </c>
      <c r="R30" s="7" t="s">
        <v>64</v>
      </c>
      <c r="S30" s="7" t="s">
        <v>41</v>
      </c>
      <c r="T30" s="7" t="s">
        <v>41</v>
      </c>
      <c r="U30" s="7" t="s">
        <v>41</v>
      </c>
      <c r="V30" s="7" t="s">
        <v>41</v>
      </c>
      <c r="W30" s="7" t="s">
        <v>41</v>
      </c>
      <c r="X30" s="7" t="s">
        <v>41</v>
      </c>
      <c r="Y30" s="7" t="s">
        <v>41</v>
      </c>
      <c r="Z30" s="5">
        <v>9</v>
      </c>
    </row>
    <row r="31" spans="1:26" ht="25" x14ac:dyDescent="0.2">
      <c r="A31" s="6">
        <v>44819.92728009259</v>
      </c>
      <c r="B31" s="6">
        <v>44819.933333333334</v>
      </c>
      <c r="C31" s="7" t="s">
        <v>48</v>
      </c>
      <c r="D31" s="5">
        <v>100</v>
      </c>
      <c r="E31" s="5">
        <v>522</v>
      </c>
      <c r="F31" s="7" t="s">
        <v>37</v>
      </c>
      <c r="G31" s="6">
        <v>44819.933348078703</v>
      </c>
      <c r="H31" s="7" t="s">
        <v>104</v>
      </c>
      <c r="I31" s="7" t="s">
        <v>50</v>
      </c>
      <c r="J31" s="7" t="s">
        <v>40</v>
      </c>
      <c r="K31" s="7" t="s">
        <v>47</v>
      </c>
      <c r="L31" s="7" t="s">
        <v>51</v>
      </c>
      <c r="M31" s="7" t="s">
        <v>51</v>
      </c>
      <c r="N31" s="7" t="s">
        <v>51</v>
      </c>
      <c r="O31" s="7" t="s">
        <v>56</v>
      </c>
      <c r="P31" s="7" t="s">
        <v>51</v>
      </c>
      <c r="Q31" s="7" t="s">
        <v>105</v>
      </c>
      <c r="R31" s="7" t="s">
        <v>103</v>
      </c>
      <c r="S31" s="7" t="s">
        <v>41</v>
      </c>
      <c r="T31" s="7" t="s">
        <v>41</v>
      </c>
      <c r="U31" s="7" t="s">
        <v>41</v>
      </c>
      <c r="V31" s="7" t="s">
        <v>41</v>
      </c>
      <c r="W31" s="7" t="s">
        <v>41</v>
      </c>
      <c r="X31" s="7" t="s">
        <v>41</v>
      </c>
      <c r="Y31" s="7" t="s">
        <v>41</v>
      </c>
      <c r="Z31" s="5">
        <v>19</v>
      </c>
    </row>
    <row r="32" spans="1:26" ht="25" x14ac:dyDescent="0.2">
      <c r="A32" s="6">
        <v>44813.158622685187</v>
      </c>
      <c r="B32" s="6">
        <v>44813.159699074073</v>
      </c>
      <c r="C32" s="7" t="s">
        <v>48</v>
      </c>
      <c r="D32" s="5">
        <v>78</v>
      </c>
      <c r="E32" s="5">
        <v>92</v>
      </c>
      <c r="F32" s="7" t="s">
        <v>73</v>
      </c>
      <c r="G32" s="6">
        <v>44820.159753020831</v>
      </c>
      <c r="H32" s="7" t="s">
        <v>106</v>
      </c>
      <c r="I32" s="7" t="s">
        <v>50</v>
      </c>
      <c r="J32" s="7" t="s">
        <v>40</v>
      </c>
      <c r="K32" s="7" t="s">
        <v>47</v>
      </c>
      <c r="L32" s="7" t="s">
        <v>51</v>
      </c>
      <c r="M32" s="7" t="s">
        <v>51</v>
      </c>
      <c r="N32" s="7" t="s">
        <v>51</v>
      </c>
      <c r="O32" s="7" t="s">
        <v>51</v>
      </c>
      <c r="P32" s="7" t="s">
        <v>51</v>
      </c>
      <c r="Q32" s="7" t="s">
        <v>107</v>
      </c>
      <c r="R32" s="7" t="s">
        <v>41</v>
      </c>
      <c r="S32" s="7" t="s">
        <v>41</v>
      </c>
      <c r="T32" s="7" t="s">
        <v>41</v>
      </c>
      <c r="U32" s="7" t="s">
        <v>41</v>
      </c>
      <c r="V32" s="7" t="s">
        <v>41</v>
      </c>
      <c r="W32" s="7" t="s">
        <v>41</v>
      </c>
      <c r="X32" s="7" t="s">
        <v>41</v>
      </c>
      <c r="Y32" s="7" t="s">
        <v>41</v>
      </c>
      <c r="Z32" s="5">
        <v>20</v>
      </c>
    </row>
    <row r="33" spans="1:26" ht="25" x14ac:dyDescent="0.2">
      <c r="A33" s="6">
        <v>44814.182743055557</v>
      </c>
      <c r="B33" s="6">
        <v>44814.182847222219</v>
      </c>
      <c r="C33" s="7" t="s">
        <v>48</v>
      </c>
      <c r="D33" s="5">
        <v>11</v>
      </c>
      <c r="E33" s="5">
        <v>8</v>
      </c>
      <c r="F33" s="7" t="s">
        <v>73</v>
      </c>
      <c r="G33" s="6">
        <v>44821.182880324071</v>
      </c>
      <c r="H33" s="7" t="s">
        <v>108</v>
      </c>
      <c r="I33" s="7" t="s">
        <v>50</v>
      </c>
      <c r="J33" s="7" t="s">
        <v>40</v>
      </c>
      <c r="K33" s="7" t="s">
        <v>47</v>
      </c>
      <c r="L33" s="7" t="s">
        <v>41</v>
      </c>
      <c r="M33" s="7" t="s">
        <v>41</v>
      </c>
      <c r="N33" s="7" t="s">
        <v>41</v>
      </c>
      <c r="O33" s="7" t="s">
        <v>41</v>
      </c>
      <c r="P33" s="7" t="s">
        <v>41</v>
      </c>
      <c r="Q33" s="7" t="s">
        <v>41</v>
      </c>
      <c r="R33" s="7" t="s">
        <v>41</v>
      </c>
      <c r="S33" s="7" t="s">
        <v>41</v>
      </c>
      <c r="T33" s="7" t="s">
        <v>41</v>
      </c>
      <c r="U33" s="7" t="s">
        <v>41</v>
      </c>
      <c r="V33" s="7" t="s">
        <v>41</v>
      </c>
      <c r="W33" s="7" t="s">
        <v>41</v>
      </c>
      <c r="X33" s="7" t="s">
        <v>41</v>
      </c>
      <c r="Y33" s="7" t="s">
        <v>41</v>
      </c>
      <c r="Z33" s="7" t="s">
        <v>41</v>
      </c>
    </row>
    <row r="34" spans="1:26" ht="25" x14ac:dyDescent="0.2">
      <c r="A34" s="6">
        <v>44821.746435185189</v>
      </c>
      <c r="B34" s="6">
        <v>44821.747997685183</v>
      </c>
      <c r="C34" s="7" t="s">
        <v>48</v>
      </c>
      <c r="D34" s="5">
        <v>100</v>
      </c>
      <c r="E34" s="5">
        <v>134</v>
      </c>
      <c r="F34" s="7" t="s">
        <v>37</v>
      </c>
      <c r="G34" s="6">
        <v>44821.748007175927</v>
      </c>
      <c r="H34" s="7" t="s">
        <v>109</v>
      </c>
      <c r="I34" s="7" t="s">
        <v>50</v>
      </c>
      <c r="J34" s="7" t="s">
        <v>40</v>
      </c>
      <c r="K34" s="7" t="s">
        <v>47</v>
      </c>
      <c r="L34" s="7" t="s">
        <v>66</v>
      </c>
      <c r="M34" s="7" t="s">
        <v>66</v>
      </c>
      <c r="N34" s="7" t="s">
        <v>66</v>
      </c>
      <c r="O34" s="7" t="s">
        <v>66</v>
      </c>
      <c r="P34" s="7" t="s">
        <v>66</v>
      </c>
      <c r="Q34" s="7" t="s">
        <v>94</v>
      </c>
      <c r="R34" s="7" t="s">
        <v>94</v>
      </c>
      <c r="S34" s="7" t="s">
        <v>41</v>
      </c>
      <c r="T34" s="7" t="s">
        <v>41</v>
      </c>
      <c r="U34" s="7" t="s">
        <v>41</v>
      </c>
      <c r="V34" s="7" t="s">
        <v>41</v>
      </c>
      <c r="W34" s="7" t="s">
        <v>41</v>
      </c>
      <c r="X34" s="7" t="s">
        <v>41</v>
      </c>
      <c r="Y34" s="7" t="s">
        <v>41</v>
      </c>
      <c r="Z34" s="5">
        <v>5</v>
      </c>
    </row>
    <row r="35" spans="1:26" ht="25" x14ac:dyDescent="0.2">
      <c r="A35" s="6">
        <v>44823.54824074074</v>
      </c>
      <c r="B35" s="6">
        <v>44823.550023148149</v>
      </c>
      <c r="C35" s="7" t="s">
        <v>48</v>
      </c>
      <c r="D35" s="5">
        <v>100</v>
      </c>
      <c r="E35" s="5">
        <v>153</v>
      </c>
      <c r="F35" s="7" t="s">
        <v>37</v>
      </c>
      <c r="G35" s="6">
        <v>44823.550031909719</v>
      </c>
      <c r="H35" s="7" t="s">
        <v>110</v>
      </c>
      <c r="I35" s="7" t="s">
        <v>50</v>
      </c>
      <c r="J35" s="7" t="s">
        <v>40</v>
      </c>
      <c r="K35" s="7" t="s">
        <v>47</v>
      </c>
      <c r="L35" s="7" t="s">
        <v>51</v>
      </c>
      <c r="M35" s="7" t="s">
        <v>43</v>
      </c>
      <c r="N35" s="7" t="s">
        <v>43</v>
      </c>
      <c r="O35" s="7" t="s">
        <v>51</v>
      </c>
      <c r="P35" s="7" t="s">
        <v>51</v>
      </c>
      <c r="Q35" s="7" t="s">
        <v>111</v>
      </c>
      <c r="R35" s="7" t="s">
        <v>112</v>
      </c>
      <c r="S35" s="7" t="s">
        <v>41</v>
      </c>
      <c r="T35" s="7" t="s">
        <v>41</v>
      </c>
      <c r="U35" s="7" t="s">
        <v>41</v>
      </c>
      <c r="V35" s="7" t="s">
        <v>41</v>
      </c>
      <c r="W35" s="7" t="s">
        <v>41</v>
      </c>
      <c r="X35" s="7" t="s">
        <v>41</v>
      </c>
      <c r="Y35" s="7" t="s">
        <v>41</v>
      </c>
      <c r="Z35" s="5">
        <v>22</v>
      </c>
    </row>
    <row r="36" spans="1:26" ht="25" x14ac:dyDescent="0.2">
      <c r="A36" s="6">
        <v>44823.586863425924</v>
      </c>
      <c r="B36" s="6">
        <v>44823.587916666664</v>
      </c>
      <c r="C36" s="7" t="s">
        <v>48</v>
      </c>
      <c r="D36" s="5">
        <v>100</v>
      </c>
      <c r="E36" s="5">
        <v>91</v>
      </c>
      <c r="F36" s="7" t="s">
        <v>37</v>
      </c>
      <c r="G36" s="6">
        <v>44823.587927673609</v>
      </c>
      <c r="H36" s="7" t="s">
        <v>113</v>
      </c>
      <c r="I36" s="7" t="s">
        <v>50</v>
      </c>
      <c r="J36" s="7" t="s">
        <v>40</v>
      </c>
      <c r="K36" s="7" t="s">
        <v>47</v>
      </c>
      <c r="L36" s="7" t="s">
        <v>56</v>
      </c>
      <c r="M36" s="7" t="s">
        <v>56</v>
      </c>
      <c r="N36" s="7" t="s">
        <v>56</v>
      </c>
      <c r="O36" s="7" t="s">
        <v>56</v>
      </c>
      <c r="P36" s="7" t="s">
        <v>56</v>
      </c>
      <c r="Q36" s="7" t="s">
        <v>114</v>
      </c>
      <c r="R36" s="7" t="s">
        <v>115</v>
      </c>
      <c r="S36" s="7" t="s">
        <v>41</v>
      </c>
      <c r="T36" s="7" t="s">
        <v>41</v>
      </c>
      <c r="U36" s="7" t="s">
        <v>41</v>
      </c>
      <c r="V36" s="7" t="s">
        <v>41</v>
      </c>
      <c r="W36" s="7" t="s">
        <v>41</v>
      </c>
      <c r="X36" s="7" t="s">
        <v>41</v>
      </c>
      <c r="Y36" s="7" t="s">
        <v>41</v>
      </c>
      <c r="Z36" s="5">
        <v>15</v>
      </c>
    </row>
    <row r="37" spans="1:26" ht="25" x14ac:dyDescent="0.2">
      <c r="A37" s="6">
        <v>44824.457268518519</v>
      </c>
      <c r="B37" s="6">
        <v>44824.458333333336</v>
      </c>
      <c r="C37" s="7" t="s">
        <v>48</v>
      </c>
      <c r="D37" s="5">
        <v>100</v>
      </c>
      <c r="E37" s="5">
        <v>91</v>
      </c>
      <c r="F37" s="7" t="s">
        <v>37</v>
      </c>
      <c r="G37" s="6">
        <v>44824.45834099537</v>
      </c>
      <c r="H37" s="7" t="s">
        <v>116</v>
      </c>
      <c r="I37" s="7" t="s">
        <v>50</v>
      </c>
      <c r="J37" s="7" t="s">
        <v>40</v>
      </c>
      <c r="K37" s="7" t="s">
        <v>47</v>
      </c>
      <c r="L37" s="7" t="s">
        <v>51</v>
      </c>
      <c r="M37" s="7" t="s">
        <v>51</v>
      </c>
      <c r="N37" s="7" t="s">
        <v>51</v>
      </c>
      <c r="O37" s="7" t="s">
        <v>51</v>
      </c>
      <c r="P37" s="7" t="s">
        <v>51</v>
      </c>
      <c r="Q37" s="7" t="s">
        <v>117</v>
      </c>
      <c r="R37" s="7" t="s">
        <v>118</v>
      </c>
      <c r="S37" s="7" t="s">
        <v>41</v>
      </c>
      <c r="T37" s="7" t="s">
        <v>41</v>
      </c>
      <c r="U37" s="7" t="s">
        <v>41</v>
      </c>
      <c r="V37" s="7" t="s">
        <v>41</v>
      </c>
      <c r="W37" s="7" t="s">
        <v>41</v>
      </c>
      <c r="X37" s="7" t="s">
        <v>41</v>
      </c>
      <c r="Y37" s="7" t="s">
        <v>41</v>
      </c>
      <c r="Z37" s="5">
        <v>20</v>
      </c>
    </row>
    <row r="38" spans="1:26" ht="25" x14ac:dyDescent="0.2">
      <c r="A38" s="6">
        <v>44824.458425925928</v>
      </c>
      <c r="B38" s="6">
        <v>44824.765497685185</v>
      </c>
      <c r="C38" s="7" t="s">
        <v>48</v>
      </c>
      <c r="D38" s="5">
        <v>100</v>
      </c>
      <c r="E38" s="5">
        <v>26531</v>
      </c>
      <c r="F38" s="7" t="s">
        <v>37</v>
      </c>
      <c r="G38" s="6">
        <v>44824.765512488426</v>
      </c>
      <c r="H38" s="7" t="s">
        <v>119</v>
      </c>
      <c r="I38" s="7" t="s">
        <v>50</v>
      </c>
      <c r="J38" s="7" t="s">
        <v>40</v>
      </c>
      <c r="K38" s="7" t="s">
        <v>47</v>
      </c>
      <c r="L38" s="7" t="s">
        <v>43</v>
      </c>
      <c r="M38" s="7" t="s">
        <v>43</v>
      </c>
      <c r="N38" s="7" t="s">
        <v>43</v>
      </c>
      <c r="O38" s="7" t="s">
        <v>43</v>
      </c>
      <c r="P38" s="7" t="s">
        <v>43</v>
      </c>
      <c r="Q38" s="7" t="s">
        <v>120</v>
      </c>
      <c r="R38" s="7" t="s">
        <v>121</v>
      </c>
      <c r="S38" s="7" t="s">
        <v>41</v>
      </c>
      <c r="T38" s="7" t="s">
        <v>41</v>
      </c>
      <c r="U38" s="7" t="s">
        <v>41</v>
      </c>
      <c r="V38" s="7" t="s">
        <v>41</v>
      </c>
      <c r="W38" s="7" t="s">
        <v>41</v>
      </c>
      <c r="X38" s="7" t="s">
        <v>41</v>
      </c>
      <c r="Y38" s="7" t="s">
        <v>41</v>
      </c>
      <c r="Z38" s="5">
        <v>25</v>
      </c>
    </row>
    <row r="39" spans="1:26" ht="61" x14ac:dyDescent="0.2">
      <c r="A39" s="6">
        <v>44824.7655787037</v>
      </c>
      <c r="B39" s="6">
        <v>44824.767858796295</v>
      </c>
      <c r="C39" s="7" t="s">
        <v>48</v>
      </c>
      <c r="D39" s="5">
        <v>100</v>
      </c>
      <c r="E39" s="5">
        <v>196</v>
      </c>
      <c r="F39" s="7" t="s">
        <v>37</v>
      </c>
      <c r="G39" s="6">
        <v>44824.767865092595</v>
      </c>
      <c r="H39" s="7" t="s">
        <v>122</v>
      </c>
      <c r="I39" s="7" t="s">
        <v>50</v>
      </c>
      <c r="J39" s="7" t="s">
        <v>40</v>
      </c>
      <c r="K39" s="7" t="s">
        <v>47</v>
      </c>
      <c r="L39" s="7" t="s">
        <v>43</v>
      </c>
      <c r="M39" s="7" t="s">
        <v>43</v>
      </c>
      <c r="N39" s="7" t="s">
        <v>43</v>
      </c>
      <c r="O39" s="7" t="s">
        <v>43</v>
      </c>
      <c r="P39" s="7" t="s">
        <v>43</v>
      </c>
      <c r="Q39" s="7" t="s">
        <v>120</v>
      </c>
      <c r="R39" s="7" t="s">
        <v>64</v>
      </c>
      <c r="S39" s="7" t="s">
        <v>123</v>
      </c>
      <c r="T39" s="7" t="s">
        <v>124</v>
      </c>
      <c r="U39" s="7" t="s">
        <v>125</v>
      </c>
      <c r="V39" s="7" t="s">
        <v>37</v>
      </c>
      <c r="W39" s="7" t="s">
        <v>73</v>
      </c>
      <c r="X39" s="7" t="s">
        <v>126</v>
      </c>
      <c r="Y39" s="7" t="s">
        <v>127</v>
      </c>
      <c r="Z39" s="5">
        <v>25</v>
      </c>
    </row>
    <row r="40" spans="1:26" ht="61" x14ac:dyDescent="0.2">
      <c r="A40" s="6">
        <v>44824.771585648145</v>
      </c>
      <c r="B40" s="6">
        <v>44824.772164351853</v>
      </c>
      <c r="C40" s="7" t="s">
        <v>48</v>
      </c>
      <c r="D40" s="5">
        <v>100</v>
      </c>
      <c r="E40" s="5">
        <v>50</v>
      </c>
      <c r="F40" s="7" t="s">
        <v>37</v>
      </c>
      <c r="G40" s="6">
        <v>44824.772174386577</v>
      </c>
      <c r="H40" s="7" t="s">
        <v>128</v>
      </c>
      <c r="I40" s="7" t="s">
        <v>50</v>
      </c>
      <c r="J40" s="7" t="s">
        <v>40</v>
      </c>
      <c r="K40" s="7" t="s">
        <v>47</v>
      </c>
      <c r="L40" s="7" t="s">
        <v>43</v>
      </c>
      <c r="M40" s="7" t="s">
        <v>43</v>
      </c>
      <c r="N40" s="7" t="s">
        <v>43</v>
      </c>
      <c r="O40" s="7" t="s">
        <v>43</v>
      </c>
      <c r="P40" s="7" t="s">
        <v>43</v>
      </c>
      <c r="Q40" s="7" t="s">
        <v>129</v>
      </c>
      <c r="R40" s="7" t="s">
        <v>130</v>
      </c>
      <c r="S40" s="7" t="s">
        <v>123</v>
      </c>
      <c r="T40" s="7" t="s">
        <v>131</v>
      </c>
      <c r="U40" s="7" t="s">
        <v>125</v>
      </c>
      <c r="V40" s="7" t="s">
        <v>37</v>
      </c>
      <c r="W40" s="7" t="s">
        <v>37</v>
      </c>
      <c r="X40" s="7" t="s">
        <v>132</v>
      </c>
      <c r="Y40" s="7" t="s">
        <v>127</v>
      </c>
      <c r="Z40" s="5">
        <v>25</v>
      </c>
    </row>
    <row r="41" spans="1:26" ht="49" x14ac:dyDescent="0.2">
      <c r="A41" s="6">
        <v>44824.830509259256</v>
      </c>
      <c r="B41" s="6">
        <v>44824.832025462965</v>
      </c>
      <c r="C41" s="7" t="s">
        <v>48</v>
      </c>
      <c r="D41" s="5">
        <v>100</v>
      </c>
      <c r="E41" s="5">
        <v>131</v>
      </c>
      <c r="F41" s="7" t="s">
        <v>37</v>
      </c>
      <c r="G41" s="6">
        <v>44824.832039641202</v>
      </c>
      <c r="H41" s="7" t="s">
        <v>133</v>
      </c>
      <c r="I41" s="7" t="s">
        <v>50</v>
      </c>
      <c r="J41" s="7" t="s">
        <v>40</v>
      </c>
      <c r="K41" s="7" t="s">
        <v>47</v>
      </c>
      <c r="L41" s="7" t="s">
        <v>51</v>
      </c>
      <c r="M41" s="7" t="s">
        <v>51</v>
      </c>
      <c r="N41" s="7" t="s">
        <v>51</v>
      </c>
      <c r="O41" s="7" t="s">
        <v>51</v>
      </c>
      <c r="P41" s="7" t="s">
        <v>51</v>
      </c>
      <c r="Q41" s="7" t="s">
        <v>134</v>
      </c>
      <c r="R41" s="7" t="s">
        <v>118</v>
      </c>
      <c r="S41" s="7" t="s">
        <v>123</v>
      </c>
      <c r="T41" s="7" t="s">
        <v>131</v>
      </c>
      <c r="U41" s="7" t="s">
        <v>135</v>
      </c>
      <c r="V41" s="7" t="s">
        <v>73</v>
      </c>
      <c r="W41" s="7" t="s">
        <v>37</v>
      </c>
      <c r="X41" s="7" t="s">
        <v>136</v>
      </c>
      <c r="Y41" s="7" t="s">
        <v>137</v>
      </c>
      <c r="Z41" s="5">
        <v>20</v>
      </c>
    </row>
    <row r="42" spans="1:26" ht="61" x14ac:dyDescent="0.2">
      <c r="A42" s="6">
        <v>44824.929710648146</v>
      </c>
      <c r="B42" s="6">
        <v>44824.930879629632</v>
      </c>
      <c r="C42" s="7" t="s">
        <v>48</v>
      </c>
      <c r="D42" s="5">
        <v>100</v>
      </c>
      <c r="E42" s="5">
        <v>101</v>
      </c>
      <c r="F42" s="7" t="s">
        <v>37</v>
      </c>
      <c r="G42" s="6">
        <v>44824.930891377313</v>
      </c>
      <c r="H42" s="7" t="s">
        <v>138</v>
      </c>
      <c r="I42" s="7" t="s">
        <v>50</v>
      </c>
      <c r="J42" s="7" t="s">
        <v>40</v>
      </c>
      <c r="K42" s="7" t="s">
        <v>47</v>
      </c>
      <c r="L42" s="7" t="s">
        <v>51</v>
      </c>
      <c r="M42" s="7" t="s">
        <v>51</v>
      </c>
      <c r="N42" s="7" t="s">
        <v>51</v>
      </c>
      <c r="O42" s="7" t="s">
        <v>51</v>
      </c>
      <c r="P42" s="7" t="s">
        <v>51</v>
      </c>
      <c r="Q42" s="7" t="s">
        <v>139</v>
      </c>
      <c r="R42" s="7" t="s">
        <v>45</v>
      </c>
      <c r="S42" s="7" t="s">
        <v>123</v>
      </c>
      <c r="T42" s="7" t="s">
        <v>124</v>
      </c>
      <c r="U42" s="7" t="s">
        <v>140</v>
      </c>
      <c r="V42" s="7" t="s">
        <v>37</v>
      </c>
      <c r="W42" s="7" t="s">
        <v>37</v>
      </c>
      <c r="X42" s="7" t="s">
        <v>136</v>
      </c>
      <c r="Y42" s="7" t="s">
        <v>127</v>
      </c>
      <c r="Z42" s="5">
        <v>20</v>
      </c>
    </row>
    <row r="43" spans="1:26" ht="61" x14ac:dyDescent="0.2">
      <c r="A43" s="6">
        <v>44825.496678240743</v>
      </c>
      <c r="B43" s="6">
        <v>44825.503298611111</v>
      </c>
      <c r="C43" s="7" t="s">
        <v>48</v>
      </c>
      <c r="D43" s="5">
        <v>100</v>
      </c>
      <c r="E43" s="5">
        <v>572</v>
      </c>
      <c r="F43" s="7" t="s">
        <v>37</v>
      </c>
      <c r="G43" s="6">
        <v>44825.503307939813</v>
      </c>
      <c r="H43" s="7" t="s">
        <v>141</v>
      </c>
      <c r="I43" s="7" t="s">
        <v>50</v>
      </c>
      <c r="J43" s="7" t="s">
        <v>40</v>
      </c>
      <c r="K43" s="7" t="s">
        <v>47</v>
      </c>
      <c r="L43" s="7" t="s">
        <v>51</v>
      </c>
      <c r="M43" s="7" t="s">
        <v>51</v>
      </c>
      <c r="N43" s="7" t="s">
        <v>51</v>
      </c>
      <c r="O43" s="7" t="s">
        <v>51</v>
      </c>
      <c r="P43" s="7" t="s">
        <v>51</v>
      </c>
      <c r="Q43" s="7" t="s">
        <v>142</v>
      </c>
      <c r="R43" s="7" t="s">
        <v>92</v>
      </c>
      <c r="S43" s="7" t="s">
        <v>123</v>
      </c>
      <c r="T43" s="7" t="s">
        <v>124</v>
      </c>
      <c r="U43" s="7" t="s">
        <v>125</v>
      </c>
      <c r="V43" s="7" t="s">
        <v>37</v>
      </c>
      <c r="W43" s="7" t="s">
        <v>73</v>
      </c>
      <c r="X43" s="7" t="s">
        <v>126</v>
      </c>
      <c r="Y43" s="7" t="s">
        <v>127</v>
      </c>
      <c r="Z43" s="5">
        <v>20</v>
      </c>
    </row>
    <row r="44" spans="1:26" ht="61" x14ac:dyDescent="0.2">
      <c r="A44" s="6">
        <v>44825.573344907411</v>
      </c>
      <c r="B44" s="6">
        <v>44825.595879629633</v>
      </c>
      <c r="C44" s="7" t="s">
        <v>48</v>
      </c>
      <c r="D44" s="5">
        <v>100</v>
      </c>
      <c r="E44" s="5">
        <v>1946</v>
      </c>
      <c r="F44" s="7" t="s">
        <v>37</v>
      </c>
      <c r="G44" s="6">
        <v>44825.595886087962</v>
      </c>
      <c r="H44" s="7" t="s">
        <v>143</v>
      </c>
      <c r="I44" s="7" t="s">
        <v>50</v>
      </c>
      <c r="J44" s="7" t="s">
        <v>40</v>
      </c>
      <c r="K44" s="7" t="s">
        <v>47</v>
      </c>
      <c r="L44" s="7" t="s">
        <v>43</v>
      </c>
      <c r="M44" s="7" t="s">
        <v>51</v>
      </c>
      <c r="N44" s="7" t="s">
        <v>56</v>
      </c>
      <c r="O44" s="7" t="s">
        <v>43</v>
      </c>
      <c r="P44" s="7" t="s">
        <v>43</v>
      </c>
      <c r="Q44" s="7" t="s">
        <v>144</v>
      </c>
      <c r="R44" s="7" t="s">
        <v>145</v>
      </c>
      <c r="S44" s="7" t="s">
        <v>123</v>
      </c>
      <c r="T44" s="7" t="s">
        <v>124</v>
      </c>
      <c r="U44" s="7" t="s">
        <v>125</v>
      </c>
      <c r="V44" s="7" t="s">
        <v>37</v>
      </c>
      <c r="W44" s="7" t="s">
        <v>73</v>
      </c>
      <c r="X44" s="7" t="s">
        <v>136</v>
      </c>
      <c r="Y44" s="7" t="s">
        <v>146</v>
      </c>
      <c r="Z44" s="5">
        <v>22</v>
      </c>
    </row>
    <row r="45" spans="1:26" ht="61" x14ac:dyDescent="0.2">
      <c r="A45" s="6">
        <v>44825.71502314815</v>
      </c>
      <c r="B45" s="6">
        <v>44825.717858796299</v>
      </c>
      <c r="C45" s="7" t="s">
        <v>48</v>
      </c>
      <c r="D45" s="5">
        <v>100</v>
      </c>
      <c r="E45" s="5">
        <v>244</v>
      </c>
      <c r="F45" s="7" t="s">
        <v>37</v>
      </c>
      <c r="G45" s="6">
        <v>44825.717865266204</v>
      </c>
      <c r="H45" s="7" t="s">
        <v>147</v>
      </c>
      <c r="I45" s="7" t="s">
        <v>50</v>
      </c>
      <c r="J45" s="7" t="s">
        <v>40</v>
      </c>
      <c r="K45" s="7" t="s">
        <v>47</v>
      </c>
      <c r="L45" s="7" t="s">
        <v>51</v>
      </c>
      <c r="M45" s="7" t="s">
        <v>43</v>
      </c>
      <c r="N45" s="7" t="s">
        <v>43</v>
      </c>
      <c r="O45" s="7" t="s">
        <v>56</v>
      </c>
      <c r="P45" s="7" t="s">
        <v>56</v>
      </c>
      <c r="Q45" s="7" t="s">
        <v>148</v>
      </c>
      <c r="R45" s="7" t="s">
        <v>149</v>
      </c>
      <c r="S45" s="7" t="s">
        <v>123</v>
      </c>
      <c r="T45" s="7" t="s">
        <v>124</v>
      </c>
      <c r="U45" s="7" t="s">
        <v>125</v>
      </c>
      <c r="V45" s="7" t="s">
        <v>37</v>
      </c>
      <c r="W45" s="7" t="s">
        <v>73</v>
      </c>
      <c r="X45" s="7" t="s">
        <v>126</v>
      </c>
      <c r="Y45" s="7" t="s">
        <v>127</v>
      </c>
      <c r="Z45" s="5">
        <v>20</v>
      </c>
    </row>
    <row r="46" spans="1:26" ht="61" x14ac:dyDescent="0.2">
      <c r="A46" s="6">
        <v>44825.720879629633</v>
      </c>
      <c r="B46" s="6">
        <v>44825.722037037034</v>
      </c>
      <c r="C46" s="7" t="s">
        <v>48</v>
      </c>
      <c r="D46" s="5">
        <v>100</v>
      </c>
      <c r="E46" s="5">
        <v>99</v>
      </c>
      <c r="F46" s="7" t="s">
        <v>37</v>
      </c>
      <c r="G46" s="6">
        <v>44825.722045543982</v>
      </c>
      <c r="H46" s="7" t="s">
        <v>150</v>
      </c>
      <c r="I46" s="7" t="s">
        <v>50</v>
      </c>
      <c r="J46" s="7" t="s">
        <v>40</v>
      </c>
      <c r="K46" s="7" t="s">
        <v>47</v>
      </c>
      <c r="L46" s="7" t="s">
        <v>51</v>
      </c>
      <c r="M46" s="7" t="s">
        <v>56</v>
      </c>
      <c r="N46" s="7" t="s">
        <v>51</v>
      </c>
      <c r="O46" s="7" t="s">
        <v>56</v>
      </c>
      <c r="P46" s="7" t="s">
        <v>51</v>
      </c>
      <c r="Q46" s="7" t="s">
        <v>151</v>
      </c>
      <c r="R46" s="7" t="s">
        <v>152</v>
      </c>
      <c r="S46" s="7" t="s">
        <v>153</v>
      </c>
      <c r="T46" s="7" t="s">
        <v>124</v>
      </c>
      <c r="U46" s="7" t="s">
        <v>154</v>
      </c>
      <c r="V46" s="7" t="s">
        <v>37</v>
      </c>
      <c r="W46" s="7" t="s">
        <v>73</v>
      </c>
      <c r="X46" s="7" t="s">
        <v>136</v>
      </c>
      <c r="Y46" s="7" t="s">
        <v>127</v>
      </c>
      <c r="Z46" s="5">
        <v>18</v>
      </c>
    </row>
    <row r="47" spans="1:26" ht="61" x14ac:dyDescent="0.2">
      <c r="A47" s="6">
        <v>44825.764201388891</v>
      </c>
      <c r="B47" s="6">
        <v>44825.766157407408</v>
      </c>
      <c r="C47" s="7" t="s">
        <v>48</v>
      </c>
      <c r="D47" s="5">
        <v>100</v>
      </c>
      <c r="E47" s="5">
        <v>168</v>
      </c>
      <c r="F47" s="7" t="s">
        <v>37</v>
      </c>
      <c r="G47" s="6">
        <v>44825.766163993052</v>
      </c>
      <c r="H47" s="7" t="s">
        <v>155</v>
      </c>
      <c r="I47" s="7" t="s">
        <v>50</v>
      </c>
      <c r="J47" s="7" t="s">
        <v>40</v>
      </c>
      <c r="K47" s="7" t="s">
        <v>47</v>
      </c>
      <c r="L47" s="7" t="s">
        <v>56</v>
      </c>
      <c r="M47" s="7" t="s">
        <v>56</v>
      </c>
      <c r="N47" s="7" t="s">
        <v>56</v>
      </c>
      <c r="O47" s="7" t="s">
        <v>56</v>
      </c>
      <c r="P47" s="7" t="s">
        <v>56</v>
      </c>
      <c r="Q47" s="7" t="s">
        <v>156</v>
      </c>
      <c r="R47" s="7" t="s">
        <v>58</v>
      </c>
      <c r="S47" s="7" t="s">
        <v>153</v>
      </c>
      <c r="T47" s="7" t="s">
        <v>131</v>
      </c>
      <c r="U47" s="7" t="s">
        <v>135</v>
      </c>
      <c r="V47" s="7" t="s">
        <v>73</v>
      </c>
      <c r="W47" s="7" t="s">
        <v>37</v>
      </c>
      <c r="X47" s="7" t="s">
        <v>157</v>
      </c>
      <c r="Y47" s="7" t="s">
        <v>127</v>
      </c>
      <c r="Z47" s="5">
        <v>15</v>
      </c>
    </row>
    <row r="48" spans="1:26" ht="61" x14ac:dyDescent="0.2">
      <c r="A48" s="6">
        <v>44825.806342592594</v>
      </c>
      <c r="B48" s="6">
        <v>44825.807476851849</v>
      </c>
      <c r="C48" s="7" t="s">
        <v>48</v>
      </c>
      <c r="D48" s="5">
        <v>100</v>
      </c>
      <c r="E48" s="5">
        <v>98</v>
      </c>
      <c r="F48" s="7" t="s">
        <v>37</v>
      </c>
      <c r="G48" s="6">
        <v>44825.807490648149</v>
      </c>
      <c r="H48" s="7" t="s">
        <v>158</v>
      </c>
      <c r="I48" s="7" t="s">
        <v>50</v>
      </c>
      <c r="J48" s="7" t="s">
        <v>40</v>
      </c>
      <c r="K48" s="7" t="s">
        <v>47</v>
      </c>
      <c r="L48" s="7" t="s">
        <v>51</v>
      </c>
      <c r="M48" s="7" t="s">
        <v>51</v>
      </c>
      <c r="N48" s="7" t="s">
        <v>51</v>
      </c>
      <c r="O48" s="7" t="s">
        <v>56</v>
      </c>
      <c r="P48" s="7" t="s">
        <v>51</v>
      </c>
      <c r="Q48" s="7" t="s">
        <v>159</v>
      </c>
      <c r="R48" s="7" t="s">
        <v>160</v>
      </c>
      <c r="S48" s="7" t="s">
        <v>123</v>
      </c>
      <c r="T48" s="7" t="s">
        <v>124</v>
      </c>
      <c r="U48" s="7" t="s">
        <v>154</v>
      </c>
      <c r="V48" s="7" t="s">
        <v>37</v>
      </c>
      <c r="W48" s="7" t="s">
        <v>73</v>
      </c>
      <c r="X48" s="7" t="s">
        <v>136</v>
      </c>
      <c r="Y48" s="7" t="s">
        <v>127</v>
      </c>
      <c r="Z48" s="5">
        <v>19</v>
      </c>
    </row>
    <row r="49" spans="1:26" ht="25" x14ac:dyDescent="0.2">
      <c r="A49" s="6">
        <v>44826.495763888888</v>
      </c>
      <c r="B49" s="6">
        <v>44826.506851851853</v>
      </c>
      <c r="C49" s="7" t="s">
        <v>48</v>
      </c>
      <c r="D49" s="5">
        <v>100</v>
      </c>
      <c r="E49" s="5">
        <v>958</v>
      </c>
      <c r="F49" s="7" t="s">
        <v>37</v>
      </c>
      <c r="G49" s="6">
        <v>44826.506862291666</v>
      </c>
      <c r="H49" s="7" t="s">
        <v>161</v>
      </c>
      <c r="I49" s="7" t="s">
        <v>50</v>
      </c>
      <c r="J49" s="7" t="s">
        <v>40</v>
      </c>
      <c r="K49" s="7" t="s">
        <v>47</v>
      </c>
      <c r="L49" s="7" t="s">
        <v>43</v>
      </c>
      <c r="M49" s="7" t="s">
        <v>43</v>
      </c>
      <c r="N49" s="7" t="s">
        <v>51</v>
      </c>
      <c r="O49" s="7" t="s">
        <v>51</v>
      </c>
      <c r="P49" s="7" t="s">
        <v>43</v>
      </c>
      <c r="Q49" s="7" t="s">
        <v>162</v>
      </c>
      <c r="R49" s="7" t="s">
        <v>163</v>
      </c>
      <c r="S49" s="7" t="s">
        <v>123</v>
      </c>
      <c r="T49" s="7" t="s">
        <v>124</v>
      </c>
      <c r="U49" s="7" t="s">
        <v>154</v>
      </c>
      <c r="V49" s="7" t="s">
        <v>37</v>
      </c>
      <c r="W49" s="7" t="s">
        <v>73</v>
      </c>
      <c r="X49" s="7" t="s">
        <v>136</v>
      </c>
      <c r="Y49" s="7" t="s">
        <v>41</v>
      </c>
      <c r="Z49" s="5">
        <v>23</v>
      </c>
    </row>
    <row r="50" spans="1:26" ht="25" x14ac:dyDescent="0.2">
      <c r="A50" s="6">
        <v>44819.581724537034</v>
      </c>
      <c r="B50" s="6">
        <v>44819.582569444443</v>
      </c>
      <c r="C50" s="7" t="s">
        <v>48</v>
      </c>
      <c r="D50" s="5">
        <v>60</v>
      </c>
      <c r="E50" s="5">
        <v>72</v>
      </c>
      <c r="F50" s="7" t="s">
        <v>73</v>
      </c>
      <c r="G50" s="6">
        <v>44826.582641805559</v>
      </c>
      <c r="H50" s="7" t="s">
        <v>164</v>
      </c>
      <c r="I50" s="7" t="s">
        <v>50</v>
      </c>
      <c r="J50" s="7" t="s">
        <v>40</v>
      </c>
      <c r="K50" s="7" t="s">
        <v>47</v>
      </c>
      <c r="L50" s="7" t="s">
        <v>55</v>
      </c>
      <c r="M50" s="7" t="s">
        <v>51</v>
      </c>
      <c r="N50" s="7" t="s">
        <v>56</v>
      </c>
      <c r="O50" s="7" t="s">
        <v>55</v>
      </c>
      <c r="P50" s="7" t="s">
        <v>66</v>
      </c>
      <c r="Q50" s="7" t="s">
        <v>41</v>
      </c>
      <c r="R50" s="7" t="s">
        <v>41</v>
      </c>
      <c r="S50" s="7" t="s">
        <v>41</v>
      </c>
      <c r="T50" s="7" t="s">
        <v>41</v>
      </c>
      <c r="U50" s="7" t="s">
        <v>41</v>
      </c>
      <c r="V50" s="7" t="s">
        <v>41</v>
      </c>
      <c r="W50" s="7" t="s">
        <v>41</v>
      </c>
      <c r="X50" s="7" t="s">
        <v>41</v>
      </c>
      <c r="Y50" s="7" t="s">
        <v>41</v>
      </c>
      <c r="Z50" s="5">
        <v>12</v>
      </c>
    </row>
    <row r="51" spans="1:26" ht="61" x14ac:dyDescent="0.2">
      <c r="A51" s="6">
        <v>44826.580648148149</v>
      </c>
      <c r="B51" s="6">
        <v>44826.582777777781</v>
      </c>
      <c r="C51" s="7" t="s">
        <v>48</v>
      </c>
      <c r="D51" s="5">
        <v>100</v>
      </c>
      <c r="E51" s="5">
        <v>183</v>
      </c>
      <c r="F51" s="7" t="s">
        <v>37</v>
      </c>
      <c r="G51" s="6">
        <v>44826.582781585646</v>
      </c>
      <c r="H51" s="7" t="s">
        <v>165</v>
      </c>
      <c r="I51" s="7" t="s">
        <v>50</v>
      </c>
      <c r="J51" s="7" t="s">
        <v>40</v>
      </c>
      <c r="K51" s="7" t="s">
        <v>47</v>
      </c>
      <c r="L51" s="7" t="s">
        <v>51</v>
      </c>
      <c r="M51" s="7" t="s">
        <v>43</v>
      </c>
      <c r="N51" s="7" t="s">
        <v>51</v>
      </c>
      <c r="O51" s="7" t="s">
        <v>56</v>
      </c>
      <c r="P51" s="7" t="s">
        <v>51</v>
      </c>
      <c r="Q51" s="7" t="s">
        <v>166</v>
      </c>
      <c r="R51" s="7" t="s">
        <v>167</v>
      </c>
      <c r="S51" s="7" t="s">
        <v>153</v>
      </c>
      <c r="T51" s="7" t="s">
        <v>168</v>
      </c>
      <c r="U51" s="7" t="s">
        <v>125</v>
      </c>
      <c r="V51" s="7" t="s">
        <v>37</v>
      </c>
      <c r="W51" s="7" t="s">
        <v>37</v>
      </c>
      <c r="X51" s="7" t="s">
        <v>132</v>
      </c>
      <c r="Y51" s="7" t="s">
        <v>127</v>
      </c>
      <c r="Z51" s="5">
        <v>20</v>
      </c>
    </row>
    <row r="52" spans="1:26" ht="25" x14ac:dyDescent="0.2">
      <c r="A52" s="6">
        <v>44819.596458333333</v>
      </c>
      <c r="B52" s="6">
        <v>44819.597407407404</v>
      </c>
      <c r="C52" s="7" t="s">
        <v>48</v>
      </c>
      <c r="D52" s="5">
        <v>70</v>
      </c>
      <c r="E52" s="5">
        <v>81</v>
      </c>
      <c r="F52" s="7" t="s">
        <v>73</v>
      </c>
      <c r="G52" s="6">
        <v>44826.597457800926</v>
      </c>
      <c r="H52" s="7" t="s">
        <v>169</v>
      </c>
      <c r="I52" s="7" t="s">
        <v>50</v>
      </c>
      <c r="J52" s="7" t="s">
        <v>40</v>
      </c>
      <c r="K52" s="7" t="s">
        <v>47</v>
      </c>
      <c r="L52" s="7" t="s">
        <v>43</v>
      </c>
      <c r="M52" s="7" t="s">
        <v>56</v>
      </c>
      <c r="N52" s="7" t="s">
        <v>43</v>
      </c>
      <c r="O52" s="7" t="s">
        <v>51</v>
      </c>
      <c r="P52" s="7" t="s">
        <v>51</v>
      </c>
      <c r="Q52" s="7" t="s">
        <v>170</v>
      </c>
      <c r="R52" s="7" t="s">
        <v>41</v>
      </c>
      <c r="S52" s="7" t="s">
        <v>41</v>
      </c>
      <c r="T52" s="7" t="s">
        <v>41</v>
      </c>
      <c r="U52" s="7" t="s">
        <v>41</v>
      </c>
      <c r="V52" s="7" t="s">
        <v>41</v>
      </c>
      <c r="W52" s="7" t="s">
        <v>41</v>
      </c>
      <c r="X52" s="7" t="s">
        <v>41</v>
      </c>
      <c r="Y52" s="7" t="s">
        <v>41</v>
      </c>
      <c r="Z52" s="5">
        <v>21</v>
      </c>
    </row>
    <row r="53" spans="1:26" ht="25" x14ac:dyDescent="0.2">
      <c r="A53" s="6">
        <v>44819.599988425929</v>
      </c>
      <c r="B53" s="6">
        <v>44819.600729166668</v>
      </c>
      <c r="C53" s="7" t="s">
        <v>48</v>
      </c>
      <c r="D53" s="5">
        <v>70</v>
      </c>
      <c r="E53" s="5">
        <v>63</v>
      </c>
      <c r="F53" s="7" t="s">
        <v>73</v>
      </c>
      <c r="G53" s="6">
        <v>44826.600733344909</v>
      </c>
      <c r="H53" s="7" t="s">
        <v>171</v>
      </c>
      <c r="I53" s="7" t="s">
        <v>50</v>
      </c>
      <c r="J53" s="7" t="s">
        <v>40</v>
      </c>
      <c r="K53" s="7" t="s">
        <v>47</v>
      </c>
      <c r="L53" s="7" t="s">
        <v>56</v>
      </c>
      <c r="M53" s="7" t="s">
        <v>43</v>
      </c>
      <c r="N53" s="7" t="s">
        <v>43</v>
      </c>
      <c r="O53" s="7" t="s">
        <v>66</v>
      </c>
      <c r="P53" s="7" t="s">
        <v>66</v>
      </c>
      <c r="Q53" s="7" t="s">
        <v>94</v>
      </c>
      <c r="R53" s="7" t="s">
        <v>41</v>
      </c>
      <c r="S53" s="7" t="s">
        <v>41</v>
      </c>
      <c r="T53" s="7" t="s">
        <v>41</v>
      </c>
      <c r="U53" s="7" t="s">
        <v>41</v>
      </c>
      <c r="V53" s="7" t="s">
        <v>41</v>
      </c>
      <c r="W53" s="7" t="s">
        <v>41</v>
      </c>
      <c r="X53" s="7" t="s">
        <v>41</v>
      </c>
      <c r="Y53" s="7" t="s">
        <v>41</v>
      </c>
      <c r="Z53" s="5">
        <v>15</v>
      </c>
    </row>
    <row r="54" spans="1:26" ht="25" x14ac:dyDescent="0.2">
      <c r="A54" s="6">
        <v>44819.607719907406</v>
      </c>
      <c r="B54" s="6">
        <v>44819.609178240738</v>
      </c>
      <c r="C54" s="7" t="s">
        <v>48</v>
      </c>
      <c r="D54" s="5">
        <v>70</v>
      </c>
      <c r="E54" s="5">
        <v>126</v>
      </c>
      <c r="F54" s="7" t="s">
        <v>73</v>
      </c>
      <c r="G54" s="6">
        <v>44826.609262384256</v>
      </c>
      <c r="H54" s="7" t="s">
        <v>172</v>
      </c>
      <c r="I54" s="7" t="s">
        <v>50</v>
      </c>
      <c r="J54" s="7" t="s">
        <v>40</v>
      </c>
      <c r="K54" s="7" t="s">
        <v>47</v>
      </c>
      <c r="L54" s="7" t="s">
        <v>51</v>
      </c>
      <c r="M54" s="7" t="s">
        <v>43</v>
      </c>
      <c r="N54" s="7" t="s">
        <v>43</v>
      </c>
      <c r="O54" s="7" t="s">
        <v>43</v>
      </c>
      <c r="P54" s="7" t="s">
        <v>43</v>
      </c>
      <c r="Q54" s="7" t="s">
        <v>144</v>
      </c>
      <c r="R54" s="7" t="s">
        <v>41</v>
      </c>
      <c r="S54" s="7" t="s">
        <v>41</v>
      </c>
      <c r="T54" s="7" t="s">
        <v>41</v>
      </c>
      <c r="U54" s="7" t="s">
        <v>41</v>
      </c>
      <c r="V54" s="7" t="s">
        <v>41</v>
      </c>
      <c r="W54" s="7" t="s">
        <v>41</v>
      </c>
      <c r="X54" s="7" t="s">
        <v>41</v>
      </c>
      <c r="Y54" s="7" t="s">
        <v>41</v>
      </c>
      <c r="Z54" s="5">
        <v>24</v>
      </c>
    </row>
    <row r="55" spans="1:26" ht="61" x14ac:dyDescent="0.2">
      <c r="A55" s="6">
        <v>44826.608472222222</v>
      </c>
      <c r="B55" s="6">
        <v>44826.628842592596</v>
      </c>
      <c r="C55" s="7" t="s">
        <v>48</v>
      </c>
      <c r="D55" s="5">
        <v>100</v>
      </c>
      <c r="E55" s="5">
        <v>1760</v>
      </c>
      <c r="F55" s="7" t="s">
        <v>37</v>
      </c>
      <c r="G55" s="6">
        <v>44826.628855439812</v>
      </c>
      <c r="H55" s="7" t="s">
        <v>173</v>
      </c>
      <c r="I55" s="7" t="s">
        <v>50</v>
      </c>
      <c r="J55" s="7" t="s">
        <v>40</v>
      </c>
      <c r="K55" s="7" t="s">
        <v>47</v>
      </c>
      <c r="L55" s="7" t="s">
        <v>55</v>
      </c>
      <c r="M55" s="7" t="s">
        <v>56</v>
      </c>
      <c r="N55" s="7" t="s">
        <v>55</v>
      </c>
      <c r="O55" s="7" t="s">
        <v>51</v>
      </c>
      <c r="P55" s="7" t="s">
        <v>56</v>
      </c>
      <c r="Q55" s="7" t="s">
        <v>174</v>
      </c>
      <c r="R55" s="7" t="s">
        <v>58</v>
      </c>
      <c r="S55" s="7" t="s">
        <v>123</v>
      </c>
      <c r="T55" s="7" t="s">
        <v>124</v>
      </c>
      <c r="U55" s="7" t="s">
        <v>125</v>
      </c>
      <c r="V55" s="7" t="s">
        <v>37</v>
      </c>
      <c r="W55" s="7" t="s">
        <v>73</v>
      </c>
      <c r="X55" s="7" t="s">
        <v>126</v>
      </c>
      <c r="Y55" s="7" t="s">
        <v>127</v>
      </c>
      <c r="Z55" s="5">
        <v>14</v>
      </c>
    </row>
    <row r="56" spans="1:26" ht="49" x14ac:dyDescent="0.2">
      <c r="A56" s="6">
        <v>44826.659259259257</v>
      </c>
      <c r="B56" s="6">
        <v>44826.660613425927</v>
      </c>
      <c r="C56" s="7" t="s">
        <v>48</v>
      </c>
      <c r="D56" s="5">
        <v>100</v>
      </c>
      <c r="E56" s="5">
        <v>117</v>
      </c>
      <c r="F56" s="7" t="s">
        <v>37</v>
      </c>
      <c r="G56" s="6">
        <v>44826.660624328702</v>
      </c>
      <c r="H56" s="7" t="s">
        <v>175</v>
      </c>
      <c r="I56" s="7" t="s">
        <v>50</v>
      </c>
      <c r="J56" s="7" t="s">
        <v>40</v>
      </c>
      <c r="K56" s="7" t="s">
        <v>47</v>
      </c>
      <c r="L56" s="7" t="s">
        <v>51</v>
      </c>
      <c r="M56" s="7" t="s">
        <v>51</v>
      </c>
      <c r="N56" s="7" t="s">
        <v>51</v>
      </c>
      <c r="O56" s="7" t="s">
        <v>51</v>
      </c>
      <c r="P56" s="7" t="s">
        <v>51</v>
      </c>
      <c r="Q56" s="7" t="s">
        <v>159</v>
      </c>
      <c r="R56" s="7" t="s">
        <v>176</v>
      </c>
      <c r="S56" s="7" t="s">
        <v>153</v>
      </c>
      <c r="T56" s="7" t="s">
        <v>168</v>
      </c>
      <c r="U56" s="7" t="s">
        <v>135</v>
      </c>
      <c r="V56" s="7" t="s">
        <v>73</v>
      </c>
      <c r="W56" s="7" t="s">
        <v>37</v>
      </c>
      <c r="X56" s="7" t="s">
        <v>126</v>
      </c>
      <c r="Y56" s="7" t="s">
        <v>137</v>
      </c>
      <c r="Z56" s="5">
        <v>20</v>
      </c>
    </row>
    <row r="57" spans="1:26" ht="25" x14ac:dyDescent="0.2">
      <c r="A57" s="6">
        <v>44819.666863425926</v>
      </c>
      <c r="B57" s="6">
        <v>44819.667604166665</v>
      </c>
      <c r="C57" s="7" t="s">
        <v>48</v>
      </c>
      <c r="D57" s="5">
        <v>60</v>
      </c>
      <c r="E57" s="5">
        <v>63</v>
      </c>
      <c r="F57" s="7" t="s">
        <v>73</v>
      </c>
      <c r="G57" s="6">
        <v>44826.667632546298</v>
      </c>
      <c r="H57" s="7" t="s">
        <v>177</v>
      </c>
      <c r="I57" s="7" t="s">
        <v>50</v>
      </c>
      <c r="J57" s="7" t="s">
        <v>40</v>
      </c>
      <c r="K57" s="7" t="s">
        <v>47</v>
      </c>
      <c r="L57" s="7" t="s">
        <v>55</v>
      </c>
      <c r="M57" s="7" t="s">
        <v>56</v>
      </c>
      <c r="N57" s="7" t="s">
        <v>51</v>
      </c>
      <c r="O57" s="7" t="s">
        <v>55</v>
      </c>
      <c r="P57" s="7" t="s">
        <v>66</v>
      </c>
      <c r="Q57" s="7" t="s">
        <v>41</v>
      </c>
      <c r="R57" s="7" t="s">
        <v>41</v>
      </c>
      <c r="S57" s="7" t="s">
        <v>41</v>
      </c>
      <c r="T57" s="7" t="s">
        <v>41</v>
      </c>
      <c r="U57" s="7" t="s">
        <v>41</v>
      </c>
      <c r="V57" s="7" t="s">
        <v>41</v>
      </c>
      <c r="W57" s="7" t="s">
        <v>41</v>
      </c>
      <c r="X57" s="7" t="s">
        <v>41</v>
      </c>
      <c r="Y57" s="7" t="s">
        <v>41</v>
      </c>
      <c r="Z57" s="5">
        <v>12</v>
      </c>
    </row>
    <row r="58" spans="1:26" ht="25" x14ac:dyDescent="0.2">
      <c r="A58" s="6">
        <v>44819.661909722221</v>
      </c>
      <c r="B58" s="6">
        <v>44819.67701388889</v>
      </c>
      <c r="C58" s="7" t="s">
        <v>48</v>
      </c>
      <c r="D58" s="5">
        <v>80</v>
      </c>
      <c r="E58" s="5">
        <v>1304</v>
      </c>
      <c r="F58" s="7" t="s">
        <v>73</v>
      </c>
      <c r="G58" s="6">
        <v>44826.677063009258</v>
      </c>
      <c r="H58" s="7" t="s">
        <v>178</v>
      </c>
      <c r="I58" s="7" t="s">
        <v>50</v>
      </c>
      <c r="J58" s="7" t="s">
        <v>40</v>
      </c>
      <c r="K58" s="7" t="s">
        <v>47</v>
      </c>
      <c r="L58" s="7" t="s">
        <v>56</v>
      </c>
      <c r="M58" s="7" t="s">
        <v>56</v>
      </c>
      <c r="N58" s="7" t="s">
        <v>51</v>
      </c>
      <c r="O58" s="7" t="s">
        <v>56</v>
      </c>
      <c r="P58" s="7" t="s">
        <v>56</v>
      </c>
      <c r="Q58" s="7" t="s">
        <v>179</v>
      </c>
      <c r="R58" s="7" t="s">
        <v>45</v>
      </c>
      <c r="S58" s="7" t="s">
        <v>41</v>
      </c>
      <c r="T58" s="7" t="s">
        <v>41</v>
      </c>
      <c r="U58" s="7" t="s">
        <v>41</v>
      </c>
      <c r="V58" s="7" t="s">
        <v>41</v>
      </c>
      <c r="W58" s="7" t="s">
        <v>41</v>
      </c>
      <c r="X58" s="7" t="s">
        <v>41</v>
      </c>
      <c r="Y58" s="7" t="s">
        <v>41</v>
      </c>
      <c r="Z58" s="5">
        <v>16</v>
      </c>
    </row>
    <row r="59" spans="1:26" ht="25" x14ac:dyDescent="0.2">
      <c r="A59" s="6">
        <v>44819.777361111112</v>
      </c>
      <c r="B59" s="6">
        <v>44819.778067129628</v>
      </c>
      <c r="C59" s="7" t="s">
        <v>48</v>
      </c>
      <c r="D59" s="5">
        <v>60</v>
      </c>
      <c r="E59" s="5">
        <v>61</v>
      </c>
      <c r="F59" s="7" t="s">
        <v>73</v>
      </c>
      <c r="G59" s="6">
        <v>44826.778087638886</v>
      </c>
      <c r="H59" s="7" t="s">
        <v>180</v>
      </c>
      <c r="I59" s="7" t="s">
        <v>50</v>
      </c>
      <c r="J59" s="7" t="s">
        <v>40</v>
      </c>
      <c r="K59" s="7" t="s">
        <v>47</v>
      </c>
      <c r="L59" s="7" t="s">
        <v>51</v>
      </c>
      <c r="M59" s="7" t="s">
        <v>43</v>
      </c>
      <c r="N59" s="7" t="s">
        <v>43</v>
      </c>
      <c r="O59" s="7" t="s">
        <v>43</v>
      </c>
      <c r="P59" s="7" t="s">
        <v>51</v>
      </c>
      <c r="Q59" s="7" t="s">
        <v>41</v>
      </c>
      <c r="R59" s="7" t="s">
        <v>41</v>
      </c>
      <c r="S59" s="7" t="s">
        <v>41</v>
      </c>
      <c r="T59" s="7" t="s">
        <v>41</v>
      </c>
      <c r="U59" s="7" t="s">
        <v>41</v>
      </c>
      <c r="V59" s="7" t="s">
        <v>41</v>
      </c>
      <c r="W59" s="7" t="s">
        <v>41</v>
      </c>
      <c r="X59" s="7" t="s">
        <v>41</v>
      </c>
      <c r="Y59" s="7" t="s">
        <v>41</v>
      </c>
      <c r="Z59" s="5">
        <v>23</v>
      </c>
    </row>
    <row r="60" spans="1:26" ht="61" x14ac:dyDescent="0.2">
      <c r="A60" s="6">
        <v>44826.766446759262</v>
      </c>
      <c r="B60" s="6">
        <v>44826.778784722221</v>
      </c>
      <c r="C60" s="7" t="s">
        <v>48</v>
      </c>
      <c r="D60" s="5">
        <v>100</v>
      </c>
      <c r="E60" s="5">
        <v>1066</v>
      </c>
      <c r="F60" s="7" t="s">
        <v>37</v>
      </c>
      <c r="G60" s="6">
        <v>44826.778797662038</v>
      </c>
      <c r="H60" s="7" t="s">
        <v>181</v>
      </c>
      <c r="I60" s="7" t="s">
        <v>50</v>
      </c>
      <c r="J60" s="7" t="s">
        <v>40</v>
      </c>
      <c r="K60" s="7" t="s">
        <v>47</v>
      </c>
      <c r="L60" s="7" t="s">
        <v>51</v>
      </c>
      <c r="M60" s="7" t="s">
        <v>51</v>
      </c>
      <c r="N60" s="7" t="s">
        <v>43</v>
      </c>
      <c r="O60" s="7" t="s">
        <v>43</v>
      </c>
      <c r="P60" s="7" t="s">
        <v>51</v>
      </c>
      <c r="Q60" s="7" t="s">
        <v>70</v>
      </c>
      <c r="R60" s="7" t="s">
        <v>112</v>
      </c>
      <c r="S60" s="7" t="s">
        <v>123</v>
      </c>
      <c r="T60" s="7" t="s">
        <v>124</v>
      </c>
      <c r="U60" s="7" t="s">
        <v>154</v>
      </c>
      <c r="V60" s="7" t="s">
        <v>37</v>
      </c>
      <c r="W60" s="7" t="s">
        <v>73</v>
      </c>
      <c r="X60" s="7" t="s">
        <v>126</v>
      </c>
      <c r="Y60" s="7" t="s">
        <v>127</v>
      </c>
      <c r="Z60" s="5">
        <v>22</v>
      </c>
    </row>
    <row r="61" spans="1:26" ht="25" x14ac:dyDescent="0.2">
      <c r="A61" s="6">
        <v>44819.852187500001</v>
      </c>
      <c r="B61" s="6">
        <v>44819.852997685186</v>
      </c>
      <c r="C61" s="7" t="s">
        <v>48</v>
      </c>
      <c r="D61" s="5">
        <v>60</v>
      </c>
      <c r="E61" s="5">
        <v>69</v>
      </c>
      <c r="F61" s="7" t="s">
        <v>73</v>
      </c>
      <c r="G61" s="6">
        <v>44826.853113321762</v>
      </c>
      <c r="H61" s="7" t="s">
        <v>182</v>
      </c>
      <c r="I61" s="7" t="s">
        <v>50</v>
      </c>
      <c r="J61" s="7" t="s">
        <v>40</v>
      </c>
      <c r="K61" s="7" t="s">
        <v>47</v>
      </c>
      <c r="L61" s="7" t="s">
        <v>51</v>
      </c>
      <c r="M61" s="7" t="s">
        <v>51</v>
      </c>
      <c r="N61" s="7" t="s">
        <v>51</v>
      </c>
      <c r="O61" s="7" t="s">
        <v>56</v>
      </c>
      <c r="P61" s="7" t="s">
        <v>51</v>
      </c>
      <c r="Q61" s="7" t="s">
        <v>41</v>
      </c>
      <c r="R61" s="7" t="s">
        <v>41</v>
      </c>
      <c r="S61" s="7" t="s">
        <v>41</v>
      </c>
      <c r="T61" s="7" t="s">
        <v>41</v>
      </c>
      <c r="U61" s="7" t="s">
        <v>41</v>
      </c>
      <c r="V61" s="7" t="s">
        <v>41</v>
      </c>
      <c r="W61" s="7" t="s">
        <v>41</v>
      </c>
      <c r="X61" s="7" t="s">
        <v>41</v>
      </c>
      <c r="Y61" s="7" t="s">
        <v>41</v>
      </c>
      <c r="Z61" s="5">
        <v>19</v>
      </c>
    </row>
    <row r="62" spans="1:26" ht="25" x14ac:dyDescent="0.2">
      <c r="A62" s="6">
        <v>44819.941192129627</v>
      </c>
      <c r="B62" s="6">
        <v>44819.941678240742</v>
      </c>
      <c r="C62" s="7" t="s">
        <v>48</v>
      </c>
      <c r="D62" s="5">
        <v>60</v>
      </c>
      <c r="E62" s="5">
        <v>41</v>
      </c>
      <c r="F62" s="7" t="s">
        <v>73</v>
      </c>
      <c r="G62" s="6">
        <v>44826.941733009262</v>
      </c>
      <c r="H62" s="7" t="s">
        <v>183</v>
      </c>
      <c r="I62" s="7" t="s">
        <v>50</v>
      </c>
      <c r="J62" s="7" t="s">
        <v>40</v>
      </c>
      <c r="K62" s="7" t="s">
        <v>47</v>
      </c>
      <c r="L62" s="7" t="s">
        <v>56</v>
      </c>
      <c r="M62" s="7" t="s">
        <v>56</v>
      </c>
      <c r="N62" s="7" t="s">
        <v>51</v>
      </c>
      <c r="O62" s="7" t="s">
        <v>51</v>
      </c>
      <c r="P62" s="7" t="s">
        <v>55</v>
      </c>
      <c r="Q62" s="7" t="s">
        <v>41</v>
      </c>
      <c r="R62" s="7" t="s">
        <v>41</v>
      </c>
      <c r="S62" s="7" t="s">
        <v>41</v>
      </c>
      <c r="T62" s="7" t="s">
        <v>41</v>
      </c>
      <c r="U62" s="7" t="s">
        <v>41</v>
      </c>
      <c r="V62" s="7" t="s">
        <v>41</v>
      </c>
      <c r="W62" s="7" t="s">
        <v>41</v>
      </c>
      <c r="X62" s="7" t="s">
        <v>41</v>
      </c>
      <c r="Y62" s="7" t="s">
        <v>41</v>
      </c>
      <c r="Z62" s="5">
        <v>16</v>
      </c>
    </row>
    <row r="63" spans="1:26" ht="61" x14ac:dyDescent="0.2">
      <c r="A63" s="6">
        <v>44826.099606481483</v>
      </c>
      <c r="B63" s="6">
        <v>44827.900787037041</v>
      </c>
      <c r="C63" s="7" t="s">
        <v>48</v>
      </c>
      <c r="D63" s="5">
        <v>100</v>
      </c>
      <c r="E63" s="5">
        <v>155622</v>
      </c>
      <c r="F63" s="7" t="s">
        <v>37</v>
      </c>
      <c r="G63" s="6">
        <v>44827.900800057869</v>
      </c>
      <c r="H63" s="7" t="s">
        <v>184</v>
      </c>
      <c r="I63" s="7" t="s">
        <v>50</v>
      </c>
      <c r="J63" s="7" t="s">
        <v>40</v>
      </c>
      <c r="K63" s="7" t="s">
        <v>47</v>
      </c>
      <c r="L63" s="7" t="s">
        <v>51</v>
      </c>
      <c r="M63" s="7" t="s">
        <v>51</v>
      </c>
      <c r="N63" s="7" t="s">
        <v>51</v>
      </c>
      <c r="O63" s="7" t="s">
        <v>56</v>
      </c>
      <c r="P63" s="7" t="s">
        <v>56</v>
      </c>
      <c r="Q63" s="7" t="s">
        <v>185</v>
      </c>
      <c r="R63" s="7" t="s">
        <v>186</v>
      </c>
      <c r="S63" s="7" t="s">
        <v>123</v>
      </c>
      <c r="T63" s="7" t="s">
        <v>124</v>
      </c>
      <c r="U63" s="7" t="s">
        <v>125</v>
      </c>
      <c r="V63" s="7" t="s">
        <v>37</v>
      </c>
      <c r="W63" s="7" t="s">
        <v>37</v>
      </c>
      <c r="X63" s="7" t="s">
        <v>136</v>
      </c>
      <c r="Y63" s="7" t="s">
        <v>146</v>
      </c>
      <c r="Z63" s="5">
        <v>18</v>
      </c>
    </row>
    <row r="64" spans="1:26" ht="61" x14ac:dyDescent="0.2">
      <c r="A64" s="6">
        <v>44828.448541666665</v>
      </c>
      <c r="B64" s="6">
        <v>44828.449641203704</v>
      </c>
      <c r="C64" s="7" t="s">
        <v>48</v>
      </c>
      <c r="D64" s="5">
        <v>100</v>
      </c>
      <c r="E64" s="5">
        <v>95</v>
      </c>
      <c r="F64" s="7" t="s">
        <v>37</v>
      </c>
      <c r="G64" s="6">
        <v>44828.449653761571</v>
      </c>
      <c r="H64" s="7" t="s">
        <v>187</v>
      </c>
      <c r="I64" s="7" t="s">
        <v>50</v>
      </c>
      <c r="J64" s="7" t="s">
        <v>40</v>
      </c>
      <c r="K64" s="7" t="s">
        <v>47</v>
      </c>
      <c r="L64" s="7" t="s">
        <v>51</v>
      </c>
      <c r="M64" s="7" t="s">
        <v>51</v>
      </c>
      <c r="N64" s="7" t="s">
        <v>51</v>
      </c>
      <c r="O64" s="7" t="s">
        <v>56</v>
      </c>
      <c r="P64" s="7" t="s">
        <v>51</v>
      </c>
      <c r="Q64" s="7" t="s">
        <v>188</v>
      </c>
      <c r="R64" s="7" t="s">
        <v>53</v>
      </c>
      <c r="S64" s="7" t="s">
        <v>123</v>
      </c>
      <c r="T64" s="7" t="s">
        <v>124</v>
      </c>
      <c r="U64" s="7" t="s">
        <v>154</v>
      </c>
      <c r="V64" s="7" t="s">
        <v>37</v>
      </c>
      <c r="W64" s="7" t="s">
        <v>73</v>
      </c>
      <c r="X64" s="7" t="s">
        <v>126</v>
      </c>
      <c r="Y64" s="7" t="s">
        <v>127</v>
      </c>
      <c r="Z64" s="5">
        <v>19</v>
      </c>
    </row>
    <row r="65" spans="1:26" ht="61" x14ac:dyDescent="0.2">
      <c r="A65" s="6">
        <v>44828.453043981484</v>
      </c>
      <c r="B65" s="6">
        <v>44828.454768518517</v>
      </c>
      <c r="C65" s="7" t="s">
        <v>48</v>
      </c>
      <c r="D65" s="5">
        <v>100</v>
      </c>
      <c r="E65" s="5">
        <v>148</v>
      </c>
      <c r="F65" s="7" t="s">
        <v>37</v>
      </c>
      <c r="G65" s="6">
        <v>44828.454778703701</v>
      </c>
      <c r="H65" s="7" t="s">
        <v>189</v>
      </c>
      <c r="I65" s="7" t="s">
        <v>50</v>
      </c>
      <c r="J65" s="7" t="s">
        <v>40</v>
      </c>
      <c r="K65" s="7" t="s">
        <v>47</v>
      </c>
      <c r="L65" s="7" t="s">
        <v>56</v>
      </c>
      <c r="M65" s="7" t="s">
        <v>56</v>
      </c>
      <c r="N65" s="7" t="s">
        <v>56</v>
      </c>
      <c r="O65" s="7" t="s">
        <v>56</v>
      </c>
      <c r="P65" s="7" t="s">
        <v>56</v>
      </c>
      <c r="Q65" s="7" t="s">
        <v>190</v>
      </c>
      <c r="R65" s="7" t="s">
        <v>191</v>
      </c>
      <c r="S65" s="7" t="s">
        <v>123</v>
      </c>
      <c r="T65" s="7" t="s">
        <v>124</v>
      </c>
      <c r="U65" s="7" t="s">
        <v>154</v>
      </c>
      <c r="V65" s="7" t="s">
        <v>37</v>
      </c>
      <c r="W65" s="7" t="s">
        <v>73</v>
      </c>
      <c r="X65" s="7" t="s">
        <v>126</v>
      </c>
      <c r="Y65" s="7" t="s">
        <v>127</v>
      </c>
      <c r="Z65" s="5">
        <v>15</v>
      </c>
    </row>
    <row r="66" spans="1:26" ht="25" x14ac:dyDescent="0.2">
      <c r="A66" s="6">
        <v>44828.750162037039</v>
      </c>
      <c r="B66" s="6">
        <v>44828.751863425925</v>
      </c>
      <c r="C66" s="7" t="s">
        <v>48</v>
      </c>
      <c r="D66" s="5">
        <v>100</v>
      </c>
      <c r="E66" s="5">
        <v>146</v>
      </c>
      <c r="F66" s="7" t="s">
        <v>37</v>
      </c>
      <c r="G66" s="6">
        <v>44828.751868831016</v>
      </c>
      <c r="H66" s="7" t="s">
        <v>192</v>
      </c>
      <c r="I66" s="7" t="s">
        <v>50</v>
      </c>
      <c r="J66" s="7" t="s">
        <v>40</v>
      </c>
      <c r="K66" s="7" t="s">
        <v>47</v>
      </c>
      <c r="L66" s="7" t="s">
        <v>56</v>
      </c>
      <c r="M66" s="7" t="s">
        <v>55</v>
      </c>
      <c r="N66" s="7" t="s">
        <v>56</v>
      </c>
      <c r="O66" s="7" t="s">
        <v>66</v>
      </c>
      <c r="P66" s="7" t="s">
        <v>55</v>
      </c>
      <c r="Q66" s="7" t="s">
        <v>193</v>
      </c>
      <c r="R66" s="7" t="s">
        <v>115</v>
      </c>
      <c r="S66" s="7" t="s">
        <v>41</v>
      </c>
      <c r="T66" s="7" t="s">
        <v>168</v>
      </c>
      <c r="U66" s="7" t="s">
        <v>154</v>
      </c>
      <c r="V66" s="7" t="s">
        <v>37</v>
      </c>
      <c r="W66" s="7" t="s">
        <v>73</v>
      </c>
      <c r="X66" s="7" t="s">
        <v>126</v>
      </c>
      <c r="Y66" s="7" t="s">
        <v>41</v>
      </c>
      <c r="Z66" s="5">
        <v>11</v>
      </c>
    </row>
    <row r="67" spans="1:26" ht="61" x14ac:dyDescent="0.2">
      <c r="A67" s="6">
        <v>44828.751909722225</v>
      </c>
      <c r="B67" s="6">
        <v>44828.753009259257</v>
      </c>
      <c r="C67" s="7" t="s">
        <v>48</v>
      </c>
      <c r="D67" s="5">
        <v>100</v>
      </c>
      <c r="E67" s="5">
        <v>95</v>
      </c>
      <c r="F67" s="7" t="s">
        <v>37</v>
      </c>
      <c r="G67" s="6">
        <v>44828.753014363429</v>
      </c>
      <c r="H67" s="7" t="s">
        <v>194</v>
      </c>
      <c r="I67" s="7" t="s">
        <v>50</v>
      </c>
      <c r="J67" s="7" t="s">
        <v>40</v>
      </c>
      <c r="K67" s="7" t="s">
        <v>47</v>
      </c>
      <c r="L67" s="7" t="s">
        <v>51</v>
      </c>
      <c r="M67" s="7" t="s">
        <v>55</v>
      </c>
      <c r="N67" s="7" t="s">
        <v>56</v>
      </c>
      <c r="O67" s="7" t="s">
        <v>56</v>
      </c>
      <c r="P67" s="7" t="s">
        <v>55</v>
      </c>
      <c r="Q67" s="7" t="s">
        <v>195</v>
      </c>
      <c r="R67" s="7" t="s">
        <v>64</v>
      </c>
      <c r="S67" s="7" t="s">
        <v>123</v>
      </c>
      <c r="T67" s="7" t="s">
        <v>124</v>
      </c>
      <c r="U67" s="7" t="s">
        <v>41</v>
      </c>
      <c r="V67" s="7" t="s">
        <v>37</v>
      </c>
      <c r="W67" s="7" t="s">
        <v>37</v>
      </c>
      <c r="X67" s="7" t="s">
        <v>126</v>
      </c>
      <c r="Y67" s="7" t="s">
        <v>127</v>
      </c>
      <c r="Z67" s="5">
        <v>14</v>
      </c>
    </row>
    <row r="68" spans="1:26" ht="61" x14ac:dyDescent="0.2">
      <c r="A68" s="6">
        <v>44828.753067129626</v>
      </c>
      <c r="B68" s="6">
        <v>44828.754421296297</v>
      </c>
      <c r="C68" s="7" t="s">
        <v>48</v>
      </c>
      <c r="D68" s="5">
        <v>100</v>
      </c>
      <c r="E68" s="5">
        <v>116</v>
      </c>
      <c r="F68" s="7" t="s">
        <v>37</v>
      </c>
      <c r="G68" s="6">
        <v>44828.754425636573</v>
      </c>
      <c r="H68" s="7" t="s">
        <v>196</v>
      </c>
      <c r="I68" s="7" t="s">
        <v>50</v>
      </c>
      <c r="J68" s="7" t="s">
        <v>40</v>
      </c>
      <c r="K68" s="7" t="s">
        <v>47</v>
      </c>
      <c r="L68" s="7" t="s">
        <v>43</v>
      </c>
      <c r="M68" s="7" t="s">
        <v>51</v>
      </c>
      <c r="N68" s="7" t="s">
        <v>43</v>
      </c>
      <c r="O68" s="7" t="s">
        <v>51</v>
      </c>
      <c r="P68" s="7" t="s">
        <v>51</v>
      </c>
      <c r="Q68" s="7" t="s">
        <v>197</v>
      </c>
      <c r="R68" s="7" t="s">
        <v>198</v>
      </c>
      <c r="S68" s="7" t="s">
        <v>123</v>
      </c>
      <c r="T68" s="7" t="s">
        <v>124</v>
      </c>
      <c r="U68" s="7" t="s">
        <v>125</v>
      </c>
      <c r="V68" s="7" t="s">
        <v>37</v>
      </c>
      <c r="W68" s="7" t="s">
        <v>73</v>
      </c>
      <c r="X68" s="7" t="s">
        <v>126</v>
      </c>
      <c r="Y68" s="7" t="s">
        <v>127</v>
      </c>
      <c r="Z68" s="5">
        <v>22</v>
      </c>
    </row>
    <row r="69" spans="1:26" ht="61" x14ac:dyDescent="0.2">
      <c r="A69" s="6">
        <v>44829.813402777778</v>
      </c>
      <c r="B69" s="6">
        <v>44829.814699074072</v>
      </c>
      <c r="C69" s="7" t="s">
        <v>48</v>
      </c>
      <c r="D69" s="5">
        <v>100</v>
      </c>
      <c r="E69" s="5">
        <v>111</v>
      </c>
      <c r="F69" s="7" t="s">
        <v>37</v>
      </c>
      <c r="G69" s="6">
        <v>44829.814710196762</v>
      </c>
      <c r="H69" s="7" t="s">
        <v>199</v>
      </c>
      <c r="I69" s="7" t="s">
        <v>50</v>
      </c>
      <c r="J69" s="7" t="s">
        <v>40</v>
      </c>
      <c r="K69" s="7" t="s">
        <v>47</v>
      </c>
      <c r="L69" s="7" t="s">
        <v>56</v>
      </c>
      <c r="M69" s="7" t="s">
        <v>56</v>
      </c>
      <c r="N69" s="7" t="s">
        <v>56</v>
      </c>
      <c r="O69" s="7" t="s">
        <v>56</v>
      </c>
      <c r="P69" s="7" t="s">
        <v>56</v>
      </c>
      <c r="Q69" s="7" t="s">
        <v>200</v>
      </c>
      <c r="R69" s="7" t="s">
        <v>115</v>
      </c>
      <c r="S69" s="7" t="s">
        <v>153</v>
      </c>
      <c r="T69" s="7" t="s">
        <v>131</v>
      </c>
      <c r="U69" s="7" t="s">
        <v>125</v>
      </c>
      <c r="V69" s="7" t="s">
        <v>37</v>
      </c>
      <c r="W69" s="7" t="s">
        <v>37</v>
      </c>
      <c r="X69" s="7" t="s">
        <v>132</v>
      </c>
      <c r="Y69" s="7" t="s">
        <v>146</v>
      </c>
      <c r="Z69" s="5">
        <v>15</v>
      </c>
    </row>
    <row r="70" spans="1:26" ht="49" x14ac:dyDescent="0.2">
      <c r="A70" s="6">
        <v>44829.816620370373</v>
      </c>
      <c r="B70" s="6">
        <v>44829.817650462966</v>
      </c>
      <c r="C70" s="7" t="s">
        <v>48</v>
      </c>
      <c r="D70" s="5">
        <v>100</v>
      </c>
      <c r="E70" s="5">
        <v>88</v>
      </c>
      <c r="F70" s="7" t="s">
        <v>37</v>
      </c>
      <c r="G70" s="6">
        <v>44829.817655439816</v>
      </c>
      <c r="H70" s="7" t="s">
        <v>201</v>
      </c>
      <c r="I70" s="7" t="s">
        <v>50</v>
      </c>
      <c r="J70" s="7" t="s">
        <v>40</v>
      </c>
      <c r="K70" s="7" t="s">
        <v>47</v>
      </c>
      <c r="L70" s="7" t="s">
        <v>51</v>
      </c>
      <c r="M70" s="7" t="s">
        <v>51</v>
      </c>
      <c r="N70" s="7" t="s">
        <v>51</v>
      </c>
      <c r="O70" s="7" t="s">
        <v>51</v>
      </c>
      <c r="P70" s="7" t="s">
        <v>51</v>
      </c>
      <c r="Q70" s="7" t="s">
        <v>67</v>
      </c>
      <c r="R70" s="7" t="s">
        <v>103</v>
      </c>
      <c r="S70" s="7" t="s">
        <v>153</v>
      </c>
      <c r="T70" s="7" t="s">
        <v>131</v>
      </c>
      <c r="U70" s="7" t="s">
        <v>125</v>
      </c>
      <c r="V70" s="7" t="s">
        <v>37</v>
      </c>
      <c r="W70" s="7" t="s">
        <v>73</v>
      </c>
      <c r="X70" s="7" t="s">
        <v>136</v>
      </c>
      <c r="Y70" s="7" t="s">
        <v>137</v>
      </c>
      <c r="Z70" s="5">
        <v>20</v>
      </c>
    </row>
    <row r="71" spans="1:26" ht="61" x14ac:dyDescent="0.2">
      <c r="A71" s="6">
        <v>44829.881493055553</v>
      </c>
      <c r="B71" s="6">
        <v>44829.882627314815</v>
      </c>
      <c r="C71" s="7" t="s">
        <v>48</v>
      </c>
      <c r="D71" s="5">
        <v>100</v>
      </c>
      <c r="E71" s="5">
        <v>97</v>
      </c>
      <c r="F71" s="7" t="s">
        <v>37</v>
      </c>
      <c r="G71" s="6">
        <v>44829.882632141205</v>
      </c>
      <c r="H71" s="7" t="s">
        <v>202</v>
      </c>
      <c r="I71" s="7" t="s">
        <v>50</v>
      </c>
      <c r="J71" s="7" t="s">
        <v>40</v>
      </c>
      <c r="K71" s="7" t="s">
        <v>47</v>
      </c>
      <c r="L71" s="7" t="s">
        <v>51</v>
      </c>
      <c r="M71" s="7" t="s">
        <v>51</v>
      </c>
      <c r="N71" s="7" t="s">
        <v>51</v>
      </c>
      <c r="O71" s="7" t="s">
        <v>51</v>
      </c>
      <c r="P71" s="7" t="s">
        <v>51</v>
      </c>
      <c r="Q71" s="7" t="s">
        <v>203</v>
      </c>
      <c r="R71" s="7" t="s">
        <v>118</v>
      </c>
      <c r="S71" s="7" t="s">
        <v>204</v>
      </c>
      <c r="T71" s="7" t="s">
        <v>124</v>
      </c>
      <c r="U71" s="7" t="s">
        <v>125</v>
      </c>
      <c r="V71" s="7" t="s">
        <v>37</v>
      </c>
      <c r="W71" s="7" t="s">
        <v>37</v>
      </c>
      <c r="X71" s="7" t="s">
        <v>136</v>
      </c>
      <c r="Y71" s="7" t="s">
        <v>127</v>
      </c>
      <c r="Z71" s="5">
        <v>20</v>
      </c>
    </row>
    <row r="72" spans="1:26" ht="61" x14ac:dyDescent="0.2">
      <c r="A72" s="6">
        <v>44829.882696759261</v>
      </c>
      <c r="B72" s="6">
        <v>44829.883506944447</v>
      </c>
      <c r="C72" s="7" t="s">
        <v>48</v>
      </c>
      <c r="D72" s="5">
        <v>100</v>
      </c>
      <c r="E72" s="5">
        <v>69</v>
      </c>
      <c r="F72" s="7" t="s">
        <v>37</v>
      </c>
      <c r="G72" s="6">
        <v>44829.883512094908</v>
      </c>
      <c r="H72" s="7" t="s">
        <v>205</v>
      </c>
      <c r="I72" s="7" t="s">
        <v>50</v>
      </c>
      <c r="J72" s="7" t="s">
        <v>40</v>
      </c>
      <c r="K72" s="7" t="s">
        <v>47</v>
      </c>
      <c r="L72" s="7" t="s">
        <v>43</v>
      </c>
      <c r="M72" s="7" t="s">
        <v>43</v>
      </c>
      <c r="N72" s="7" t="s">
        <v>43</v>
      </c>
      <c r="O72" s="7" t="s">
        <v>43</v>
      </c>
      <c r="P72" s="7" t="s">
        <v>43</v>
      </c>
      <c r="Q72" s="7" t="s">
        <v>206</v>
      </c>
      <c r="R72" s="7" t="s">
        <v>207</v>
      </c>
      <c r="S72" s="7" t="s">
        <v>123</v>
      </c>
      <c r="T72" s="7" t="s">
        <v>124</v>
      </c>
      <c r="U72" s="7" t="s">
        <v>154</v>
      </c>
      <c r="V72" s="7" t="s">
        <v>37</v>
      </c>
      <c r="W72" s="7" t="s">
        <v>73</v>
      </c>
      <c r="X72" s="7" t="s">
        <v>126</v>
      </c>
      <c r="Y72" s="7" t="s">
        <v>127</v>
      </c>
      <c r="Z72" s="5">
        <v>25</v>
      </c>
    </row>
    <row r="73" spans="1:26" ht="61" x14ac:dyDescent="0.2">
      <c r="A73" s="6">
        <v>44829.920543981483</v>
      </c>
      <c r="B73" s="6">
        <v>44829.921319444446</v>
      </c>
      <c r="C73" s="7" t="s">
        <v>48</v>
      </c>
      <c r="D73" s="5">
        <v>100</v>
      </c>
      <c r="E73" s="5">
        <v>66</v>
      </c>
      <c r="F73" s="7" t="s">
        <v>37</v>
      </c>
      <c r="G73" s="6">
        <v>44829.921330196761</v>
      </c>
      <c r="H73" s="7" t="s">
        <v>208</v>
      </c>
      <c r="I73" s="7" t="s">
        <v>50</v>
      </c>
      <c r="J73" s="7" t="s">
        <v>40</v>
      </c>
      <c r="K73" s="7" t="s">
        <v>47</v>
      </c>
      <c r="L73" s="7" t="s">
        <v>51</v>
      </c>
      <c r="M73" s="7" t="s">
        <v>51</v>
      </c>
      <c r="N73" s="7" t="s">
        <v>51</v>
      </c>
      <c r="O73" s="7" t="s">
        <v>51</v>
      </c>
      <c r="P73" s="7" t="s">
        <v>51</v>
      </c>
      <c r="Q73" s="7" t="s">
        <v>209</v>
      </c>
      <c r="R73" s="7" t="s">
        <v>210</v>
      </c>
      <c r="S73" s="7" t="s">
        <v>123</v>
      </c>
      <c r="T73" s="7" t="s">
        <v>124</v>
      </c>
      <c r="U73" s="7" t="s">
        <v>125</v>
      </c>
      <c r="V73" s="7" t="s">
        <v>37</v>
      </c>
      <c r="W73" s="7" t="s">
        <v>73</v>
      </c>
      <c r="X73" s="7" t="s">
        <v>126</v>
      </c>
      <c r="Y73" s="7" t="s">
        <v>127</v>
      </c>
      <c r="Z73" s="5">
        <v>20</v>
      </c>
    </row>
    <row r="74" spans="1:26" ht="25" x14ac:dyDescent="0.2">
      <c r="A74" s="6">
        <v>44823.472650462965</v>
      </c>
      <c r="B74" s="6">
        <v>44823.473113425927</v>
      </c>
      <c r="C74" s="7" t="s">
        <v>48</v>
      </c>
      <c r="D74" s="5">
        <v>60</v>
      </c>
      <c r="E74" s="5">
        <v>39</v>
      </c>
      <c r="F74" s="7" t="s">
        <v>73</v>
      </c>
      <c r="G74" s="6">
        <v>44830.50533122685</v>
      </c>
      <c r="H74" s="7" t="s">
        <v>211</v>
      </c>
      <c r="I74" s="7" t="s">
        <v>50</v>
      </c>
      <c r="J74" s="7" t="s">
        <v>40</v>
      </c>
      <c r="K74" s="7" t="s">
        <v>47</v>
      </c>
      <c r="L74" s="7" t="s">
        <v>43</v>
      </c>
      <c r="M74" s="7" t="s">
        <v>51</v>
      </c>
      <c r="N74" s="7" t="s">
        <v>43</v>
      </c>
      <c r="O74" s="7" t="s">
        <v>51</v>
      </c>
      <c r="P74" s="7" t="s">
        <v>43</v>
      </c>
      <c r="Q74" s="7" t="s">
        <v>41</v>
      </c>
      <c r="R74" s="7" t="s">
        <v>41</v>
      </c>
      <c r="S74" s="7" t="s">
        <v>41</v>
      </c>
      <c r="T74" s="7" t="s">
        <v>41</v>
      </c>
      <c r="U74" s="7" t="s">
        <v>41</v>
      </c>
      <c r="V74" s="7" t="s">
        <v>41</v>
      </c>
      <c r="W74" s="7" t="s">
        <v>41</v>
      </c>
      <c r="X74" s="7" t="s">
        <v>41</v>
      </c>
      <c r="Y74" s="7" t="s">
        <v>41</v>
      </c>
      <c r="Z74" s="5">
        <v>23</v>
      </c>
    </row>
    <row r="75" spans="1:26" ht="61" x14ac:dyDescent="0.2">
      <c r="A75" s="6">
        <v>44830.669259259259</v>
      </c>
      <c r="B75" s="6">
        <v>44830.672789351855</v>
      </c>
      <c r="C75" s="7" t="s">
        <v>48</v>
      </c>
      <c r="D75" s="5">
        <v>100</v>
      </c>
      <c r="E75" s="5">
        <v>304</v>
      </c>
      <c r="F75" s="7" t="s">
        <v>37</v>
      </c>
      <c r="G75" s="6">
        <v>44830.672798599539</v>
      </c>
      <c r="H75" s="7" t="s">
        <v>212</v>
      </c>
      <c r="I75" s="7" t="s">
        <v>50</v>
      </c>
      <c r="J75" s="7" t="s">
        <v>40</v>
      </c>
      <c r="K75" s="7" t="s">
        <v>47</v>
      </c>
      <c r="L75" s="7" t="s">
        <v>51</v>
      </c>
      <c r="M75" s="7" t="s">
        <v>51</v>
      </c>
      <c r="N75" s="7" t="s">
        <v>51</v>
      </c>
      <c r="O75" s="7" t="s">
        <v>51</v>
      </c>
      <c r="P75" s="7" t="s">
        <v>51</v>
      </c>
      <c r="Q75" s="7" t="s">
        <v>185</v>
      </c>
      <c r="R75" s="7" t="s">
        <v>53</v>
      </c>
      <c r="S75" s="7" t="s">
        <v>123</v>
      </c>
      <c r="T75" s="7" t="s">
        <v>124</v>
      </c>
      <c r="U75" s="7" t="s">
        <v>125</v>
      </c>
      <c r="V75" s="7" t="s">
        <v>37</v>
      </c>
      <c r="W75" s="7" t="s">
        <v>73</v>
      </c>
      <c r="X75" s="7" t="s">
        <v>126</v>
      </c>
      <c r="Y75" s="7" t="s">
        <v>127</v>
      </c>
      <c r="Z75" s="5">
        <v>20</v>
      </c>
    </row>
    <row r="76" spans="1:26" ht="61" x14ac:dyDescent="0.2">
      <c r="A76" s="6">
        <v>44830.754224537035</v>
      </c>
      <c r="B76" s="6">
        <v>44830.755289351851</v>
      </c>
      <c r="C76" s="7" t="s">
        <v>48</v>
      </c>
      <c r="D76" s="5">
        <v>100</v>
      </c>
      <c r="E76" s="5">
        <v>92</v>
      </c>
      <c r="F76" s="7" t="s">
        <v>37</v>
      </c>
      <c r="G76" s="6">
        <v>44830.755297928241</v>
      </c>
      <c r="H76" s="7" t="s">
        <v>213</v>
      </c>
      <c r="I76" s="7" t="s">
        <v>50</v>
      </c>
      <c r="J76" s="7" t="s">
        <v>40</v>
      </c>
      <c r="K76" s="7" t="s">
        <v>47</v>
      </c>
      <c r="L76" s="7" t="s">
        <v>56</v>
      </c>
      <c r="M76" s="7" t="s">
        <v>55</v>
      </c>
      <c r="N76" s="7" t="s">
        <v>56</v>
      </c>
      <c r="O76" s="7" t="s">
        <v>51</v>
      </c>
      <c r="P76" s="7" t="s">
        <v>55</v>
      </c>
      <c r="Q76" s="7" t="s">
        <v>214</v>
      </c>
      <c r="R76" s="7" t="s">
        <v>167</v>
      </c>
      <c r="S76" s="7" t="s">
        <v>123</v>
      </c>
      <c r="T76" s="7" t="s">
        <v>41</v>
      </c>
      <c r="U76" s="7" t="s">
        <v>135</v>
      </c>
      <c r="V76" s="7" t="s">
        <v>37</v>
      </c>
      <c r="W76" s="7" t="s">
        <v>73</v>
      </c>
      <c r="X76" s="7" t="s">
        <v>136</v>
      </c>
      <c r="Y76" s="7" t="s">
        <v>127</v>
      </c>
      <c r="Z76" s="5">
        <v>14</v>
      </c>
    </row>
    <row r="77" spans="1:26" ht="61" x14ac:dyDescent="0.2">
      <c r="A77" s="6">
        <v>44830.755358796298</v>
      </c>
      <c r="B77" s="6">
        <v>44830.756168981483</v>
      </c>
      <c r="C77" s="7" t="s">
        <v>48</v>
      </c>
      <c r="D77" s="5">
        <v>100</v>
      </c>
      <c r="E77" s="5">
        <v>69</v>
      </c>
      <c r="F77" s="7" t="s">
        <v>37</v>
      </c>
      <c r="G77" s="6">
        <v>44830.756180127311</v>
      </c>
      <c r="H77" s="7" t="s">
        <v>215</v>
      </c>
      <c r="I77" s="7" t="s">
        <v>50</v>
      </c>
      <c r="J77" s="7" t="s">
        <v>40</v>
      </c>
      <c r="K77" s="7" t="s">
        <v>47</v>
      </c>
      <c r="L77" s="7" t="s">
        <v>55</v>
      </c>
      <c r="M77" s="7" t="s">
        <v>55</v>
      </c>
      <c r="N77" s="7" t="s">
        <v>66</v>
      </c>
      <c r="O77" s="7" t="s">
        <v>56</v>
      </c>
      <c r="P77" s="7" t="s">
        <v>66</v>
      </c>
      <c r="Q77" s="7" t="s">
        <v>216</v>
      </c>
      <c r="R77" s="7" t="s">
        <v>217</v>
      </c>
      <c r="S77" s="7" t="s">
        <v>153</v>
      </c>
      <c r="T77" s="7" t="s">
        <v>41</v>
      </c>
      <c r="U77" s="7" t="s">
        <v>41</v>
      </c>
      <c r="V77" s="7" t="s">
        <v>73</v>
      </c>
      <c r="W77" s="7" t="s">
        <v>37</v>
      </c>
      <c r="X77" s="7" t="s">
        <v>132</v>
      </c>
      <c r="Y77" s="7" t="s">
        <v>146</v>
      </c>
      <c r="Z77" s="5">
        <v>9</v>
      </c>
    </row>
    <row r="78" spans="1:26" ht="61" x14ac:dyDescent="0.2">
      <c r="A78" s="6">
        <v>44831.619710648149</v>
      </c>
      <c r="B78" s="6">
        <v>44831.62059027778</v>
      </c>
      <c r="C78" s="7" t="s">
        <v>48</v>
      </c>
      <c r="D78" s="5">
        <v>100</v>
      </c>
      <c r="E78" s="5">
        <v>75</v>
      </c>
      <c r="F78" s="7" t="s">
        <v>37</v>
      </c>
      <c r="G78" s="6">
        <v>44831.620602708332</v>
      </c>
      <c r="H78" s="7" t="s">
        <v>218</v>
      </c>
      <c r="I78" s="7" t="s">
        <v>50</v>
      </c>
      <c r="J78" s="7" t="s">
        <v>40</v>
      </c>
      <c r="K78" s="7" t="s">
        <v>47</v>
      </c>
      <c r="L78" s="7" t="s">
        <v>51</v>
      </c>
      <c r="M78" s="7" t="s">
        <v>51</v>
      </c>
      <c r="N78" s="7" t="s">
        <v>51</v>
      </c>
      <c r="O78" s="7" t="s">
        <v>51</v>
      </c>
      <c r="P78" s="7" t="s">
        <v>51</v>
      </c>
      <c r="Q78" s="7" t="s">
        <v>219</v>
      </c>
      <c r="R78" s="7" t="s">
        <v>45</v>
      </c>
      <c r="S78" s="7" t="s">
        <v>123</v>
      </c>
      <c r="T78" s="7" t="s">
        <v>168</v>
      </c>
      <c r="U78" s="7" t="s">
        <v>125</v>
      </c>
      <c r="V78" s="7" t="s">
        <v>37</v>
      </c>
      <c r="W78" s="7" t="s">
        <v>73</v>
      </c>
      <c r="X78" s="7" t="s">
        <v>136</v>
      </c>
      <c r="Y78" s="7" t="s">
        <v>127</v>
      </c>
      <c r="Z78" s="5">
        <v>20</v>
      </c>
    </row>
    <row r="79" spans="1:26" ht="25" x14ac:dyDescent="0.2">
      <c r="A79" s="6">
        <v>44824.764988425923</v>
      </c>
      <c r="B79" s="6">
        <v>44824.765173611115</v>
      </c>
      <c r="C79" s="7" t="s">
        <v>48</v>
      </c>
      <c r="D79" s="5">
        <v>6</v>
      </c>
      <c r="E79" s="5">
        <v>16</v>
      </c>
      <c r="F79" s="7" t="s">
        <v>73</v>
      </c>
      <c r="G79" s="6">
        <v>44831.765191469909</v>
      </c>
      <c r="H79" s="7" t="s">
        <v>220</v>
      </c>
      <c r="I79" s="7" t="s">
        <v>50</v>
      </c>
      <c r="J79" s="7" t="s">
        <v>40</v>
      </c>
      <c r="K79" s="7" t="s">
        <v>47</v>
      </c>
      <c r="L79" s="7" t="s">
        <v>41</v>
      </c>
      <c r="M79" s="7" t="s">
        <v>41</v>
      </c>
      <c r="N79" s="7" t="s">
        <v>41</v>
      </c>
      <c r="O79" s="7" t="s">
        <v>41</v>
      </c>
      <c r="P79" s="7" t="s">
        <v>41</v>
      </c>
      <c r="Q79" s="7" t="s">
        <v>41</v>
      </c>
      <c r="R79" s="7" t="s">
        <v>41</v>
      </c>
      <c r="S79" s="7" t="s">
        <v>41</v>
      </c>
      <c r="T79" s="7" t="s">
        <v>41</v>
      </c>
      <c r="U79" s="7" t="s">
        <v>41</v>
      </c>
      <c r="V79" s="7" t="s">
        <v>41</v>
      </c>
      <c r="W79" s="7" t="s">
        <v>41</v>
      </c>
      <c r="X79" s="7" t="s">
        <v>41</v>
      </c>
      <c r="Y79" s="7" t="s">
        <v>41</v>
      </c>
      <c r="Z79" s="7" t="s">
        <v>41</v>
      </c>
    </row>
    <row r="80" spans="1:26" ht="25" x14ac:dyDescent="0.2">
      <c r="A80" s="6">
        <v>44824.768321759257</v>
      </c>
      <c r="B80" s="6">
        <v>44824.76866898148</v>
      </c>
      <c r="C80" s="7" t="s">
        <v>48</v>
      </c>
      <c r="D80" s="5">
        <v>47</v>
      </c>
      <c r="E80" s="5">
        <v>29</v>
      </c>
      <c r="F80" s="7" t="s">
        <v>73</v>
      </c>
      <c r="G80" s="6">
        <v>44831.768687453703</v>
      </c>
      <c r="H80" s="7" t="s">
        <v>221</v>
      </c>
      <c r="I80" s="7" t="s">
        <v>50</v>
      </c>
      <c r="J80" s="7" t="s">
        <v>40</v>
      </c>
      <c r="K80" s="7" t="s">
        <v>47</v>
      </c>
      <c r="L80" s="7" t="s">
        <v>66</v>
      </c>
      <c r="M80" s="7" t="s">
        <v>66</v>
      </c>
      <c r="N80" s="7" t="s">
        <v>66</v>
      </c>
      <c r="O80" s="7" t="s">
        <v>66</v>
      </c>
      <c r="P80" s="7" t="s">
        <v>66</v>
      </c>
      <c r="Q80" s="7" t="s">
        <v>222</v>
      </c>
      <c r="R80" s="7" t="s">
        <v>222</v>
      </c>
      <c r="S80" s="7" t="s">
        <v>41</v>
      </c>
      <c r="T80" s="7" t="s">
        <v>41</v>
      </c>
      <c r="U80" s="7" t="s">
        <v>41</v>
      </c>
      <c r="V80" s="7" t="s">
        <v>41</v>
      </c>
      <c r="W80" s="7" t="s">
        <v>41</v>
      </c>
      <c r="X80" s="7" t="s">
        <v>41</v>
      </c>
      <c r="Y80" s="7" t="s">
        <v>41</v>
      </c>
      <c r="Z80" s="5">
        <v>5</v>
      </c>
    </row>
    <row r="81" spans="1:26" ht="25" x14ac:dyDescent="0.2">
      <c r="A81" s="6">
        <v>44824.793217592596</v>
      </c>
      <c r="B81" s="6">
        <v>44824.805671296293</v>
      </c>
      <c r="C81" s="7" t="s">
        <v>48</v>
      </c>
      <c r="D81" s="5">
        <v>44</v>
      </c>
      <c r="E81" s="5">
        <v>1075</v>
      </c>
      <c r="F81" s="7" t="s">
        <v>73</v>
      </c>
      <c r="G81" s="6">
        <v>44831.805738402778</v>
      </c>
      <c r="H81" s="7" t="s">
        <v>223</v>
      </c>
      <c r="I81" s="7" t="s">
        <v>50</v>
      </c>
      <c r="J81" s="7" t="s">
        <v>40</v>
      </c>
      <c r="K81" s="7" t="s">
        <v>47</v>
      </c>
      <c r="L81" s="7" t="s">
        <v>56</v>
      </c>
      <c r="M81" s="7" t="s">
        <v>56</v>
      </c>
      <c r="N81" s="7" t="s">
        <v>56</v>
      </c>
      <c r="O81" s="7" t="s">
        <v>56</v>
      </c>
      <c r="P81" s="7" t="s">
        <v>55</v>
      </c>
      <c r="Q81" s="7" t="s">
        <v>224</v>
      </c>
      <c r="R81" s="7" t="s">
        <v>41</v>
      </c>
      <c r="S81" s="7" t="s">
        <v>41</v>
      </c>
      <c r="T81" s="7" t="s">
        <v>41</v>
      </c>
      <c r="U81" s="7" t="s">
        <v>41</v>
      </c>
      <c r="V81" s="7" t="s">
        <v>41</v>
      </c>
      <c r="W81" s="7" t="s">
        <v>41</v>
      </c>
      <c r="X81" s="7" t="s">
        <v>41</v>
      </c>
      <c r="Y81" s="7" t="s">
        <v>41</v>
      </c>
      <c r="Z81" s="5">
        <v>14</v>
      </c>
    </row>
    <row r="82" spans="1:26" ht="61" x14ac:dyDescent="0.2">
      <c r="A82" s="6">
        <v>44831.797638888886</v>
      </c>
      <c r="B82" s="6">
        <v>44831.807766203703</v>
      </c>
      <c r="C82" s="7" t="s">
        <v>48</v>
      </c>
      <c r="D82" s="5">
        <v>100</v>
      </c>
      <c r="E82" s="5">
        <v>874</v>
      </c>
      <c r="F82" s="7" t="s">
        <v>37</v>
      </c>
      <c r="G82" s="6">
        <v>44831.807770300926</v>
      </c>
      <c r="H82" s="7" t="s">
        <v>225</v>
      </c>
      <c r="I82" s="7" t="s">
        <v>50</v>
      </c>
      <c r="J82" s="7" t="s">
        <v>40</v>
      </c>
      <c r="K82" s="7" t="s">
        <v>47</v>
      </c>
      <c r="L82" s="7" t="s">
        <v>51</v>
      </c>
      <c r="M82" s="7" t="s">
        <v>51</v>
      </c>
      <c r="N82" s="7" t="s">
        <v>51</v>
      </c>
      <c r="O82" s="7" t="s">
        <v>51</v>
      </c>
      <c r="P82" s="7" t="s">
        <v>51</v>
      </c>
      <c r="Q82" s="7" t="s">
        <v>226</v>
      </c>
      <c r="R82" s="7" t="s">
        <v>118</v>
      </c>
      <c r="S82" s="7" t="s">
        <v>123</v>
      </c>
      <c r="T82" s="7" t="s">
        <v>124</v>
      </c>
      <c r="U82" s="7" t="s">
        <v>125</v>
      </c>
      <c r="V82" s="7" t="s">
        <v>73</v>
      </c>
      <c r="W82" s="7" t="s">
        <v>73</v>
      </c>
      <c r="X82" s="7" t="s">
        <v>136</v>
      </c>
      <c r="Y82" s="7" t="s">
        <v>127</v>
      </c>
      <c r="Z82" s="5">
        <v>20</v>
      </c>
    </row>
    <row r="83" spans="1:26" ht="61" x14ac:dyDescent="0.2">
      <c r="A83" s="6">
        <v>44831.835694444446</v>
      </c>
      <c r="B83" s="6">
        <v>44831.836643518516</v>
      </c>
      <c r="C83" s="7" t="s">
        <v>48</v>
      </c>
      <c r="D83" s="5">
        <v>100</v>
      </c>
      <c r="E83" s="5">
        <v>82</v>
      </c>
      <c r="F83" s="7" t="s">
        <v>37</v>
      </c>
      <c r="G83" s="6">
        <v>44831.836655451392</v>
      </c>
      <c r="H83" s="7" t="s">
        <v>227</v>
      </c>
      <c r="I83" s="7" t="s">
        <v>50</v>
      </c>
      <c r="J83" s="7" t="s">
        <v>40</v>
      </c>
      <c r="K83" s="7" t="s">
        <v>47</v>
      </c>
      <c r="L83" s="7" t="s">
        <v>56</v>
      </c>
      <c r="M83" s="7" t="s">
        <v>51</v>
      </c>
      <c r="N83" s="7" t="s">
        <v>51</v>
      </c>
      <c r="O83" s="7" t="s">
        <v>56</v>
      </c>
      <c r="P83" s="7" t="s">
        <v>51</v>
      </c>
      <c r="Q83" s="7" t="s">
        <v>70</v>
      </c>
      <c r="R83" s="7" t="s">
        <v>68</v>
      </c>
      <c r="S83" s="7" t="s">
        <v>123</v>
      </c>
      <c r="T83" s="7" t="s">
        <v>124</v>
      </c>
      <c r="U83" s="7" t="s">
        <v>154</v>
      </c>
      <c r="V83" s="7" t="s">
        <v>37</v>
      </c>
      <c r="W83" s="7" t="s">
        <v>73</v>
      </c>
      <c r="X83" s="7" t="s">
        <v>126</v>
      </c>
      <c r="Y83" s="7" t="s">
        <v>127</v>
      </c>
      <c r="Z83" s="5">
        <v>18</v>
      </c>
    </row>
    <row r="84" spans="1:26" ht="49" x14ac:dyDescent="0.2">
      <c r="A84" s="6">
        <v>44831.837696759256</v>
      </c>
      <c r="B84" s="6">
        <v>44831.838750000003</v>
      </c>
      <c r="C84" s="7" t="s">
        <v>48</v>
      </c>
      <c r="D84" s="5">
        <v>100</v>
      </c>
      <c r="E84" s="5">
        <v>90</v>
      </c>
      <c r="F84" s="7" t="s">
        <v>37</v>
      </c>
      <c r="G84" s="6">
        <v>44831.838764259257</v>
      </c>
      <c r="H84" s="7" t="s">
        <v>228</v>
      </c>
      <c r="I84" s="7" t="s">
        <v>50</v>
      </c>
      <c r="J84" s="7" t="s">
        <v>40</v>
      </c>
      <c r="K84" s="7" t="s">
        <v>47</v>
      </c>
      <c r="L84" s="7" t="s">
        <v>51</v>
      </c>
      <c r="M84" s="7" t="s">
        <v>56</v>
      </c>
      <c r="N84" s="7" t="s">
        <v>56</v>
      </c>
      <c r="O84" s="7" t="s">
        <v>55</v>
      </c>
      <c r="P84" s="7" t="s">
        <v>56</v>
      </c>
      <c r="Q84" s="7" t="s">
        <v>229</v>
      </c>
      <c r="R84" s="7" t="s">
        <v>176</v>
      </c>
      <c r="S84" s="7" t="s">
        <v>123</v>
      </c>
      <c r="T84" s="7" t="s">
        <v>168</v>
      </c>
      <c r="U84" s="7" t="s">
        <v>125</v>
      </c>
      <c r="V84" s="7" t="s">
        <v>37</v>
      </c>
      <c r="W84" s="7" t="s">
        <v>73</v>
      </c>
      <c r="X84" s="7" t="s">
        <v>126</v>
      </c>
      <c r="Y84" s="7" t="s">
        <v>137</v>
      </c>
      <c r="Z84" s="5">
        <v>15</v>
      </c>
    </row>
    <row r="85" spans="1:26" ht="25" x14ac:dyDescent="0.2">
      <c r="A85" s="6">
        <v>44831.838796296295</v>
      </c>
      <c r="B85" s="6">
        <v>44831.839513888888</v>
      </c>
      <c r="C85" s="7" t="s">
        <v>48</v>
      </c>
      <c r="D85" s="5">
        <v>100</v>
      </c>
      <c r="E85" s="5">
        <v>62</v>
      </c>
      <c r="F85" s="7" t="s">
        <v>37</v>
      </c>
      <c r="G85" s="6">
        <v>44831.839528611112</v>
      </c>
      <c r="H85" s="7" t="s">
        <v>230</v>
      </c>
      <c r="I85" s="7" t="s">
        <v>50</v>
      </c>
      <c r="J85" s="7" t="s">
        <v>40</v>
      </c>
      <c r="K85" s="7" t="s">
        <v>47</v>
      </c>
      <c r="L85" s="7" t="s">
        <v>55</v>
      </c>
      <c r="M85" s="7" t="s">
        <v>56</v>
      </c>
      <c r="N85" s="7" t="s">
        <v>55</v>
      </c>
      <c r="O85" s="7" t="s">
        <v>66</v>
      </c>
      <c r="P85" s="7" t="s">
        <v>55</v>
      </c>
      <c r="Q85" s="7" t="s">
        <v>231</v>
      </c>
      <c r="R85" s="7" t="s">
        <v>232</v>
      </c>
      <c r="S85" s="7" t="s">
        <v>41</v>
      </c>
      <c r="T85" s="7" t="s">
        <v>41</v>
      </c>
      <c r="U85" s="7" t="s">
        <v>125</v>
      </c>
      <c r="V85" s="7" t="s">
        <v>37</v>
      </c>
      <c r="W85" s="7" t="s">
        <v>73</v>
      </c>
      <c r="X85" s="7" t="s">
        <v>41</v>
      </c>
      <c r="Y85" s="7" t="s">
        <v>41</v>
      </c>
      <c r="Z85" s="5">
        <v>10</v>
      </c>
    </row>
    <row r="86" spans="1:26" ht="25" x14ac:dyDescent="0.2">
      <c r="A86" s="6">
        <v>44819.786354166667</v>
      </c>
      <c r="B86" s="6">
        <v>44826.577141203707</v>
      </c>
      <c r="C86" s="7" t="s">
        <v>48</v>
      </c>
      <c r="D86" s="5">
        <v>80</v>
      </c>
      <c r="E86" s="5">
        <v>586723</v>
      </c>
      <c r="F86" s="7" t="s">
        <v>73</v>
      </c>
      <c r="G86" s="6">
        <v>44833.577156944448</v>
      </c>
      <c r="H86" s="7" t="s">
        <v>233</v>
      </c>
      <c r="I86" s="7" t="s">
        <v>50</v>
      </c>
      <c r="J86" s="7" t="s">
        <v>40</v>
      </c>
      <c r="K86" s="7" t="s">
        <v>47</v>
      </c>
      <c r="L86" s="7" t="s">
        <v>56</v>
      </c>
      <c r="M86" s="7" t="s">
        <v>56</v>
      </c>
      <c r="N86" s="7" t="s">
        <v>56</v>
      </c>
      <c r="O86" s="7" t="s">
        <v>56</v>
      </c>
      <c r="P86" s="7" t="s">
        <v>56</v>
      </c>
      <c r="Q86" s="7" t="s">
        <v>234</v>
      </c>
      <c r="R86" s="7" t="s">
        <v>235</v>
      </c>
      <c r="S86" s="7" t="s">
        <v>41</v>
      </c>
      <c r="T86" s="7" t="s">
        <v>41</v>
      </c>
      <c r="U86" s="7" t="s">
        <v>41</v>
      </c>
      <c r="V86" s="7" t="s">
        <v>41</v>
      </c>
      <c r="W86" s="7" t="s">
        <v>41</v>
      </c>
      <c r="X86" s="7" t="s">
        <v>41</v>
      </c>
      <c r="Y86" s="7" t="s">
        <v>41</v>
      </c>
      <c r="Z86" s="5">
        <v>15</v>
      </c>
    </row>
    <row r="87" spans="1:26" ht="25" x14ac:dyDescent="0.2">
      <c r="A87" s="6">
        <v>44826.601643518516</v>
      </c>
      <c r="B87" s="6">
        <v>44826.62228009259</v>
      </c>
      <c r="C87" s="7" t="s">
        <v>48</v>
      </c>
      <c r="D87" s="5">
        <v>38</v>
      </c>
      <c r="E87" s="5">
        <v>1782</v>
      </c>
      <c r="F87" s="7" t="s">
        <v>73</v>
      </c>
      <c r="G87" s="6">
        <v>44833.622336168984</v>
      </c>
      <c r="H87" s="7" t="s">
        <v>236</v>
      </c>
      <c r="I87" s="7" t="s">
        <v>50</v>
      </c>
      <c r="J87" s="7" t="s">
        <v>40</v>
      </c>
      <c r="K87" s="7" t="s">
        <v>47</v>
      </c>
      <c r="L87" s="7" t="s">
        <v>56</v>
      </c>
      <c r="M87" s="7" t="s">
        <v>56</v>
      </c>
      <c r="N87" s="7" t="s">
        <v>43</v>
      </c>
      <c r="O87" s="7" t="s">
        <v>55</v>
      </c>
      <c r="P87" s="7" t="s">
        <v>56</v>
      </c>
      <c r="Q87" s="7" t="s">
        <v>41</v>
      </c>
      <c r="R87" s="7" t="s">
        <v>41</v>
      </c>
      <c r="S87" s="7" t="s">
        <v>41</v>
      </c>
      <c r="T87" s="7" t="s">
        <v>41</v>
      </c>
      <c r="U87" s="7" t="s">
        <v>41</v>
      </c>
      <c r="V87" s="7" t="s">
        <v>41</v>
      </c>
      <c r="W87" s="7" t="s">
        <v>41</v>
      </c>
      <c r="X87" s="7" t="s">
        <v>41</v>
      </c>
      <c r="Y87" s="7" t="s">
        <v>41</v>
      </c>
      <c r="Z87" s="5">
        <v>16</v>
      </c>
    </row>
    <row r="88" spans="1:26" ht="25" x14ac:dyDescent="0.2">
      <c r="A88" s="6">
        <v>44826.630752314813</v>
      </c>
      <c r="B88" s="6">
        <v>44826.631435185183</v>
      </c>
      <c r="C88" s="7" t="s">
        <v>48</v>
      </c>
      <c r="D88" s="5">
        <v>44</v>
      </c>
      <c r="E88" s="5">
        <v>59</v>
      </c>
      <c r="F88" s="7" t="s">
        <v>73</v>
      </c>
      <c r="G88" s="6">
        <v>44833.631487905091</v>
      </c>
      <c r="H88" s="7" t="s">
        <v>237</v>
      </c>
      <c r="I88" s="7" t="s">
        <v>50</v>
      </c>
      <c r="J88" s="7" t="s">
        <v>40</v>
      </c>
      <c r="K88" s="7" t="s">
        <v>47</v>
      </c>
      <c r="L88" s="7" t="s">
        <v>51</v>
      </c>
      <c r="M88" s="7" t="s">
        <v>51</v>
      </c>
      <c r="N88" s="7" t="s">
        <v>51</v>
      </c>
      <c r="O88" s="7" t="s">
        <v>43</v>
      </c>
      <c r="P88" s="7" t="s">
        <v>43</v>
      </c>
      <c r="Q88" s="7" t="s">
        <v>70</v>
      </c>
      <c r="R88" s="7" t="s">
        <v>41</v>
      </c>
      <c r="S88" s="7" t="s">
        <v>41</v>
      </c>
      <c r="T88" s="7" t="s">
        <v>41</v>
      </c>
      <c r="U88" s="7" t="s">
        <v>41</v>
      </c>
      <c r="V88" s="7" t="s">
        <v>41</v>
      </c>
      <c r="W88" s="7" t="s">
        <v>41</v>
      </c>
      <c r="X88" s="7" t="s">
        <v>41</v>
      </c>
      <c r="Y88" s="7" t="s">
        <v>41</v>
      </c>
      <c r="Z88" s="5">
        <v>22</v>
      </c>
    </row>
    <row r="89" spans="1:26" ht="25" x14ac:dyDescent="0.2">
      <c r="A89" s="6">
        <v>44826.644131944442</v>
      </c>
      <c r="B89" s="6">
        <v>44826.644490740742</v>
      </c>
      <c r="C89" s="7" t="s">
        <v>48</v>
      </c>
      <c r="D89" s="5">
        <v>44</v>
      </c>
      <c r="E89" s="5">
        <v>31</v>
      </c>
      <c r="F89" s="7" t="s">
        <v>73</v>
      </c>
      <c r="G89" s="6">
        <v>44833.644526354168</v>
      </c>
      <c r="H89" s="7" t="s">
        <v>238</v>
      </c>
      <c r="I89" s="7" t="s">
        <v>50</v>
      </c>
      <c r="J89" s="7" t="s">
        <v>40</v>
      </c>
      <c r="K89" s="7" t="s">
        <v>47</v>
      </c>
      <c r="L89" s="7" t="s">
        <v>55</v>
      </c>
      <c r="M89" s="7" t="s">
        <v>51</v>
      </c>
      <c r="N89" s="7" t="s">
        <v>43</v>
      </c>
      <c r="O89" s="7" t="s">
        <v>51</v>
      </c>
      <c r="P89" s="7" t="s">
        <v>56</v>
      </c>
      <c r="Q89" s="7" t="s">
        <v>239</v>
      </c>
      <c r="R89" s="7" t="s">
        <v>41</v>
      </c>
      <c r="S89" s="7" t="s">
        <v>41</v>
      </c>
      <c r="T89" s="7" t="s">
        <v>41</v>
      </c>
      <c r="U89" s="7" t="s">
        <v>41</v>
      </c>
      <c r="V89" s="7" t="s">
        <v>41</v>
      </c>
      <c r="W89" s="7" t="s">
        <v>41</v>
      </c>
      <c r="X89" s="7" t="s">
        <v>41</v>
      </c>
      <c r="Y89" s="7" t="s">
        <v>41</v>
      </c>
      <c r="Z89" s="5">
        <v>18</v>
      </c>
    </row>
    <row r="90" spans="1:26" ht="61" x14ac:dyDescent="0.2">
      <c r="A90" s="6">
        <v>44834.430335648147</v>
      </c>
      <c r="B90" s="6">
        <v>44834.431388888886</v>
      </c>
      <c r="C90" s="7" t="s">
        <v>48</v>
      </c>
      <c r="D90" s="5">
        <v>100</v>
      </c>
      <c r="E90" s="5">
        <v>91</v>
      </c>
      <c r="F90" s="7" t="s">
        <v>37</v>
      </c>
      <c r="G90" s="6">
        <v>44834.431395798609</v>
      </c>
      <c r="H90" s="7" t="s">
        <v>240</v>
      </c>
      <c r="I90" s="7" t="s">
        <v>50</v>
      </c>
      <c r="J90" s="7" t="s">
        <v>40</v>
      </c>
      <c r="K90" s="7" t="s">
        <v>47</v>
      </c>
      <c r="L90" s="7" t="s">
        <v>56</v>
      </c>
      <c r="M90" s="7" t="s">
        <v>56</v>
      </c>
      <c r="N90" s="7" t="s">
        <v>51</v>
      </c>
      <c r="O90" s="7" t="s">
        <v>56</v>
      </c>
      <c r="P90" s="7" t="s">
        <v>56</v>
      </c>
      <c r="Q90" s="7" t="s">
        <v>188</v>
      </c>
      <c r="R90" s="7" t="s">
        <v>53</v>
      </c>
      <c r="S90" s="7" t="s">
        <v>123</v>
      </c>
      <c r="T90" s="7" t="s">
        <v>124</v>
      </c>
      <c r="U90" s="7" t="s">
        <v>154</v>
      </c>
      <c r="V90" s="7" t="s">
        <v>37</v>
      </c>
      <c r="W90" s="7" t="s">
        <v>73</v>
      </c>
      <c r="X90" s="7" t="s">
        <v>126</v>
      </c>
      <c r="Y90" s="7" t="s">
        <v>127</v>
      </c>
      <c r="Z90" s="5">
        <v>16</v>
      </c>
    </row>
    <row r="91" spans="1:26" ht="25" x14ac:dyDescent="0.2">
      <c r="A91" s="6">
        <v>44828.036458333336</v>
      </c>
      <c r="B91" s="6">
        <v>44828.036840277775</v>
      </c>
      <c r="C91" s="7" t="s">
        <v>48</v>
      </c>
      <c r="D91" s="5">
        <v>6</v>
      </c>
      <c r="E91" s="5">
        <v>33</v>
      </c>
      <c r="F91" s="7" t="s">
        <v>73</v>
      </c>
      <c r="G91" s="6">
        <v>44835.036866365743</v>
      </c>
      <c r="H91" s="7" t="s">
        <v>241</v>
      </c>
      <c r="I91" s="7" t="s">
        <v>50</v>
      </c>
      <c r="J91" s="7" t="s">
        <v>40</v>
      </c>
      <c r="K91" s="7" t="s">
        <v>47</v>
      </c>
      <c r="L91" s="7" t="s">
        <v>41</v>
      </c>
      <c r="M91" s="7" t="s">
        <v>41</v>
      </c>
      <c r="N91" s="7" t="s">
        <v>41</v>
      </c>
      <c r="O91" s="7" t="s">
        <v>41</v>
      </c>
      <c r="P91" s="7" t="s">
        <v>41</v>
      </c>
      <c r="Q91" s="7" t="s">
        <v>41</v>
      </c>
      <c r="R91" s="7" t="s">
        <v>41</v>
      </c>
      <c r="S91" s="7" t="s">
        <v>41</v>
      </c>
      <c r="T91" s="7" t="s">
        <v>41</v>
      </c>
      <c r="U91" s="7" t="s">
        <v>41</v>
      </c>
      <c r="V91" s="7" t="s">
        <v>41</v>
      </c>
      <c r="W91" s="7" t="s">
        <v>41</v>
      </c>
      <c r="X91" s="7" t="s">
        <v>41</v>
      </c>
      <c r="Y91" s="7" t="s">
        <v>41</v>
      </c>
      <c r="Z91" s="7" t="s">
        <v>41</v>
      </c>
    </row>
    <row r="92" spans="1:26" ht="61" x14ac:dyDescent="0.2">
      <c r="A92" s="6">
        <v>44828.634085648147</v>
      </c>
      <c r="B92" s="6">
        <v>44828.635231481479</v>
      </c>
      <c r="C92" s="7" t="s">
        <v>48</v>
      </c>
      <c r="D92" s="5">
        <v>94</v>
      </c>
      <c r="E92" s="5">
        <v>98</v>
      </c>
      <c r="F92" s="7" t="s">
        <v>73</v>
      </c>
      <c r="G92" s="6">
        <v>44835.635278553244</v>
      </c>
      <c r="H92" s="7" t="s">
        <v>242</v>
      </c>
      <c r="I92" s="7" t="s">
        <v>50</v>
      </c>
      <c r="J92" s="7" t="s">
        <v>40</v>
      </c>
      <c r="K92" s="7" t="s">
        <v>47</v>
      </c>
      <c r="L92" s="7" t="s">
        <v>51</v>
      </c>
      <c r="M92" s="7" t="s">
        <v>51</v>
      </c>
      <c r="N92" s="7" t="s">
        <v>51</v>
      </c>
      <c r="O92" s="7" t="s">
        <v>51</v>
      </c>
      <c r="P92" s="7" t="s">
        <v>51</v>
      </c>
      <c r="Q92" s="7" t="s">
        <v>243</v>
      </c>
      <c r="R92" s="7" t="s">
        <v>244</v>
      </c>
      <c r="S92" s="7" t="s">
        <v>123</v>
      </c>
      <c r="T92" s="7" t="s">
        <v>168</v>
      </c>
      <c r="U92" s="7" t="s">
        <v>125</v>
      </c>
      <c r="V92" s="7" t="s">
        <v>37</v>
      </c>
      <c r="W92" s="7" t="s">
        <v>37</v>
      </c>
      <c r="X92" s="7" t="s">
        <v>136</v>
      </c>
      <c r="Y92" s="7" t="s">
        <v>127</v>
      </c>
      <c r="Z92" s="5">
        <v>20</v>
      </c>
    </row>
    <row r="93" spans="1:26" ht="25" x14ac:dyDescent="0.2">
      <c r="A93" s="6">
        <v>44828.704143518517</v>
      </c>
      <c r="B93" s="6">
        <v>44828.704548611109</v>
      </c>
      <c r="C93" s="7" t="s">
        <v>48</v>
      </c>
      <c r="D93" s="5">
        <v>38</v>
      </c>
      <c r="E93" s="5">
        <v>34</v>
      </c>
      <c r="F93" s="7" t="s">
        <v>73</v>
      </c>
      <c r="G93" s="6">
        <v>44835.704561585648</v>
      </c>
      <c r="H93" s="7" t="s">
        <v>245</v>
      </c>
      <c r="I93" s="7" t="s">
        <v>50</v>
      </c>
      <c r="J93" s="7" t="s">
        <v>40</v>
      </c>
      <c r="K93" s="7" t="s">
        <v>47</v>
      </c>
      <c r="L93" s="7" t="s">
        <v>51</v>
      </c>
      <c r="M93" s="7" t="s">
        <v>51</v>
      </c>
      <c r="N93" s="7" t="s">
        <v>43</v>
      </c>
      <c r="O93" s="7" t="s">
        <v>43</v>
      </c>
      <c r="P93" s="7" t="s">
        <v>51</v>
      </c>
      <c r="Q93" s="7" t="s">
        <v>41</v>
      </c>
      <c r="R93" s="7" t="s">
        <v>41</v>
      </c>
      <c r="S93" s="7" t="s">
        <v>41</v>
      </c>
      <c r="T93" s="7" t="s">
        <v>41</v>
      </c>
      <c r="U93" s="7" t="s">
        <v>41</v>
      </c>
      <c r="V93" s="7" t="s">
        <v>41</v>
      </c>
      <c r="W93" s="7" t="s">
        <v>41</v>
      </c>
      <c r="X93" s="7" t="s">
        <v>41</v>
      </c>
      <c r="Y93" s="7" t="s">
        <v>41</v>
      </c>
      <c r="Z93" s="5">
        <v>22</v>
      </c>
    </row>
    <row r="94" spans="1:26" ht="61" x14ac:dyDescent="0.2">
      <c r="A94" s="6">
        <v>44836.872476851851</v>
      </c>
      <c r="B94" s="6">
        <v>44836.873923611114</v>
      </c>
      <c r="C94" s="7" t="s">
        <v>48</v>
      </c>
      <c r="D94" s="5">
        <v>100</v>
      </c>
      <c r="E94" s="5">
        <v>124</v>
      </c>
      <c r="F94" s="7" t="s">
        <v>37</v>
      </c>
      <c r="G94" s="6">
        <v>44836.873928194444</v>
      </c>
      <c r="H94" s="7" t="s">
        <v>246</v>
      </c>
      <c r="I94" s="7" t="s">
        <v>50</v>
      </c>
      <c r="J94" s="7" t="s">
        <v>40</v>
      </c>
      <c r="K94" s="7" t="s">
        <v>47</v>
      </c>
      <c r="L94" s="7" t="s">
        <v>51</v>
      </c>
      <c r="M94" s="7" t="s">
        <v>51</v>
      </c>
      <c r="N94" s="7" t="s">
        <v>51</v>
      </c>
      <c r="O94" s="7" t="s">
        <v>51</v>
      </c>
      <c r="P94" s="7" t="s">
        <v>51</v>
      </c>
      <c r="Q94" s="7" t="s">
        <v>247</v>
      </c>
      <c r="R94" s="7" t="s">
        <v>248</v>
      </c>
      <c r="S94" s="7" t="s">
        <v>123</v>
      </c>
      <c r="T94" s="7" t="s">
        <v>124</v>
      </c>
      <c r="U94" s="7" t="s">
        <v>125</v>
      </c>
      <c r="V94" s="7" t="s">
        <v>73</v>
      </c>
      <c r="W94" s="7" t="s">
        <v>37</v>
      </c>
      <c r="X94" s="7" t="s">
        <v>136</v>
      </c>
      <c r="Y94" s="7" t="s">
        <v>127</v>
      </c>
      <c r="Z94" s="5">
        <v>20</v>
      </c>
    </row>
    <row r="95" spans="1:26" ht="61" x14ac:dyDescent="0.2">
      <c r="A95" s="6">
        <v>44829.925092592595</v>
      </c>
      <c r="B95" s="6">
        <v>44829.925833333335</v>
      </c>
      <c r="C95" s="7" t="s">
        <v>48</v>
      </c>
      <c r="D95" s="5">
        <v>94</v>
      </c>
      <c r="E95" s="5">
        <v>63</v>
      </c>
      <c r="F95" s="7" t="s">
        <v>73</v>
      </c>
      <c r="G95" s="6">
        <v>44836.925888645834</v>
      </c>
      <c r="H95" s="7" t="s">
        <v>249</v>
      </c>
      <c r="I95" s="7" t="s">
        <v>50</v>
      </c>
      <c r="J95" s="7" t="s">
        <v>40</v>
      </c>
      <c r="K95" s="7" t="s">
        <v>47</v>
      </c>
      <c r="L95" s="7" t="s">
        <v>51</v>
      </c>
      <c r="M95" s="7" t="s">
        <v>51</v>
      </c>
      <c r="N95" s="7" t="s">
        <v>51</v>
      </c>
      <c r="O95" s="7" t="s">
        <v>51</v>
      </c>
      <c r="P95" s="7" t="s">
        <v>51</v>
      </c>
      <c r="Q95" s="7" t="s">
        <v>70</v>
      </c>
      <c r="R95" s="7" t="s">
        <v>250</v>
      </c>
      <c r="S95" s="7" t="s">
        <v>123</v>
      </c>
      <c r="T95" s="7" t="s">
        <v>124</v>
      </c>
      <c r="U95" s="7" t="s">
        <v>154</v>
      </c>
      <c r="V95" s="7" t="s">
        <v>37</v>
      </c>
      <c r="W95" s="7" t="s">
        <v>73</v>
      </c>
      <c r="X95" s="7" t="s">
        <v>126</v>
      </c>
      <c r="Y95" s="7" t="s">
        <v>127</v>
      </c>
      <c r="Z95" s="5">
        <v>20</v>
      </c>
    </row>
    <row r="96" spans="1:26" ht="25" x14ac:dyDescent="0.2">
      <c r="A96" s="6">
        <v>44830.367997685185</v>
      </c>
      <c r="B96" s="6">
        <v>44830.36855324074</v>
      </c>
      <c r="C96" s="7" t="s">
        <v>48</v>
      </c>
      <c r="D96" s="5">
        <v>38</v>
      </c>
      <c r="E96" s="5">
        <v>47</v>
      </c>
      <c r="F96" s="7" t="s">
        <v>73</v>
      </c>
      <c r="G96" s="6">
        <v>44837.379474120367</v>
      </c>
      <c r="H96" s="7" t="s">
        <v>251</v>
      </c>
      <c r="I96" s="7" t="s">
        <v>50</v>
      </c>
      <c r="J96" s="7" t="s">
        <v>40</v>
      </c>
      <c r="K96" s="7" t="s">
        <v>47</v>
      </c>
      <c r="L96" s="7" t="s">
        <v>56</v>
      </c>
      <c r="M96" s="7" t="s">
        <v>51</v>
      </c>
      <c r="N96" s="7" t="s">
        <v>43</v>
      </c>
      <c r="O96" s="7" t="s">
        <v>51</v>
      </c>
      <c r="P96" s="7" t="s">
        <v>51</v>
      </c>
      <c r="Q96" s="7" t="s">
        <v>41</v>
      </c>
      <c r="R96" s="7" t="s">
        <v>41</v>
      </c>
      <c r="S96" s="7" t="s">
        <v>41</v>
      </c>
      <c r="T96" s="7" t="s">
        <v>41</v>
      </c>
      <c r="U96" s="7" t="s">
        <v>41</v>
      </c>
      <c r="V96" s="7" t="s">
        <v>41</v>
      </c>
      <c r="W96" s="7" t="s">
        <v>41</v>
      </c>
      <c r="X96" s="7" t="s">
        <v>41</v>
      </c>
      <c r="Y96" s="7" t="s">
        <v>41</v>
      </c>
      <c r="Z96" s="5">
        <v>20</v>
      </c>
    </row>
    <row r="97" spans="1:26" ht="25" x14ac:dyDescent="0.2">
      <c r="A97" s="6">
        <v>44827.890462962961</v>
      </c>
      <c r="B97" s="6">
        <v>44830.780266203707</v>
      </c>
      <c r="C97" s="7" t="s">
        <v>48</v>
      </c>
      <c r="D97" s="5">
        <v>50</v>
      </c>
      <c r="E97" s="5">
        <v>249678</v>
      </c>
      <c r="F97" s="7" t="s">
        <v>73</v>
      </c>
      <c r="G97" s="6">
        <v>44837.780278692131</v>
      </c>
      <c r="H97" s="7" t="s">
        <v>252</v>
      </c>
      <c r="I97" s="7" t="s">
        <v>50</v>
      </c>
      <c r="J97" s="7" t="s">
        <v>40</v>
      </c>
      <c r="K97" s="7" t="s">
        <v>47</v>
      </c>
      <c r="L97" s="7" t="s">
        <v>56</v>
      </c>
      <c r="M97" s="7" t="s">
        <v>56</v>
      </c>
      <c r="N97" s="7" t="s">
        <v>56</v>
      </c>
      <c r="O97" s="7" t="s">
        <v>56</v>
      </c>
      <c r="P97" s="7" t="s">
        <v>56</v>
      </c>
      <c r="Q97" s="7" t="s">
        <v>253</v>
      </c>
      <c r="R97" s="7" t="s">
        <v>97</v>
      </c>
      <c r="S97" s="7" t="s">
        <v>41</v>
      </c>
      <c r="T97" s="7" t="s">
        <v>41</v>
      </c>
      <c r="U97" s="7" t="s">
        <v>41</v>
      </c>
      <c r="V97" s="7" t="s">
        <v>41</v>
      </c>
      <c r="W97" s="7" t="s">
        <v>41</v>
      </c>
      <c r="X97" s="7" t="s">
        <v>41</v>
      </c>
      <c r="Y97" s="7" t="s">
        <v>41</v>
      </c>
      <c r="Z97" s="5">
        <v>15</v>
      </c>
    </row>
    <row r="98" spans="1:26" ht="61" x14ac:dyDescent="0.2">
      <c r="A98" s="6">
        <v>44830.848229166666</v>
      </c>
      <c r="B98" s="6">
        <v>44830.849548611113</v>
      </c>
      <c r="C98" s="7" t="s">
        <v>48</v>
      </c>
      <c r="D98" s="5">
        <v>94</v>
      </c>
      <c r="E98" s="5">
        <v>114</v>
      </c>
      <c r="F98" s="7" t="s">
        <v>73</v>
      </c>
      <c r="G98" s="6">
        <v>44837.849567210651</v>
      </c>
      <c r="H98" s="7" t="s">
        <v>254</v>
      </c>
      <c r="I98" s="7" t="s">
        <v>50</v>
      </c>
      <c r="J98" s="7" t="s">
        <v>40</v>
      </c>
      <c r="K98" s="7" t="s">
        <v>47</v>
      </c>
      <c r="L98" s="7" t="s">
        <v>51</v>
      </c>
      <c r="M98" s="7" t="s">
        <v>51</v>
      </c>
      <c r="N98" s="7" t="s">
        <v>51</v>
      </c>
      <c r="O98" s="7" t="s">
        <v>51</v>
      </c>
      <c r="P98" s="7" t="s">
        <v>51</v>
      </c>
      <c r="Q98" s="7" t="s">
        <v>255</v>
      </c>
      <c r="R98" s="7" t="s">
        <v>45</v>
      </c>
      <c r="S98" s="7" t="s">
        <v>123</v>
      </c>
      <c r="T98" s="7" t="s">
        <v>124</v>
      </c>
      <c r="U98" s="7" t="s">
        <v>125</v>
      </c>
      <c r="V98" s="7" t="s">
        <v>37</v>
      </c>
      <c r="W98" s="7" t="s">
        <v>37</v>
      </c>
      <c r="X98" s="7" t="s">
        <v>136</v>
      </c>
      <c r="Y98" s="7" t="s">
        <v>127</v>
      </c>
      <c r="Z98" s="5">
        <v>20</v>
      </c>
    </row>
    <row r="99" spans="1:26" x14ac:dyDescent="0.2">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x14ac:dyDescent="0.2">
      <c r="A105" s="5" t="s">
        <v>256</v>
      </c>
      <c r="B105" s="5"/>
      <c r="C105" s="5"/>
      <c r="D105" s="5">
        <f>COUNT(A3:A98)</f>
        <v>96</v>
      </c>
      <c r="E105" s="5"/>
      <c r="F105" s="5"/>
      <c r="G105" s="5"/>
      <c r="H105" s="5"/>
      <c r="I105" s="5"/>
      <c r="J105" s="5"/>
      <c r="K105" s="5"/>
      <c r="L105" s="5"/>
      <c r="M105" s="5"/>
      <c r="N105" s="5"/>
      <c r="O105" s="5"/>
      <c r="P105" s="5"/>
      <c r="Q105" s="5"/>
      <c r="R105" s="5"/>
      <c r="S105" s="5"/>
      <c r="T105" s="5"/>
      <c r="U105" s="5"/>
      <c r="V105" s="5"/>
      <c r="W105" s="5"/>
      <c r="X105" s="5"/>
      <c r="Y105" s="5"/>
      <c r="Z105" s="5"/>
    </row>
    <row r="106" spans="1:26" x14ac:dyDescent="0.2">
      <c r="A106" s="5" t="s">
        <v>257</v>
      </c>
      <c r="B106" s="5"/>
      <c r="C106" s="5"/>
      <c r="D106" s="8">
        <f>31</f>
        <v>31</v>
      </c>
      <c r="E106" s="5"/>
      <c r="F106" s="5"/>
      <c r="G106" s="5"/>
      <c r="H106" s="5"/>
      <c r="I106" s="5"/>
      <c r="J106" s="5"/>
      <c r="K106" s="5"/>
      <c r="L106" s="5"/>
      <c r="M106" s="5"/>
      <c r="N106" s="5"/>
      <c r="O106" s="5"/>
      <c r="P106" s="5"/>
      <c r="Q106" s="5"/>
      <c r="R106" s="5"/>
      <c r="S106" s="5"/>
      <c r="T106" s="5"/>
      <c r="U106" s="5"/>
      <c r="V106" s="5"/>
      <c r="W106" s="5"/>
      <c r="X106" s="5"/>
      <c r="Y106" s="5"/>
      <c r="Z106" s="5"/>
    </row>
    <row r="107" spans="1:26" x14ac:dyDescent="0.2">
      <c r="A107" s="5" t="s">
        <v>258</v>
      </c>
      <c r="B107" s="5"/>
      <c r="C107" s="5"/>
      <c r="D107" s="5">
        <v>4</v>
      </c>
      <c r="E107" s="5"/>
      <c r="F107" s="5"/>
      <c r="G107" s="5"/>
      <c r="H107" s="5"/>
      <c r="I107" s="5"/>
      <c r="J107" s="5"/>
      <c r="K107" s="5"/>
      <c r="L107" s="5"/>
      <c r="M107" s="5"/>
      <c r="N107" s="5"/>
      <c r="O107" s="5"/>
      <c r="P107" s="5"/>
      <c r="Q107" s="5"/>
      <c r="R107" s="5"/>
      <c r="S107" s="5"/>
      <c r="T107" s="5"/>
      <c r="U107" s="5"/>
      <c r="V107" s="5"/>
      <c r="W107" s="5"/>
      <c r="X107" s="5"/>
      <c r="Y107" s="5"/>
      <c r="Z107" s="5"/>
    </row>
    <row r="108" spans="1:26" x14ac:dyDescent="0.2">
      <c r="A108" s="5" t="s">
        <v>259</v>
      </c>
      <c r="B108" s="5"/>
      <c r="C108" s="5"/>
      <c r="D108" s="5">
        <v>24</v>
      </c>
      <c r="E108" s="5"/>
      <c r="F108" s="5"/>
      <c r="G108" s="5"/>
      <c r="H108" s="5"/>
      <c r="I108" s="5"/>
      <c r="J108" s="5"/>
      <c r="K108" s="5"/>
      <c r="L108" s="5"/>
      <c r="M108" s="5"/>
      <c r="N108" s="5"/>
      <c r="O108" s="5"/>
      <c r="P108" s="5"/>
      <c r="Q108" s="5"/>
      <c r="R108" s="5"/>
      <c r="S108" s="5"/>
      <c r="T108" s="5"/>
      <c r="U108" s="5"/>
      <c r="V108" s="5"/>
      <c r="W108" s="5"/>
      <c r="X108" s="5"/>
      <c r="Y108" s="5"/>
      <c r="Z108" s="5"/>
    </row>
    <row r="109" spans="1:26" x14ac:dyDescent="0.2">
      <c r="A109" s="5" t="s">
        <v>260</v>
      </c>
      <c r="B109" s="5"/>
      <c r="C109" s="5"/>
      <c r="D109" s="8">
        <f>(D105-(SUM(D106:D108)))</f>
        <v>37</v>
      </c>
      <c r="E109" s="5"/>
      <c r="F109" s="5"/>
      <c r="G109" s="5"/>
      <c r="H109" s="5"/>
      <c r="I109" s="5"/>
      <c r="J109" s="5"/>
      <c r="K109" s="5"/>
      <c r="L109" s="5"/>
      <c r="M109" s="5"/>
      <c r="N109" s="5"/>
      <c r="O109" s="5"/>
      <c r="P109" s="5"/>
      <c r="Q109" s="5"/>
      <c r="R109" s="5"/>
      <c r="S109" s="5"/>
      <c r="T109" s="5"/>
      <c r="U109" s="5"/>
      <c r="V109" s="5"/>
      <c r="W109" s="5"/>
      <c r="X109" s="5"/>
      <c r="Y109" s="5"/>
      <c r="Z109" s="5"/>
    </row>
    <row r="110" spans="1:26" x14ac:dyDescent="0.2">
      <c r="A110" s="5" t="s">
        <v>261</v>
      </c>
      <c r="B110" s="5"/>
      <c r="C110" s="5"/>
      <c r="D110" s="5">
        <f>AVERAGE('Values without formulas'!G2:G38)</f>
        <v>116.05405405405405</v>
      </c>
      <c r="E110" s="5"/>
      <c r="F110" s="5"/>
      <c r="G110" s="5"/>
      <c r="H110" s="5"/>
      <c r="I110" s="5"/>
      <c r="J110" s="5"/>
      <c r="K110" s="5"/>
      <c r="L110" s="5"/>
      <c r="M110" s="5"/>
      <c r="N110" s="5"/>
      <c r="O110" s="5"/>
      <c r="P110" s="5"/>
      <c r="Q110" s="5"/>
      <c r="R110" s="5"/>
      <c r="S110" s="5"/>
      <c r="T110" s="5"/>
      <c r="U110" s="5"/>
      <c r="V110" s="5"/>
      <c r="W110" s="5"/>
      <c r="X110" s="5"/>
      <c r="Y110" s="5"/>
      <c r="Z110" s="5"/>
    </row>
    <row r="111" spans="1:26" x14ac:dyDescent="0.2">
      <c r="A111" s="5" t="s">
        <v>262</v>
      </c>
      <c r="B111" s="5"/>
      <c r="C111" s="5"/>
      <c r="D111" s="5">
        <f>AVERAGE('Values without formulas'!F2:F38)</f>
        <v>626.54054054054052</v>
      </c>
      <c r="E111" s="5"/>
      <c r="F111" s="5"/>
      <c r="G111" s="5"/>
      <c r="H111" s="5"/>
      <c r="I111" s="5"/>
      <c r="J111" s="5"/>
      <c r="K111" s="5"/>
      <c r="L111" s="5"/>
      <c r="M111" s="5"/>
      <c r="N111" s="5"/>
      <c r="O111" s="5"/>
      <c r="P111" s="5"/>
      <c r="Q111" s="5"/>
      <c r="R111" s="5"/>
      <c r="S111" s="5"/>
      <c r="T111" s="5"/>
      <c r="U111" s="5"/>
      <c r="V111" s="5"/>
      <c r="W111" s="5"/>
      <c r="X111" s="5"/>
      <c r="Y111" s="5"/>
      <c r="Z111" s="5"/>
    </row>
    <row r="112" spans="1:26" x14ac:dyDescent="0.2">
      <c r="A112" s="5" t="s">
        <v>263</v>
      </c>
      <c r="B112" s="5"/>
      <c r="C112" s="5"/>
      <c r="D112" s="9">
        <f>AVERAGE('Additional Columns for Analysis'!R2:R38)</f>
        <v>0.62162162162162171</v>
      </c>
      <c r="E112" s="5"/>
      <c r="F112" s="5"/>
      <c r="G112" s="5"/>
      <c r="H112" s="5"/>
      <c r="I112" s="5"/>
      <c r="J112" s="5"/>
      <c r="K112" s="5"/>
      <c r="L112" s="5"/>
      <c r="M112" s="5"/>
      <c r="N112" s="5"/>
      <c r="O112" s="5"/>
      <c r="P112" s="5"/>
      <c r="Q112" s="5"/>
      <c r="R112" s="5"/>
      <c r="S112" s="5"/>
      <c r="T112" s="5"/>
      <c r="U112" s="5"/>
      <c r="V112" s="5"/>
      <c r="W112" s="5"/>
      <c r="X112" s="5"/>
      <c r="Y112" s="5"/>
      <c r="Z112" s="5"/>
    </row>
    <row r="113" spans="1:26" x14ac:dyDescent="0.2">
      <c r="A113" s="5" t="s">
        <v>264</v>
      </c>
      <c r="B113" s="5"/>
      <c r="C113" s="5"/>
      <c r="D113" s="9">
        <f>AVERAGE('Additional Columns for Analysis'!Q2:Q38)</f>
        <v>0.73081081081081101</v>
      </c>
      <c r="E113" s="5"/>
      <c r="F113" s="5"/>
      <c r="G113" s="5"/>
      <c r="H113" s="5"/>
      <c r="I113" s="5"/>
      <c r="J113" s="5"/>
      <c r="K113" s="5"/>
      <c r="L113" s="5"/>
      <c r="M113" s="5"/>
      <c r="N113" s="5"/>
      <c r="O113" s="5"/>
      <c r="P113" s="5"/>
      <c r="Q113" s="5"/>
      <c r="R113" s="5"/>
      <c r="S113" s="5"/>
      <c r="T113" s="5"/>
      <c r="U113" s="5"/>
      <c r="V113" s="5"/>
      <c r="W113" s="5"/>
      <c r="X113" s="5"/>
      <c r="Y113" s="5"/>
      <c r="Z113" s="5"/>
    </row>
    <row r="114" spans="1:26" x14ac:dyDescent="0.2">
      <c r="A114" s="5" t="s">
        <v>265</v>
      </c>
      <c r="B114" s="5"/>
      <c r="C114" s="5"/>
      <c r="D114" s="5">
        <f>MEDIAN('Additional Columns for Analysis'!G2:G38)</f>
        <v>110</v>
      </c>
      <c r="E114" s="5"/>
      <c r="F114" s="5"/>
      <c r="G114" s="5"/>
      <c r="H114" s="5"/>
      <c r="I114" s="5"/>
      <c r="J114" s="5"/>
      <c r="K114" s="5"/>
      <c r="L114" s="5"/>
      <c r="M114" s="5"/>
      <c r="N114" s="5"/>
      <c r="O114" s="5"/>
      <c r="P114" s="5"/>
      <c r="Q114" s="5"/>
      <c r="R114" s="5"/>
      <c r="S114" s="5"/>
      <c r="T114" s="5"/>
      <c r="U114" s="5"/>
      <c r="V114" s="5"/>
      <c r="W114" s="5"/>
      <c r="X114" s="5"/>
      <c r="Y114" s="5"/>
      <c r="Z114" s="5"/>
    </row>
    <row r="115" spans="1:26" x14ac:dyDescent="0.2">
      <c r="A115" s="5" t="s">
        <v>266</v>
      </c>
      <c r="B115" s="5"/>
      <c r="C115" s="5"/>
      <c r="D115" s="5">
        <f>MEDIAN('Additional Columns for Analysis'!F2:F38)</f>
        <v>698</v>
      </c>
      <c r="E115" s="5"/>
      <c r="F115" s="5"/>
      <c r="G115" s="5"/>
      <c r="H115" s="5"/>
      <c r="I115" s="5"/>
      <c r="J115" s="5"/>
      <c r="K115" s="5"/>
      <c r="L115" s="5"/>
      <c r="M115" s="5"/>
      <c r="N115" s="5"/>
      <c r="O115" s="5"/>
      <c r="P115" s="5"/>
      <c r="Q115" s="5"/>
      <c r="R115" s="5"/>
      <c r="S115" s="5"/>
      <c r="T115" s="5"/>
      <c r="U115" s="5"/>
      <c r="V115" s="5"/>
      <c r="W115" s="5"/>
      <c r="X115" s="5"/>
      <c r="Y115" s="5"/>
      <c r="Z115" s="5"/>
    </row>
    <row r="116" spans="1:26" x14ac:dyDescent="0.2">
      <c r="A116" s="5" t="s">
        <v>267</v>
      </c>
      <c r="B116" s="5"/>
      <c r="C116" s="5"/>
      <c r="D116" s="9">
        <f>MEDIAN('Additional Columns for Analysis'!R2:R38)</f>
        <v>0.5714285714285714</v>
      </c>
      <c r="E116" s="5"/>
      <c r="F116" s="5"/>
      <c r="G116" s="5"/>
      <c r="H116" s="5"/>
      <c r="I116" s="5"/>
      <c r="J116" s="5"/>
      <c r="K116" s="5"/>
      <c r="L116" s="5"/>
      <c r="M116" s="5"/>
      <c r="N116" s="5"/>
      <c r="O116" s="5"/>
      <c r="P116" s="5"/>
      <c r="Q116" s="5"/>
      <c r="R116" s="5"/>
      <c r="S116" s="5"/>
      <c r="T116" s="5"/>
      <c r="U116" s="5"/>
      <c r="V116" s="5"/>
      <c r="W116" s="5"/>
      <c r="X116" s="5"/>
      <c r="Y116" s="5"/>
      <c r="Z116" s="5"/>
    </row>
    <row r="117" spans="1:26" x14ac:dyDescent="0.2">
      <c r="A117" s="5" t="s">
        <v>268</v>
      </c>
      <c r="B117" s="5"/>
      <c r="C117" s="5"/>
      <c r="D117" s="9">
        <f>MEDIAN('Additional Columns for Analysis'!Q2:Q38)</f>
        <v>0.8</v>
      </c>
      <c r="E117" s="5"/>
      <c r="F117" s="5"/>
      <c r="G117" s="5"/>
      <c r="H117" s="5"/>
      <c r="I117" s="5"/>
      <c r="J117" s="5"/>
      <c r="K117" s="5"/>
      <c r="L117" s="5"/>
      <c r="M117" s="5"/>
      <c r="N117" s="5"/>
      <c r="O117" s="5"/>
      <c r="P117" s="5"/>
      <c r="Q117" s="5"/>
      <c r="R117" s="5"/>
      <c r="S117" s="5"/>
      <c r="T117" s="5"/>
      <c r="U117" s="5"/>
      <c r="V117" s="5"/>
      <c r="W117" s="5"/>
      <c r="X117" s="5"/>
      <c r="Y117" s="5"/>
      <c r="Z117" s="5"/>
    </row>
    <row r="118" spans="1:26"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B6296-DF1A-2B43-8D6E-B252F1A0A15E}">
  <dimension ref="A1:O40"/>
  <sheetViews>
    <sheetView workbookViewId="0">
      <selection sqref="A1:N38"/>
    </sheetView>
  </sheetViews>
  <sheetFormatPr baseColWidth="10" defaultColWidth="0" defaultRowHeight="15" zeroHeight="1" x14ac:dyDescent="0.2"/>
  <cols>
    <col min="1" max="5" width="2.83203125" style="1" customWidth="1"/>
    <col min="6" max="6" width="7.83203125" style="1" customWidth="1"/>
    <col min="7" max="15" width="2.83203125" style="1" customWidth="1"/>
    <col min="16" max="16384" width="10.83203125" style="1" hidden="1"/>
  </cols>
  <sheetData>
    <row r="1" spans="1:15" x14ac:dyDescent="0.2">
      <c r="A1" s="5" t="s">
        <v>287</v>
      </c>
      <c r="B1" s="5" t="s">
        <v>288</v>
      </c>
      <c r="C1" s="5" t="s">
        <v>289</v>
      </c>
      <c r="D1" s="5" t="s">
        <v>290</v>
      </c>
      <c r="E1" s="5" t="s">
        <v>291</v>
      </c>
      <c r="F1" s="5" t="s">
        <v>310</v>
      </c>
      <c r="G1" s="5" t="s">
        <v>293</v>
      </c>
      <c r="H1" s="5" t="s">
        <v>294</v>
      </c>
      <c r="I1" s="5" t="s">
        <v>295</v>
      </c>
      <c r="J1" s="5" t="s">
        <v>296</v>
      </c>
      <c r="K1" s="5" t="s">
        <v>297</v>
      </c>
      <c r="L1" s="5" t="s">
        <v>298</v>
      </c>
      <c r="M1" s="5" t="s">
        <v>299</v>
      </c>
      <c r="N1" s="5" t="s">
        <v>300</v>
      </c>
      <c r="O1" s="5"/>
    </row>
    <row r="2" spans="1:15" x14ac:dyDescent="0.2">
      <c r="A2" s="10">
        <v>5</v>
      </c>
      <c r="B2" s="10">
        <v>5</v>
      </c>
      <c r="C2" s="10">
        <v>5</v>
      </c>
      <c r="D2" s="10">
        <v>5</v>
      </c>
      <c r="E2" s="10">
        <v>5</v>
      </c>
      <c r="F2" s="10">
        <v>690</v>
      </c>
      <c r="G2" s="10">
        <v>118</v>
      </c>
      <c r="H2" s="10">
        <v>1</v>
      </c>
      <c r="I2" s="10">
        <v>1</v>
      </c>
      <c r="J2" s="10">
        <v>0</v>
      </c>
      <c r="K2" s="10">
        <v>1</v>
      </c>
      <c r="L2" s="10">
        <v>1</v>
      </c>
      <c r="M2" s="10">
        <v>1</v>
      </c>
      <c r="N2" s="10">
        <v>1</v>
      </c>
      <c r="O2" s="5"/>
    </row>
    <row r="3" spans="1:15" x14ac:dyDescent="0.2">
      <c r="A3" s="10">
        <v>4</v>
      </c>
      <c r="B3" s="10">
        <v>4</v>
      </c>
      <c r="C3" s="10">
        <v>4</v>
      </c>
      <c r="D3" s="10">
        <v>4</v>
      </c>
      <c r="E3" s="10">
        <v>4</v>
      </c>
      <c r="F3" s="10">
        <v>500</v>
      </c>
      <c r="G3" s="10">
        <v>109</v>
      </c>
      <c r="H3" s="10">
        <v>1</v>
      </c>
      <c r="I3" s="10">
        <v>0</v>
      </c>
      <c r="J3" s="10">
        <v>0</v>
      </c>
      <c r="K3" s="10">
        <v>0</v>
      </c>
      <c r="L3" s="10">
        <v>0</v>
      </c>
      <c r="M3" s="10">
        <v>0</v>
      </c>
      <c r="N3" s="10">
        <v>0</v>
      </c>
      <c r="O3" s="5"/>
    </row>
    <row r="4" spans="1:15" x14ac:dyDescent="0.2">
      <c r="A4" s="10">
        <v>4</v>
      </c>
      <c r="B4" s="10">
        <v>4</v>
      </c>
      <c r="C4" s="10">
        <v>4</v>
      </c>
      <c r="D4" s="10">
        <v>4</v>
      </c>
      <c r="E4" s="10">
        <v>4</v>
      </c>
      <c r="F4" s="10">
        <v>400</v>
      </c>
      <c r="G4" s="10">
        <v>110</v>
      </c>
      <c r="H4" s="10">
        <v>1</v>
      </c>
      <c r="I4" s="10">
        <v>1</v>
      </c>
      <c r="J4" s="10">
        <v>0</v>
      </c>
      <c r="K4" s="10">
        <v>1</v>
      </c>
      <c r="L4" s="10">
        <v>0</v>
      </c>
      <c r="M4" s="10">
        <v>0</v>
      </c>
      <c r="N4" s="10">
        <v>1</v>
      </c>
      <c r="O4" s="5"/>
    </row>
    <row r="5" spans="1:15" x14ac:dyDescent="0.2">
      <c r="A5" s="10">
        <v>4</v>
      </c>
      <c r="B5" s="10">
        <v>4</v>
      </c>
      <c r="C5" s="10">
        <v>4</v>
      </c>
      <c r="D5" s="10">
        <v>4</v>
      </c>
      <c r="E5" s="10">
        <v>4</v>
      </c>
      <c r="F5" s="10">
        <v>880</v>
      </c>
      <c r="G5" s="10">
        <v>128</v>
      </c>
      <c r="H5" s="10">
        <v>1</v>
      </c>
      <c r="I5" s="10">
        <v>1</v>
      </c>
      <c r="J5" s="10">
        <v>0</v>
      </c>
      <c r="K5" s="10">
        <v>1</v>
      </c>
      <c r="L5" s="10">
        <v>1</v>
      </c>
      <c r="M5" s="10">
        <v>1</v>
      </c>
      <c r="N5" s="10">
        <v>1</v>
      </c>
      <c r="O5" s="5"/>
    </row>
    <row r="6" spans="1:15" x14ac:dyDescent="0.2">
      <c r="A6" s="10">
        <v>5</v>
      </c>
      <c r="B6" s="10">
        <v>4</v>
      </c>
      <c r="C6" s="10">
        <v>3</v>
      </c>
      <c r="D6" s="10">
        <v>5</v>
      </c>
      <c r="E6" s="10">
        <v>5</v>
      </c>
      <c r="F6" s="10">
        <v>768</v>
      </c>
      <c r="G6" s="10">
        <v>137</v>
      </c>
      <c r="H6" s="10">
        <v>1</v>
      </c>
      <c r="I6" s="10">
        <v>1</v>
      </c>
      <c r="J6" s="10">
        <v>0</v>
      </c>
      <c r="K6" s="10">
        <v>1</v>
      </c>
      <c r="L6" s="10">
        <v>1</v>
      </c>
      <c r="M6" s="10">
        <v>0</v>
      </c>
      <c r="N6" s="10">
        <v>0</v>
      </c>
      <c r="O6" s="5"/>
    </row>
    <row r="7" spans="1:15" x14ac:dyDescent="0.2">
      <c r="A7" s="10">
        <v>4</v>
      </c>
      <c r="B7" s="10">
        <v>5</v>
      </c>
      <c r="C7" s="10">
        <v>5</v>
      </c>
      <c r="D7" s="10">
        <v>3</v>
      </c>
      <c r="E7" s="10">
        <v>3</v>
      </c>
      <c r="F7" s="10">
        <v>782</v>
      </c>
      <c r="G7" s="10">
        <v>145</v>
      </c>
      <c r="H7" s="10">
        <v>1</v>
      </c>
      <c r="I7" s="10">
        <v>1</v>
      </c>
      <c r="J7" s="10">
        <v>0</v>
      </c>
      <c r="K7" s="10">
        <v>1</v>
      </c>
      <c r="L7" s="10">
        <v>1</v>
      </c>
      <c r="M7" s="10">
        <v>1</v>
      </c>
      <c r="N7" s="10">
        <v>1</v>
      </c>
      <c r="O7" s="5"/>
    </row>
    <row r="8" spans="1:15" x14ac:dyDescent="0.2">
      <c r="A8" s="10">
        <v>4</v>
      </c>
      <c r="B8" s="10">
        <v>3</v>
      </c>
      <c r="C8" s="10">
        <v>4</v>
      </c>
      <c r="D8" s="10">
        <v>3</v>
      </c>
      <c r="E8" s="10">
        <v>4</v>
      </c>
      <c r="F8" s="10">
        <v>764</v>
      </c>
      <c r="G8" s="10">
        <v>140</v>
      </c>
      <c r="H8" s="10">
        <v>0</v>
      </c>
      <c r="I8" s="10">
        <v>1</v>
      </c>
      <c r="J8" s="10">
        <v>1</v>
      </c>
      <c r="K8" s="10">
        <v>1</v>
      </c>
      <c r="L8" s="10">
        <v>1</v>
      </c>
      <c r="M8" s="10">
        <v>0</v>
      </c>
      <c r="N8" s="10">
        <v>1</v>
      </c>
      <c r="O8" s="5"/>
    </row>
    <row r="9" spans="1:15" x14ac:dyDescent="0.2">
      <c r="A9" s="10">
        <v>3</v>
      </c>
      <c r="B9" s="10">
        <v>3</v>
      </c>
      <c r="C9" s="10">
        <v>3</v>
      </c>
      <c r="D9" s="10">
        <v>3</v>
      </c>
      <c r="E9" s="10">
        <v>3</v>
      </c>
      <c r="F9" s="10">
        <v>320</v>
      </c>
      <c r="G9" s="10">
        <v>105</v>
      </c>
      <c r="H9" s="10">
        <v>0</v>
      </c>
      <c r="I9" s="10">
        <v>0</v>
      </c>
      <c r="J9" s="10">
        <v>0</v>
      </c>
      <c r="K9" s="10">
        <v>0</v>
      </c>
      <c r="L9" s="10">
        <v>0</v>
      </c>
      <c r="M9" s="10">
        <v>0</v>
      </c>
      <c r="N9" s="10">
        <v>1</v>
      </c>
      <c r="O9" s="5"/>
    </row>
    <row r="10" spans="1:15" x14ac:dyDescent="0.2">
      <c r="A10" s="10">
        <v>4</v>
      </c>
      <c r="B10" s="10">
        <v>4</v>
      </c>
      <c r="C10" s="10">
        <v>4</v>
      </c>
      <c r="D10" s="10">
        <v>3</v>
      </c>
      <c r="E10" s="10">
        <v>4</v>
      </c>
      <c r="F10" s="10">
        <v>520</v>
      </c>
      <c r="G10" s="10">
        <v>117</v>
      </c>
      <c r="H10" s="10">
        <v>1</v>
      </c>
      <c r="I10" s="10">
        <v>1</v>
      </c>
      <c r="J10" s="10">
        <v>1</v>
      </c>
      <c r="K10" s="10">
        <v>1</v>
      </c>
      <c r="L10" s="10">
        <v>1</v>
      </c>
      <c r="M10" s="10">
        <v>0</v>
      </c>
      <c r="N10" s="10">
        <v>1</v>
      </c>
      <c r="O10" s="5"/>
    </row>
    <row r="11" spans="1:15" x14ac:dyDescent="0.2">
      <c r="A11" s="10">
        <v>4</v>
      </c>
      <c r="B11" s="10">
        <v>5</v>
      </c>
      <c r="C11" s="10">
        <v>4</v>
      </c>
      <c r="D11" s="10">
        <v>3</v>
      </c>
      <c r="E11" s="10">
        <v>4</v>
      </c>
      <c r="F11" s="10">
        <v>460</v>
      </c>
      <c r="G11" s="10">
        <v>107</v>
      </c>
      <c r="H11" s="10">
        <v>0</v>
      </c>
      <c r="I11" s="10">
        <v>0</v>
      </c>
      <c r="J11" s="10">
        <v>0</v>
      </c>
      <c r="K11" s="10">
        <v>1</v>
      </c>
      <c r="L11" s="10">
        <v>0</v>
      </c>
      <c r="M11" s="10">
        <v>0</v>
      </c>
      <c r="N11" s="10">
        <v>1</v>
      </c>
      <c r="O11" s="5"/>
    </row>
    <row r="12" spans="1:15" x14ac:dyDescent="0.2">
      <c r="A12" s="10">
        <v>2</v>
      </c>
      <c r="B12" s="10">
        <v>3</v>
      </c>
      <c r="C12" s="10">
        <v>2</v>
      </c>
      <c r="D12" s="10">
        <v>4</v>
      </c>
      <c r="E12" s="10">
        <v>3</v>
      </c>
      <c r="F12" s="10">
        <v>897</v>
      </c>
      <c r="G12" s="10">
        <v>105</v>
      </c>
      <c r="H12" s="10">
        <v>1</v>
      </c>
      <c r="I12" s="10">
        <v>1</v>
      </c>
      <c r="J12" s="10">
        <v>0</v>
      </c>
      <c r="K12" s="10">
        <v>1</v>
      </c>
      <c r="L12" s="10">
        <v>1</v>
      </c>
      <c r="M12" s="10">
        <v>1</v>
      </c>
      <c r="N12" s="10">
        <v>1</v>
      </c>
      <c r="O12" s="5"/>
    </row>
    <row r="13" spans="1:15" x14ac:dyDescent="0.2">
      <c r="A13" s="10">
        <v>4</v>
      </c>
      <c r="B13" s="10">
        <v>4</v>
      </c>
      <c r="C13" s="10">
        <v>4</v>
      </c>
      <c r="D13" s="10">
        <v>4</v>
      </c>
      <c r="E13" s="10">
        <v>4</v>
      </c>
      <c r="F13" s="10">
        <v>520</v>
      </c>
      <c r="G13" s="10">
        <v>103</v>
      </c>
      <c r="H13" s="10">
        <v>0</v>
      </c>
      <c r="I13" s="10">
        <v>0</v>
      </c>
      <c r="J13" s="10">
        <v>0</v>
      </c>
      <c r="K13" s="10">
        <v>0</v>
      </c>
      <c r="L13" s="10">
        <v>0</v>
      </c>
      <c r="M13" s="10">
        <v>1</v>
      </c>
      <c r="N13" s="10">
        <v>0</v>
      </c>
      <c r="O13" s="5"/>
    </row>
    <row r="14" spans="1:15" x14ac:dyDescent="0.2">
      <c r="A14" s="10">
        <v>4</v>
      </c>
      <c r="B14" s="10">
        <v>4</v>
      </c>
      <c r="C14" s="10">
        <v>5</v>
      </c>
      <c r="D14" s="10">
        <v>5</v>
      </c>
      <c r="E14" s="10">
        <v>4</v>
      </c>
      <c r="F14" s="10">
        <v>780</v>
      </c>
      <c r="G14" s="10">
        <v>126</v>
      </c>
      <c r="H14" s="10">
        <v>1</v>
      </c>
      <c r="I14" s="10">
        <v>1</v>
      </c>
      <c r="J14" s="10">
        <v>1</v>
      </c>
      <c r="K14" s="10">
        <v>1</v>
      </c>
      <c r="L14" s="10">
        <v>1</v>
      </c>
      <c r="M14" s="10">
        <v>1</v>
      </c>
      <c r="N14" s="10">
        <v>1</v>
      </c>
      <c r="O14" s="5"/>
    </row>
    <row r="15" spans="1:15" x14ac:dyDescent="0.2">
      <c r="A15" s="10">
        <v>4</v>
      </c>
      <c r="B15" s="10">
        <v>4</v>
      </c>
      <c r="C15" s="10">
        <v>4</v>
      </c>
      <c r="D15" s="10">
        <v>3</v>
      </c>
      <c r="E15" s="10">
        <v>3</v>
      </c>
      <c r="F15" s="10">
        <v>800</v>
      </c>
      <c r="G15" s="10">
        <v>141</v>
      </c>
      <c r="H15" s="10">
        <v>1</v>
      </c>
      <c r="I15" s="10">
        <v>1</v>
      </c>
      <c r="J15" s="10">
        <v>0</v>
      </c>
      <c r="K15" s="10">
        <v>1</v>
      </c>
      <c r="L15" s="10">
        <v>0</v>
      </c>
      <c r="M15" s="10">
        <v>0</v>
      </c>
      <c r="N15" s="10">
        <v>0</v>
      </c>
      <c r="O15" s="5"/>
    </row>
    <row r="16" spans="1:15" x14ac:dyDescent="0.2">
      <c r="A16" s="10">
        <v>4</v>
      </c>
      <c r="B16" s="10">
        <v>4</v>
      </c>
      <c r="C16" s="10">
        <v>4</v>
      </c>
      <c r="D16" s="10">
        <v>3</v>
      </c>
      <c r="E16" s="10">
        <v>4</v>
      </c>
      <c r="F16" s="10">
        <v>740</v>
      </c>
      <c r="G16" s="10">
        <v>120</v>
      </c>
      <c r="H16" s="10">
        <v>1</v>
      </c>
      <c r="I16" s="10">
        <v>1</v>
      </c>
      <c r="J16" s="10">
        <v>1</v>
      </c>
      <c r="K16" s="10">
        <v>1</v>
      </c>
      <c r="L16" s="10">
        <v>1</v>
      </c>
      <c r="M16" s="10">
        <v>1</v>
      </c>
      <c r="N16" s="10">
        <v>1</v>
      </c>
      <c r="O16" s="5"/>
    </row>
    <row r="17" spans="1:15" x14ac:dyDescent="0.2">
      <c r="A17" s="10">
        <v>3</v>
      </c>
      <c r="B17" s="10">
        <v>3</v>
      </c>
      <c r="C17" s="10">
        <v>3</v>
      </c>
      <c r="D17" s="10">
        <v>3</v>
      </c>
      <c r="E17" s="10">
        <v>3</v>
      </c>
      <c r="F17" s="10">
        <v>810</v>
      </c>
      <c r="G17" s="10">
        <v>134</v>
      </c>
      <c r="H17" s="10">
        <v>1</v>
      </c>
      <c r="I17" s="10">
        <v>1</v>
      </c>
      <c r="J17" s="10">
        <v>1</v>
      </c>
      <c r="K17" s="10">
        <v>1</v>
      </c>
      <c r="L17" s="10">
        <v>1</v>
      </c>
      <c r="M17" s="10">
        <v>1</v>
      </c>
      <c r="N17" s="10">
        <v>1</v>
      </c>
      <c r="O17" s="5"/>
    </row>
    <row r="18" spans="1:15" x14ac:dyDescent="0.2">
      <c r="A18" s="10">
        <v>3</v>
      </c>
      <c r="B18" s="10">
        <v>2</v>
      </c>
      <c r="C18" s="10">
        <v>3</v>
      </c>
      <c r="D18" s="10">
        <v>1</v>
      </c>
      <c r="E18" s="10">
        <v>2</v>
      </c>
      <c r="F18" s="10">
        <v>698</v>
      </c>
      <c r="G18" s="10">
        <v>102</v>
      </c>
      <c r="H18" s="10">
        <v>0</v>
      </c>
      <c r="I18" s="10">
        <v>0</v>
      </c>
      <c r="J18" s="10">
        <v>1</v>
      </c>
      <c r="K18" s="10">
        <v>1</v>
      </c>
      <c r="L18" s="10">
        <v>1</v>
      </c>
      <c r="M18" s="10">
        <v>1</v>
      </c>
      <c r="N18" s="10">
        <v>0</v>
      </c>
      <c r="O18" s="5"/>
    </row>
    <row r="19" spans="1:15" x14ac:dyDescent="0.2">
      <c r="A19" s="10">
        <v>4</v>
      </c>
      <c r="B19" s="10">
        <v>2</v>
      </c>
      <c r="C19" s="10">
        <v>3</v>
      </c>
      <c r="D19" s="10">
        <v>3</v>
      </c>
      <c r="E19" s="10">
        <v>2</v>
      </c>
      <c r="F19" s="10">
        <v>725</v>
      </c>
      <c r="G19" s="10">
        <v>118</v>
      </c>
      <c r="H19" s="10">
        <v>1</v>
      </c>
      <c r="I19" s="10">
        <v>1</v>
      </c>
      <c r="J19" s="10">
        <v>0</v>
      </c>
      <c r="K19" s="10">
        <v>1</v>
      </c>
      <c r="L19" s="10">
        <v>0</v>
      </c>
      <c r="M19" s="10">
        <v>1</v>
      </c>
      <c r="N19" s="10">
        <v>1</v>
      </c>
      <c r="O19" s="5"/>
    </row>
    <row r="20" spans="1:15" x14ac:dyDescent="0.2">
      <c r="A20" s="10">
        <v>5</v>
      </c>
      <c r="B20" s="10">
        <v>4</v>
      </c>
      <c r="C20" s="10">
        <v>5</v>
      </c>
      <c r="D20" s="10">
        <v>4</v>
      </c>
      <c r="E20" s="10">
        <v>4</v>
      </c>
      <c r="F20" s="10">
        <v>802</v>
      </c>
      <c r="G20" s="10">
        <v>151</v>
      </c>
      <c r="H20" s="10">
        <v>1</v>
      </c>
      <c r="I20" s="10">
        <v>1</v>
      </c>
      <c r="J20" s="10">
        <v>0</v>
      </c>
      <c r="K20" s="10">
        <v>1</v>
      </c>
      <c r="L20" s="10">
        <v>1</v>
      </c>
      <c r="M20" s="10">
        <v>1</v>
      </c>
      <c r="N20" s="10">
        <v>1</v>
      </c>
      <c r="O20" s="5"/>
    </row>
    <row r="21" spans="1:15" x14ac:dyDescent="0.2">
      <c r="A21" s="10">
        <v>3</v>
      </c>
      <c r="B21" s="10">
        <v>3</v>
      </c>
      <c r="C21" s="10">
        <v>3</v>
      </c>
      <c r="D21" s="10">
        <v>3</v>
      </c>
      <c r="E21" s="10">
        <v>3</v>
      </c>
      <c r="F21" s="10">
        <v>550</v>
      </c>
      <c r="G21" s="10">
        <v>102</v>
      </c>
      <c r="H21" s="10">
        <v>0</v>
      </c>
      <c r="I21" s="10">
        <v>0</v>
      </c>
      <c r="J21" s="10">
        <v>0</v>
      </c>
      <c r="K21" s="10">
        <v>1</v>
      </c>
      <c r="L21" s="10">
        <v>0</v>
      </c>
      <c r="M21" s="10">
        <v>0</v>
      </c>
      <c r="N21" s="10">
        <v>0</v>
      </c>
      <c r="O21" s="5"/>
    </row>
    <row r="22" spans="1:15" x14ac:dyDescent="0.2">
      <c r="A22" s="10">
        <v>4</v>
      </c>
      <c r="B22" s="10">
        <v>4</v>
      </c>
      <c r="C22" s="10">
        <v>4</v>
      </c>
      <c r="D22" s="10">
        <v>4</v>
      </c>
      <c r="E22" s="10">
        <v>4</v>
      </c>
      <c r="F22" s="10">
        <v>200</v>
      </c>
      <c r="G22" s="10">
        <v>100</v>
      </c>
      <c r="H22" s="10">
        <v>0</v>
      </c>
      <c r="I22" s="10">
        <v>0</v>
      </c>
      <c r="J22" s="10">
        <v>0</v>
      </c>
      <c r="K22" s="10">
        <v>1</v>
      </c>
      <c r="L22" s="10">
        <v>1</v>
      </c>
      <c r="M22" s="10">
        <v>0</v>
      </c>
      <c r="N22" s="10">
        <v>0</v>
      </c>
      <c r="O22" s="5"/>
    </row>
    <row r="23" spans="1:15" x14ac:dyDescent="0.2">
      <c r="A23" s="10">
        <v>4</v>
      </c>
      <c r="B23" s="10">
        <v>4</v>
      </c>
      <c r="C23" s="10">
        <v>4</v>
      </c>
      <c r="D23" s="10">
        <v>4</v>
      </c>
      <c r="E23" s="10">
        <v>4</v>
      </c>
      <c r="F23" s="10">
        <v>530</v>
      </c>
      <c r="G23" s="10">
        <v>109</v>
      </c>
      <c r="H23" s="10">
        <v>0</v>
      </c>
      <c r="I23" s="10">
        <v>1</v>
      </c>
      <c r="J23" s="10">
        <v>0</v>
      </c>
      <c r="K23" s="10">
        <v>1</v>
      </c>
      <c r="L23" s="10">
        <v>0</v>
      </c>
      <c r="M23" s="10">
        <v>0</v>
      </c>
      <c r="N23" s="10">
        <v>1</v>
      </c>
      <c r="O23" s="5"/>
    </row>
    <row r="24" spans="1:15" x14ac:dyDescent="0.2">
      <c r="A24" s="10">
        <v>5</v>
      </c>
      <c r="B24" s="10">
        <v>5</v>
      </c>
      <c r="C24" s="10">
        <v>5</v>
      </c>
      <c r="D24" s="10">
        <v>5</v>
      </c>
      <c r="E24" s="10">
        <v>5</v>
      </c>
      <c r="F24" s="10">
        <v>300</v>
      </c>
      <c r="G24" s="10">
        <v>130</v>
      </c>
      <c r="H24" s="10">
        <v>1</v>
      </c>
      <c r="I24" s="10">
        <v>1</v>
      </c>
      <c r="J24" s="10">
        <v>1</v>
      </c>
      <c r="K24" s="10">
        <v>1</v>
      </c>
      <c r="L24" s="10">
        <v>1</v>
      </c>
      <c r="M24" s="10">
        <v>1</v>
      </c>
      <c r="N24" s="10">
        <v>1</v>
      </c>
      <c r="O24" s="5"/>
    </row>
    <row r="25" spans="1:15" x14ac:dyDescent="0.2">
      <c r="A25" s="10">
        <v>4</v>
      </c>
      <c r="B25" s="10">
        <v>4</v>
      </c>
      <c r="C25" s="10">
        <v>4</v>
      </c>
      <c r="D25" s="10">
        <v>4</v>
      </c>
      <c r="E25" s="10">
        <v>4</v>
      </c>
      <c r="F25" s="10">
        <v>720</v>
      </c>
      <c r="G25" s="10">
        <v>127</v>
      </c>
      <c r="H25" s="10">
        <v>1</v>
      </c>
      <c r="I25" s="10">
        <v>1</v>
      </c>
      <c r="J25" s="10">
        <v>0</v>
      </c>
      <c r="K25" s="10">
        <v>1</v>
      </c>
      <c r="L25" s="10">
        <v>1</v>
      </c>
      <c r="M25" s="10">
        <v>1</v>
      </c>
      <c r="N25" s="10">
        <v>1</v>
      </c>
      <c r="O25" s="5"/>
    </row>
    <row r="26" spans="1:15" x14ac:dyDescent="0.2">
      <c r="A26" s="10">
        <v>4</v>
      </c>
      <c r="B26" s="10">
        <v>4</v>
      </c>
      <c r="C26" s="10">
        <v>4</v>
      </c>
      <c r="D26" s="10">
        <v>4</v>
      </c>
      <c r="E26" s="10">
        <v>4</v>
      </c>
      <c r="F26" s="10">
        <v>800</v>
      </c>
      <c r="G26" s="10">
        <v>120</v>
      </c>
      <c r="H26" s="10">
        <v>1</v>
      </c>
      <c r="I26" s="10">
        <v>1</v>
      </c>
      <c r="J26" s="10">
        <v>0</v>
      </c>
      <c r="K26" s="10">
        <v>1</v>
      </c>
      <c r="L26" s="10">
        <v>1</v>
      </c>
      <c r="M26" s="10">
        <v>1</v>
      </c>
      <c r="N26" s="10">
        <v>1</v>
      </c>
      <c r="O26" s="5"/>
    </row>
    <row r="27" spans="1:15" x14ac:dyDescent="0.2">
      <c r="A27" s="10">
        <v>3</v>
      </c>
      <c r="B27" s="10">
        <v>2</v>
      </c>
      <c r="C27" s="10">
        <v>3</v>
      </c>
      <c r="D27" s="10">
        <v>4</v>
      </c>
      <c r="E27" s="10">
        <v>2</v>
      </c>
      <c r="F27" s="10">
        <v>705</v>
      </c>
      <c r="G27" s="10">
        <v>107</v>
      </c>
      <c r="H27" s="10">
        <v>1</v>
      </c>
      <c r="I27" s="10">
        <v>0</v>
      </c>
      <c r="J27" s="10">
        <v>0</v>
      </c>
      <c r="K27" s="10">
        <v>1</v>
      </c>
      <c r="L27" s="10">
        <v>1</v>
      </c>
      <c r="M27" s="10">
        <v>0</v>
      </c>
      <c r="N27" s="10">
        <v>1</v>
      </c>
      <c r="O27" s="5"/>
    </row>
    <row r="28" spans="1:15" x14ac:dyDescent="0.2">
      <c r="A28" s="10">
        <v>2</v>
      </c>
      <c r="B28" s="10">
        <v>2</v>
      </c>
      <c r="C28" s="10">
        <v>1</v>
      </c>
      <c r="D28" s="10">
        <v>3</v>
      </c>
      <c r="E28" s="10">
        <v>1</v>
      </c>
      <c r="F28" s="10">
        <v>665</v>
      </c>
      <c r="G28" s="10">
        <v>89</v>
      </c>
      <c r="H28" s="10">
        <v>0</v>
      </c>
      <c r="I28" s="10">
        <v>0</v>
      </c>
      <c r="J28" s="10">
        <v>0</v>
      </c>
      <c r="K28" s="10">
        <v>0</v>
      </c>
      <c r="L28" s="10">
        <v>0</v>
      </c>
      <c r="M28" s="10">
        <v>0</v>
      </c>
      <c r="N28" s="10">
        <v>0</v>
      </c>
      <c r="O28" s="5"/>
    </row>
    <row r="29" spans="1:15" x14ac:dyDescent="0.2">
      <c r="A29" s="10">
        <v>4</v>
      </c>
      <c r="B29" s="10">
        <v>4</v>
      </c>
      <c r="C29" s="10">
        <v>4</v>
      </c>
      <c r="D29" s="10">
        <v>4</v>
      </c>
      <c r="E29" s="10">
        <v>4</v>
      </c>
      <c r="F29" s="10">
        <v>350</v>
      </c>
      <c r="G29" s="10">
        <v>110</v>
      </c>
      <c r="H29" s="10">
        <v>1</v>
      </c>
      <c r="I29" s="10">
        <v>0</v>
      </c>
      <c r="J29" s="10">
        <v>0</v>
      </c>
      <c r="K29" s="10">
        <v>1</v>
      </c>
      <c r="L29" s="10">
        <v>1</v>
      </c>
      <c r="M29" s="10">
        <v>0</v>
      </c>
      <c r="N29" s="10">
        <v>1</v>
      </c>
      <c r="O29" s="5"/>
    </row>
    <row r="30" spans="1:15" x14ac:dyDescent="0.2">
      <c r="A30" s="10">
        <v>4</v>
      </c>
      <c r="B30" s="10">
        <v>4</v>
      </c>
      <c r="C30" s="10">
        <v>4</v>
      </c>
      <c r="D30" s="10">
        <v>4</v>
      </c>
      <c r="E30" s="10">
        <v>4</v>
      </c>
      <c r="F30" s="10">
        <v>420</v>
      </c>
      <c r="G30" s="10">
        <v>109</v>
      </c>
      <c r="H30" s="10">
        <v>1</v>
      </c>
      <c r="I30" s="10">
        <v>1</v>
      </c>
      <c r="J30" s="10">
        <v>0</v>
      </c>
      <c r="K30" s="10">
        <v>0</v>
      </c>
      <c r="L30" s="10">
        <v>1</v>
      </c>
      <c r="M30" s="10">
        <v>0</v>
      </c>
      <c r="N30" s="10">
        <v>1</v>
      </c>
      <c r="O30" s="5"/>
    </row>
    <row r="31" spans="1:15" x14ac:dyDescent="0.2">
      <c r="A31" s="10">
        <v>3</v>
      </c>
      <c r="B31" s="10">
        <v>4</v>
      </c>
      <c r="C31" s="10">
        <v>4</v>
      </c>
      <c r="D31" s="10">
        <v>3</v>
      </c>
      <c r="E31" s="10">
        <v>4</v>
      </c>
      <c r="F31" s="10">
        <v>780</v>
      </c>
      <c r="G31" s="10">
        <v>112</v>
      </c>
      <c r="H31" s="10">
        <v>1</v>
      </c>
      <c r="I31" s="10">
        <v>1</v>
      </c>
      <c r="J31" s="10">
        <v>1</v>
      </c>
      <c r="K31" s="10">
        <v>1</v>
      </c>
      <c r="L31" s="10">
        <v>1</v>
      </c>
      <c r="M31" s="10">
        <v>1</v>
      </c>
      <c r="N31" s="10">
        <v>1</v>
      </c>
      <c r="O31" s="5"/>
    </row>
    <row r="32" spans="1:15" x14ac:dyDescent="0.2">
      <c r="A32" s="10">
        <v>4</v>
      </c>
      <c r="B32" s="10">
        <v>3</v>
      </c>
      <c r="C32" s="10">
        <v>3</v>
      </c>
      <c r="D32" s="10">
        <v>2</v>
      </c>
      <c r="E32" s="10">
        <v>3</v>
      </c>
      <c r="F32" s="10">
        <v>735</v>
      </c>
      <c r="G32" s="10">
        <v>103</v>
      </c>
      <c r="H32" s="10">
        <v>1</v>
      </c>
      <c r="I32" s="10">
        <v>0</v>
      </c>
      <c r="J32" s="10">
        <v>0</v>
      </c>
      <c r="K32" s="10">
        <v>1</v>
      </c>
      <c r="L32" s="10">
        <v>1</v>
      </c>
      <c r="M32" s="10">
        <v>1</v>
      </c>
      <c r="N32" s="10">
        <v>0</v>
      </c>
      <c r="O32" s="5"/>
    </row>
    <row r="33" spans="1:15" x14ac:dyDescent="0.2">
      <c r="A33" s="10">
        <v>2</v>
      </c>
      <c r="B33" s="10">
        <v>3</v>
      </c>
      <c r="C33" s="10">
        <v>2</v>
      </c>
      <c r="D33" s="10">
        <v>1</v>
      </c>
      <c r="E33" s="10">
        <v>2</v>
      </c>
      <c r="F33" s="10">
        <v>651</v>
      </c>
      <c r="G33" s="10">
        <v>84</v>
      </c>
      <c r="H33" s="10">
        <v>0</v>
      </c>
      <c r="I33" s="10">
        <v>0</v>
      </c>
      <c r="J33" s="10">
        <v>0</v>
      </c>
      <c r="K33" s="10">
        <v>1</v>
      </c>
      <c r="L33" s="10">
        <v>1</v>
      </c>
      <c r="M33" s="10">
        <v>0</v>
      </c>
      <c r="N33" s="10">
        <v>0</v>
      </c>
      <c r="O33" s="5"/>
    </row>
    <row r="34" spans="1:15" x14ac:dyDescent="0.2">
      <c r="A34" s="10">
        <v>3</v>
      </c>
      <c r="B34" s="10">
        <v>3</v>
      </c>
      <c r="C34" s="10">
        <v>4</v>
      </c>
      <c r="D34" s="10">
        <v>3</v>
      </c>
      <c r="E34" s="10">
        <v>3</v>
      </c>
      <c r="F34" s="10">
        <v>740</v>
      </c>
      <c r="G34" s="10">
        <v>120</v>
      </c>
      <c r="H34" s="10">
        <v>1</v>
      </c>
      <c r="I34" s="10">
        <v>1</v>
      </c>
      <c r="J34" s="10">
        <v>1</v>
      </c>
      <c r="K34" s="10">
        <v>1</v>
      </c>
      <c r="L34" s="10">
        <v>1</v>
      </c>
      <c r="M34" s="10">
        <v>1</v>
      </c>
      <c r="N34" s="10">
        <v>1</v>
      </c>
      <c r="O34" s="5"/>
    </row>
    <row r="35" spans="1:15" x14ac:dyDescent="0.2">
      <c r="A35" s="10">
        <v>4</v>
      </c>
      <c r="B35" s="10">
        <v>4</v>
      </c>
      <c r="C35" s="10">
        <v>4</v>
      </c>
      <c r="D35" s="10">
        <v>4</v>
      </c>
      <c r="E35" s="10">
        <v>4</v>
      </c>
      <c r="F35" s="10">
        <v>330</v>
      </c>
      <c r="G35" s="10">
        <v>106</v>
      </c>
      <c r="H35" s="10">
        <v>1</v>
      </c>
      <c r="I35" s="10">
        <v>0</v>
      </c>
      <c r="J35" s="10">
        <v>0</v>
      </c>
      <c r="K35" s="10">
        <v>1</v>
      </c>
      <c r="L35" s="10">
        <v>0</v>
      </c>
      <c r="M35" s="10">
        <v>0</v>
      </c>
      <c r="N35" s="10">
        <v>1</v>
      </c>
      <c r="O35" s="5"/>
    </row>
    <row r="36" spans="1:15" x14ac:dyDescent="0.2">
      <c r="A36" s="10">
        <v>4</v>
      </c>
      <c r="B36" s="10">
        <v>4</v>
      </c>
      <c r="C36" s="10">
        <v>4</v>
      </c>
      <c r="D36" s="10">
        <v>4</v>
      </c>
      <c r="E36" s="10">
        <v>4</v>
      </c>
      <c r="F36" s="10">
        <v>560</v>
      </c>
      <c r="G36" s="10">
        <v>108</v>
      </c>
      <c r="H36" s="10">
        <v>1</v>
      </c>
      <c r="I36" s="10">
        <v>1</v>
      </c>
      <c r="J36" s="10">
        <v>0</v>
      </c>
      <c r="K36" s="10">
        <v>0</v>
      </c>
      <c r="L36" s="10">
        <v>0</v>
      </c>
      <c r="M36" s="10">
        <v>0</v>
      </c>
      <c r="N36" s="10">
        <v>1</v>
      </c>
      <c r="O36" s="5"/>
    </row>
    <row r="37" spans="1:15" x14ac:dyDescent="0.2">
      <c r="A37" s="10">
        <v>4</v>
      </c>
      <c r="B37" s="10">
        <v>4</v>
      </c>
      <c r="C37" s="10">
        <v>4</v>
      </c>
      <c r="D37" s="10">
        <v>4</v>
      </c>
      <c r="E37" s="10">
        <v>4</v>
      </c>
      <c r="F37" s="10">
        <v>780</v>
      </c>
      <c r="G37" s="10">
        <v>132</v>
      </c>
      <c r="H37" s="10">
        <v>1</v>
      </c>
      <c r="I37" s="10">
        <v>1</v>
      </c>
      <c r="J37" s="10">
        <v>1</v>
      </c>
      <c r="K37" s="10">
        <v>1</v>
      </c>
      <c r="L37" s="10">
        <v>1</v>
      </c>
      <c r="M37" s="10">
        <v>1</v>
      </c>
      <c r="N37" s="10">
        <v>1</v>
      </c>
      <c r="O37" s="5"/>
    </row>
    <row r="38" spans="1:15" x14ac:dyDescent="0.2">
      <c r="A38" s="10">
        <v>4</v>
      </c>
      <c r="B38" s="10">
        <v>4</v>
      </c>
      <c r="C38" s="10">
        <v>4</v>
      </c>
      <c r="D38" s="10">
        <v>4</v>
      </c>
      <c r="E38" s="10">
        <v>4</v>
      </c>
      <c r="F38" s="10">
        <v>510</v>
      </c>
      <c r="G38" s="10">
        <v>110</v>
      </c>
      <c r="H38" s="10">
        <v>1</v>
      </c>
      <c r="I38" s="10">
        <v>1</v>
      </c>
      <c r="J38" s="10">
        <v>0</v>
      </c>
      <c r="K38" s="10">
        <v>1</v>
      </c>
      <c r="L38" s="10">
        <v>0</v>
      </c>
      <c r="M38" s="10">
        <v>0</v>
      </c>
      <c r="N38" s="10">
        <v>1</v>
      </c>
      <c r="O38" s="5"/>
    </row>
    <row r="39" spans="1:15" x14ac:dyDescent="0.2"/>
    <row r="40" spans="1:15" hidden="1" x14ac:dyDescent="0.2">
      <c r="A40" s="1" t="s">
        <v>311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9F3D4-55F2-BC43-BFF5-21BECEC31517}">
  <dimension ref="A1:AB39"/>
  <sheetViews>
    <sheetView zoomScale="150" zoomScaleNormal="100" workbookViewId="0">
      <selection activeCell="R1" sqref="R1:AA38"/>
    </sheetView>
  </sheetViews>
  <sheetFormatPr baseColWidth="10" defaultColWidth="0" defaultRowHeight="15" zeroHeight="1" x14ac:dyDescent="0.2"/>
  <cols>
    <col min="1" max="27" width="3.83203125" style="1" customWidth="1"/>
    <col min="28" max="28" width="10.83203125" style="1" customWidth="1"/>
    <col min="29" max="16384" width="10.83203125" style="1" hidden="1"/>
  </cols>
  <sheetData>
    <row r="1" spans="1:28" x14ac:dyDescent="0.2">
      <c r="A1" s="5" t="s">
        <v>287</v>
      </c>
      <c r="B1" s="5" t="s">
        <v>288</v>
      </c>
      <c r="C1" s="5" t="s">
        <v>289</v>
      </c>
      <c r="D1" s="5" t="s">
        <v>290</v>
      </c>
      <c r="E1" s="5" t="s">
        <v>291</v>
      </c>
      <c r="F1" s="5" t="s">
        <v>310</v>
      </c>
      <c r="G1" s="5" t="s">
        <v>293</v>
      </c>
      <c r="H1" s="5" t="s">
        <v>294</v>
      </c>
      <c r="I1" s="5" t="s">
        <v>295</v>
      </c>
      <c r="J1" s="5" t="s">
        <v>296</v>
      </c>
      <c r="K1" s="5" t="s">
        <v>297</v>
      </c>
      <c r="L1" s="5" t="s">
        <v>298</v>
      </c>
      <c r="M1" s="5" t="s">
        <v>299</v>
      </c>
      <c r="N1" s="5" t="s">
        <v>300</v>
      </c>
      <c r="O1" s="5" t="s">
        <v>301</v>
      </c>
      <c r="P1" s="5" t="s">
        <v>302</v>
      </c>
      <c r="Q1" s="5" t="s">
        <v>303</v>
      </c>
      <c r="R1" s="5"/>
      <c r="S1" s="5"/>
      <c r="T1" s="5"/>
      <c r="U1" s="5"/>
      <c r="V1" s="5"/>
      <c r="W1" s="5"/>
      <c r="X1" s="5"/>
      <c r="Y1" s="5"/>
      <c r="Z1" s="5"/>
      <c r="AA1" s="5"/>
      <c r="AB1" s="5"/>
    </row>
    <row r="2" spans="1:28" x14ac:dyDescent="0.2">
      <c r="A2" s="10">
        <v>5</v>
      </c>
      <c r="B2" s="10">
        <v>5</v>
      </c>
      <c r="C2" s="10">
        <v>5</v>
      </c>
      <c r="D2" s="10">
        <v>5</v>
      </c>
      <c r="E2" s="10">
        <v>5</v>
      </c>
      <c r="F2" s="10">
        <v>690</v>
      </c>
      <c r="G2" s="10">
        <v>118</v>
      </c>
      <c r="H2" s="10">
        <v>1</v>
      </c>
      <c r="I2" s="10">
        <v>1</v>
      </c>
      <c r="J2" s="10">
        <v>0</v>
      </c>
      <c r="K2" s="10">
        <v>1</v>
      </c>
      <c r="L2" s="10">
        <v>1</v>
      </c>
      <c r="M2" s="10">
        <v>1</v>
      </c>
      <c r="N2" s="10">
        <v>1</v>
      </c>
      <c r="O2" s="11">
        <f>SUM(A2:E2)</f>
        <v>25</v>
      </c>
      <c r="P2" s="11">
        <f>SUM(H2:N2)</f>
        <v>6</v>
      </c>
      <c r="Q2" s="11">
        <f>O2/25</f>
        <v>1</v>
      </c>
      <c r="R2" s="11">
        <f>P2/7</f>
        <v>0.8571428571428571</v>
      </c>
      <c r="S2" s="11">
        <f>R2-Q2</f>
        <v>-0.1428571428571429</v>
      </c>
      <c r="T2" s="11">
        <f>R2/Q2</f>
        <v>0.8571428571428571</v>
      </c>
      <c r="U2" s="11">
        <f>Q2/R2</f>
        <v>1.1666666666666667</v>
      </c>
      <c r="V2" s="5">
        <f>((I2+M2)/2)/((B2+E2)/2)</f>
        <v>0.2</v>
      </c>
      <c r="W2" s="5">
        <f>((I2+M2)/2)-((B2+E2)/2)</f>
        <v>-4</v>
      </c>
      <c r="X2" s="5">
        <f>((I2+M2)/2)/((B2+E2)/10)</f>
        <v>1</v>
      </c>
      <c r="Y2" s="5">
        <f>((I2+M2)/2)-((B2+E2)/10)</f>
        <v>0</v>
      </c>
      <c r="Z2" s="5">
        <v>1</v>
      </c>
      <c r="AA2" s="5">
        <v>0</v>
      </c>
      <c r="AB2" s="5"/>
    </row>
    <row r="3" spans="1:28" x14ac:dyDescent="0.2">
      <c r="A3" s="10">
        <v>4</v>
      </c>
      <c r="B3" s="10">
        <v>4</v>
      </c>
      <c r="C3" s="10">
        <v>4</v>
      </c>
      <c r="D3" s="10">
        <v>4</v>
      </c>
      <c r="E3" s="10">
        <v>4</v>
      </c>
      <c r="F3" s="10">
        <v>500</v>
      </c>
      <c r="G3" s="10">
        <v>109</v>
      </c>
      <c r="H3" s="10">
        <v>1</v>
      </c>
      <c r="I3" s="10">
        <v>0</v>
      </c>
      <c r="J3" s="10">
        <v>0</v>
      </c>
      <c r="K3" s="10">
        <v>0</v>
      </c>
      <c r="L3" s="10">
        <v>0</v>
      </c>
      <c r="M3" s="10">
        <v>0</v>
      </c>
      <c r="N3" s="10">
        <v>0</v>
      </c>
      <c r="O3" s="11">
        <f t="shared" ref="O3:O38" si="0">SUM(A3:E3)</f>
        <v>20</v>
      </c>
      <c r="P3" s="11">
        <f t="shared" ref="P3:P38" si="1">SUM(H3:N3)</f>
        <v>1</v>
      </c>
      <c r="Q3" s="11">
        <f t="shared" ref="Q3:Q38" si="2">O3/25</f>
        <v>0.8</v>
      </c>
      <c r="R3" s="11">
        <f t="shared" ref="R3:R38" si="3">P3/7</f>
        <v>0.14285714285714285</v>
      </c>
      <c r="S3" s="11">
        <f t="shared" ref="S3:S38" si="4">R3-Q3</f>
        <v>-0.65714285714285725</v>
      </c>
      <c r="T3" s="11">
        <f t="shared" ref="T3:T38" si="5">R3/Q3</f>
        <v>0.17857142857142855</v>
      </c>
      <c r="U3" s="11">
        <f t="shared" ref="U3:U38" si="6">Q3/R3</f>
        <v>5.6000000000000005</v>
      </c>
      <c r="V3" s="5">
        <f t="shared" ref="V3:V38" si="7">((I3+M3)/2)/((B3+E3)/2)</f>
        <v>0</v>
      </c>
      <c r="W3" s="5">
        <f t="shared" ref="W3:W38" si="8">((I3+M3)/2)-((B3+E3)/2)</f>
        <v>-4</v>
      </c>
      <c r="X3" s="5">
        <f t="shared" ref="X3:X38" si="9">((I3+M3)/2)/((B3+E3)/10)</f>
        <v>0</v>
      </c>
      <c r="Y3" s="5">
        <f t="shared" ref="Y3:Y38" si="10">((I3+M3)/2)-((B3+E3)/10)</f>
        <v>-0.8</v>
      </c>
      <c r="Z3" s="5">
        <v>0</v>
      </c>
      <c r="AA3" s="5">
        <v>-0.8</v>
      </c>
      <c r="AB3" s="5"/>
    </row>
    <row r="4" spans="1:28" x14ac:dyDescent="0.2">
      <c r="A4" s="10">
        <v>4</v>
      </c>
      <c r="B4" s="10">
        <v>4</v>
      </c>
      <c r="C4" s="10">
        <v>4</v>
      </c>
      <c r="D4" s="10">
        <v>4</v>
      </c>
      <c r="E4" s="10">
        <v>4</v>
      </c>
      <c r="F4" s="10">
        <v>400</v>
      </c>
      <c r="G4" s="10">
        <v>110</v>
      </c>
      <c r="H4" s="10">
        <v>1</v>
      </c>
      <c r="I4" s="10">
        <v>1</v>
      </c>
      <c r="J4" s="10">
        <v>0</v>
      </c>
      <c r="K4" s="10">
        <v>1</v>
      </c>
      <c r="L4" s="10">
        <v>0</v>
      </c>
      <c r="M4" s="10">
        <v>0</v>
      </c>
      <c r="N4" s="10">
        <v>1</v>
      </c>
      <c r="O4" s="11">
        <f t="shared" si="0"/>
        <v>20</v>
      </c>
      <c r="P4" s="11">
        <f t="shared" si="1"/>
        <v>4</v>
      </c>
      <c r="Q4" s="11">
        <f t="shared" si="2"/>
        <v>0.8</v>
      </c>
      <c r="R4" s="11">
        <f t="shared" si="3"/>
        <v>0.5714285714285714</v>
      </c>
      <c r="S4" s="11">
        <f t="shared" si="4"/>
        <v>-0.22857142857142865</v>
      </c>
      <c r="T4" s="11">
        <f t="shared" si="5"/>
        <v>0.71428571428571419</v>
      </c>
      <c r="U4" s="11">
        <f t="shared" si="6"/>
        <v>1.4000000000000001</v>
      </c>
      <c r="V4" s="5">
        <f t="shared" si="7"/>
        <v>0.125</v>
      </c>
      <c r="W4" s="5">
        <f t="shared" si="8"/>
        <v>-3.5</v>
      </c>
      <c r="X4" s="5">
        <f t="shared" si="9"/>
        <v>0.625</v>
      </c>
      <c r="Y4" s="5">
        <f t="shared" si="10"/>
        <v>-0.30000000000000004</v>
      </c>
      <c r="Z4" s="5">
        <v>0.625</v>
      </c>
      <c r="AA4" s="5">
        <v>-0.30000000000000004</v>
      </c>
      <c r="AB4" s="5"/>
    </row>
    <row r="5" spans="1:28" x14ac:dyDescent="0.2">
      <c r="A5" s="10">
        <v>4</v>
      </c>
      <c r="B5" s="10">
        <v>4</v>
      </c>
      <c r="C5" s="10">
        <v>4</v>
      </c>
      <c r="D5" s="10">
        <v>4</v>
      </c>
      <c r="E5" s="10">
        <v>4</v>
      </c>
      <c r="F5" s="10">
        <v>880</v>
      </c>
      <c r="G5" s="10">
        <v>128</v>
      </c>
      <c r="H5" s="10">
        <v>1</v>
      </c>
      <c r="I5" s="10">
        <v>1</v>
      </c>
      <c r="J5" s="10">
        <v>0</v>
      </c>
      <c r="K5" s="10">
        <v>1</v>
      </c>
      <c r="L5" s="10">
        <v>1</v>
      </c>
      <c r="M5" s="10">
        <v>1</v>
      </c>
      <c r="N5" s="10">
        <v>1</v>
      </c>
      <c r="O5" s="11">
        <f t="shared" si="0"/>
        <v>20</v>
      </c>
      <c r="P5" s="11">
        <f t="shared" si="1"/>
        <v>6</v>
      </c>
      <c r="Q5" s="11">
        <f t="shared" si="2"/>
        <v>0.8</v>
      </c>
      <c r="R5" s="11">
        <f t="shared" si="3"/>
        <v>0.8571428571428571</v>
      </c>
      <c r="S5" s="11">
        <f t="shared" si="4"/>
        <v>5.7142857142857051E-2</v>
      </c>
      <c r="T5" s="11">
        <f t="shared" si="5"/>
        <v>1.0714285714285714</v>
      </c>
      <c r="U5" s="11">
        <f t="shared" si="6"/>
        <v>0.93333333333333346</v>
      </c>
      <c r="V5" s="5">
        <f t="shared" si="7"/>
        <v>0.25</v>
      </c>
      <c r="W5" s="5">
        <f t="shared" si="8"/>
        <v>-3</v>
      </c>
      <c r="X5" s="5">
        <f t="shared" si="9"/>
        <v>1.25</v>
      </c>
      <c r="Y5" s="5">
        <f t="shared" si="10"/>
        <v>0.19999999999999996</v>
      </c>
      <c r="Z5" s="5">
        <v>1.25</v>
      </c>
      <c r="AA5" s="5">
        <v>0.19999999999999996</v>
      </c>
      <c r="AB5" s="5"/>
    </row>
    <row r="6" spans="1:28" x14ac:dyDescent="0.2">
      <c r="A6" s="10">
        <v>5</v>
      </c>
      <c r="B6" s="10">
        <v>4</v>
      </c>
      <c r="C6" s="10">
        <v>3</v>
      </c>
      <c r="D6" s="10">
        <v>5</v>
      </c>
      <c r="E6" s="10">
        <v>5</v>
      </c>
      <c r="F6" s="10">
        <v>768</v>
      </c>
      <c r="G6" s="10">
        <v>137</v>
      </c>
      <c r="H6" s="10">
        <v>1</v>
      </c>
      <c r="I6" s="10">
        <v>1</v>
      </c>
      <c r="J6" s="10">
        <v>0</v>
      </c>
      <c r="K6" s="10">
        <v>1</v>
      </c>
      <c r="L6" s="10">
        <v>1</v>
      </c>
      <c r="M6" s="10">
        <v>0</v>
      </c>
      <c r="N6" s="10">
        <v>0</v>
      </c>
      <c r="O6" s="11">
        <f t="shared" si="0"/>
        <v>22</v>
      </c>
      <c r="P6" s="11">
        <f t="shared" si="1"/>
        <v>4</v>
      </c>
      <c r="Q6" s="11">
        <f t="shared" si="2"/>
        <v>0.88</v>
      </c>
      <c r="R6" s="11">
        <f t="shared" si="3"/>
        <v>0.5714285714285714</v>
      </c>
      <c r="S6" s="11">
        <f t="shared" si="4"/>
        <v>-0.30857142857142861</v>
      </c>
      <c r="T6" s="11">
        <f t="shared" si="5"/>
        <v>0.64935064935064934</v>
      </c>
      <c r="U6" s="11">
        <f t="shared" si="6"/>
        <v>1.54</v>
      </c>
      <c r="V6" s="5">
        <f t="shared" si="7"/>
        <v>0.1111111111111111</v>
      </c>
      <c r="W6" s="5">
        <f t="shared" si="8"/>
        <v>-4</v>
      </c>
      <c r="X6" s="5">
        <f t="shared" si="9"/>
        <v>0.55555555555555558</v>
      </c>
      <c r="Y6" s="5">
        <f t="shared" si="10"/>
        <v>-0.4</v>
      </c>
      <c r="Z6" s="5">
        <v>0.55555555555555558</v>
      </c>
      <c r="AA6" s="5">
        <v>-0.4</v>
      </c>
      <c r="AB6" s="5"/>
    </row>
    <row r="7" spans="1:28" x14ac:dyDescent="0.2">
      <c r="A7" s="10">
        <v>4</v>
      </c>
      <c r="B7" s="10">
        <v>5</v>
      </c>
      <c r="C7" s="10">
        <v>5</v>
      </c>
      <c r="D7" s="10">
        <v>3</v>
      </c>
      <c r="E7" s="10">
        <v>3</v>
      </c>
      <c r="F7" s="10">
        <v>782</v>
      </c>
      <c r="G7" s="10">
        <v>145</v>
      </c>
      <c r="H7" s="10">
        <v>1</v>
      </c>
      <c r="I7" s="10">
        <v>1</v>
      </c>
      <c r="J7" s="10">
        <v>0</v>
      </c>
      <c r="K7" s="10">
        <v>1</v>
      </c>
      <c r="L7" s="10">
        <v>1</v>
      </c>
      <c r="M7" s="10">
        <v>1</v>
      </c>
      <c r="N7" s="10">
        <v>1</v>
      </c>
      <c r="O7" s="11">
        <f t="shared" si="0"/>
        <v>20</v>
      </c>
      <c r="P7" s="11">
        <f t="shared" si="1"/>
        <v>6</v>
      </c>
      <c r="Q7" s="11">
        <f t="shared" si="2"/>
        <v>0.8</v>
      </c>
      <c r="R7" s="11">
        <f t="shared" si="3"/>
        <v>0.8571428571428571</v>
      </c>
      <c r="S7" s="11">
        <f t="shared" si="4"/>
        <v>5.7142857142857051E-2</v>
      </c>
      <c r="T7" s="11">
        <f t="shared" si="5"/>
        <v>1.0714285714285714</v>
      </c>
      <c r="U7" s="11">
        <f t="shared" si="6"/>
        <v>0.93333333333333346</v>
      </c>
      <c r="V7" s="5">
        <f t="shared" si="7"/>
        <v>0.25</v>
      </c>
      <c r="W7" s="5">
        <f t="shared" si="8"/>
        <v>-3</v>
      </c>
      <c r="X7" s="5">
        <f t="shared" si="9"/>
        <v>1.25</v>
      </c>
      <c r="Y7" s="5">
        <f t="shared" si="10"/>
        <v>0.19999999999999996</v>
      </c>
      <c r="Z7" s="5">
        <v>1.25</v>
      </c>
      <c r="AA7" s="5">
        <v>0.19999999999999996</v>
      </c>
      <c r="AB7" s="5"/>
    </row>
    <row r="8" spans="1:28" x14ac:dyDescent="0.2">
      <c r="A8" s="10">
        <v>4</v>
      </c>
      <c r="B8" s="10">
        <v>3</v>
      </c>
      <c r="C8" s="10">
        <v>4</v>
      </c>
      <c r="D8" s="10">
        <v>3</v>
      </c>
      <c r="E8" s="10">
        <v>4</v>
      </c>
      <c r="F8" s="10">
        <v>764</v>
      </c>
      <c r="G8" s="10">
        <v>140</v>
      </c>
      <c r="H8" s="10">
        <v>0</v>
      </c>
      <c r="I8" s="10">
        <v>1</v>
      </c>
      <c r="J8" s="10">
        <v>1</v>
      </c>
      <c r="K8" s="10">
        <v>1</v>
      </c>
      <c r="L8" s="10">
        <v>1</v>
      </c>
      <c r="M8" s="10">
        <v>0</v>
      </c>
      <c r="N8" s="10">
        <v>1</v>
      </c>
      <c r="O8" s="11">
        <f t="shared" si="0"/>
        <v>18</v>
      </c>
      <c r="P8" s="11">
        <f t="shared" si="1"/>
        <v>5</v>
      </c>
      <c r="Q8" s="11">
        <f t="shared" si="2"/>
        <v>0.72</v>
      </c>
      <c r="R8" s="11">
        <f t="shared" si="3"/>
        <v>0.7142857142857143</v>
      </c>
      <c r="S8" s="11">
        <f t="shared" si="4"/>
        <v>-5.7142857142856718E-3</v>
      </c>
      <c r="T8" s="11">
        <f t="shared" si="5"/>
        <v>0.99206349206349209</v>
      </c>
      <c r="U8" s="11">
        <f t="shared" si="6"/>
        <v>1.008</v>
      </c>
      <c r="V8" s="5">
        <f t="shared" si="7"/>
        <v>0.14285714285714285</v>
      </c>
      <c r="W8" s="5">
        <f t="shared" si="8"/>
        <v>-3</v>
      </c>
      <c r="X8" s="5">
        <f t="shared" si="9"/>
        <v>0.7142857142857143</v>
      </c>
      <c r="Y8" s="5">
        <f t="shared" si="10"/>
        <v>-0.19999999999999996</v>
      </c>
      <c r="Z8" s="5">
        <v>0.7142857142857143</v>
      </c>
      <c r="AA8" s="5">
        <v>-0.19999999999999996</v>
      </c>
      <c r="AB8" s="5"/>
    </row>
    <row r="9" spans="1:28" x14ac:dyDescent="0.2">
      <c r="A9" s="10">
        <v>3</v>
      </c>
      <c r="B9" s="10">
        <v>3</v>
      </c>
      <c r="C9" s="10">
        <v>3</v>
      </c>
      <c r="D9" s="10">
        <v>3</v>
      </c>
      <c r="E9" s="10">
        <v>3</v>
      </c>
      <c r="F9" s="10">
        <v>320</v>
      </c>
      <c r="G9" s="10">
        <v>105</v>
      </c>
      <c r="H9" s="10">
        <v>0</v>
      </c>
      <c r="I9" s="10">
        <v>0</v>
      </c>
      <c r="J9" s="10">
        <v>0</v>
      </c>
      <c r="K9" s="10">
        <v>0</v>
      </c>
      <c r="L9" s="10">
        <v>0</v>
      </c>
      <c r="M9" s="10">
        <v>0</v>
      </c>
      <c r="N9" s="10">
        <v>1</v>
      </c>
      <c r="O9" s="11">
        <f t="shared" si="0"/>
        <v>15</v>
      </c>
      <c r="P9" s="11">
        <f t="shared" si="1"/>
        <v>1</v>
      </c>
      <c r="Q9" s="11">
        <f t="shared" si="2"/>
        <v>0.6</v>
      </c>
      <c r="R9" s="11">
        <f t="shared" si="3"/>
        <v>0.14285714285714285</v>
      </c>
      <c r="S9" s="11">
        <f t="shared" si="4"/>
        <v>-0.45714285714285713</v>
      </c>
      <c r="T9" s="11">
        <f t="shared" si="5"/>
        <v>0.23809523809523808</v>
      </c>
      <c r="U9" s="11">
        <f t="shared" si="6"/>
        <v>4.2</v>
      </c>
      <c r="V9" s="5">
        <f t="shared" si="7"/>
        <v>0</v>
      </c>
      <c r="W9" s="5">
        <f t="shared" si="8"/>
        <v>-3</v>
      </c>
      <c r="X9" s="5">
        <f t="shared" si="9"/>
        <v>0</v>
      </c>
      <c r="Y9" s="5">
        <f t="shared" si="10"/>
        <v>-0.6</v>
      </c>
      <c r="Z9" s="5">
        <v>0</v>
      </c>
      <c r="AA9" s="5">
        <v>-0.6</v>
      </c>
      <c r="AB9" s="5"/>
    </row>
    <row r="10" spans="1:28" x14ac:dyDescent="0.2">
      <c r="A10" s="10">
        <v>4</v>
      </c>
      <c r="B10" s="10">
        <v>4</v>
      </c>
      <c r="C10" s="10">
        <v>4</v>
      </c>
      <c r="D10" s="10">
        <v>3</v>
      </c>
      <c r="E10" s="10">
        <v>4</v>
      </c>
      <c r="F10" s="10">
        <v>520</v>
      </c>
      <c r="G10" s="10">
        <v>117</v>
      </c>
      <c r="H10" s="10">
        <v>1</v>
      </c>
      <c r="I10" s="10">
        <v>1</v>
      </c>
      <c r="J10" s="10">
        <v>1</v>
      </c>
      <c r="K10" s="10">
        <v>1</v>
      </c>
      <c r="L10" s="10">
        <v>1</v>
      </c>
      <c r="M10" s="10">
        <v>0</v>
      </c>
      <c r="N10" s="10">
        <v>1</v>
      </c>
      <c r="O10" s="11">
        <f t="shared" si="0"/>
        <v>19</v>
      </c>
      <c r="P10" s="11">
        <f t="shared" si="1"/>
        <v>6</v>
      </c>
      <c r="Q10" s="11">
        <f t="shared" si="2"/>
        <v>0.76</v>
      </c>
      <c r="R10" s="11">
        <f t="shared" si="3"/>
        <v>0.8571428571428571</v>
      </c>
      <c r="S10" s="11">
        <f t="shared" si="4"/>
        <v>9.7142857142857086E-2</v>
      </c>
      <c r="T10" s="11">
        <f t="shared" si="5"/>
        <v>1.1278195488721803</v>
      </c>
      <c r="U10" s="11">
        <f t="shared" si="6"/>
        <v>0.88666666666666671</v>
      </c>
      <c r="V10" s="5">
        <f t="shared" si="7"/>
        <v>0.125</v>
      </c>
      <c r="W10" s="5">
        <f t="shared" si="8"/>
        <v>-3.5</v>
      </c>
      <c r="X10" s="5">
        <f t="shared" si="9"/>
        <v>0.625</v>
      </c>
      <c r="Y10" s="5">
        <f t="shared" si="10"/>
        <v>-0.30000000000000004</v>
      </c>
      <c r="Z10" s="5">
        <v>0.625</v>
      </c>
      <c r="AA10" s="5">
        <v>-0.30000000000000004</v>
      </c>
      <c r="AB10" s="5"/>
    </row>
    <row r="11" spans="1:28" x14ac:dyDescent="0.2">
      <c r="A11" s="10">
        <v>4</v>
      </c>
      <c r="B11" s="10">
        <v>5</v>
      </c>
      <c r="C11" s="10">
        <v>4</v>
      </c>
      <c r="D11" s="10">
        <v>3</v>
      </c>
      <c r="E11" s="10">
        <v>4</v>
      </c>
      <c r="F11" s="10">
        <v>460</v>
      </c>
      <c r="G11" s="10">
        <v>107</v>
      </c>
      <c r="H11" s="10">
        <v>0</v>
      </c>
      <c r="I11" s="10">
        <v>0</v>
      </c>
      <c r="J11" s="10">
        <v>0</v>
      </c>
      <c r="K11" s="10">
        <v>1</v>
      </c>
      <c r="L11" s="10">
        <v>0</v>
      </c>
      <c r="M11" s="10">
        <v>0</v>
      </c>
      <c r="N11" s="10">
        <v>1</v>
      </c>
      <c r="O11" s="11">
        <f t="shared" si="0"/>
        <v>20</v>
      </c>
      <c r="P11" s="11">
        <f t="shared" si="1"/>
        <v>2</v>
      </c>
      <c r="Q11" s="11">
        <f t="shared" si="2"/>
        <v>0.8</v>
      </c>
      <c r="R11" s="11">
        <f t="shared" si="3"/>
        <v>0.2857142857142857</v>
      </c>
      <c r="S11" s="11">
        <f t="shared" si="4"/>
        <v>-0.51428571428571435</v>
      </c>
      <c r="T11" s="11">
        <f t="shared" si="5"/>
        <v>0.3571428571428571</v>
      </c>
      <c r="U11" s="11">
        <f t="shared" si="6"/>
        <v>2.8000000000000003</v>
      </c>
      <c r="V11" s="5">
        <f t="shared" si="7"/>
        <v>0</v>
      </c>
      <c r="W11" s="5">
        <f t="shared" si="8"/>
        <v>-4.5</v>
      </c>
      <c r="X11" s="5">
        <f t="shared" si="9"/>
        <v>0</v>
      </c>
      <c r="Y11" s="5">
        <f t="shared" si="10"/>
        <v>-0.9</v>
      </c>
      <c r="Z11" s="5">
        <v>0</v>
      </c>
      <c r="AA11" s="5">
        <v>-0.9</v>
      </c>
      <c r="AB11" s="5"/>
    </row>
    <row r="12" spans="1:28" x14ac:dyDescent="0.2">
      <c r="A12" s="10">
        <v>2</v>
      </c>
      <c r="B12" s="10">
        <v>3</v>
      </c>
      <c r="C12" s="10">
        <v>2</v>
      </c>
      <c r="D12" s="10">
        <v>4</v>
      </c>
      <c r="E12" s="10">
        <v>3</v>
      </c>
      <c r="F12" s="10">
        <v>897</v>
      </c>
      <c r="G12" s="10">
        <v>105</v>
      </c>
      <c r="H12" s="10">
        <v>1</v>
      </c>
      <c r="I12" s="10">
        <v>1</v>
      </c>
      <c r="J12" s="10">
        <v>0</v>
      </c>
      <c r="K12" s="10">
        <v>1</v>
      </c>
      <c r="L12" s="10">
        <v>1</v>
      </c>
      <c r="M12" s="10">
        <v>1</v>
      </c>
      <c r="N12" s="10">
        <v>1</v>
      </c>
      <c r="O12" s="11">
        <f t="shared" si="0"/>
        <v>14</v>
      </c>
      <c r="P12" s="11">
        <f t="shared" si="1"/>
        <v>6</v>
      </c>
      <c r="Q12" s="11">
        <f t="shared" si="2"/>
        <v>0.56000000000000005</v>
      </c>
      <c r="R12" s="11">
        <f t="shared" si="3"/>
        <v>0.8571428571428571</v>
      </c>
      <c r="S12" s="11">
        <f t="shared" si="4"/>
        <v>0.29714285714285704</v>
      </c>
      <c r="T12" s="11">
        <f t="shared" si="5"/>
        <v>1.5306122448979589</v>
      </c>
      <c r="U12" s="11">
        <f t="shared" si="6"/>
        <v>0.65333333333333343</v>
      </c>
      <c r="V12" s="5">
        <f t="shared" si="7"/>
        <v>0.33333333333333331</v>
      </c>
      <c r="W12" s="5">
        <f t="shared" si="8"/>
        <v>-2</v>
      </c>
      <c r="X12" s="5">
        <f t="shared" si="9"/>
        <v>1.6666666666666667</v>
      </c>
      <c r="Y12" s="5">
        <f t="shared" si="10"/>
        <v>0.4</v>
      </c>
      <c r="Z12" s="5">
        <v>1.6666666666666667</v>
      </c>
      <c r="AA12" s="5">
        <v>0.4</v>
      </c>
      <c r="AB12" s="5"/>
    </row>
    <row r="13" spans="1:28" x14ac:dyDescent="0.2">
      <c r="A13" s="10">
        <v>4</v>
      </c>
      <c r="B13" s="10">
        <v>4</v>
      </c>
      <c r="C13" s="10">
        <v>4</v>
      </c>
      <c r="D13" s="10">
        <v>4</v>
      </c>
      <c r="E13" s="10">
        <v>4</v>
      </c>
      <c r="F13" s="10">
        <v>520</v>
      </c>
      <c r="G13" s="10">
        <v>103</v>
      </c>
      <c r="H13" s="10">
        <v>0</v>
      </c>
      <c r="I13" s="10">
        <v>0</v>
      </c>
      <c r="J13" s="10">
        <v>0</v>
      </c>
      <c r="K13" s="10">
        <v>0</v>
      </c>
      <c r="L13" s="10">
        <v>0</v>
      </c>
      <c r="M13" s="10">
        <v>1</v>
      </c>
      <c r="N13" s="10">
        <v>0</v>
      </c>
      <c r="O13" s="11">
        <f t="shared" si="0"/>
        <v>20</v>
      </c>
      <c r="P13" s="11">
        <f t="shared" si="1"/>
        <v>1</v>
      </c>
      <c r="Q13" s="11">
        <f t="shared" si="2"/>
        <v>0.8</v>
      </c>
      <c r="R13" s="11">
        <f t="shared" si="3"/>
        <v>0.14285714285714285</v>
      </c>
      <c r="S13" s="11">
        <f t="shared" si="4"/>
        <v>-0.65714285714285725</v>
      </c>
      <c r="T13" s="11">
        <f t="shared" si="5"/>
        <v>0.17857142857142855</v>
      </c>
      <c r="U13" s="11">
        <f t="shared" si="6"/>
        <v>5.6000000000000005</v>
      </c>
      <c r="V13" s="5">
        <f t="shared" si="7"/>
        <v>0.125</v>
      </c>
      <c r="W13" s="5">
        <f t="shared" si="8"/>
        <v>-3.5</v>
      </c>
      <c r="X13" s="5">
        <f t="shared" si="9"/>
        <v>0.625</v>
      </c>
      <c r="Y13" s="5">
        <f t="shared" si="10"/>
        <v>-0.30000000000000004</v>
      </c>
      <c r="Z13" s="5">
        <v>0.625</v>
      </c>
      <c r="AA13" s="5">
        <v>-0.30000000000000004</v>
      </c>
      <c r="AB13" s="5"/>
    </row>
    <row r="14" spans="1:28" x14ac:dyDescent="0.2">
      <c r="A14" s="10">
        <v>4</v>
      </c>
      <c r="B14" s="10">
        <v>4</v>
      </c>
      <c r="C14" s="10">
        <v>5</v>
      </c>
      <c r="D14" s="10">
        <v>5</v>
      </c>
      <c r="E14" s="10">
        <v>4</v>
      </c>
      <c r="F14" s="10">
        <v>780</v>
      </c>
      <c r="G14" s="10">
        <v>126</v>
      </c>
      <c r="H14" s="10">
        <v>1</v>
      </c>
      <c r="I14" s="10">
        <v>1</v>
      </c>
      <c r="J14" s="10">
        <v>1</v>
      </c>
      <c r="K14" s="10">
        <v>1</v>
      </c>
      <c r="L14" s="10">
        <v>1</v>
      </c>
      <c r="M14" s="10">
        <v>1</v>
      </c>
      <c r="N14" s="10">
        <v>1</v>
      </c>
      <c r="O14" s="11">
        <f t="shared" si="0"/>
        <v>22</v>
      </c>
      <c r="P14" s="11">
        <f t="shared" si="1"/>
        <v>7</v>
      </c>
      <c r="Q14" s="11">
        <f t="shared" si="2"/>
        <v>0.88</v>
      </c>
      <c r="R14" s="11">
        <f t="shared" si="3"/>
        <v>1</v>
      </c>
      <c r="S14" s="11">
        <f t="shared" si="4"/>
        <v>0.12</v>
      </c>
      <c r="T14" s="11">
        <f t="shared" si="5"/>
        <v>1.1363636363636365</v>
      </c>
      <c r="U14" s="11">
        <f t="shared" si="6"/>
        <v>0.88</v>
      </c>
      <c r="V14" s="5">
        <f t="shared" si="7"/>
        <v>0.25</v>
      </c>
      <c r="W14" s="5">
        <f t="shared" si="8"/>
        <v>-3</v>
      </c>
      <c r="X14" s="5">
        <f t="shared" si="9"/>
        <v>1.25</v>
      </c>
      <c r="Y14" s="5">
        <f t="shared" si="10"/>
        <v>0.19999999999999996</v>
      </c>
      <c r="Z14" s="5">
        <v>1.25</v>
      </c>
      <c r="AA14" s="5">
        <v>0.19999999999999996</v>
      </c>
      <c r="AB14" s="5"/>
    </row>
    <row r="15" spans="1:28" x14ac:dyDescent="0.2">
      <c r="A15" s="10">
        <v>4</v>
      </c>
      <c r="B15" s="10">
        <v>4</v>
      </c>
      <c r="C15" s="10">
        <v>4</v>
      </c>
      <c r="D15" s="10">
        <v>3</v>
      </c>
      <c r="E15" s="10">
        <v>3</v>
      </c>
      <c r="F15" s="10">
        <v>800</v>
      </c>
      <c r="G15" s="10">
        <v>141</v>
      </c>
      <c r="H15" s="10">
        <v>1</v>
      </c>
      <c r="I15" s="10">
        <v>1</v>
      </c>
      <c r="J15" s="10">
        <v>0</v>
      </c>
      <c r="K15" s="10">
        <v>1</v>
      </c>
      <c r="L15" s="10">
        <v>0</v>
      </c>
      <c r="M15" s="10">
        <v>0</v>
      </c>
      <c r="N15" s="10">
        <v>0</v>
      </c>
      <c r="O15" s="11">
        <f t="shared" si="0"/>
        <v>18</v>
      </c>
      <c r="P15" s="11">
        <f t="shared" si="1"/>
        <v>3</v>
      </c>
      <c r="Q15" s="11">
        <f t="shared" si="2"/>
        <v>0.72</v>
      </c>
      <c r="R15" s="11">
        <f t="shared" si="3"/>
        <v>0.42857142857142855</v>
      </c>
      <c r="S15" s="11">
        <f t="shared" si="4"/>
        <v>-0.29142857142857143</v>
      </c>
      <c r="T15" s="11">
        <f t="shared" si="5"/>
        <v>0.59523809523809523</v>
      </c>
      <c r="U15" s="11">
        <f t="shared" si="6"/>
        <v>1.68</v>
      </c>
      <c r="V15" s="5">
        <f t="shared" si="7"/>
        <v>0.14285714285714285</v>
      </c>
      <c r="W15" s="5">
        <f t="shared" si="8"/>
        <v>-3</v>
      </c>
      <c r="X15" s="5">
        <f t="shared" si="9"/>
        <v>0.7142857142857143</v>
      </c>
      <c r="Y15" s="5">
        <f t="shared" si="10"/>
        <v>-0.19999999999999996</v>
      </c>
      <c r="Z15" s="5">
        <v>0.7142857142857143</v>
      </c>
      <c r="AA15" s="5">
        <v>-0.19999999999999996</v>
      </c>
      <c r="AB15" s="5"/>
    </row>
    <row r="16" spans="1:28" x14ac:dyDescent="0.2">
      <c r="A16" s="10">
        <v>4</v>
      </c>
      <c r="B16" s="10">
        <v>4</v>
      </c>
      <c r="C16" s="10">
        <v>4</v>
      </c>
      <c r="D16" s="10">
        <v>3</v>
      </c>
      <c r="E16" s="10">
        <v>4</v>
      </c>
      <c r="F16" s="10">
        <v>740</v>
      </c>
      <c r="G16" s="10">
        <v>120</v>
      </c>
      <c r="H16" s="10">
        <v>1</v>
      </c>
      <c r="I16" s="10">
        <v>1</v>
      </c>
      <c r="J16" s="10">
        <v>1</v>
      </c>
      <c r="K16" s="10">
        <v>1</v>
      </c>
      <c r="L16" s="10">
        <v>1</v>
      </c>
      <c r="M16" s="10">
        <v>1</v>
      </c>
      <c r="N16" s="10">
        <v>1</v>
      </c>
      <c r="O16" s="11">
        <f t="shared" si="0"/>
        <v>19</v>
      </c>
      <c r="P16" s="11">
        <f t="shared" si="1"/>
        <v>7</v>
      </c>
      <c r="Q16" s="11">
        <f t="shared" si="2"/>
        <v>0.76</v>
      </c>
      <c r="R16" s="11">
        <f t="shared" si="3"/>
        <v>1</v>
      </c>
      <c r="S16" s="11">
        <f t="shared" si="4"/>
        <v>0.24</v>
      </c>
      <c r="T16" s="11">
        <f t="shared" si="5"/>
        <v>1.3157894736842106</v>
      </c>
      <c r="U16" s="11">
        <f t="shared" si="6"/>
        <v>0.76</v>
      </c>
      <c r="V16" s="5">
        <f t="shared" si="7"/>
        <v>0.25</v>
      </c>
      <c r="W16" s="5">
        <f t="shared" si="8"/>
        <v>-3</v>
      </c>
      <c r="X16" s="5">
        <f t="shared" si="9"/>
        <v>1.25</v>
      </c>
      <c r="Y16" s="5">
        <f t="shared" si="10"/>
        <v>0.19999999999999996</v>
      </c>
      <c r="Z16" s="5">
        <v>1.25</v>
      </c>
      <c r="AA16" s="5">
        <v>0.19999999999999996</v>
      </c>
      <c r="AB16" s="5"/>
    </row>
    <row r="17" spans="1:28" x14ac:dyDescent="0.2">
      <c r="A17" s="10">
        <v>3</v>
      </c>
      <c r="B17" s="10">
        <v>3</v>
      </c>
      <c r="C17" s="10">
        <v>3</v>
      </c>
      <c r="D17" s="10">
        <v>3</v>
      </c>
      <c r="E17" s="10">
        <v>3</v>
      </c>
      <c r="F17" s="10">
        <v>810</v>
      </c>
      <c r="G17" s="10">
        <v>134</v>
      </c>
      <c r="H17" s="10">
        <v>1</v>
      </c>
      <c r="I17" s="10">
        <v>1</v>
      </c>
      <c r="J17" s="10">
        <v>1</v>
      </c>
      <c r="K17" s="10">
        <v>1</v>
      </c>
      <c r="L17" s="10">
        <v>1</v>
      </c>
      <c r="M17" s="10">
        <v>1</v>
      </c>
      <c r="N17" s="10">
        <v>1</v>
      </c>
      <c r="O17" s="11">
        <f t="shared" si="0"/>
        <v>15</v>
      </c>
      <c r="P17" s="11">
        <f t="shared" si="1"/>
        <v>7</v>
      </c>
      <c r="Q17" s="11">
        <f t="shared" si="2"/>
        <v>0.6</v>
      </c>
      <c r="R17" s="11">
        <f t="shared" si="3"/>
        <v>1</v>
      </c>
      <c r="S17" s="11">
        <f t="shared" si="4"/>
        <v>0.4</v>
      </c>
      <c r="T17" s="11">
        <f t="shared" si="5"/>
        <v>1.6666666666666667</v>
      </c>
      <c r="U17" s="11">
        <f t="shared" si="6"/>
        <v>0.6</v>
      </c>
      <c r="V17" s="5">
        <f t="shared" si="7"/>
        <v>0.33333333333333331</v>
      </c>
      <c r="W17" s="5">
        <f t="shared" si="8"/>
        <v>-2</v>
      </c>
      <c r="X17" s="5">
        <f t="shared" si="9"/>
        <v>1.6666666666666667</v>
      </c>
      <c r="Y17" s="5">
        <f t="shared" si="10"/>
        <v>0.4</v>
      </c>
      <c r="Z17" s="5">
        <v>1.6666666666666667</v>
      </c>
      <c r="AA17" s="5">
        <v>0.4</v>
      </c>
      <c r="AB17" s="5"/>
    </row>
    <row r="18" spans="1:28" x14ac:dyDescent="0.2">
      <c r="A18" s="10">
        <v>3</v>
      </c>
      <c r="B18" s="10">
        <v>2</v>
      </c>
      <c r="C18" s="10">
        <v>3</v>
      </c>
      <c r="D18" s="10">
        <v>1</v>
      </c>
      <c r="E18" s="10">
        <v>2</v>
      </c>
      <c r="F18" s="10">
        <v>698</v>
      </c>
      <c r="G18" s="10">
        <v>102</v>
      </c>
      <c r="H18" s="10">
        <v>0</v>
      </c>
      <c r="I18" s="10">
        <v>0</v>
      </c>
      <c r="J18" s="10">
        <v>1</v>
      </c>
      <c r="K18" s="10">
        <v>1</v>
      </c>
      <c r="L18" s="10">
        <v>1</v>
      </c>
      <c r="M18" s="10">
        <v>1</v>
      </c>
      <c r="N18" s="10">
        <v>0</v>
      </c>
      <c r="O18" s="11">
        <f t="shared" si="0"/>
        <v>11</v>
      </c>
      <c r="P18" s="11">
        <f t="shared" si="1"/>
        <v>4</v>
      </c>
      <c r="Q18" s="11">
        <f t="shared" si="2"/>
        <v>0.44</v>
      </c>
      <c r="R18" s="11">
        <f t="shared" si="3"/>
        <v>0.5714285714285714</v>
      </c>
      <c r="S18" s="11">
        <f t="shared" si="4"/>
        <v>0.13142857142857139</v>
      </c>
      <c r="T18" s="11">
        <f t="shared" si="5"/>
        <v>1.2987012987012987</v>
      </c>
      <c r="U18" s="11">
        <f t="shared" si="6"/>
        <v>0.77</v>
      </c>
      <c r="V18" s="5">
        <f t="shared" si="7"/>
        <v>0.25</v>
      </c>
      <c r="W18" s="5">
        <f t="shared" si="8"/>
        <v>-1.5</v>
      </c>
      <c r="X18" s="5">
        <f t="shared" si="9"/>
        <v>1.25</v>
      </c>
      <c r="Y18" s="5">
        <f t="shared" si="10"/>
        <v>9.9999999999999978E-2</v>
      </c>
      <c r="Z18" s="5">
        <v>1.25</v>
      </c>
      <c r="AA18" s="5">
        <v>9.9999999999999978E-2</v>
      </c>
      <c r="AB18" s="5"/>
    </row>
    <row r="19" spans="1:28" x14ac:dyDescent="0.2">
      <c r="A19" s="10">
        <v>4</v>
      </c>
      <c r="B19" s="10">
        <v>2</v>
      </c>
      <c r="C19" s="10">
        <v>3</v>
      </c>
      <c r="D19" s="10">
        <v>3</v>
      </c>
      <c r="E19" s="10">
        <v>2</v>
      </c>
      <c r="F19" s="10">
        <v>725</v>
      </c>
      <c r="G19" s="10">
        <v>118</v>
      </c>
      <c r="H19" s="10">
        <v>1</v>
      </c>
      <c r="I19" s="10">
        <v>1</v>
      </c>
      <c r="J19" s="10">
        <v>0</v>
      </c>
      <c r="K19" s="10">
        <v>1</v>
      </c>
      <c r="L19" s="10">
        <v>0</v>
      </c>
      <c r="M19" s="10">
        <v>1</v>
      </c>
      <c r="N19" s="10">
        <v>1</v>
      </c>
      <c r="O19" s="11">
        <f t="shared" si="0"/>
        <v>14</v>
      </c>
      <c r="P19" s="11">
        <f t="shared" si="1"/>
        <v>5</v>
      </c>
      <c r="Q19" s="11">
        <f t="shared" si="2"/>
        <v>0.56000000000000005</v>
      </c>
      <c r="R19" s="11">
        <f t="shared" si="3"/>
        <v>0.7142857142857143</v>
      </c>
      <c r="S19" s="11">
        <f t="shared" si="4"/>
        <v>0.15428571428571425</v>
      </c>
      <c r="T19" s="11">
        <f t="shared" si="5"/>
        <v>1.2755102040816326</v>
      </c>
      <c r="U19" s="11">
        <f t="shared" si="6"/>
        <v>0.78400000000000003</v>
      </c>
      <c r="V19" s="5">
        <f t="shared" si="7"/>
        <v>0.5</v>
      </c>
      <c r="W19" s="5">
        <f t="shared" si="8"/>
        <v>-1</v>
      </c>
      <c r="X19" s="5">
        <f t="shared" si="9"/>
        <v>2.5</v>
      </c>
      <c r="Y19" s="5">
        <f t="shared" si="10"/>
        <v>0.6</v>
      </c>
      <c r="Z19" s="5">
        <v>2.5</v>
      </c>
      <c r="AA19" s="5">
        <v>0.6</v>
      </c>
      <c r="AB19" s="5"/>
    </row>
    <row r="20" spans="1:28" x14ac:dyDescent="0.2">
      <c r="A20" s="10">
        <v>5</v>
      </c>
      <c r="B20" s="10">
        <v>4</v>
      </c>
      <c r="C20" s="10">
        <v>5</v>
      </c>
      <c r="D20" s="10">
        <v>4</v>
      </c>
      <c r="E20" s="10">
        <v>4</v>
      </c>
      <c r="F20" s="10">
        <v>802</v>
      </c>
      <c r="G20" s="10">
        <v>151</v>
      </c>
      <c r="H20" s="10">
        <v>1</v>
      </c>
      <c r="I20" s="10">
        <v>1</v>
      </c>
      <c r="J20" s="10">
        <v>0</v>
      </c>
      <c r="K20" s="10">
        <v>1</v>
      </c>
      <c r="L20" s="10">
        <v>1</v>
      </c>
      <c r="M20" s="10">
        <v>1</v>
      </c>
      <c r="N20" s="10">
        <v>1</v>
      </c>
      <c r="O20" s="11">
        <f t="shared" si="0"/>
        <v>22</v>
      </c>
      <c r="P20" s="11">
        <f t="shared" si="1"/>
        <v>6</v>
      </c>
      <c r="Q20" s="11">
        <f t="shared" si="2"/>
        <v>0.88</v>
      </c>
      <c r="R20" s="11">
        <f t="shared" si="3"/>
        <v>0.8571428571428571</v>
      </c>
      <c r="S20" s="11">
        <f t="shared" si="4"/>
        <v>-2.2857142857142909E-2</v>
      </c>
      <c r="T20" s="11">
        <f t="shared" si="5"/>
        <v>0.97402597402597402</v>
      </c>
      <c r="U20" s="11">
        <f t="shared" si="6"/>
        <v>1.0266666666666668</v>
      </c>
      <c r="V20" s="5">
        <f t="shared" si="7"/>
        <v>0.25</v>
      </c>
      <c r="W20" s="5">
        <f t="shared" si="8"/>
        <v>-3</v>
      </c>
      <c r="X20" s="5">
        <f t="shared" si="9"/>
        <v>1.25</v>
      </c>
      <c r="Y20" s="5">
        <f t="shared" si="10"/>
        <v>0.19999999999999996</v>
      </c>
      <c r="Z20" s="5">
        <v>1.25</v>
      </c>
      <c r="AA20" s="5">
        <v>0.19999999999999996</v>
      </c>
      <c r="AB20" s="5"/>
    </row>
    <row r="21" spans="1:28" x14ac:dyDescent="0.2">
      <c r="A21" s="10">
        <v>3</v>
      </c>
      <c r="B21" s="10">
        <v>3</v>
      </c>
      <c r="C21" s="10">
        <v>3</v>
      </c>
      <c r="D21" s="10">
        <v>3</v>
      </c>
      <c r="E21" s="10">
        <v>3</v>
      </c>
      <c r="F21" s="10">
        <v>550</v>
      </c>
      <c r="G21" s="10">
        <v>102</v>
      </c>
      <c r="H21" s="10">
        <v>0</v>
      </c>
      <c r="I21" s="10">
        <v>0</v>
      </c>
      <c r="J21" s="10">
        <v>0</v>
      </c>
      <c r="K21" s="10">
        <v>1</v>
      </c>
      <c r="L21" s="10">
        <v>0</v>
      </c>
      <c r="M21" s="10">
        <v>0</v>
      </c>
      <c r="N21" s="10">
        <v>0</v>
      </c>
      <c r="O21" s="11">
        <f t="shared" si="0"/>
        <v>15</v>
      </c>
      <c r="P21" s="11">
        <f t="shared" si="1"/>
        <v>1</v>
      </c>
      <c r="Q21" s="11">
        <f t="shared" si="2"/>
        <v>0.6</v>
      </c>
      <c r="R21" s="11">
        <f t="shared" si="3"/>
        <v>0.14285714285714285</v>
      </c>
      <c r="S21" s="11">
        <f t="shared" si="4"/>
        <v>-0.45714285714285713</v>
      </c>
      <c r="T21" s="11">
        <f t="shared" si="5"/>
        <v>0.23809523809523808</v>
      </c>
      <c r="U21" s="11">
        <f t="shared" si="6"/>
        <v>4.2</v>
      </c>
      <c r="V21" s="5">
        <f t="shared" si="7"/>
        <v>0</v>
      </c>
      <c r="W21" s="5">
        <f t="shared" si="8"/>
        <v>-3</v>
      </c>
      <c r="X21" s="5">
        <f t="shared" si="9"/>
        <v>0</v>
      </c>
      <c r="Y21" s="5">
        <f t="shared" si="10"/>
        <v>-0.6</v>
      </c>
      <c r="Z21" s="5">
        <v>0</v>
      </c>
      <c r="AA21" s="5">
        <v>-0.6</v>
      </c>
      <c r="AB21" s="5"/>
    </row>
    <row r="22" spans="1:28" x14ac:dyDescent="0.2">
      <c r="A22" s="10">
        <v>4</v>
      </c>
      <c r="B22" s="10">
        <v>4</v>
      </c>
      <c r="C22" s="10">
        <v>4</v>
      </c>
      <c r="D22" s="10">
        <v>4</v>
      </c>
      <c r="E22" s="10">
        <v>4</v>
      </c>
      <c r="F22" s="10">
        <v>200</v>
      </c>
      <c r="G22" s="10">
        <v>100</v>
      </c>
      <c r="H22" s="10">
        <v>0</v>
      </c>
      <c r="I22" s="10">
        <v>0</v>
      </c>
      <c r="J22" s="10">
        <v>0</v>
      </c>
      <c r="K22" s="10">
        <v>1</v>
      </c>
      <c r="L22" s="10">
        <v>1</v>
      </c>
      <c r="M22" s="10">
        <v>0</v>
      </c>
      <c r="N22" s="10">
        <v>0</v>
      </c>
      <c r="O22" s="11">
        <f t="shared" si="0"/>
        <v>20</v>
      </c>
      <c r="P22" s="11">
        <f t="shared" si="1"/>
        <v>2</v>
      </c>
      <c r="Q22" s="11">
        <f t="shared" si="2"/>
        <v>0.8</v>
      </c>
      <c r="R22" s="11">
        <f t="shared" si="3"/>
        <v>0.2857142857142857</v>
      </c>
      <c r="S22" s="11">
        <f t="shared" si="4"/>
        <v>-0.51428571428571435</v>
      </c>
      <c r="T22" s="11">
        <f t="shared" si="5"/>
        <v>0.3571428571428571</v>
      </c>
      <c r="U22" s="11">
        <f t="shared" si="6"/>
        <v>2.8000000000000003</v>
      </c>
      <c r="V22" s="5">
        <f t="shared" si="7"/>
        <v>0</v>
      </c>
      <c r="W22" s="5">
        <f t="shared" si="8"/>
        <v>-4</v>
      </c>
      <c r="X22" s="5">
        <f t="shared" si="9"/>
        <v>0</v>
      </c>
      <c r="Y22" s="5">
        <f t="shared" si="10"/>
        <v>-0.8</v>
      </c>
      <c r="Z22" s="5">
        <v>0</v>
      </c>
      <c r="AA22" s="5">
        <v>-0.8</v>
      </c>
      <c r="AB22" s="5"/>
    </row>
    <row r="23" spans="1:28" x14ac:dyDescent="0.2">
      <c r="A23" s="10">
        <v>4</v>
      </c>
      <c r="B23" s="10">
        <v>4</v>
      </c>
      <c r="C23" s="10">
        <v>4</v>
      </c>
      <c r="D23" s="10">
        <v>4</v>
      </c>
      <c r="E23" s="10">
        <v>4</v>
      </c>
      <c r="F23" s="10">
        <v>530</v>
      </c>
      <c r="G23" s="10">
        <v>109</v>
      </c>
      <c r="H23" s="10">
        <v>0</v>
      </c>
      <c r="I23" s="10">
        <v>1</v>
      </c>
      <c r="J23" s="10">
        <v>0</v>
      </c>
      <c r="K23" s="10">
        <v>1</v>
      </c>
      <c r="L23" s="10">
        <v>0</v>
      </c>
      <c r="M23" s="10">
        <v>0</v>
      </c>
      <c r="N23" s="10">
        <v>1</v>
      </c>
      <c r="O23" s="11">
        <f t="shared" si="0"/>
        <v>20</v>
      </c>
      <c r="P23" s="11">
        <f t="shared" si="1"/>
        <v>3</v>
      </c>
      <c r="Q23" s="11">
        <f t="shared" si="2"/>
        <v>0.8</v>
      </c>
      <c r="R23" s="11">
        <f t="shared" si="3"/>
        <v>0.42857142857142855</v>
      </c>
      <c r="S23" s="11">
        <f t="shared" si="4"/>
        <v>-0.3714285714285715</v>
      </c>
      <c r="T23" s="11">
        <f t="shared" si="5"/>
        <v>0.5357142857142857</v>
      </c>
      <c r="U23" s="11">
        <f t="shared" si="6"/>
        <v>1.8666666666666669</v>
      </c>
      <c r="V23" s="5">
        <f t="shared" si="7"/>
        <v>0.125</v>
      </c>
      <c r="W23" s="5">
        <f t="shared" si="8"/>
        <v>-3.5</v>
      </c>
      <c r="X23" s="5">
        <f t="shared" si="9"/>
        <v>0.625</v>
      </c>
      <c r="Y23" s="5">
        <f t="shared" si="10"/>
        <v>-0.30000000000000004</v>
      </c>
      <c r="Z23" s="5">
        <v>0.625</v>
      </c>
      <c r="AA23" s="5">
        <v>-0.30000000000000004</v>
      </c>
      <c r="AB23" s="5"/>
    </row>
    <row r="24" spans="1:28" x14ac:dyDescent="0.2">
      <c r="A24" s="10">
        <v>5</v>
      </c>
      <c r="B24" s="10">
        <v>5</v>
      </c>
      <c r="C24" s="10">
        <v>5</v>
      </c>
      <c r="D24" s="10">
        <v>5</v>
      </c>
      <c r="E24" s="10">
        <v>5</v>
      </c>
      <c r="F24" s="10">
        <v>300</v>
      </c>
      <c r="G24" s="10">
        <v>130</v>
      </c>
      <c r="H24" s="10">
        <v>1</v>
      </c>
      <c r="I24" s="10">
        <v>1</v>
      </c>
      <c r="J24" s="10">
        <v>1</v>
      </c>
      <c r="K24" s="10">
        <v>1</v>
      </c>
      <c r="L24" s="10">
        <v>1</v>
      </c>
      <c r="M24" s="10">
        <v>1</v>
      </c>
      <c r="N24" s="10">
        <v>1</v>
      </c>
      <c r="O24" s="11">
        <f t="shared" si="0"/>
        <v>25</v>
      </c>
      <c r="P24" s="11">
        <f t="shared" si="1"/>
        <v>7</v>
      </c>
      <c r="Q24" s="11">
        <f t="shared" si="2"/>
        <v>1</v>
      </c>
      <c r="R24" s="11">
        <f t="shared" si="3"/>
        <v>1</v>
      </c>
      <c r="S24" s="11">
        <f t="shared" si="4"/>
        <v>0</v>
      </c>
      <c r="T24" s="11">
        <f t="shared" si="5"/>
        <v>1</v>
      </c>
      <c r="U24" s="11">
        <f t="shared" si="6"/>
        <v>1</v>
      </c>
      <c r="V24" s="5">
        <f t="shared" si="7"/>
        <v>0.2</v>
      </c>
      <c r="W24" s="5">
        <f t="shared" si="8"/>
        <v>-4</v>
      </c>
      <c r="X24" s="5">
        <f t="shared" si="9"/>
        <v>1</v>
      </c>
      <c r="Y24" s="5">
        <f t="shared" si="10"/>
        <v>0</v>
      </c>
      <c r="Z24" s="5">
        <v>1</v>
      </c>
      <c r="AA24" s="5">
        <v>0</v>
      </c>
      <c r="AB24" s="5"/>
    </row>
    <row r="25" spans="1:28" x14ac:dyDescent="0.2">
      <c r="A25" s="10">
        <v>4</v>
      </c>
      <c r="B25" s="10">
        <v>4</v>
      </c>
      <c r="C25" s="10">
        <v>4</v>
      </c>
      <c r="D25" s="10">
        <v>4</v>
      </c>
      <c r="E25" s="10">
        <v>4</v>
      </c>
      <c r="F25" s="10">
        <v>720</v>
      </c>
      <c r="G25" s="10">
        <v>127</v>
      </c>
      <c r="H25" s="10">
        <v>1</v>
      </c>
      <c r="I25" s="10">
        <v>1</v>
      </c>
      <c r="J25" s="10">
        <v>0</v>
      </c>
      <c r="K25" s="10">
        <v>1</v>
      </c>
      <c r="L25" s="10">
        <v>1</v>
      </c>
      <c r="M25" s="10">
        <v>1</v>
      </c>
      <c r="N25" s="10">
        <v>1</v>
      </c>
      <c r="O25" s="11">
        <f t="shared" si="0"/>
        <v>20</v>
      </c>
      <c r="P25" s="11">
        <f t="shared" si="1"/>
        <v>6</v>
      </c>
      <c r="Q25" s="11">
        <f t="shared" si="2"/>
        <v>0.8</v>
      </c>
      <c r="R25" s="11">
        <f t="shared" si="3"/>
        <v>0.8571428571428571</v>
      </c>
      <c r="S25" s="11">
        <f t="shared" si="4"/>
        <v>5.7142857142857051E-2</v>
      </c>
      <c r="T25" s="11">
        <f t="shared" si="5"/>
        <v>1.0714285714285714</v>
      </c>
      <c r="U25" s="11">
        <f t="shared" si="6"/>
        <v>0.93333333333333346</v>
      </c>
      <c r="V25" s="5">
        <f t="shared" si="7"/>
        <v>0.25</v>
      </c>
      <c r="W25" s="5">
        <f t="shared" si="8"/>
        <v>-3</v>
      </c>
      <c r="X25" s="5">
        <f t="shared" si="9"/>
        <v>1.25</v>
      </c>
      <c r="Y25" s="5">
        <f t="shared" si="10"/>
        <v>0.19999999999999996</v>
      </c>
      <c r="Z25" s="5">
        <v>1.25</v>
      </c>
      <c r="AA25" s="5">
        <v>0.19999999999999996</v>
      </c>
      <c r="AB25" s="5"/>
    </row>
    <row r="26" spans="1:28" x14ac:dyDescent="0.2">
      <c r="A26" s="10">
        <v>4</v>
      </c>
      <c r="B26" s="10">
        <v>4</v>
      </c>
      <c r="C26" s="10">
        <v>4</v>
      </c>
      <c r="D26" s="10">
        <v>4</v>
      </c>
      <c r="E26" s="10">
        <v>4</v>
      </c>
      <c r="F26" s="10">
        <v>800</v>
      </c>
      <c r="G26" s="10">
        <v>120</v>
      </c>
      <c r="H26" s="10">
        <v>1</v>
      </c>
      <c r="I26" s="10">
        <v>1</v>
      </c>
      <c r="J26" s="10">
        <v>0</v>
      </c>
      <c r="K26" s="10">
        <v>1</v>
      </c>
      <c r="L26" s="10">
        <v>1</v>
      </c>
      <c r="M26" s="10">
        <v>1</v>
      </c>
      <c r="N26" s="10">
        <v>1</v>
      </c>
      <c r="O26" s="11">
        <f t="shared" si="0"/>
        <v>20</v>
      </c>
      <c r="P26" s="11">
        <f t="shared" si="1"/>
        <v>6</v>
      </c>
      <c r="Q26" s="11">
        <f t="shared" si="2"/>
        <v>0.8</v>
      </c>
      <c r="R26" s="11">
        <f t="shared" si="3"/>
        <v>0.8571428571428571</v>
      </c>
      <c r="S26" s="11">
        <f t="shared" si="4"/>
        <v>5.7142857142857051E-2</v>
      </c>
      <c r="T26" s="11">
        <f t="shared" si="5"/>
        <v>1.0714285714285714</v>
      </c>
      <c r="U26" s="11">
        <f t="shared" si="6"/>
        <v>0.93333333333333346</v>
      </c>
      <c r="V26" s="5">
        <f t="shared" si="7"/>
        <v>0.25</v>
      </c>
      <c r="W26" s="5">
        <f t="shared" si="8"/>
        <v>-3</v>
      </c>
      <c r="X26" s="5">
        <f t="shared" si="9"/>
        <v>1.25</v>
      </c>
      <c r="Y26" s="5">
        <f t="shared" si="10"/>
        <v>0.19999999999999996</v>
      </c>
      <c r="Z26" s="5">
        <v>1.25</v>
      </c>
      <c r="AA26" s="5">
        <v>0.19999999999999996</v>
      </c>
      <c r="AB26" s="5"/>
    </row>
    <row r="27" spans="1:28" x14ac:dyDescent="0.2">
      <c r="A27" s="10">
        <v>3</v>
      </c>
      <c r="B27" s="10">
        <v>2</v>
      </c>
      <c r="C27" s="10">
        <v>3</v>
      </c>
      <c r="D27" s="10">
        <v>4</v>
      </c>
      <c r="E27" s="10">
        <v>2</v>
      </c>
      <c r="F27" s="10">
        <v>705</v>
      </c>
      <c r="G27" s="10">
        <v>107</v>
      </c>
      <c r="H27" s="10">
        <v>1</v>
      </c>
      <c r="I27" s="10">
        <v>0</v>
      </c>
      <c r="J27" s="10">
        <v>0</v>
      </c>
      <c r="K27" s="10">
        <v>1</v>
      </c>
      <c r="L27" s="10">
        <v>1</v>
      </c>
      <c r="M27" s="10">
        <v>0</v>
      </c>
      <c r="N27" s="10">
        <v>1</v>
      </c>
      <c r="O27" s="11">
        <f t="shared" si="0"/>
        <v>14</v>
      </c>
      <c r="P27" s="11">
        <f t="shared" si="1"/>
        <v>4</v>
      </c>
      <c r="Q27" s="11">
        <f t="shared" si="2"/>
        <v>0.56000000000000005</v>
      </c>
      <c r="R27" s="11">
        <f t="shared" si="3"/>
        <v>0.5714285714285714</v>
      </c>
      <c r="S27" s="11">
        <f t="shared" si="4"/>
        <v>1.1428571428571344E-2</v>
      </c>
      <c r="T27" s="11">
        <f t="shared" si="5"/>
        <v>1.0204081632653059</v>
      </c>
      <c r="U27" s="11">
        <f t="shared" si="6"/>
        <v>0.98000000000000009</v>
      </c>
      <c r="V27" s="5">
        <f t="shared" si="7"/>
        <v>0</v>
      </c>
      <c r="W27" s="5">
        <f t="shared" si="8"/>
        <v>-2</v>
      </c>
      <c r="X27" s="5">
        <f t="shared" si="9"/>
        <v>0</v>
      </c>
      <c r="Y27" s="5">
        <f t="shared" si="10"/>
        <v>-0.4</v>
      </c>
      <c r="Z27" s="5">
        <v>0</v>
      </c>
      <c r="AA27" s="5">
        <v>-0.4</v>
      </c>
      <c r="AB27" s="5"/>
    </row>
    <row r="28" spans="1:28" x14ac:dyDescent="0.2">
      <c r="A28" s="10">
        <v>2</v>
      </c>
      <c r="B28" s="10">
        <v>2</v>
      </c>
      <c r="C28" s="10">
        <v>1</v>
      </c>
      <c r="D28" s="10">
        <v>3</v>
      </c>
      <c r="E28" s="10">
        <v>1</v>
      </c>
      <c r="F28" s="10">
        <v>665</v>
      </c>
      <c r="G28" s="10">
        <v>89</v>
      </c>
      <c r="H28" s="10">
        <v>0</v>
      </c>
      <c r="I28" s="10">
        <v>0</v>
      </c>
      <c r="J28" s="10">
        <v>0</v>
      </c>
      <c r="K28" s="10">
        <v>0</v>
      </c>
      <c r="L28" s="10">
        <v>0</v>
      </c>
      <c r="M28" s="10">
        <v>0</v>
      </c>
      <c r="N28" s="10">
        <v>0</v>
      </c>
      <c r="O28" s="11">
        <f t="shared" si="0"/>
        <v>9</v>
      </c>
      <c r="P28" s="11">
        <f t="shared" si="1"/>
        <v>0</v>
      </c>
      <c r="Q28" s="11">
        <f t="shared" si="2"/>
        <v>0.36</v>
      </c>
      <c r="R28" s="11">
        <f t="shared" si="3"/>
        <v>0</v>
      </c>
      <c r="S28" s="11">
        <f t="shared" si="4"/>
        <v>-0.36</v>
      </c>
      <c r="T28" s="11">
        <f t="shared" si="5"/>
        <v>0</v>
      </c>
      <c r="U28" s="11" t="s">
        <v>94</v>
      </c>
      <c r="V28" s="5">
        <f t="shared" si="7"/>
        <v>0</v>
      </c>
      <c r="W28" s="5">
        <f t="shared" si="8"/>
        <v>-1.5</v>
      </c>
      <c r="X28" s="5">
        <f t="shared" si="9"/>
        <v>0</v>
      </c>
      <c r="Y28" s="5">
        <f t="shared" si="10"/>
        <v>-0.3</v>
      </c>
      <c r="Z28" s="5">
        <v>0</v>
      </c>
      <c r="AA28" s="5">
        <v>-0.3</v>
      </c>
      <c r="AB28" s="5"/>
    </row>
    <row r="29" spans="1:28" x14ac:dyDescent="0.2">
      <c r="A29" s="10">
        <v>4</v>
      </c>
      <c r="B29" s="10">
        <v>4</v>
      </c>
      <c r="C29" s="10">
        <v>4</v>
      </c>
      <c r="D29" s="10">
        <v>4</v>
      </c>
      <c r="E29" s="10">
        <v>4</v>
      </c>
      <c r="F29" s="10">
        <v>350</v>
      </c>
      <c r="G29" s="10">
        <v>110</v>
      </c>
      <c r="H29" s="10">
        <v>1</v>
      </c>
      <c r="I29" s="10">
        <v>0</v>
      </c>
      <c r="J29" s="10">
        <v>0</v>
      </c>
      <c r="K29" s="10">
        <v>1</v>
      </c>
      <c r="L29" s="10">
        <v>1</v>
      </c>
      <c r="M29" s="10">
        <v>0</v>
      </c>
      <c r="N29" s="10">
        <v>1</v>
      </c>
      <c r="O29" s="11">
        <f t="shared" si="0"/>
        <v>20</v>
      </c>
      <c r="P29" s="11">
        <f t="shared" si="1"/>
        <v>4</v>
      </c>
      <c r="Q29" s="11">
        <f t="shared" si="2"/>
        <v>0.8</v>
      </c>
      <c r="R29" s="11">
        <f t="shared" si="3"/>
        <v>0.5714285714285714</v>
      </c>
      <c r="S29" s="11">
        <f t="shared" si="4"/>
        <v>-0.22857142857142865</v>
      </c>
      <c r="T29" s="11">
        <f t="shared" si="5"/>
        <v>0.71428571428571419</v>
      </c>
      <c r="U29" s="11">
        <f t="shared" si="6"/>
        <v>1.4000000000000001</v>
      </c>
      <c r="V29" s="5">
        <f t="shared" si="7"/>
        <v>0</v>
      </c>
      <c r="W29" s="5">
        <f t="shared" si="8"/>
        <v>-4</v>
      </c>
      <c r="X29" s="5">
        <f t="shared" si="9"/>
        <v>0</v>
      </c>
      <c r="Y29" s="5">
        <f t="shared" si="10"/>
        <v>-0.8</v>
      </c>
      <c r="Z29" s="5">
        <v>0</v>
      </c>
      <c r="AA29" s="5">
        <v>-0.8</v>
      </c>
      <c r="AB29" s="5"/>
    </row>
    <row r="30" spans="1:28" x14ac:dyDescent="0.2">
      <c r="A30" s="10">
        <v>4</v>
      </c>
      <c r="B30" s="10">
        <v>4</v>
      </c>
      <c r="C30" s="10">
        <v>4</v>
      </c>
      <c r="D30" s="10">
        <v>4</v>
      </c>
      <c r="E30" s="10">
        <v>4</v>
      </c>
      <c r="F30" s="10">
        <v>420</v>
      </c>
      <c r="G30" s="10">
        <v>109</v>
      </c>
      <c r="H30" s="10">
        <v>1</v>
      </c>
      <c r="I30" s="10">
        <v>1</v>
      </c>
      <c r="J30" s="10">
        <v>0</v>
      </c>
      <c r="K30" s="10">
        <v>0</v>
      </c>
      <c r="L30" s="10">
        <v>1</v>
      </c>
      <c r="M30" s="10">
        <v>0</v>
      </c>
      <c r="N30" s="10">
        <v>1</v>
      </c>
      <c r="O30" s="11">
        <f t="shared" si="0"/>
        <v>20</v>
      </c>
      <c r="P30" s="11">
        <f t="shared" si="1"/>
        <v>4</v>
      </c>
      <c r="Q30" s="11">
        <f t="shared" si="2"/>
        <v>0.8</v>
      </c>
      <c r="R30" s="11">
        <f t="shared" si="3"/>
        <v>0.5714285714285714</v>
      </c>
      <c r="S30" s="11">
        <f t="shared" si="4"/>
        <v>-0.22857142857142865</v>
      </c>
      <c r="T30" s="11">
        <f t="shared" si="5"/>
        <v>0.71428571428571419</v>
      </c>
      <c r="U30" s="11">
        <f t="shared" si="6"/>
        <v>1.4000000000000001</v>
      </c>
      <c r="V30" s="5">
        <f t="shared" si="7"/>
        <v>0.125</v>
      </c>
      <c r="W30" s="5">
        <f t="shared" si="8"/>
        <v>-3.5</v>
      </c>
      <c r="X30" s="5">
        <f t="shared" si="9"/>
        <v>0.625</v>
      </c>
      <c r="Y30" s="5">
        <f t="shared" si="10"/>
        <v>-0.30000000000000004</v>
      </c>
      <c r="Z30" s="5">
        <v>0.625</v>
      </c>
      <c r="AA30" s="5">
        <v>-0.30000000000000004</v>
      </c>
      <c r="AB30" s="5"/>
    </row>
    <row r="31" spans="1:28" x14ac:dyDescent="0.2">
      <c r="A31" s="10">
        <v>3</v>
      </c>
      <c r="B31" s="10">
        <v>4</v>
      </c>
      <c r="C31" s="10">
        <v>4</v>
      </c>
      <c r="D31" s="10">
        <v>3</v>
      </c>
      <c r="E31" s="10">
        <v>4</v>
      </c>
      <c r="F31" s="10">
        <v>780</v>
      </c>
      <c r="G31" s="10">
        <v>112</v>
      </c>
      <c r="H31" s="10">
        <v>1</v>
      </c>
      <c r="I31" s="10">
        <v>1</v>
      </c>
      <c r="J31" s="10">
        <v>1</v>
      </c>
      <c r="K31" s="10">
        <v>1</v>
      </c>
      <c r="L31" s="10">
        <v>1</v>
      </c>
      <c r="M31" s="10">
        <v>1</v>
      </c>
      <c r="N31" s="10">
        <v>1</v>
      </c>
      <c r="O31" s="11">
        <f t="shared" si="0"/>
        <v>18</v>
      </c>
      <c r="P31" s="11">
        <f t="shared" si="1"/>
        <v>7</v>
      </c>
      <c r="Q31" s="11">
        <f t="shared" si="2"/>
        <v>0.72</v>
      </c>
      <c r="R31" s="11">
        <f t="shared" si="3"/>
        <v>1</v>
      </c>
      <c r="S31" s="11">
        <f t="shared" si="4"/>
        <v>0.28000000000000003</v>
      </c>
      <c r="T31" s="11">
        <f t="shared" si="5"/>
        <v>1.3888888888888888</v>
      </c>
      <c r="U31" s="11">
        <f t="shared" si="6"/>
        <v>0.72</v>
      </c>
      <c r="V31" s="5">
        <f t="shared" si="7"/>
        <v>0.25</v>
      </c>
      <c r="W31" s="5">
        <f t="shared" si="8"/>
        <v>-3</v>
      </c>
      <c r="X31" s="5">
        <f t="shared" si="9"/>
        <v>1.25</v>
      </c>
      <c r="Y31" s="5">
        <f t="shared" si="10"/>
        <v>0.19999999999999996</v>
      </c>
      <c r="Z31" s="5">
        <v>1.25</v>
      </c>
      <c r="AA31" s="5">
        <v>0.19999999999999996</v>
      </c>
      <c r="AB31" s="5"/>
    </row>
    <row r="32" spans="1:28" x14ac:dyDescent="0.2">
      <c r="A32" s="10">
        <v>4</v>
      </c>
      <c r="B32" s="10">
        <v>3</v>
      </c>
      <c r="C32" s="10">
        <v>3</v>
      </c>
      <c r="D32" s="10">
        <v>2</v>
      </c>
      <c r="E32" s="10">
        <v>3</v>
      </c>
      <c r="F32" s="10">
        <v>735</v>
      </c>
      <c r="G32" s="10">
        <v>103</v>
      </c>
      <c r="H32" s="10">
        <v>1</v>
      </c>
      <c r="I32" s="10">
        <v>0</v>
      </c>
      <c r="J32" s="10">
        <v>0</v>
      </c>
      <c r="K32" s="10">
        <v>1</v>
      </c>
      <c r="L32" s="10">
        <v>1</v>
      </c>
      <c r="M32" s="10">
        <v>1</v>
      </c>
      <c r="N32" s="10">
        <v>0</v>
      </c>
      <c r="O32" s="11">
        <f t="shared" si="0"/>
        <v>15</v>
      </c>
      <c r="P32" s="11">
        <f t="shared" si="1"/>
        <v>4</v>
      </c>
      <c r="Q32" s="11">
        <f t="shared" si="2"/>
        <v>0.6</v>
      </c>
      <c r="R32" s="11">
        <f t="shared" si="3"/>
        <v>0.5714285714285714</v>
      </c>
      <c r="S32" s="11">
        <f t="shared" si="4"/>
        <v>-2.8571428571428581E-2</v>
      </c>
      <c r="T32" s="11">
        <f t="shared" si="5"/>
        <v>0.95238095238095233</v>
      </c>
      <c r="U32" s="11">
        <f t="shared" si="6"/>
        <v>1.05</v>
      </c>
      <c r="V32" s="5">
        <f t="shared" si="7"/>
        <v>0.16666666666666666</v>
      </c>
      <c r="W32" s="5">
        <f t="shared" si="8"/>
        <v>-2.5</v>
      </c>
      <c r="X32" s="5">
        <f t="shared" si="9"/>
        <v>0.83333333333333337</v>
      </c>
      <c r="Y32" s="5">
        <f t="shared" si="10"/>
        <v>-9.9999999999999978E-2</v>
      </c>
      <c r="Z32" s="5">
        <v>0.83333333333333337</v>
      </c>
      <c r="AA32" s="5">
        <v>-9.9999999999999978E-2</v>
      </c>
      <c r="AB32" s="5"/>
    </row>
    <row r="33" spans="1:28" x14ac:dyDescent="0.2">
      <c r="A33" s="10">
        <v>2</v>
      </c>
      <c r="B33" s="10">
        <v>3</v>
      </c>
      <c r="C33" s="10">
        <v>2</v>
      </c>
      <c r="D33" s="10">
        <v>1</v>
      </c>
      <c r="E33" s="10">
        <v>2</v>
      </c>
      <c r="F33" s="10">
        <v>651</v>
      </c>
      <c r="G33" s="10">
        <v>84</v>
      </c>
      <c r="H33" s="10">
        <v>0</v>
      </c>
      <c r="I33" s="10">
        <v>0</v>
      </c>
      <c r="J33" s="10">
        <v>0</v>
      </c>
      <c r="K33" s="10">
        <v>1</v>
      </c>
      <c r="L33" s="10">
        <v>1</v>
      </c>
      <c r="M33" s="10">
        <v>0</v>
      </c>
      <c r="N33" s="10">
        <v>0</v>
      </c>
      <c r="O33" s="11">
        <f t="shared" si="0"/>
        <v>10</v>
      </c>
      <c r="P33" s="11">
        <f t="shared" si="1"/>
        <v>2</v>
      </c>
      <c r="Q33" s="11">
        <f t="shared" si="2"/>
        <v>0.4</v>
      </c>
      <c r="R33" s="11">
        <f t="shared" si="3"/>
        <v>0.2857142857142857</v>
      </c>
      <c r="S33" s="11">
        <f t="shared" si="4"/>
        <v>-0.11428571428571432</v>
      </c>
      <c r="T33" s="11">
        <f t="shared" si="5"/>
        <v>0.71428571428571419</v>
      </c>
      <c r="U33" s="11">
        <f t="shared" si="6"/>
        <v>1.4000000000000001</v>
      </c>
      <c r="V33" s="5">
        <f t="shared" si="7"/>
        <v>0</v>
      </c>
      <c r="W33" s="5">
        <f t="shared" si="8"/>
        <v>-2.5</v>
      </c>
      <c r="X33" s="5">
        <f t="shared" si="9"/>
        <v>0</v>
      </c>
      <c r="Y33" s="5">
        <f t="shared" si="10"/>
        <v>-0.5</v>
      </c>
      <c r="Z33" s="5">
        <v>0</v>
      </c>
      <c r="AA33" s="5">
        <v>-0.5</v>
      </c>
      <c r="AB33" s="5"/>
    </row>
    <row r="34" spans="1:28" x14ac:dyDescent="0.2">
      <c r="A34" s="10">
        <v>3</v>
      </c>
      <c r="B34" s="10">
        <v>3</v>
      </c>
      <c r="C34" s="10">
        <v>4</v>
      </c>
      <c r="D34" s="10">
        <v>3</v>
      </c>
      <c r="E34" s="10">
        <v>3</v>
      </c>
      <c r="F34" s="10">
        <v>740</v>
      </c>
      <c r="G34" s="10">
        <v>120</v>
      </c>
      <c r="H34" s="10">
        <v>1</v>
      </c>
      <c r="I34" s="10">
        <v>1</v>
      </c>
      <c r="J34" s="10">
        <v>1</v>
      </c>
      <c r="K34" s="10">
        <v>1</v>
      </c>
      <c r="L34" s="10">
        <v>1</v>
      </c>
      <c r="M34" s="10">
        <v>1</v>
      </c>
      <c r="N34" s="10">
        <v>1</v>
      </c>
      <c r="O34" s="11">
        <f t="shared" si="0"/>
        <v>16</v>
      </c>
      <c r="P34" s="11">
        <f t="shared" si="1"/>
        <v>7</v>
      </c>
      <c r="Q34" s="11">
        <f t="shared" si="2"/>
        <v>0.64</v>
      </c>
      <c r="R34" s="11">
        <f t="shared" si="3"/>
        <v>1</v>
      </c>
      <c r="S34" s="11">
        <f t="shared" si="4"/>
        <v>0.36</v>
      </c>
      <c r="T34" s="11">
        <f t="shared" si="5"/>
        <v>1.5625</v>
      </c>
      <c r="U34" s="11">
        <f t="shared" si="6"/>
        <v>0.64</v>
      </c>
      <c r="V34" s="5">
        <f t="shared" si="7"/>
        <v>0.33333333333333331</v>
      </c>
      <c r="W34" s="5">
        <f t="shared" si="8"/>
        <v>-2</v>
      </c>
      <c r="X34" s="5">
        <f t="shared" si="9"/>
        <v>1.6666666666666667</v>
      </c>
      <c r="Y34" s="5">
        <f t="shared" si="10"/>
        <v>0.4</v>
      </c>
      <c r="Z34" s="5">
        <v>1.6666666666666667</v>
      </c>
      <c r="AA34" s="5">
        <v>0.4</v>
      </c>
      <c r="AB34" s="5"/>
    </row>
    <row r="35" spans="1:28" x14ac:dyDescent="0.2">
      <c r="A35" s="10">
        <v>4</v>
      </c>
      <c r="B35" s="10">
        <v>4</v>
      </c>
      <c r="C35" s="10">
        <v>4</v>
      </c>
      <c r="D35" s="10">
        <v>4</v>
      </c>
      <c r="E35" s="10">
        <v>4</v>
      </c>
      <c r="F35" s="10">
        <v>330</v>
      </c>
      <c r="G35" s="10">
        <v>106</v>
      </c>
      <c r="H35" s="10">
        <v>1</v>
      </c>
      <c r="I35" s="10">
        <v>0</v>
      </c>
      <c r="J35" s="10">
        <v>0</v>
      </c>
      <c r="K35" s="10">
        <v>1</v>
      </c>
      <c r="L35" s="10">
        <v>0</v>
      </c>
      <c r="M35" s="10">
        <v>0</v>
      </c>
      <c r="N35" s="10">
        <v>1</v>
      </c>
      <c r="O35" s="11">
        <f t="shared" si="0"/>
        <v>20</v>
      </c>
      <c r="P35" s="11">
        <f t="shared" si="1"/>
        <v>3</v>
      </c>
      <c r="Q35" s="11">
        <f t="shared" si="2"/>
        <v>0.8</v>
      </c>
      <c r="R35" s="11">
        <f t="shared" si="3"/>
        <v>0.42857142857142855</v>
      </c>
      <c r="S35" s="11">
        <f t="shared" si="4"/>
        <v>-0.3714285714285715</v>
      </c>
      <c r="T35" s="11">
        <f t="shared" si="5"/>
        <v>0.5357142857142857</v>
      </c>
      <c r="U35" s="11">
        <f t="shared" si="6"/>
        <v>1.8666666666666669</v>
      </c>
      <c r="V35" s="5">
        <f t="shared" si="7"/>
        <v>0</v>
      </c>
      <c r="W35" s="5">
        <f t="shared" si="8"/>
        <v>-4</v>
      </c>
      <c r="X35" s="5">
        <f t="shared" si="9"/>
        <v>0</v>
      </c>
      <c r="Y35" s="5">
        <f t="shared" si="10"/>
        <v>-0.8</v>
      </c>
      <c r="Z35" s="5">
        <v>0</v>
      </c>
      <c r="AA35" s="5">
        <v>-0.8</v>
      </c>
      <c r="AB35" s="5"/>
    </row>
    <row r="36" spans="1:28" x14ac:dyDescent="0.2">
      <c r="A36" s="10">
        <v>4</v>
      </c>
      <c r="B36" s="10">
        <v>4</v>
      </c>
      <c r="C36" s="10">
        <v>4</v>
      </c>
      <c r="D36" s="10">
        <v>4</v>
      </c>
      <c r="E36" s="10">
        <v>4</v>
      </c>
      <c r="F36" s="10">
        <v>560</v>
      </c>
      <c r="G36" s="10">
        <v>108</v>
      </c>
      <c r="H36" s="10">
        <v>1</v>
      </c>
      <c r="I36" s="10">
        <v>1</v>
      </c>
      <c r="J36" s="10">
        <v>0</v>
      </c>
      <c r="K36" s="10">
        <v>0</v>
      </c>
      <c r="L36" s="10">
        <v>0</v>
      </c>
      <c r="M36" s="10">
        <v>0</v>
      </c>
      <c r="N36" s="10">
        <v>1</v>
      </c>
      <c r="O36" s="11">
        <f t="shared" si="0"/>
        <v>20</v>
      </c>
      <c r="P36" s="11">
        <f t="shared" si="1"/>
        <v>3</v>
      </c>
      <c r="Q36" s="11">
        <f t="shared" si="2"/>
        <v>0.8</v>
      </c>
      <c r="R36" s="11">
        <f t="shared" si="3"/>
        <v>0.42857142857142855</v>
      </c>
      <c r="S36" s="11">
        <f t="shared" si="4"/>
        <v>-0.3714285714285715</v>
      </c>
      <c r="T36" s="11">
        <f t="shared" si="5"/>
        <v>0.5357142857142857</v>
      </c>
      <c r="U36" s="11">
        <f t="shared" si="6"/>
        <v>1.8666666666666669</v>
      </c>
      <c r="V36" s="5">
        <f t="shared" si="7"/>
        <v>0.125</v>
      </c>
      <c r="W36" s="5">
        <f t="shared" si="8"/>
        <v>-3.5</v>
      </c>
      <c r="X36" s="5">
        <f t="shared" si="9"/>
        <v>0.625</v>
      </c>
      <c r="Y36" s="5">
        <f t="shared" si="10"/>
        <v>-0.30000000000000004</v>
      </c>
      <c r="Z36" s="5">
        <v>0.625</v>
      </c>
      <c r="AA36" s="5">
        <v>-0.30000000000000004</v>
      </c>
      <c r="AB36" s="5"/>
    </row>
    <row r="37" spans="1:28" x14ac:dyDescent="0.2">
      <c r="A37" s="10">
        <v>4</v>
      </c>
      <c r="B37" s="10">
        <v>4</v>
      </c>
      <c r="C37" s="10">
        <v>4</v>
      </c>
      <c r="D37" s="10">
        <v>4</v>
      </c>
      <c r="E37" s="10">
        <v>4</v>
      </c>
      <c r="F37" s="10">
        <v>780</v>
      </c>
      <c r="G37" s="10">
        <v>132</v>
      </c>
      <c r="H37" s="10">
        <v>1</v>
      </c>
      <c r="I37" s="10">
        <v>1</v>
      </c>
      <c r="J37" s="10">
        <v>1</v>
      </c>
      <c r="K37" s="10">
        <v>1</v>
      </c>
      <c r="L37" s="10">
        <v>1</v>
      </c>
      <c r="M37" s="10">
        <v>1</v>
      </c>
      <c r="N37" s="10">
        <v>1</v>
      </c>
      <c r="O37" s="11">
        <f t="shared" si="0"/>
        <v>20</v>
      </c>
      <c r="P37" s="11">
        <f t="shared" si="1"/>
        <v>7</v>
      </c>
      <c r="Q37" s="11">
        <f t="shared" si="2"/>
        <v>0.8</v>
      </c>
      <c r="R37" s="11">
        <f t="shared" si="3"/>
        <v>1</v>
      </c>
      <c r="S37" s="11">
        <f t="shared" si="4"/>
        <v>0.19999999999999996</v>
      </c>
      <c r="T37" s="11">
        <f t="shared" si="5"/>
        <v>1.25</v>
      </c>
      <c r="U37" s="11">
        <f t="shared" si="6"/>
        <v>0.8</v>
      </c>
      <c r="V37" s="5">
        <f t="shared" si="7"/>
        <v>0.25</v>
      </c>
      <c r="W37" s="5">
        <f t="shared" si="8"/>
        <v>-3</v>
      </c>
      <c r="X37" s="5">
        <f t="shared" si="9"/>
        <v>1.25</v>
      </c>
      <c r="Y37" s="5">
        <f t="shared" si="10"/>
        <v>0.19999999999999996</v>
      </c>
      <c r="Z37" s="5">
        <v>1.25</v>
      </c>
      <c r="AA37" s="5">
        <v>0.19999999999999996</v>
      </c>
      <c r="AB37" s="5"/>
    </row>
    <row r="38" spans="1:28" x14ac:dyDescent="0.2">
      <c r="A38" s="10">
        <v>4</v>
      </c>
      <c r="B38" s="10">
        <v>4</v>
      </c>
      <c r="C38" s="10">
        <v>4</v>
      </c>
      <c r="D38" s="10">
        <v>4</v>
      </c>
      <c r="E38" s="10">
        <v>4</v>
      </c>
      <c r="F38" s="10">
        <v>510</v>
      </c>
      <c r="G38" s="10">
        <v>110</v>
      </c>
      <c r="H38" s="10">
        <v>1</v>
      </c>
      <c r="I38" s="10">
        <v>1</v>
      </c>
      <c r="J38" s="10">
        <v>0</v>
      </c>
      <c r="K38" s="10">
        <v>1</v>
      </c>
      <c r="L38" s="10">
        <v>0</v>
      </c>
      <c r="M38" s="10">
        <v>0</v>
      </c>
      <c r="N38" s="10">
        <v>1</v>
      </c>
      <c r="O38" s="11">
        <f t="shared" si="0"/>
        <v>20</v>
      </c>
      <c r="P38" s="11">
        <f t="shared" si="1"/>
        <v>4</v>
      </c>
      <c r="Q38" s="11">
        <f t="shared" si="2"/>
        <v>0.8</v>
      </c>
      <c r="R38" s="11">
        <f t="shared" si="3"/>
        <v>0.5714285714285714</v>
      </c>
      <c r="S38" s="11">
        <f t="shared" si="4"/>
        <v>-0.22857142857142865</v>
      </c>
      <c r="T38" s="11">
        <f t="shared" si="5"/>
        <v>0.71428571428571419</v>
      </c>
      <c r="U38" s="11">
        <f t="shared" si="6"/>
        <v>1.4000000000000001</v>
      </c>
      <c r="V38" s="5">
        <f t="shared" si="7"/>
        <v>0.125</v>
      </c>
      <c r="W38" s="5">
        <f t="shared" si="8"/>
        <v>-3.5</v>
      </c>
      <c r="X38" s="5">
        <f t="shared" si="9"/>
        <v>0.625</v>
      </c>
      <c r="Y38" s="5">
        <f t="shared" si="10"/>
        <v>-0.30000000000000004</v>
      </c>
      <c r="Z38" s="5">
        <v>0.625</v>
      </c>
      <c r="AA38" s="5">
        <v>-0.30000000000000004</v>
      </c>
      <c r="AB38" s="5"/>
    </row>
    <row r="39" spans="1:28" x14ac:dyDescent="0.2"/>
  </sheetData>
  <pageMargins left="0.7" right="0.7" top="0.75" bottom="0.75" header="0.3" footer="0.3"/>
  <ignoredErrors>
    <ignoredError sqref="O1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90A54-BDA5-6E4A-8300-F6952F962E3A}">
  <dimension ref="A1:W39"/>
  <sheetViews>
    <sheetView zoomScale="177" zoomScaleNormal="75" workbookViewId="0">
      <selection sqref="A1:W38"/>
    </sheetView>
  </sheetViews>
  <sheetFormatPr baseColWidth="10" defaultColWidth="0" defaultRowHeight="15" zeroHeight="1" x14ac:dyDescent="0.2"/>
  <cols>
    <col min="1" max="5" width="2.83203125" style="2" customWidth="1"/>
    <col min="6" max="7" width="4.33203125" style="2" customWidth="1"/>
    <col min="8" max="14" width="2.83203125" style="2" customWidth="1"/>
    <col min="15" max="16" width="2.83203125" style="13" customWidth="1"/>
    <col min="17" max="17" width="3.1640625" style="13" customWidth="1"/>
    <col min="18" max="20" width="2.83203125" style="13" customWidth="1"/>
    <col min="21" max="21" width="3.5" style="13" customWidth="1"/>
    <col min="22" max="22" width="2.83203125" style="13" customWidth="1"/>
    <col min="23" max="23" width="3.1640625" style="13" customWidth="1"/>
    <col min="24" max="24" width="2.83203125" style="13" customWidth="1"/>
    <col min="25" max="16384" width="2.83203125" style="13" hidden="1"/>
  </cols>
  <sheetData>
    <row r="1" spans="1:23" x14ac:dyDescent="0.2">
      <c r="A1" s="8" t="s">
        <v>287</v>
      </c>
      <c r="B1" s="8" t="s">
        <v>288</v>
      </c>
      <c r="C1" s="8" t="s">
        <v>289</v>
      </c>
      <c r="D1" s="8" t="s">
        <v>290</v>
      </c>
      <c r="E1" s="8" t="s">
        <v>291</v>
      </c>
      <c r="F1" s="8" t="s">
        <v>310</v>
      </c>
      <c r="G1" s="8" t="s">
        <v>293</v>
      </c>
      <c r="H1" s="8" t="s">
        <v>294</v>
      </c>
      <c r="I1" s="8" t="s">
        <v>295</v>
      </c>
      <c r="J1" s="8" t="s">
        <v>296</v>
      </c>
      <c r="K1" s="8" t="s">
        <v>297</v>
      </c>
      <c r="L1" s="8" t="s">
        <v>298</v>
      </c>
      <c r="M1" s="8" t="s">
        <v>299</v>
      </c>
      <c r="N1" s="8" t="s">
        <v>300</v>
      </c>
      <c r="O1" s="12" t="s">
        <v>301</v>
      </c>
      <c r="P1" s="12" t="s">
        <v>302</v>
      </c>
      <c r="Q1" s="12" t="s">
        <v>303</v>
      </c>
      <c r="R1" s="12" t="s">
        <v>304</v>
      </c>
      <c r="S1" s="12" t="s">
        <v>305</v>
      </c>
      <c r="T1" s="12" t="s">
        <v>306</v>
      </c>
      <c r="U1" s="12" t="s">
        <v>307</v>
      </c>
      <c r="V1" s="12" t="s">
        <v>308</v>
      </c>
      <c r="W1" s="12" t="s">
        <v>309</v>
      </c>
    </row>
    <row r="2" spans="1:23" x14ac:dyDescent="0.2">
      <c r="A2" s="8">
        <v>5</v>
      </c>
      <c r="B2" s="8">
        <v>5</v>
      </c>
      <c r="C2" s="8">
        <v>5</v>
      </c>
      <c r="D2" s="8">
        <v>5</v>
      </c>
      <c r="E2" s="8">
        <v>5</v>
      </c>
      <c r="F2" s="8">
        <v>690</v>
      </c>
      <c r="G2" s="8">
        <v>118</v>
      </c>
      <c r="H2" s="8">
        <v>1</v>
      </c>
      <c r="I2" s="8">
        <v>1</v>
      </c>
      <c r="J2" s="8">
        <v>0</v>
      </c>
      <c r="K2" s="8">
        <v>1</v>
      </c>
      <c r="L2" s="8">
        <v>1</v>
      </c>
      <c r="M2" s="8">
        <v>1</v>
      </c>
      <c r="N2" s="8">
        <v>1</v>
      </c>
      <c r="O2" s="12">
        <v>1</v>
      </c>
      <c r="P2" s="12">
        <v>0.8571428571428571</v>
      </c>
      <c r="Q2" s="12">
        <v>-0.1428571428571429</v>
      </c>
      <c r="R2" s="12">
        <v>0.8571428571428571</v>
      </c>
      <c r="S2" s="12">
        <v>1.1666666666666667</v>
      </c>
      <c r="T2" s="12">
        <v>0.2</v>
      </c>
      <c r="U2" s="12">
        <v>-4</v>
      </c>
      <c r="V2" s="12">
        <v>1</v>
      </c>
      <c r="W2" s="12">
        <v>0</v>
      </c>
    </row>
    <row r="3" spans="1:23" x14ac:dyDescent="0.2">
      <c r="A3" s="8">
        <v>4</v>
      </c>
      <c r="B3" s="8">
        <v>4</v>
      </c>
      <c r="C3" s="8">
        <v>4</v>
      </c>
      <c r="D3" s="8">
        <v>4</v>
      </c>
      <c r="E3" s="8">
        <v>4</v>
      </c>
      <c r="F3" s="8">
        <v>500</v>
      </c>
      <c r="G3" s="8">
        <v>109</v>
      </c>
      <c r="H3" s="8">
        <v>1</v>
      </c>
      <c r="I3" s="8">
        <v>0</v>
      </c>
      <c r="J3" s="8">
        <v>0</v>
      </c>
      <c r="K3" s="8">
        <v>0</v>
      </c>
      <c r="L3" s="8">
        <v>0</v>
      </c>
      <c r="M3" s="8">
        <v>0</v>
      </c>
      <c r="N3" s="8">
        <v>0</v>
      </c>
      <c r="O3" s="12">
        <v>0.8</v>
      </c>
      <c r="P3" s="12">
        <v>0.14285714285714285</v>
      </c>
      <c r="Q3" s="12">
        <v>-0.65714285714285725</v>
      </c>
      <c r="R3" s="12">
        <v>0.17857142857142855</v>
      </c>
      <c r="S3" s="12">
        <v>5.6000000000000005</v>
      </c>
      <c r="T3" s="12">
        <v>0</v>
      </c>
      <c r="U3" s="12">
        <v>-4</v>
      </c>
      <c r="V3" s="12">
        <v>0</v>
      </c>
      <c r="W3" s="12">
        <v>-0.8</v>
      </c>
    </row>
    <row r="4" spans="1:23" x14ac:dyDescent="0.2">
      <c r="A4" s="8">
        <v>4</v>
      </c>
      <c r="B4" s="8">
        <v>4</v>
      </c>
      <c r="C4" s="8">
        <v>4</v>
      </c>
      <c r="D4" s="8">
        <v>4</v>
      </c>
      <c r="E4" s="8">
        <v>4</v>
      </c>
      <c r="F4" s="8">
        <v>400</v>
      </c>
      <c r="G4" s="8">
        <v>110</v>
      </c>
      <c r="H4" s="8">
        <v>1</v>
      </c>
      <c r="I4" s="8">
        <v>1</v>
      </c>
      <c r="J4" s="8">
        <v>0</v>
      </c>
      <c r="K4" s="8">
        <v>1</v>
      </c>
      <c r="L4" s="8">
        <v>0</v>
      </c>
      <c r="M4" s="8">
        <v>0</v>
      </c>
      <c r="N4" s="8">
        <v>1</v>
      </c>
      <c r="O4" s="12">
        <v>0.8</v>
      </c>
      <c r="P4" s="12">
        <v>0.5714285714285714</v>
      </c>
      <c r="Q4" s="12">
        <v>-0.22857142857142865</v>
      </c>
      <c r="R4" s="12">
        <v>0.71428571428571419</v>
      </c>
      <c r="S4" s="12">
        <v>1.4000000000000001</v>
      </c>
      <c r="T4" s="12">
        <v>0.125</v>
      </c>
      <c r="U4" s="12">
        <v>-3.5</v>
      </c>
      <c r="V4" s="12">
        <v>0.625</v>
      </c>
      <c r="W4" s="12">
        <v>-0.30000000000000004</v>
      </c>
    </row>
    <row r="5" spans="1:23" x14ac:dyDescent="0.2">
      <c r="A5" s="8">
        <v>4</v>
      </c>
      <c r="B5" s="8">
        <v>4</v>
      </c>
      <c r="C5" s="8">
        <v>4</v>
      </c>
      <c r="D5" s="8">
        <v>4</v>
      </c>
      <c r="E5" s="8">
        <v>4</v>
      </c>
      <c r="F5" s="8">
        <v>880</v>
      </c>
      <c r="G5" s="8">
        <v>128</v>
      </c>
      <c r="H5" s="8">
        <v>1</v>
      </c>
      <c r="I5" s="8">
        <v>1</v>
      </c>
      <c r="J5" s="8">
        <v>0</v>
      </c>
      <c r="K5" s="8">
        <v>1</v>
      </c>
      <c r="L5" s="8">
        <v>1</v>
      </c>
      <c r="M5" s="8">
        <v>1</v>
      </c>
      <c r="N5" s="8">
        <v>1</v>
      </c>
      <c r="O5" s="12">
        <v>0.8</v>
      </c>
      <c r="P5" s="12">
        <v>0.8571428571428571</v>
      </c>
      <c r="Q5" s="12">
        <v>5.7142857142857051E-2</v>
      </c>
      <c r="R5" s="12">
        <v>1.0714285714285714</v>
      </c>
      <c r="S5" s="12">
        <v>0.93333333333333346</v>
      </c>
      <c r="T5" s="12">
        <v>0.25</v>
      </c>
      <c r="U5" s="12">
        <v>-3</v>
      </c>
      <c r="V5" s="12">
        <v>1.25</v>
      </c>
      <c r="W5" s="12">
        <v>0.19999999999999996</v>
      </c>
    </row>
    <row r="6" spans="1:23" x14ac:dyDescent="0.2">
      <c r="A6" s="8">
        <v>5</v>
      </c>
      <c r="B6" s="8">
        <v>4</v>
      </c>
      <c r="C6" s="8">
        <v>3</v>
      </c>
      <c r="D6" s="8">
        <v>5</v>
      </c>
      <c r="E6" s="8">
        <v>5</v>
      </c>
      <c r="F6" s="8">
        <v>768</v>
      </c>
      <c r="G6" s="8">
        <v>137</v>
      </c>
      <c r="H6" s="8">
        <v>1</v>
      </c>
      <c r="I6" s="8">
        <v>1</v>
      </c>
      <c r="J6" s="8">
        <v>0</v>
      </c>
      <c r="K6" s="8">
        <v>1</v>
      </c>
      <c r="L6" s="8">
        <v>1</v>
      </c>
      <c r="M6" s="8">
        <v>0</v>
      </c>
      <c r="N6" s="8">
        <v>0</v>
      </c>
      <c r="O6" s="12">
        <v>0.88</v>
      </c>
      <c r="P6" s="12">
        <v>0.5714285714285714</v>
      </c>
      <c r="Q6" s="12">
        <v>-0.30857142857142861</v>
      </c>
      <c r="R6" s="12">
        <v>0.64935064935064934</v>
      </c>
      <c r="S6" s="12">
        <v>1.54</v>
      </c>
      <c r="T6" s="12">
        <v>0.1111111111111111</v>
      </c>
      <c r="U6" s="12">
        <v>-4</v>
      </c>
      <c r="V6" s="12">
        <v>0.55555555555555558</v>
      </c>
      <c r="W6" s="12">
        <v>-0.4</v>
      </c>
    </row>
    <row r="7" spans="1:23" x14ac:dyDescent="0.2">
      <c r="A7" s="8">
        <v>4</v>
      </c>
      <c r="B7" s="8">
        <v>5</v>
      </c>
      <c r="C7" s="8">
        <v>5</v>
      </c>
      <c r="D7" s="8">
        <v>3</v>
      </c>
      <c r="E7" s="8">
        <v>3</v>
      </c>
      <c r="F7" s="8">
        <v>782</v>
      </c>
      <c r="G7" s="8">
        <v>145</v>
      </c>
      <c r="H7" s="8">
        <v>1</v>
      </c>
      <c r="I7" s="8">
        <v>1</v>
      </c>
      <c r="J7" s="8">
        <v>0</v>
      </c>
      <c r="K7" s="8">
        <v>1</v>
      </c>
      <c r="L7" s="8">
        <v>1</v>
      </c>
      <c r="M7" s="8">
        <v>1</v>
      </c>
      <c r="N7" s="8">
        <v>1</v>
      </c>
      <c r="O7" s="12">
        <v>0.8</v>
      </c>
      <c r="P7" s="12">
        <v>0.8571428571428571</v>
      </c>
      <c r="Q7" s="12">
        <v>5.7142857142857051E-2</v>
      </c>
      <c r="R7" s="12">
        <v>1.0714285714285714</v>
      </c>
      <c r="S7" s="12">
        <v>0.93333333333333346</v>
      </c>
      <c r="T7" s="12">
        <v>0.25</v>
      </c>
      <c r="U7" s="12">
        <v>-3</v>
      </c>
      <c r="V7" s="12">
        <v>1.25</v>
      </c>
      <c r="W7" s="12">
        <v>0.19999999999999996</v>
      </c>
    </row>
    <row r="8" spans="1:23" x14ac:dyDescent="0.2">
      <c r="A8" s="8">
        <v>4</v>
      </c>
      <c r="B8" s="8">
        <v>3</v>
      </c>
      <c r="C8" s="8">
        <v>4</v>
      </c>
      <c r="D8" s="8">
        <v>3</v>
      </c>
      <c r="E8" s="8">
        <v>4</v>
      </c>
      <c r="F8" s="8">
        <v>764</v>
      </c>
      <c r="G8" s="8">
        <v>140</v>
      </c>
      <c r="H8" s="8">
        <v>0</v>
      </c>
      <c r="I8" s="8">
        <v>1</v>
      </c>
      <c r="J8" s="8">
        <v>1</v>
      </c>
      <c r="K8" s="8">
        <v>1</v>
      </c>
      <c r="L8" s="8">
        <v>1</v>
      </c>
      <c r="M8" s="8">
        <v>0</v>
      </c>
      <c r="N8" s="8">
        <v>1</v>
      </c>
      <c r="O8" s="12">
        <v>0.72</v>
      </c>
      <c r="P8" s="12">
        <v>0.7142857142857143</v>
      </c>
      <c r="Q8" s="12">
        <v>-5.7142857142856718E-3</v>
      </c>
      <c r="R8" s="12">
        <v>0.99206349206349209</v>
      </c>
      <c r="S8" s="12">
        <v>1.008</v>
      </c>
      <c r="T8" s="12">
        <v>0.14285714285714285</v>
      </c>
      <c r="U8" s="12">
        <v>-3</v>
      </c>
      <c r="V8" s="12">
        <v>0.7142857142857143</v>
      </c>
      <c r="W8" s="12">
        <v>-0.19999999999999996</v>
      </c>
    </row>
    <row r="9" spans="1:23" x14ac:dyDescent="0.2">
      <c r="A9" s="8">
        <v>3</v>
      </c>
      <c r="B9" s="8">
        <v>3</v>
      </c>
      <c r="C9" s="8">
        <v>3</v>
      </c>
      <c r="D9" s="8">
        <v>3</v>
      </c>
      <c r="E9" s="8">
        <v>3</v>
      </c>
      <c r="F9" s="8">
        <v>320</v>
      </c>
      <c r="G9" s="8">
        <v>105</v>
      </c>
      <c r="H9" s="8">
        <v>0</v>
      </c>
      <c r="I9" s="8">
        <v>0</v>
      </c>
      <c r="J9" s="8">
        <v>0</v>
      </c>
      <c r="K9" s="8">
        <v>0</v>
      </c>
      <c r="L9" s="8">
        <v>0</v>
      </c>
      <c r="M9" s="8">
        <v>0</v>
      </c>
      <c r="N9" s="8">
        <v>1</v>
      </c>
      <c r="O9" s="12">
        <v>0.6</v>
      </c>
      <c r="P9" s="12">
        <v>0.14285714285714285</v>
      </c>
      <c r="Q9" s="12">
        <v>-0.45714285714285713</v>
      </c>
      <c r="R9" s="12">
        <v>0.23809523809523808</v>
      </c>
      <c r="S9" s="12">
        <v>4.2</v>
      </c>
      <c r="T9" s="12">
        <v>0</v>
      </c>
      <c r="U9" s="12">
        <v>-3</v>
      </c>
      <c r="V9" s="12">
        <v>0</v>
      </c>
      <c r="W9" s="12">
        <v>-0.6</v>
      </c>
    </row>
    <row r="10" spans="1:23" x14ac:dyDescent="0.2">
      <c r="A10" s="8">
        <v>4</v>
      </c>
      <c r="B10" s="8">
        <v>4</v>
      </c>
      <c r="C10" s="8">
        <v>4</v>
      </c>
      <c r="D10" s="8">
        <v>3</v>
      </c>
      <c r="E10" s="8">
        <v>4</v>
      </c>
      <c r="F10" s="8">
        <v>520</v>
      </c>
      <c r="G10" s="8">
        <v>117</v>
      </c>
      <c r="H10" s="8">
        <v>1</v>
      </c>
      <c r="I10" s="8">
        <v>1</v>
      </c>
      <c r="J10" s="8">
        <v>1</v>
      </c>
      <c r="K10" s="8">
        <v>1</v>
      </c>
      <c r="L10" s="8">
        <v>1</v>
      </c>
      <c r="M10" s="8">
        <v>0</v>
      </c>
      <c r="N10" s="8">
        <v>1</v>
      </c>
      <c r="O10" s="12">
        <v>0.76</v>
      </c>
      <c r="P10" s="12">
        <v>0.8571428571428571</v>
      </c>
      <c r="Q10" s="12">
        <v>9.7142857142857086E-2</v>
      </c>
      <c r="R10" s="12">
        <v>1.1278195488721803</v>
      </c>
      <c r="S10" s="12">
        <v>0.88666666666666671</v>
      </c>
      <c r="T10" s="12">
        <v>0.125</v>
      </c>
      <c r="U10" s="12">
        <v>-3.5</v>
      </c>
      <c r="V10" s="12">
        <v>0.625</v>
      </c>
      <c r="W10" s="12">
        <v>-0.30000000000000004</v>
      </c>
    </row>
    <row r="11" spans="1:23" x14ac:dyDescent="0.2">
      <c r="A11" s="8">
        <v>4</v>
      </c>
      <c r="B11" s="8">
        <v>5</v>
      </c>
      <c r="C11" s="8">
        <v>4</v>
      </c>
      <c r="D11" s="8">
        <v>3</v>
      </c>
      <c r="E11" s="8">
        <v>4</v>
      </c>
      <c r="F11" s="8">
        <v>460</v>
      </c>
      <c r="G11" s="8">
        <v>107</v>
      </c>
      <c r="H11" s="8">
        <v>0</v>
      </c>
      <c r="I11" s="8">
        <v>0</v>
      </c>
      <c r="J11" s="8">
        <v>0</v>
      </c>
      <c r="K11" s="8">
        <v>1</v>
      </c>
      <c r="L11" s="8">
        <v>0</v>
      </c>
      <c r="M11" s="8">
        <v>0</v>
      </c>
      <c r="N11" s="8">
        <v>1</v>
      </c>
      <c r="O11" s="12">
        <v>0.8</v>
      </c>
      <c r="P11" s="12">
        <v>0.2857142857142857</v>
      </c>
      <c r="Q11" s="12">
        <v>-0.51428571428571435</v>
      </c>
      <c r="R11" s="12">
        <v>0.3571428571428571</v>
      </c>
      <c r="S11" s="12">
        <v>2.8000000000000003</v>
      </c>
      <c r="T11" s="12">
        <v>0</v>
      </c>
      <c r="U11" s="12">
        <v>-4.5</v>
      </c>
      <c r="V11" s="12">
        <v>0</v>
      </c>
      <c r="W11" s="12">
        <v>-0.9</v>
      </c>
    </row>
    <row r="12" spans="1:23" x14ac:dyDescent="0.2">
      <c r="A12" s="8">
        <v>2</v>
      </c>
      <c r="B12" s="8">
        <v>3</v>
      </c>
      <c r="C12" s="8">
        <v>2</v>
      </c>
      <c r="D12" s="8">
        <v>4</v>
      </c>
      <c r="E12" s="8">
        <v>3</v>
      </c>
      <c r="F12" s="8">
        <v>897</v>
      </c>
      <c r="G12" s="8">
        <v>105</v>
      </c>
      <c r="H12" s="8">
        <v>1</v>
      </c>
      <c r="I12" s="8">
        <v>1</v>
      </c>
      <c r="J12" s="8">
        <v>0</v>
      </c>
      <c r="K12" s="8">
        <v>1</v>
      </c>
      <c r="L12" s="8">
        <v>1</v>
      </c>
      <c r="M12" s="8">
        <v>1</v>
      </c>
      <c r="N12" s="8">
        <v>1</v>
      </c>
      <c r="O12" s="12">
        <v>0.56000000000000005</v>
      </c>
      <c r="P12" s="12">
        <v>0.8571428571428571</v>
      </c>
      <c r="Q12" s="12">
        <v>0.29714285714285704</v>
      </c>
      <c r="R12" s="12">
        <v>1.5306122448979589</v>
      </c>
      <c r="S12" s="12">
        <v>0.65333333333333343</v>
      </c>
      <c r="T12" s="12">
        <v>0.33333333333333331</v>
      </c>
      <c r="U12" s="12">
        <v>-2</v>
      </c>
      <c r="V12" s="12">
        <v>1.6666666666666667</v>
      </c>
      <c r="W12" s="12">
        <v>0.4</v>
      </c>
    </row>
    <row r="13" spans="1:23" x14ac:dyDescent="0.2">
      <c r="A13" s="8">
        <v>4</v>
      </c>
      <c r="B13" s="8">
        <v>4</v>
      </c>
      <c r="C13" s="8">
        <v>4</v>
      </c>
      <c r="D13" s="8">
        <v>4</v>
      </c>
      <c r="E13" s="8">
        <v>4</v>
      </c>
      <c r="F13" s="8">
        <v>520</v>
      </c>
      <c r="G13" s="8">
        <v>103</v>
      </c>
      <c r="H13" s="8">
        <v>0</v>
      </c>
      <c r="I13" s="8">
        <v>0</v>
      </c>
      <c r="J13" s="8">
        <v>0</v>
      </c>
      <c r="K13" s="8">
        <v>0</v>
      </c>
      <c r="L13" s="8">
        <v>0</v>
      </c>
      <c r="M13" s="8">
        <v>1</v>
      </c>
      <c r="N13" s="8">
        <v>0</v>
      </c>
      <c r="O13" s="12">
        <v>0.8</v>
      </c>
      <c r="P13" s="12">
        <v>0.14285714285714285</v>
      </c>
      <c r="Q13" s="12">
        <v>-0.65714285714285725</v>
      </c>
      <c r="R13" s="12">
        <v>0.17857142857142855</v>
      </c>
      <c r="S13" s="12">
        <v>5.6000000000000005</v>
      </c>
      <c r="T13" s="12">
        <v>0.125</v>
      </c>
      <c r="U13" s="12">
        <v>-3.5</v>
      </c>
      <c r="V13" s="12">
        <v>0.625</v>
      </c>
      <c r="W13" s="12">
        <v>-0.30000000000000004</v>
      </c>
    </row>
    <row r="14" spans="1:23" x14ac:dyDescent="0.2">
      <c r="A14" s="8">
        <v>4</v>
      </c>
      <c r="B14" s="8">
        <v>4</v>
      </c>
      <c r="C14" s="8">
        <v>5</v>
      </c>
      <c r="D14" s="8">
        <v>5</v>
      </c>
      <c r="E14" s="8">
        <v>4</v>
      </c>
      <c r="F14" s="8">
        <v>780</v>
      </c>
      <c r="G14" s="8">
        <v>126</v>
      </c>
      <c r="H14" s="8">
        <v>1</v>
      </c>
      <c r="I14" s="8">
        <v>1</v>
      </c>
      <c r="J14" s="8">
        <v>1</v>
      </c>
      <c r="K14" s="8">
        <v>1</v>
      </c>
      <c r="L14" s="8">
        <v>1</v>
      </c>
      <c r="M14" s="8">
        <v>1</v>
      </c>
      <c r="N14" s="8">
        <v>1</v>
      </c>
      <c r="O14" s="12">
        <v>0.88</v>
      </c>
      <c r="P14" s="12">
        <v>1</v>
      </c>
      <c r="Q14" s="12">
        <v>0.12</v>
      </c>
      <c r="R14" s="12">
        <v>1.1363636363636365</v>
      </c>
      <c r="S14" s="12">
        <v>0.88</v>
      </c>
      <c r="T14" s="12">
        <v>0.25</v>
      </c>
      <c r="U14" s="12">
        <v>-3</v>
      </c>
      <c r="V14" s="12">
        <v>1.25</v>
      </c>
      <c r="W14" s="12">
        <v>0.19999999999999996</v>
      </c>
    </row>
    <row r="15" spans="1:23" x14ac:dyDescent="0.2">
      <c r="A15" s="8">
        <v>4</v>
      </c>
      <c r="B15" s="8">
        <v>4</v>
      </c>
      <c r="C15" s="8">
        <v>4</v>
      </c>
      <c r="D15" s="8">
        <v>3</v>
      </c>
      <c r="E15" s="8">
        <v>3</v>
      </c>
      <c r="F15" s="8">
        <v>800</v>
      </c>
      <c r="G15" s="8">
        <v>141</v>
      </c>
      <c r="H15" s="8">
        <v>1</v>
      </c>
      <c r="I15" s="8">
        <v>1</v>
      </c>
      <c r="J15" s="8">
        <v>0</v>
      </c>
      <c r="K15" s="8">
        <v>1</v>
      </c>
      <c r="L15" s="8">
        <v>0</v>
      </c>
      <c r="M15" s="8">
        <v>0</v>
      </c>
      <c r="N15" s="8">
        <v>0</v>
      </c>
      <c r="O15" s="12">
        <v>0.72</v>
      </c>
      <c r="P15" s="12">
        <v>0.42857142857142855</v>
      </c>
      <c r="Q15" s="12">
        <v>-0.29142857142857143</v>
      </c>
      <c r="R15" s="12">
        <v>0.59523809523809523</v>
      </c>
      <c r="S15" s="12">
        <v>1.68</v>
      </c>
      <c r="T15" s="12">
        <v>0.14285714285714285</v>
      </c>
      <c r="U15" s="12">
        <v>-3</v>
      </c>
      <c r="V15" s="12">
        <v>0.7142857142857143</v>
      </c>
      <c r="W15" s="12">
        <v>-0.19999999999999996</v>
      </c>
    </row>
    <row r="16" spans="1:23" x14ac:dyDescent="0.2">
      <c r="A16" s="8">
        <v>4</v>
      </c>
      <c r="B16" s="8">
        <v>4</v>
      </c>
      <c r="C16" s="8">
        <v>4</v>
      </c>
      <c r="D16" s="8">
        <v>3</v>
      </c>
      <c r="E16" s="8">
        <v>4</v>
      </c>
      <c r="F16" s="8">
        <v>740</v>
      </c>
      <c r="G16" s="8">
        <v>120</v>
      </c>
      <c r="H16" s="8">
        <v>1</v>
      </c>
      <c r="I16" s="8">
        <v>1</v>
      </c>
      <c r="J16" s="8">
        <v>1</v>
      </c>
      <c r="K16" s="8">
        <v>1</v>
      </c>
      <c r="L16" s="8">
        <v>1</v>
      </c>
      <c r="M16" s="8">
        <v>1</v>
      </c>
      <c r="N16" s="8">
        <v>1</v>
      </c>
      <c r="O16" s="12">
        <v>0.76</v>
      </c>
      <c r="P16" s="12">
        <v>1</v>
      </c>
      <c r="Q16" s="12">
        <v>0.24</v>
      </c>
      <c r="R16" s="12">
        <v>1.3157894736842106</v>
      </c>
      <c r="S16" s="12">
        <v>0.76</v>
      </c>
      <c r="T16" s="12">
        <v>0.25</v>
      </c>
      <c r="U16" s="12">
        <v>-3</v>
      </c>
      <c r="V16" s="12">
        <v>1.25</v>
      </c>
      <c r="W16" s="12">
        <v>0.19999999999999996</v>
      </c>
    </row>
    <row r="17" spans="1:23" x14ac:dyDescent="0.2">
      <c r="A17" s="8">
        <v>3</v>
      </c>
      <c r="B17" s="8">
        <v>3</v>
      </c>
      <c r="C17" s="8">
        <v>3</v>
      </c>
      <c r="D17" s="8">
        <v>3</v>
      </c>
      <c r="E17" s="8">
        <v>3</v>
      </c>
      <c r="F17" s="8">
        <v>810</v>
      </c>
      <c r="G17" s="8">
        <v>134</v>
      </c>
      <c r="H17" s="8">
        <v>1</v>
      </c>
      <c r="I17" s="8">
        <v>1</v>
      </c>
      <c r="J17" s="8">
        <v>1</v>
      </c>
      <c r="K17" s="8">
        <v>1</v>
      </c>
      <c r="L17" s="8">
        <v>1</v>
      </c>
      <c r="M17" s="8">
        <v>1</v>
      </c>
      <c r="N17" s="8">
        <v>1</v>
      </c>
      <c r="O17" s="12">
        <v>0.6</v>
      </c>
      <c r="P17" s="12">
        <v>1</v>
      </c>
      <c r="Q17" s="12">
        <v>0.4</v>
      </c>
      <c r="R17" s="12">
        <v>1.6666666666666667</v>
      </c>
      <c r="S17" s="12">
        <v>0.6</v>
      </c>
      <c r="T17" s="12">
        <v>0.33333333333333331</v>
      </c>
      <c r="U17" s="12">
        <v>-2</v>
      </c>
      <c r="V17" s="12">
        <v>1.6666666666666667</v>
      </c>
      <c r="W17" s="12">
        <v>0.4</v>
      </c>
    </row>
    <row r="18" spans="1:23" x14ac:dyDescent="0.2">
      <c r="A18" s="8">
        <v>3</v>
      </c>
      <c r="B18" s="8">
        <v>2</v>
      </c>
      <c r="C18" s="8">
        <v>3</v>
      </c>
      <c r="D18" s="8">
        <v>1</v>
      </c>
      <c r="E18" s="8">
        <v>2</v>
      </c>
      <c r="F18" s="8">
        <v>698</v>
      </c>
      <c r="G18" s="8">
        <v>102</v>
      </c>
      <c r="H18" s="8">
        <v>0</v>
      </c>
      <c r="I18" s="8">
        <v>0</v>
      </c>
      <c r="J18" s="8">
        <v>1</v>
      </c>
      <c r="K18" s="8">
        <v>1</v>
      </c>
      <c r="L18" s="8">
        <v>1</v>
      </c>
      <c r="M18" s="8">
        <v>1</v>
      </c>
      <c r="N18" s="8">
        <v>0</v>
      </c>
      <c r="O18" s="12">
        <v>0.44</v>
      </c>
      <c r="P18" s="12">
        <v>0.5714285714285714</v>
      </c>
      <c r="Q18" s="12">
        <v>0.13142857142857139</v>
      </c>
      <c r="R18" s="12">
        <v>1.2987012987012987</v>
      </c>
      <c r="S18" s="12">
        <v>0.77</v>
      </c>
      <c r="T18" s="12">
        <v>0.25</v>
      </c>
      <c r="U18" s="12">
        <v>-1.5</v>
      </c>
      <c r="V18" s="12">
        <v>1.25</v>
      </c>
      <c r="W18" s="12">
        <v>9.9999999999999978E-2</v>
      </c>
    </row>
    <row r="19" spans="1:23" x14ac:dyDescent="0.2">
      <c r="A19" s="8">
        <v>4</v>
      </c>
      <c r="B19" s="8">
        <v>2</v>
      </c>
      <c r="C19" s="8">
        <v>3</v>
      </c>
      <c r="D19" s="8">
        <v>3</v>
      </c>
      <c r="E19" s="8">
        <v>2</v>
      </c>
      <c r="F19" s="8">
        <v>725</v>
      </c>
      <c r="G19" s="8">
        <v>118</v>
      </c>
      <c r="H19" s="8">
        <v>1</v>
      </c>
      <c r="I19" s="8">
        <v>1</v>
      </c>
      <c r="J19" s="8">
        <v>0</v>
      </c>
      <c r="K19" s="8">
        <v>1</v>
      </c>
      <c r="L19" s="8">
        <v>0</v>
      </c>
      <c r="M19" s="8">
        <v>1</v>
      </c>
      <c r="N19" s="8">
        <v>1</v>
      </c>
      <c r="O19" s="12">
        <v>0.56000000000000005</v>
      </c>
      <c r="P19" s="12">
        <v>0.7142857142857143</v>
      </c>
      <c r="Q19" s="12">
        <v>0.15428571428571425</v>
      </c>
      <c r="R19" s="12">
        <v>1.2755102040816326</v>
      </c>
      <c r="S19" s="12">
        <v>0.78400000000000003</v>
      </c>
      <c r="T19" s="12">
        <v>0.5</v>
      </c>
      <c r="U19" s="12">
        <v>-1</v>
      </c>
      <c r="V19" s="12">
        <v>2.5</v>
      </c>
      <c r="W19" s="12">
        <v>0.6</v>
      </c>
    </row>
    <row r="20" spans="1:23" x14ac:dyDescent="0.2">
      <c r="A20" s="8">
        <v>5</v>
      </c>
      <c r="B20" s="8">
        <v>4</v>
      </c>
      <c r="C20" s="8">
        <v>5</v>
      </c>
      <c r="D20" s="8">
        <v>4</v>
      </c>
      <c r="E20" s="8">
        <v>4</v>
      </c>
      <c r="F20" s="8">
        <v>802</v>
      </c>
      <c r="G20" s="8">
        <v>151</v>
      </c>
      <c r="H20" s="8">
        <v>1</v>
      </c>
      <c r="I20" s="8">
        <v>1</v>
      </c>
      <c r="J20" s="8">
        <v>0</v>
      </c>
      <c r="K20" s="8">
        <v>1</v>
      </c>
      <c r="L20" s="8">
        <v>1</v>
      </c>
      <c r="M20" s="8">
        <v>1</v>
      </c>
      <c r="N20" s="8">
        <v>1</v>
      </c>
      <c r="O20" s="12">
        <v>0.88</v>
      </c>
      <c r="P20" s="12">
        <v>0.8571428571428571</v>
      </c>
      <c r="Q20" s="12">
        <v>-2.2857142857142909E-2</v>
      </c>
      <c r="R20" s="12">
        <v>0.97402597402597402</v>
      </c>
      <c r="S20" s="12">
        <v>1.0266666666666668</v>
      </c>
      <c r="T20" s="12">
        <v>0.25</v>
      </c>
      <c r="U20" s="12">
        <v>-3</v>
      </c>
      <c r="V20" s="12">
        <v>1.25</v>
      </c>
      <c r="W20" s="12">
        <v>0.19999999999999996</v>
      </c>
    </row>
    <row r="21" spans="1:23" x14ac:dyDescent="0.2">
      <c r="A21" s="8">
        <v>3</v>
      </c>
      <c r="B21" s="8">
        <v>3</v>
      </c>
      <c r="C21" s="8">
        <v>3</v>
      </c>
      <c r="D21" s="8">
        <v>3</v>
      </c>
      <c r="E21" s="8">
        <v>3</v>
      </c>
      <c r="F21" s="8">
        <v>550</v>
      </c>
      <c r="G21" s="8">
        <v>102</v>
      </c>
      <c r="H21" s="8">
        <v>0</v>
      </c>
      <c r="I21" s="8">
        <v>0</v>
      </c>
      <c r="J21" s="8">
        <v>0</v>
      </c>
      <c r="K21" s="8">
        <v>1</v>
      </c>
      <c r="L21" s="8">
        <v>0</v>
      </c>
      <c r="M21" s="8">
        <v>0</v>
      </c>
      <c r="N21" s="8">
        <v>0</v>
      </c>
      <c r="O21" s="12">
        <v>0.6</v>
      </c>
      <c r="P21" s="12">
        <v>0.14285714285714285</v>
      </c>
      <c r="Q21" s="12">
        <v>-0.45714285714285713</v>
      </c>
      <c r="R21" s="12">
        <v>0.23809523809523808</v>
      </c>
      <c r="S21" s="12">
        <v>4.2</v>
      </c>
      <c r="T21" s="12">
        <v>0</v>
      </c>
      <c r="U21" s="12">
        <v>-3</v>
      </c>
      <c r="V21" s="12">
        <v>0</v>
      </c>
      <c r="W21" s="12">
        <v>-0.6</v>
      </c>
    </row>
    <row r="22" spans="1:23" x14ac:dyDescent="0.2">
      <c r="A22" s="8">
        <v>4</v>
      </c>
      <c r="B22" s="8">
        <v>4</v>
      </c>
      <c r="C22" s="8">
        <v>4</v>
      </c>
      <c r="D22" s="8">
        <v>4</v>
      </c>
      <c r="E22" s="8">
        <v>4</v>
      </c>
      <c r="F22" s="8">
        <v>200</v>
      </c>
      <c r="G22" s="8">
        <v>100</v>
      </c>
      <c r="H22" s="8">
        <v>0</v>
      </c>
      <c r="I22" s="8">
        <v>0</v>
      </c>
      <c r="J22" s="8">
        <v>0</v>
      </c>
      <c r="K22" s="8">
        <v>1</v>
      </c>
      <c r="L22" s="8">
        <v>1</v>
      </c>
      <c r="M22" s="8">
        <v>0</v>
      </c>
      <c r="N22" s="8">
        <v>0</v>
      </c>
      <c r="O22" s="12">
        <v>0.8</v>
      </c>
      <c r="P22" s="12">
        <v>0.2857142857142857</v>
      </c>
      <c r="Q22" s="12">
        <v>-0.51428571428571435</v>
      </c>
      <c r="R22" s="12">
        <v>0.3571428571428571</v>
      </c>
      <c r="S22" s="12">
        <v>2.8000000000000003</v>
      </c>
      <c r="T22" s="12">
        <v>0</v>
      </c>
      <c r="U22" s="12">
        <v>-4</v>
      </c>
      <c r="V22" s="12">
        <v>0</v>
      </c>
      <c r="W22" s="12">
        <v>-0.8</v>
      </c>
    </row>
    <row r="23" spans="1:23" x14ac:dyDescent="0.2">
      <c r="A23" s="8">
        <v>4</v>
      </c>
      <c r="B23" s="8">
        <v>4</v>
      </c>
      <c r="C23" s="8">
        <v>4</v>
      </c>
      <c r="D23" s="8">
        <v>4</v>
      </c>
      <c r="E23" s="8">
        <v>4</v>
      </c>
      <c r="F23" s="8">
        <v>530</v>
      </c>
      <c r="G23" s="8">
        <v>109</v>
      </c>
      <c r="H23" s="8">
        <v>0</v>
      </c>
      <c r="I23" s="8">
        <v>1</v>
      </c>
      <c r="J23" s="8">
        <v>0</v>
      </c>
      <c r="K23" s="8">
        <v>1</v>
      </c>
      <c r="L23" s="8">
        <v>0</v>
      </c>
      <c r="M23" s="8">
        <v>0</v>
      </c>
      <c r="N23" s="8">
        <v>1</v>
      </c>
      <c r="O23" s="12">
        <v>0.8</v>
      </c>
      <c r="P23" s="12">
        <v>0.42857142857142855</v>
      </c>
      <c r="Q23" s="12">
        <v>-0.3714285714285715</v>
      </c>
      <c r="R23" s="12">
        <v>0.5357142857142857</v>
      </c>
      <c r="S23" s="12">
        <v>1.8666666666666669</v>
      </c>
      <c r="T23" s="12">
        <v>0.125</v>
      </c>
      <c r="U23" s="12">
        <v>-3.5</v>
      </c>
      <c r="V23" s="12">
        <v>0.625</v>
      </c>
      <c r="W23" s="12">
        <v>-0.30000000000000004</v>
      </c>
    </row>
    <row r="24" spans="1:23" x14ac:dyDescent="0.2">
      <c r="A24" s="8">
        <v>5</v>
      </c>
      <c r="B24" s="8">
        <v>5</v>
      </c>
      <c r="C24" s="8">
        <v>5</v>
      </c>
      <c r="D24" s="8">
        <v>5</v>
      </c>
      <c r="E24" s="8">
        <v>5</v>
      </c>
      <c r="F24" s="8">
        <v>300</v>
      </c>
      <c r="G24" s="8">
        <v>130</v>
      </c>
      <c r="H24" s="8">
        <v>1</v>
      </c>
      <c r="I24" s="8">
        <v>1</v>
      </c>
      <c r="J24" s="8">
        <v>1</v>
      </c>
      <c r="K24" s="8">
        <v>1</v>
      </c>
      <c r="L24" s="8">
        <v>1</v>
      </c>
      <c r="M24" s="8">
        <v>1</v>
      </c>
      <c r="N24" s="8">
        <v>1</v>
      </c>
      <c r="O24" s="12">
        <v>1</v>
      </c>
      <c r="P24" s="12">
        <v>1</v>
      </c>
      <c r="Q24" s="12">
        <v>0</v>
      </c>
      <c r="R24" s="12">
        <v>1</v>
      </c>
      <c r="S24" s="12">
        <v>1</v>
      </c>
      <c r="T24" s="12">
        <v>0.2</v>
      </c>
      <c r="U24" s="12">
        <v>-4</v>
      </c>
      <c r="V24" s="12">
        <v>1</v>
      </c>
      <c r="W24" s="12">
        <v>0</v>
      </c>
    </row>
    <row r="25" spans="1:23" x14ac:dyDescent="0.2">
      <c r="A25" s="8">
        <v>4</v>
      </c>
      <c r="B25" s="8">
        <v>4</v>
      </c>
      <c r="C25" s="8">
        <v>4</v>
      </c>
      <c r="D25" s="8">
        <v>4</v>
      </c>
      <c r="E25" s="8">
        <v>4</v>
      </c>
      <c r="F25" s="8">
        <v>720</v>
      </c>
      <c r="G25" s="8">
        <v>127</v>
      </c>
      <c r="H25" s="8">
        <v>1</v>
      </c>
      <c r="I25" s="8">
        <v>1</v>
      </c>
      <c r="J25" s="8">
        <v>0</v>
      </c>
      <c r="K25" s="8">
        <v>1</v>
      </c>
      <c r="L25" s="8">
        <v>1</v>
      </c>
      <c r="M25" s="8">
        <v>1</v>
      </c>
      <c r="N25" s="8">
        <v>1</v>
      </c>
      <c r="O25" s="12">
        <v>0.8</v>
      </c>
      <c r="P25" s="12">
        <v>0.8571428571428571</v>
      </c>
      <c r="Q25" s="12">
        <v>5.7142857142857051E-2</v>
      </c>
      <c r="R25" s="12">
        <v>1.0714285714285714</v>
      </c>
      <c r="S25" s="12">
        <v>0.93333333333333346</v>
      </c>
      <c r="T25" s="12">
        <v>0.25</v>
      </c>
      <c r="U25" s="12">
        <v>-3</v>
      </c>
      <c r="V25" s="12">
        <v>1.25</v>
      </c>
      <c r="W25" s="12">
        <v>0.19999999999999996</v>
      </c>
    </row>
    <row r="26" spans="1:23" x14ac:dyDescent="0.2">
      <c r="A26" s="8">
        <v>4</v>
      </c>
      <c r="B26" s="8">
        <v>4</v>
      </c>
      <c r="C26" s="8">
        <v>4</v>
      </c>
      <c r="D26" s="8">
        <v>4</v>
      </c>
      <c r="E26" s="8">
        <v>4</v>
      </c>
      <c r="F26" s="8">
        <v>800</v>
      </c>
      <c r="G26" s="8">
        <v>120</v>
      </c>
      <c r="H26" s="8">
        <v>1</v>
      </c>
      <c r="I26" s="8">
        <v>1</v>
      </c>
      <c r="J26" s="8">
        <v>0</v>
      </c>
      <c r="K26" s="8">
        <v>1</v>
      </c>
      <c r="L26" s="8">
        <v>1</v>
      </c>
      <c r="M26" s="8">
        <v>1</v>
      </c>
      <c r="N26" s="8">
        <v>1</v>
      </c>
      <c r="O26" s="12">
        <v>0.8</v>
      </c>
      <c r="P26" s="12">
        <v>0.8571428571428571</v>
      </c>
      <c r="Q26" s="12">
        <v>5.7142857142857051E-2</v>
      </c>
      <c r="R26" s="12">
        <v>1.0714285714285714</v>
      </c>
      <c r="S26" s="12">
        <v>0.93333333333333346</v>
      </c>
      <c r="T26" s="12">
        <v>0.25</v>
      </c>
      <c r="U26" s="12">
        <v>-3</v>
      </c>
      <c r="V26" s="12">
        <v>1.25</v>
      </c>
      <c r="W26" s="12">
        <v>0.19999999999999996</v>
      </c>
    </row>
    <row r="27" spans="1:23" x14ac:dyDescent="0.2">
      <c r="A27" s="8">
        <v>3</v>
      </c>
      <c r="B27" s="8">
        <v>2</v>
      </c>
      <c r="C27" s="8">
        <v>3</v>
      </c>
      <c r="D27" s="8">
        <v>4</v>
      </c>
      <c r="E27" s="8">
        <v>2</v>
      </c>
      <c r="F27" s="8">
        <v>705</v>
      </c>
      <c r="G27" s="8">
        <v>107</v>
      </c>
      <c r="H27" s="8">
        <v>1</v>
      </c>
      <c r="I27" s="8">
        <v>0</v>
      </c>
      <c r="J27" s="8">
        <v>0</v>
      </c>
      <c r="K27" s="8">
        <v>1</v>
      </c>
      <c r="L27" s="8">
        <v>1</v>
      </c>
      <c r="M27" s="8">
        <v>0</v>
      </c>
      <c r="N27" s="8">
        <v>1</v>
      </c>
      <c r="O27" s="12">
        <v>0.56000000000000005</v>
      </c>
      <c r="P27" s="12">
        <v>0.5714285714285714</v>
      </c>
      <c r="Q27" s="12">
        <v>1.1428571428571344E-2</v>
      </c>
      <c r="R27" s="12">
        <v>1.0204081632653059</v>
      </c>
      <c r="S27" s="12">
        <v>0.98000000000000009</v>
      </c>
      <c r="T27" s="12">
        <v>0</v>
      </c>
      <c r="U27" s="12">
        <v>-2</v>
      </c>
      <c r="V27" s="12">
        <v>0</v>
      </c>
      <c r="W27" s="12">
        <v>-0.4</v>
      </c>
    </row>
    <row r="28" spans="1:23" x14ac:dyDescent="0.2">
      <c r="A28" s="8">
        <v>2</v>
      </c>
      <c r="B28" s="8">
        <v>2</v>
      </c>
      <c r="C28" s="8">
        <v>1</v>
      </c>
      <c r="D28" s="8">
        <v>3</v>
      </c>
      <c r="E28" s="8">
        <v>1</v>
      </c>
      <c r="F28" s="8">
        <v>665</v>
      </c>
      <c r="G28" s="8">
        <v>89</v>
      </c>
      <c r="H28" s="8">
        <v>0</v>
      </c>
      <c r="I28" s="8">
        <v>0</v>
      </c>
      <c r="J28" s="8">
        <v>0</v>
      </c>
      <c r="K28" s="8">
        <v>0</v>
      </c>
      <c r="L28" s="8">
        <v>0</v>
      </c>
      <c r="M28" s="8">
        <v>0</v>
      </c>
      <c r="N28" s="8">
        <v>0</v>
      </c>
      <c r="O28" s="12">
        <v>0.36</v>
      </c>
      <c r="P28" s="12">
        <v>0</v>
      </c>
      <c r="Q28" s="12">
        <v>-0.36</v>
      </c>
      <c r="R28" s="12">
        <v>0</v>
      </c>
      <c r="S28" s="12">
        <v>0</v>
      </c>
      <c r="T28" s="12">
        <v>0</v>
      </c>
      <c r="U28" s="12">
        <v>-1.5</v>
      </c>
      <c r="V28" s="12">
        <v>0</v>
      </c>
      <c r="W28" s="12">
        <v>-0.3</v>
      </c>
    </row>
    <row r="29" spans="1:23" x14ac:dyDescent="0.2">
      <c r="A29" s="8">
        <v>4</v>
      </c>
      <c r="B29" s="8">
        <v>4</v>
      </c>
      <c r="C29" s="8">
        <v>4</v>
      </c>
      <c r="D29" s="8">
        <v>4</v>
      </c>
      <c r="E29" s="8">
        <v>4</v>
      </c>
      <c r="F29" s="8">
        <v>350</v>
      </c>
      <c r="G29" s="8">
        <v>110</v>
      </c>
      <c r="H29" s="8">
        <v>1</v>
      </c>
      <c r="I29" s="8">
        <v>0</v>
      </c>
      <c r="J29" s="8">
        <v>0</v>
      </c>
      <c r="K29" s="8">
        <v>1</v>
      </c>
      <c r="L29" s="8">
        <v>1</v>
      </c>
      <c r="M29" s="8">
        <v>0</v>
      </c>
      <c r="N29" s="8">
        <v>1</v>
      </c>
      <c r="O29" s="12">
        <v>0.8</v>
      </c>
      <c r="P29" s="12">
        <v>0.5714285714285714</v>
      </c>
      <c r="Q29" s="12">
        <v>-0.22857142857142865</v>
      </c>
      <c r="R29" s="12">
        <v>0.71428571428571419</v>
      </c>
      <c r="S29" s="12">
        <v>1.4000000000000001</v>
      </c>
      <c r="T29" s="12">
        <v>0</v>
      </c>
      <c r="U29" s="12">
        <v>-4</v>
      </c>
      <c r="V29" s="12">
        <v>0</v>
      </c>
      <c r="W29" s="12">
        <v>-0.8</v>
      </c>
    </row>
    <row r="30" spans="1:23" x14ac:dyDescent="0.2">
      <c r="A30" s="8">
        <v>4</v>
      </c>
      <c r="B30" s="8">
        <v>4</v>
      </c>
      <c r="C30" s="8">
        <v>4</v>
      </c>
      <c r="D30" s="8">
        <v>4</v>
      </c>
      <c r="E30" s="8">
        <v>4</v>
      </c>
      <c r="F30" s="8">
        <v>420</v>
      </c>
      <c r="G30" s="8">
        <v>109</v>
      </c>
      <c r="H30" s="8">
        <v>1</v>
      </c>
      <c r="I30" s="8">
        <v>1</v>
      </c>
      <c r="J30" s="8">
        <v>0</v>
      </c>
      <c r="K30" s="8">
        <v>0</v>
      </c>
      <c r="L30" s="8">
        <v>1</v>
      </c>
      <c r="M30" s="8">
        <v>0</v>
      </c>
      <c r="N30" s="8">
        <v>1</v>
      </c>
      <c r="O30" s="12">
        <v>0.8</v>
      </c>
      <c r="P30" s="12">
        <v>0.5714285714285714</v>
      </c>
      <c r="Q30" s="12">
        <v>-0.22857142857142865</v>
      </c>
      <c r="R30" s="12">
        <v>0.71428571428571419</v>
      </c>
      <c r="S30" s="12">
        <v>1.4000000000000001</v>
      </c>
      <c r="T30" s="12">
        <v>0.125</v>
      </c>
      <c r="U30" s="12">
        <v>-3.5</v>
      </c>
      <c r="V30" s="12">
        <v>0.625</v>
      </c>
      <c r="W30" s="12">
        <v>-0.30000000000000004</v>
      </c>
    </row>
    <row r="31" spans="1:23" x14ac:dyDescent="0.2">
      <c r="A31" s="8">
        <v>3</v>
      </c>
      <c r="B31" s="8">
        <v>4</v>
      </c>
      <c r="C31" s="8">
        <v>4</v>
      </c>
      <c r="D31" s="8">
        <v>3</v>
      </c>
      <c r="E31" s="8">
        <v>4</v>
      </c>
      <c r="F31" s="8">
        <v>780</v>
      </c>
      <c r="G31" s="8">
        <v>112</v>
      </c>
      <c r="H31" s="8">
        <v>1</v>
      </c>
      <c r="I31" s="8">
        <v>1</v>
      </c>
      <c r="J31" s="8">
        <v>1</v>
      </c>
      <c r="K31" s="8">
        <v>1</v>
      </c>
      <c r="L31" s="8">
        <v>1</v>
      </c>
      <c r="M31" s="8">
        <v>1</v>
      </c>
      <c r="N31" s="8">
        <v>1</v>
      </c>
      <c r="O31" s="12">
        <v>0.72</v>
      </c>
      <c r="P31" s="12">
        <v>1</v>
      </c>
      <c r="Q31" s="12">
        <v>0.28000000000000003</v>
      </c>
      <c r="R31" s="12">
        <v>1.3888888888888888</v>
      </c>
      <c r="S31" s="12">
        <v>0.72</v>
      </c>
      <c r="T31" s="12">
        <v>0.25</v>
      </c>
      <c r="U31" s="12">
        <v>-3</v>
      </c>
      <c r="V31" s="12">
        <v>1.25</v>
      </c>
      <c r="W31" s="12">
        <v>0.19999999999999996</v>
      </c>
    </row>
    <row r="32" spans="1:23" x14ac:dyDescent="0.2">
      <c r="A32" s="8">
        <v>4</v>
      </c>
      <c r="B32" s="8">
        <v>3</v>
      </c>
      <c r="C32" s="8">
        <v>3</v>
      </c>
      <c r="D32" s="8">
        <v>2</v>
      </c>
      <c r="E32" s="8">
        <v>3</v>
      </c>
      <c r="F32" s="8">
        <v>735</v>
      </c>
      <c r="G32" s="8">
        <v>103</v>
      </c>
      <c r="H32" s="8">
        <v>1</v>
      </c>
      <c r="I32" s="8">
        <v>0</v>
      </c>
      <c r="J32" s="8">
        <v>0</v>
      </c>
      <c r="K32" s="8">
        <v>1</v>
      </c>
      <c r="L32" s="8">
        <v>1</v>
      </c>
      <c r="M32" s="8">
        <v>1</v>
      </c>
      <c r="N32" s="8">
        <v>0</v>
      </c>
      <c r="O32" s="12">
        <v>0.6</v>
      </c>
      <c r="P32" s="12">
        <v>0.5714285714285714</v>
      </c>
      <c r="Q32" s="12">
        <v>-2.8571428571428581E-2</v>
      </c>
      <c r="R32" s="12">
        <v>0.95238095238095233</v>
      </c>
      <c r="S32" s="12">
        <v>1.05</v>
      </c>
      <c r="T32" s="12">
        <v>0.16666666666666666</v>
      </c>
      <c r="U32" s="12">
        <v>-2.5</v>
      </c>
      <c r="V32" s="12">
        <v>0.83333333333333337</v>
      </c>
      <c r="W32" s="12">
        <v>-9.9999999999999978E-2</v>
      </c>
    </row>
    <row r="33" spans="1:23" x14ac:dyDescent="0.2">
      <c r="A33" s="8">
        <v>2</v>
      </c>
      <c r="B33" s="8">
        <v>3</v>
      </c>
      <c r="C33" s="8">
        <v>2</v>
      </c>
      <c r="D33" s="8">
        <v>1</v>
      </c>
      <c r="E33" s="8">
        <v>2</v>
      </c>
      <c r="F33" s="8">
        <v>651</v>
      </c>
      <c r="G33" s="8">
        <v>84</v>
      </c>
      <c r="H33" s="8">
        <v>0</v>
      </c>
      <c r="I33" s="8">
        <v>0</v>
      </c>
      <c r="J33" s="8">
        <v>0</v>
      </c>
      <c r="K33" s="8">
        <v>1</v>
      </c>
      <c r="L33" s="8">
        <v>1</v>
      </c>
      <c r="M33" s="8">
        <v>0</v>
      </c>
      <c r="N33" s="8">
        <v>0</v>
      </c>
      <c r="O33" s="12">
        <v>0.4</v>
      </c>
      <c r="P33" s="12">
        <v>0.2857142857142857</v>
      </c>
      <c r="Q33" s="12">
        <v>-0.11428571428571432</v>
      </c>
      <c r="R33" s="12">
        <v>0.71428571428571419</v>
      </c>
      <c r="S33" s="12">
        <v>1.4000000000000001</v>
      </c>
      <c r="T33" s="12">
        <v>0</v>
      </c>
      <c r="U33" s="12">
        <v>-2.5</v>
      </c>
      <c r="V33" s="12">
        <v>0</v>
      </c>
      <c r="W33" s="12">
        <v>-0.5</v>
      </c>
    </row>
    <row r="34" spans="1:23" x14ac:dyDescent="0.2">
      <c r="A34" s="8">
        <v>3</v>
      </c>
      <c r="B34" s="8">
        <v>3</v>
      </c>
      <c r="C34" s="8">
        <v>4</v>
      </c>
      <c r="D34" s="8">
        <v>3</v>
      </c>
      <c r="E34" s="8">
        <v>3</v>
      </c>
      <c r="F34" s="8">
        <v>740</v>
      </c>
      <c r="G34" s="8">
        <v>120</v>
      </c>
      <c r="H34" s="8">
        <v>1</v>
      </c>
      <c r="I34" s="8">
        <v>1</v>
      </c>
      <c r="J34" s="8">
        <v>1</v>
      </c>
      <c r="K34" s="8">
        <v>1</v>
      </c>
      <c r="L34" s="8">
        <v>1</v>
      </c>
      <c r="M34" s="8">
        <v>1</v>
      </c>
      <c r="N34" s="8">
        <v>1</v>
      </c>
      <c r="O34" s="12">
        <v>0.64</v>
      </c>
      <c r="P34" s="12">
        <v>1</v>
      </c>
      <c r="Q34" s="12">
        <v>0.36</v>
      </c>
      <c r="R34" s="12">
        <v>1.5625</v>
      </c>
      <c r="S34" s="12">
        <v>0.64</v>
      </c>
      <c r="T34" s="12">
        <v>0.33333333333333331</v>
      </c>
      <c r="U34" s="12">
        <v>-2</v>
      </c>
      <c r="V34" s="12">
        <v>1.6666666666666667</v>
      </c>
      <c r="W34" s="12">
        <v>0.4</v>
      </c>
    </row>
    <row r="35" spans="1:23" x14ac:dyDescent="0.2">
      <c r="A35" s="8">
        <v>4</v>
      </c>
      <c r="B35" s="8">
        <v>4</v>
      </c>
      <c r="C35" s="8">
        <v>4</v>
      </c>
      <c r="D35" s="8">
        <v>4</v>
      </c>
      <c r="E35" s="8">
        <v>4</v>
      </c>
      <c r="F35" s="8">
        <v>330</v>
      </c>
      <c r="G35" s="8">
        <v>106</v>
      </c>
      <c r="H35" s="8">
        <v>1</v>
      </c>
      <c r="I35" s="8">
        <v>0</v>
      </c>
      <c r="J35" s="8">
        <v>0</v>
      </c>
      <c r="K35" s="8">
        <v>1</v>
      </c>
      <c r="L35" s="8">
        <v>0</v>
      </c>
      <c r="M35" s="8">
        <v>0</v>
      </c>
      <c r="N35" s="8">
        <v>1</v>
      </c>
      <c r="O35" s="12">
        <v>0.8</v>
      </c>
      <c r="P35" s="12">
        <v>0.42857142857142855</v>
      </c>
      <c r="Q35" s="12">
        <v>-0.3714285714285715</v>
      </c>
      <c r="R35" s="12">
        <v>0.5357142857142857</v>
      </c>
      <c r="S35" s="12">
        <v>1.8666666666666669</v>
      </c>
      <c r="T35" s="12">
        <v>0</v>
      </c>
      <c r="U35" s="12">
        <v>-4</v>
      </c>
      <c r="V35" s="12">
        <v>0</v>
      </c>
      <c r="W35" s="12">
        <v>-0.8</v>
      </c>
    </row>
    <row r="36" spans="1:23" x14ac:dyDescent="0.2">
      <c r="A36" s="8">
        <v>4</v>
      </c>
      <c r="B36" s="8">
        <v>4</v>
      </c>
      <c r="C36" s="8">
        <v>4</v>
      </c>
      <c r="D36" s="8">
        <v>4</v>
      </c>
      <c r="E36" s="8">
        <v>4</v>
      </c>
      <c r="F36" s="8">
        <v>560</v>
      </c>
      <c r="G36" s="8">
        <v>108</v>
      </c>
      <c r="H36" s="8">
        <v>1</v>
      </c>
      <c r="I36" s="8">
        <v>1</v>
      </c>
      <c r="J36" s="8">
        <v>0</v>
      </c>
      <c r="K36" s="8">
        <v>0</v>
      </c>
      <c r="L36" s="8">
        <v>0</v>
      </c>
      <c r="M36" s="8">
        <v>0</v>
      </c>
      <c r="N36" s="8">
        <v>1</v>
      </c>
      <c r="O36" s="12">
        <v>0.8</v>
      </c>
      <c r="P36" s="12">
        <v>0.42857142857142855</v>
      </c>
      <c r="Q36" s="12">
        <v>-0.3714285714285715</v>
      </c>
      <c r="R36" s="12">
        <v>0.5357142857142857</v>
      </c>
      <c r="S36" s="12">
        <v>1.8666666666666669</v>
      </c>
      <c r="T36" s="12">
        <v>0.125</v>
      </c>
      <c r="U36" s="12">
        <v>-3.5</v>
      </c>
      <c r="V36" s="12">
        <v>0.625</v>
      </c>
      <c r="W36" s="12">
        <v>-0.30000000000000004</v>
      </c>
    </row>
    <row r="37" spans="1:23" x14ac:dyDescent="0.2">
      <c r="A37" s="8">
        <v>4</v>
      </c>
      <c r="B37" s="8">
        <v>4</v>
      </c>
      <c r="C37" s="8">
        <v>4</v>
      </c>
      <c r="D37" s="8">
        <v>4</v>
      </c>
      <c r="E37" s="8">
        <v>4</v>
      </c>
      <c r="F37" s="8">
        <v>780</v>
      </c>
      <c r="G37" s="8">
        <v>132</v>
      </c>
      <c r="H37" s="8">
        <v>1</v>
      </c>
      <c r="I37" s="8">
        <v>1</v>
      </c>
      <c r="J37" s="8">
        <v>1</v>
      </c>
      <c r="K37" s="8">
        <v>1</v>
      </c>
      <c r="L37" s="8">
        <v>1</v>
      </c>
      <c r="M37" s="8">
        <v>1</v>
      </c>
      <c r="N37" s="8">
        <v>1</v>
      </c>
      <c r="O37" s="12">
        <v>0.8</v>
      </c>
      <c r="P37" s="12">
        <v>1</v>
      </c>
      <c r="Q37" s="12">
        <v>0.19999999999999996</v>
      </c>
      <c r="R37" s="12">
        <v>1.25</v>
      </c>
      <c r="S37" s="12">
        <v>0.8</v>
      </c>
      <c r="T37" s="12">
        <v>0.25</v>
      </c>
      <c r="U37" s="12">
        <v>-3</v>
      </c>
      <c r="V37" s="12">
        <v>1.25</v>
      </c>
      <c r="W37" s="12">
        <v>0.19999999999999996</v>
      </c>
    </row>
    <row r="38" spans="1:23" x14ac:dyDescent="0.2">
      <c r="A38" s="8">
        <v>4</v>
      </c>
      <c r="B38" s="8">
        <v>4</v>
      </c>
      <c r="C38" s="8">
        <v>4</v>
      </c>
      <c r="D38" s="8">
        <v>4</v>
      </c>
      <c r="E38" s="8">
        <v>4</v>
      </c>
      <c r="F38" s="8">
        <v>510</v>
      </c>
      <c r="G38" s="8">
        <v>110</v>
      </c>
      <c r="H38" s="8">
        <v>1</v>
      </c>
      <c r="I38" s="8">
        <v>1</v>
      </c>
      <c r="J38" s="8">
        <v>0</v>
      </c>
      <c r="K38" s="8">
        <v>1</v>
      </c>
      <c r="L38" s="8">
        <v>0</v>
      </c>
      <c r="M38" s="8">
        <v>0</v>
      </c>
      <c r="N38" s="8">
        <v>1</v>
      </c>
      <c r="O38" s="12">
        <v>0.8</v>
      </c>
      <c r="P38" s="12">
        <v>0.5714285714285714</v>
      </c>
      <c r="Q38" s="12">
        <v>-0.22857142857142865</v>
      </c>
      <c r="R38" s="12">
        <v>0.71428571428571419</v>
      </c>
      <c r="S38" s="12">
        <v>1.4000000000000001</v>
      </c>
      <c r="T38" s="12">
        <v>0.125</v>
      </c>
      <c r="U38" s="12">
        <v>-3.5</v>
      </c>
      <c r="V38" s="12">
        <v>0.625</v>
      </c>
      <c r="W38" s="12">
        <v>-0.30000000000000004</v>
      </c>
    </row>
    <row r="39" spans="1:23"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1624A-6AD4-2643-83DC-A9098DEFE960}">
  <dimension ref="A1:D38"/>
  <sheetViews>
    <sheetView workbookViewId="0">
      <selection sqref="A1:XFD1048576"/>
    </sheetView>
  </sheetViews>
  <sheetFormatPr baseColWidth="10" defaultRowHeight="15" x14ac:dyDescent="0.2"/>
  <cols>
    <col min="1" max="16384" width="10.83203125" style="1"/>
  </cols>
  <sheetData>
    <row r="1" spans="1:4" x14ac:dyDescent="0.2">
      <c r="A1" s="3" t="s">
        <v>269</v>
      </c>
      <c r="B1" s="3" t="s">
        <v>270</v>
      </c>
      <c r="C1" s="3" t="s">
        <v>271</v>
      </c>
      <c r="D1" s="3" t="s">
        <v>272</v>
      </c>
    </row>
    <row r="2" spans="1:4" x14ac:dyDescent="0.2">
      <c r="A2" s="1">
        <v>1</v>
      </c>
      <c r="B2" s="1">
        <v>1</v>
      </c>
      <c r="C2" s="1">
        <v>1</v>
      </c>
      <c r="D2" s="4">
        <v>0.97199999999999998</v>
      </c>
    </row>
    <row r="3" spans="1:4" x14ac:dyDescent="0.2">
      <c r="A3" s="1">
        <v>23</v>
      </c>
      <c r="B3" s="1">
        <v>1</v>
      </c>
      <c r="C3" s="1">
        <v>1</v>
      </c>
      <c r="D3" s="4">
        <v>0.97199999999999998</v>
      </c>
    </row>
    <row r="4" spans="1:4" x14ac:dyDescent="0.2">
      <c r="A4" s="1">
        <v>5</v>
      </c>
      <c r="B4" s="1">
        <v>0.88</v>
      </c>
      <c r="C4" s="1">
        <v>3</v>
      </c>
      <c r="D4" s="4">
        <v>0.88800000000000001</v>
      </c>
    </row>
    <row r="5" spans="1:4" x14ac:dyDescent="0.2">
      <c r="A5" s="1">
        <v>13</v>
      </c>
      <c r="B5" s="1">
        <v>0.88</v>
      </c>
      <c r="C5" s="1">
        <v>3</v>
      </c>
      <c r="D5" s="4">
        <v>0.88800000000000001</v>
      </c>
    </row>
    <row r="6" spans="1:4" x14ac:dyDescent="0.2">
      <c r="A6" s="1">
        <v>19</v>
      </c>
      <c r="B6" s="1">
        <v>0.88</v>
      </c>
      <c r="C6" s="1">
        <v>3</v>
      </c>
      <c r="D6" s="4">
        <v>0.88800000000000001</v>
      </c>
    </row>
    <row r="7" spans="1:4" x14ac:dyDescent="0.2">
      <c r="A7" s="1">
        <v>2</v>
      </c>
      <c r="B7" s="1">
        <v>0.8</v>
      </c>
      <c r="C7" s="1">
        <v>6</v>
      </c>
      <c r="D7" s="4">
        <v>0.44400000000000001</v>
      </c>
    </row>
    <row r="8" spans="1:4" x14ac:dyDescent="0.2">
      <c r="A8" s="1">
        <v>3</v>
      </c>
      <c r="B8" s="1">
        <v>0.8</v>
      </c>
      <c r="C8" s="1">
        <v>6</v>
      </c>
      <c r="D8" s="4">
        <v>0.44400000000000001</v>
      </c>
    </row>
    <row r="9" spans="1:4" x14ac:dyDescent="0.2">
      <c r="A9" s="1">
        <v>4</v>
      </c>
      <c r="B9" s="1">
        <v>0.8</v>
      </c>
      <c r="C9" s="1">
        <v>6</v>
      </c>
      <c r="D9" s="4">
        <v>0.44400000000000001</v>
      </c>
    </row>
    <row r="10" spans="1:4" x14ac:dyDescent="0.2">
      <c r="A10" s="1">
        <v>6</v>
      </c>
      <c r="B10" s="1">
        <v>0.8</v>
      </c>
      <c r="C10" s="1">
        <v>6</v>
      </c>
      <c r="D10" s="4">
        <v>0.44400000000000001</v>
      </c>
    </row>
    <row r="11" spans="1:4" x14ac:dyDescent="0.2">
      <c r="A11" s="1">
        <v>10</v>
      </c>
      <c r="B11" s="1">
        <v>0.8</v>
      </c>
      <c r="C11" s="1">
        <v>6</v>
      </c>
      <c r="D11" s="4">
        <v>0.44400000000000001</v>
      </c>
    </row>
    <row r="12" spans="1:4" x14ac:dyDescent="0.2">
      <c r="A12" s="1">
        <v>12</v>
      </c>
      <c r="B12" s="1">
        <v>0.8</v>
      </c>
      <c r="C12" s="1">
        <v>6</v>
      </c>
      <c r="D12" s="4">
        <v>0.44400000000000001</v>
      </c>
    </row>
    <row r="13" spans="1:4" x14ac:dyDescent="0.2">
      <c r="A13" s="1">
        <v>21</v>
      </c>
      <c r="B13" s="1">
        <v>0.8</v>
      </c>
      <c r="C13" s="1">
        <v>6</v>
      </c>
      <c r="D13" s="4">
        <v>0.44400000000000001</v>
      </c>
    </row>
    <row r="14" spans="1:4" x14ac:dyDescent="0.2">
      <c r="A14" s="1">
        <v>22</v>
      </c>
      <c r="B14" s="1">
        <v>0.8</v>
      </c>
      <c r="C14" s="1">
        <v>6</v>
      </c>
      <c r="D14" s="4">
        <v>0.44400000000000001</v>
      </c>
    </row>
    <row r="15" spans="1:4" x14ac:dyDescent="0.2">
      <c r="A15" s="1">
        <v>24</v>
      </c>
      <c r="B15" s="1">
        <v>0.8</v>
      </c>
      <c r="C15" s="1">
        <v>6</v>
      </c>
      <c r="D15" s="4">
        <v>0.44400000000000001</v>
      </c>
    </row>
    <row r="16" spans="1:4" x14ac:dyDescent="0.2">
      <c r="A16" s="1">
        <v>25</v>
      </c>
      <c r="B16" s="1">
        <v>0.8</v>
      </c>
      <c r="C16" s="1">
        <v>6</v>
      </c>
      <c r="D16" s="4">
        <v>0.44400000000000001</v>
      </c>
    </row>
    <row r="17" spans="1:4" x14ac:dyDescent="0.2">
      <c r="A17" s="1">
        <v>28</v>
      </c>
      <c r="B17" s="1">
        <v>0.8</v>
      </c>
      <c r="C17" s="1">
        <v>6</v>
      </c>
      <c r="D17" s="4">
        <v>0.44400000000000001</v>
      </c>
    </row>
    <row r="18" spans="1:4" x14ac:dyDescent="0.2">
      <c r="A18" s="1">
        <v>29</v>
      </c>
      <c r="B18" s="1">
        <v>0.8</v>
      </c>
      <c r="C18" s="1">
        <v>6</v>
      </c>
      <c r="D18" s="4">
        <v>0.44400000000000001</v>
      </c>
    </row>
    <row r="19" spans="1:4" x14ac:dyDescent="0.2">
      <c r="A19" s="1">
        <v>34</v>
      </c>
      <c r="B19" s="1">
        <v>0.8</v>
      </c>
      <c r="C19" s="1">
        <v>6</v>
      </c>
      <c r="D19" s="4">
        <v>0.44400000000000001</v>
      </c>
    </row>
    <row r="20" spans="1:4" x14ac:dyDescent="0.2">
      <c r="A20" s="1">
        <v>35</v>
      </c>
      <c r="B20" s="1">
        <v>0.8</v>
      </c>
      <c r="C20" s="1">
        <v>6</v>
      </c>
      <c r="D20" s="4">
        <v>0.44400000000000001</v>
      </c>
    </row>
    <row r="21" spans="1:4" x14ac:dyDescent="0.2">
      <c r="A21" s="1">
        <v>36</v>
      </c>
      <c r="B21" s="1">
        <v>0.8</v>
      </c>
      <c r="C21" s="1">
        <v>6</v>
      </c>
      <c r="D21" s="4">
        <v>0.44400000000000001</v>
      </c>
    </row>
    <row r="22" spans="1:4" x14ac:dyDescent="0.2">
      <c r="A22" s="1">
        <v>37</v>
      </c>
      <c r="B22" s="1">
        <v>0.8</v>
      </c>
      <c r="C22" s="1">
        <v>6</v>
      </c>
      <c r="D22" s="4">
        <v>0.44400000000000001</v>
      </c>
    </row>
    <row r="23" spans="1:4" x14ac:dyDescent="0.2">
      <c r="A23" s="1">
        <v>9</v>
      </c>
      <c r="B23" s="1">
        <v>0.76</v>
      </c>
      <c r="C23" s="1">
        <v>22</v>
      </c>
      <c r="D23" s="4">
        <v>0.38800000000000001</v>
      </c>
    </row>
    <row r="24" spans="1:4" x14ac:dyDescent="0.2">
      <c r="A24" s="1">
        <v>15</v>
      </c>
      <c r="B24" s="1">
        <v>0.76</v>
      </c>
      <c r="C24" s="1">
        <v>22</v>
      </c>
      <c r="D24" s="4">
        <v>0.38800000000000001</v>
      </c>
    </row>
    <row r="25" spans="1:4" x14ac:dyDescent="0.2">
      <c r="A25" s="1">
        <v>7</v>
      </c>
      <c r="B25" s="1">
        <v>0.72</v>
      </c>
      <c r="C25" s="1">
        <v>24</v>
      </c>
      <c r="D25" s="4">
        <v>0.30499999999999999</v>
      </c>
    </row>
    <row r="26" spans="1:4" x14ac:dyDescent="0.2">
      <c r="A26" s="1">
        <v>14</v>
      </c>
      <c r="B26" s="1">
        <v>0.72</v>
      </c>
      <c r="C26" s="1">
        <v>24</v>
      </c>
      <c r="D26" s="4">
        <v>0.30499999999999999</v>
      </c>
    </row>
    <row r="27" spans="1:4" x14ac:dyDescent="0.2">
      <c r="A27" s="1">
        <v>30</v>
      </c>
      <c r="B27" s="1">
        <v>0.72</v>
      </c>
      <c r="C27" s="1">
        <v>24</v>
      </c>
      <c r="D27" s="4">
        <v>0.30499999999999999</v>
      </c>
    </row>
    <row r="28" spans="1:4" x14ac:dyDescent="0.2">
      <c r="A28" s="1">
        <v>33</v>
      </c>
      <c r="B28" s="1">
        <v>0.64</v>
      </c>
      <c r="C28" s="1">
        <v>27</v>
      </c>
      <c r="D28" s="4">
        <v>0.27700000000000002</v>
      </c>
    </row>
    <row r="29" spans="1:4" x14ac:dyDescent="0.2">
      <c r="A29" s="1">
        <v>8</v>
      </c>
      <c r="B29" s="1">
        <v>0.6</v>
      </c>
      <c r="C29" s="1">
        <v>28</v>
      </c>
      <c r="D29" s="4">
        <v>0.16600000000000001</v>
      </c>
    </row>
    <row r="30" spans="1:4" x14ac:dyDescent="0.2">
      <c r="A30" s="1">
        <v>16</v>
      </c>
      <c r="B30" s="1">
        <v>0.6</v>
      </c>
      <c r="C30" s="1">
        <v>28</v>
      </c>
      <c r="D30" s="4">
        <v>0.16600000000000001</v>
      </c>
    </row>
    <row r="31" spans="1:4" x14ac:dyDescent="0.2">
      <c r="A31" s="1">
        <v>20</v>
      </c>
      <c r="B31" s="1">
        <v>0.6</v>
      </c>
      <c r="C31" s="1">
        <v>28</v>
      </c>
      <c r="D31" s="4">
        <v>0.16600000000000001</v>
      </c>
    </row>
    <row r="32" spans="1:4" x14ac:dyDescent="0.2">
      <c r="A32" s="1">
        <v>31</v>
      </c>
      <c r="B32" s="1">
        <v>0.6</v>
      </c>
      <c r="C32" s="1">
        <v>28</v>
      </c>
      <c r="D32" s="4">
        <v>0.16600000000000001</v>
      </c>
    </row>
    <row r="33" spans="1:4" x14ac:dyDescent="0.2">
      <c r="A33" s="1">
        <v>11</v>
      </c>
      <c r="B33" s="1">
        <v>0.56000000000000005</v>
      </c>
      <c r="C33" s="1">
        <v>32</v>
      </c>
      <c r="D33" s="4">
        <v>8.3000000000000004E-2</v>
      </c>
    </row>
    <row r="34" spans="1:4" x14ac:dyDescent="0.2">
      <c r="A34" s="1">
        <v>18</v>
      </c>
      <c r="B34" s="1">
        <v>0.56000000000000005</v>
      </c>
      <c r="C34" s="1">
        <v>32</v>
      </c>
      <c r="D34" s="4">
        <v>8.3000000000000004E-2</v>
      </c>
    </row>
    <row r="35" spans="1:4" x14ac:dyDescent="0.2">
      <c r="A35" s="1">
        <v>26</v>
      </c>
      <c r="B35" s="1">
        <v>0.56000000000000005</v>
      </c>
      <c r="C35" s="1">
        <v>32</v>
      </c>
      <c r="D35" s="4">
        <v>8.3000000000000004E-2</v>
      </c>
    </row>
    <row r="36" spans="1:4" x14ac:dyDescent="0.2">
      <c r="A36" s="1">
        <v>17</v>
      </c>
      <c r="B36" s="1">
        <v>0.44</v>
      </c>
      <c r="C36" s="1">
        <v>35</v>
      </c>
      <c r="D36" s="4">
        <v>5.5E-2</v>
      </c>
    </row>
    <row r="37" spans="1:4" x14ac:dyDescent="0.2">
      <c r="A37" s="1">
        <v>32</v>
      </c>
      <c r="B37" s="1">
        <v>0.4</v>
      </c>
      <c r="C37" s="1">
        <v>36</v>
      </c>
      <c r="D37" s="4">
        <v>2.7E-2</v>
      </c>
    </row>
    <row r="38" spans="1:4" x14ac:dyDescent="0.2">
      <c r="A38" s="1">
        <v>27</v>
      </c>
      <c r="B38" s="1">
        <v>0.36</v>
      </c>
      <c r="C38" s="1">
        <v>37</v>
      </c>
      <c r="D38" s="4">
        <v>0</v>
      </c>
    </row>
  </sheetData>
  <sortState xmlns:xlrd2="http://schemas.microsoft.com/office/spreadsheetml/2017/richdata2" ref="A2:D38">
    <sortCondition ref="C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39C7D-A6CA-6A46-8B16-556A4F3F8111}">
  <dimension ref="A1:AT16"/>
  <sheetViews>
    <sheetView workbookViewId="0">
      <selection sqref="A1:XFD1048576"/>
    </sheetView>
  </sheetViews>
  <sheetFormatPr baseColWidth="10" defaultRowHeight="15" x14ac:dyDescent="0.2"/>
  <cols>
    <col min="1" max="28" width="10.83203125" style="1"/>
    <col min="29" max="29" width="14.5" style="1" customWidth="1"/>
    <col min="30" max="16384" width="10.83203125" style="1"/>
  </cols>
  <sheetData>
    <row r="1" spans="1:46" x14ac:dyDescent="0.2">
      <c r="A1" s="3" t="s">
        <v>287</v>
      </c>
      <c r="B1" s="3"/>
      <c r="C1" s="3" t="s">
        <v>288</v>
      </c>
      <c r="D1" s="3"/>
      <c r="E1" s="3" t="s">
        <v>289</v>
      </c>
      <c r="F1" s="3"/>
      <c r="G1" s="3" t="s">
        <v>290</v>
      </c>
      <c r="H1" s="3"/>
      <c r="I1" s="3" t="s">
        <v>291</v>
      </c>
      <c r="J1" s="3"/>
      <c r="K1" s="3" t="s">
        <v>292</v>
      </c>
      <c r="L1" s="3"/>
      <c r="M1" s="3" t="s">
        <v>293</v>
      </c>
      <c r="N1" s="3"/>
      <c r="O1" s="3" t="s">
        <v>294</v>
      </c>
      <c r="P1" s="3"/>
      <c r="Q1" s="3" t="s">
        <v>295</v>
      </c>
      <c r="R1" s="3"/>
      <c r="S1" s="3" t="s">
        <v>296</v>
      </c>
      <c r="T1" s="3"/>
      <c r="U1" s="3" t="s">
        <v>297</v>
      </c>
      <c r="V1" s="3"/>
      <c r="W1" s="3" t="s">
        <v>298</v>
      </c>
      <c r="X1" s="3"/>
      <c r="Y1" s="3" t="s">
        <v>299</v>
      </c>
      <c r="Z1" s="3"/>
      <c r="AA1" s="3" t="s">
        <v>300</v>
      </c>
      <c r="AB1" s="3"/>
      <c r="AC1" s="3" t="s">
        <v>301</v>
      </c>
      <c r="AD1" s="3"/>
      <c r="AE1" s="3" t="s">
        <v>302</v>
      </c>
      <c r="AF1" s="3"/>
      <c r="AG1" s="3" t="s">
        <v>303</v>
      </c>
      <c r="AH1" s="3"/>
      <c r="AI1" s="3" t="s">
        <v>304</v>
      </c>
      <c r="AJ1" s="3"/>
      <c r="AK1" s="3" t="s">
        <v>305</v>
      </c>
      <c r="AL1" s="3"/>
      <c r="AM1" s="3" t="s">
        <v>306</v>
      </c>
      <c r="AN1" s="3"/>
      <c r="AO1" s="3" t="s">
        <v>307</v>
      </c>
      <c r="AP1" s="3"/>
      <c r="AQ1" s="3" t="s">
        <v>308</v>
      </c>
      <c r="AR1" s="3"/>
      <c r="AS1" s="3" t="s">
        <v>309</v>
      </c>
      <c r="AT1" s="3"/>
    </row>
    <row r="3" spans="1:46" x14ac:dyDescent="0.2">
      <c r="A3" s="1" t="s">
        <v>273</v>
      </c>
      <c r="B3" s="1">
        <v>3.7567567567567566</v>
      </c>
      <c r="C3" s="1" t="s">
        <v>273</v>
      </c>
      <c r="D3" s="1">
        <v>3.6756756756756759</v>
      </c>
      <c r="E3" s="1" t="s">
        <v>273</v>
      </c>
      <c r="F3" s="1">
        <v>3.7297297297297298</v>
      </c>
      <c r="G3" s="1" t="s">
        <v>273</v>
      </c>
      <c r="H3" s="1">
        <v>3.5405405405405403</v>
      </c>
      <c r="I3" s="1" t="s">
        <v>273</v>
      </c>
      <c r="J3" s="1">
        <v>3.5675675675675675</v>
      </c>
      <c r="K3" s="1" t="s">
        <v>273</v>
      </c>
      <c r="L3" s="1">
        <v>626.54054054054052</v>
      </c>
      <c r="M3" s="1" t="s">
        <v>273</v>
      </c>
      <c r="N3" s="1">
        <v>116.05405405405405</v>
      </c>
      <c r="O3" s="1" t="s">
        <v>273</v>
      </c>
      <c r="P3" s="1">
        <v>0.72972972972972971</v>
      </c>
      <c r="Q3" s="1" t="s">
        <v>273</v>
      </c>
      <c r="R3" s="1">
        <v>0.64864864864864868</v>
      </c>
      <c r="S3" s="1" t="s">
        <v>273</v>
      </c>
      <c r="T3" s="1">
        <v>0.27027027027027029</v>
      </c>
      <c r="U3" s="1" t="s">
        <v>273</v>
      </c>
      <c r="V3" s="1">
        <v>0.83783783783783783</v>
      </c>
      <c r="W3" s="1" t="s">
        <v>273</v>
      </c>
      <c r="X3" s="1">
        <v>0.64864864864864868</v>
      </c>
      <c r="Y3" s="1" t="s">
        <v>273</v>
      </c>
      <c r="Z3" s="1">
        <v>0.48648648648648651</v>
      </c>
      <c r="AA3" s="1" t="s">
        <v>273</v>
      </c>
      <c r="AB3" s="1">
        <v>0.72972972972972971</v>
      </c>
      <c r="AC3" s="1" t="s">
        <v>273</v>
      </c>
      <c r="AD3" s="1">
        <v>0.73081081081081101</v>
      </c>
      <c r="AE3" s="1" t="s">
        <v>273</v>
      </c>
      <c r="AF3" s="1">
        <v>0.62162162162162171</v>
      </c>
      <c r="AG3" s="1" t="s">
        <v>273</v>
      </c>
      <c r="AH3" s="1">
        <v>-0.10918918918918924</v>
      </c>
      <c r="AI3" s="1" t="s">
        <v>273</v>
      </c>
      <c r="AJ3" s="1">
        <v>0.85419910560888013</v>
      </c>
      <c r="AK3" s="1" t="s">
        <v>273</v>
      </c>
      <c r="AL3" s="1">
        <v>1.5805045045045041</v>
      </c>
      <c r="AM3" s="1" t="s">
        <v>273</v>
      </c>
      <c r="AN3" s="1">
        <v>0.15779708279708279</v>
      </c>
      <c r="AO3" s="1" t="s">
        <v>273</v>
      </c>
      <c r="AP3" s="1">
        <v>-3.0540540540540539</v>
      </c>
      <c r="AQ3" s="1" t="s">
        <v>273</v>
      </c>
      <c r="AR3" s="1">
        <v>0.788985413985414</v>
      </c>
      <c r="AS3" s="1" t="s">
        <v>273</v>
      </c>
      <c r="AT3" s="1">
        <v>-0.15675675675675668</v>
      </c>
    </row>
    <row r="4" spans="1:46" x14ac:dyDescent="0.2">
      <c r="A4" s="1" t="s">
        <v>274</v>
      </c>
      <c r="B4" s="1">
        <v>0.12499492725686141</v>
      </c>
      <c r="C4" s="1" t="s">
        <v>274</v>
      </c>
      <c r="D4" s="1">
        <v>0.1345331939015143</v>
      </c>
      <c r="E4" s="1" t="s">
        <v>274</v>
      </c>
      <c r="F4" s="1">
        <v>0.14315539263126759</v>
      </c>
      <c r="G4" s="1" t="s">
        <v>274</v>
      </c>
      <c r="H4" s="1">
        <v>0.15302061037354076</v>
      </c>
      <c r="I4" s="1" t="s">
        <v>274</v>
      </c>
      <c r="J4" s="1">
        <v>0.14775873393564623</v>
      </c>
      <c r="K4" s="1" t="s">
        <v>274</v>
      </c>
      <c r="L4" s="1">
        <v>30.134822040146247</v>
      </c>
      <c r="M4" s="1" t="s">
        <v>274</v>
      </c>
      <c r="N4" s="1">
        <v>2.5237448775829234</v>
      </c>
      <c r="O4" s="1" t="s">
        <v>274</v>
      </c>
      <c r="P4" s="1">
        <v>7.4016561825022462E-2</v>
      </c>
      <c r="Q4" s="1" t="s">
        <v>274</v>
      </c>
      <c r="R4" s="1">
        <v>7.9565413210160779E-2</v>
      </c>
      <c r="S4" s="1" t="s">
        <v>274</v>
      </c>
      <c r="T4" s="1">
        <v>7.4016561825022448E-2</v>
      </c>
      <c r="U4" s="1" t="s">
        <v>274</v>
      </c>
      <c r="V4" s="1">
        <v>6.1433250887323682E-2</v>
      </c>
      <c r="W4" s="1" t="s">
        <v>274</v>
      </c>
      <c r="X4" s="1">
        <v>7.9565413210160779E-2</v>
      </c>
      <c r="Y4" s="1" t="s">
        <v>274</v>
      </c>
      <c r="Z4" s="1">
        <v>8.3302891932013193E-2</v>
      </c>
      <c r="AA4" s="1" t="s">
        <v>274</v>
      </c>
      <c r="AB4" s="1">
        <v>7.4016561825022462E-2</v>
      </c>
      <c r="AC4" s="1" t="s">
        <v>274</v>
      </c>
      <c r="AD4" s="1">
        <v>2.4292939378766251E-2</v>
      </c>
      <c r="AE4" s="1" t="s">
        <v>274</v>
      </c>
      <c r="AF4" s="1">
        <v>4.9578790950471616E-2</v>
      </c>
      <c r="AG4" s="1" t="s">
        <v>274</v>
      </c>
      <c r="AH4" s="1">
        <v>4.7211529761722999E-2</v>
      </c>
      <c r="AI4" s="1" t="s">
        <v>274</v>
      </c>
      <c r="AJ4" s="1">
        <v>6.9814569782591068E-2</v>
      </c>
      <c r="AK4" s="1" t="s">
        <v>274</v>
      </c>
      <c r="AL4" s="1">
        <v>0.21640781396601472</v>
      </c>
      <c r="AM4" s="1" t="s">
        <v>274</v>
      </c>
      <c r="AN4" s="1">
        <v>2.04556045518926E-2</v>
      </c>
      <c r="AO4" s="1" t="s">
        <v>274</v>
      </c>
      <c r="AP4" s="1">
        <v>0.13392854727313963</v>
      </c>
      <c r="AQ4" s="1" t="s">
        <v>274</v>
      </c>
      <c r="AR4" s="1">
        <v>0.102278022759463</v>
      </c>
      <c r="AS4" s="1" t="s">
        <v>274</v>
      </c>
      <c r="AT4" s="1">
        <v>6.5821277324712921E-2</v>
      </c>
    </row>
    <row r="5" spans="1:46" x14ac:dyDescent="0.2">
      <c r="A5" s="1" t="s">
        <v>275</v>
      </c>
      <c r="B5" s="1">
        <v>4</v>
      </c>
      <c r="C5" s="1" t="s">
        <v>275</v>
      </c>
      <c r="D5" s="1">
        <v>4</v>
      </c>
      <c r="E5" s="1" t="s">
        <v>275</v>
      </c>
      <c r="F5" s="1">
        <v>4</v>
      </c>
      <c r="G5" s="1" t="s">
        <v>275</v>
      </c>
      <c r="H5" s="1">
        <v>4</v>
      </c>
      <c r="I5" s="1" t="s">
        <v>275</v>
      </c>
      <c r="J5" s="1">
        <v>4</v>
      </c>
      <c r="K5" s="1" t="s">
        <v>275</v>
      </c>
      <c r="L5" s="1">
        <v>698</v>
      </c>
      <c r="M5" s="1" t="s">
        <v>275</v>
      </c>
      <c r="N5" s="1">
        <v>110</v>
      </c>
      <c r="O5" s="1" t="s">
        <v>275</v>
      </c>
      <c r="P5" s="1">
        <v>1</v>
      </c>
      <c r="Q5" s="1" t="s">
        <v>275</v>
      </c>
      <c r="R5" s="1">
        <v>1</v>
      </c>
      <c r="S5" s="1" t="s">
        <v>275</v>
      </c>
      <c r="T5" s="1">
        <v>0</v>
      </c>
      <c r="U5" s="1" t="s">
        <v>275</v>
      </c>
      <c r="V5" s="1">
        <v>1</v>
      </c>
      <c r="W5" s="1" t="s">
        <v>275</v>
      </c>
      <c r="X5" s="1">
        <v>1</v>
      </c>
      <c r="Y5" s="1" t="s">
        <v>275</v>
      </c>
      <c r="Z5" s="1">
        <v>0</v>
      </c>
      <c r="AA5" s="1" t="s">
        <v>275</v>
      </c>
      <c r="AB5" s="1">
        <v>1</v>
      </c>
      <c r="AC5" s="1" t="s">
        <v>275</v>
      </c>
      <c r="AD5" s="1">
        <v>0.8</v>
      </c>
      <c r="AE5" s="1" t="s">
        <v>275</v>
      </c>
      <c r="AF5" s="1">
        <v>0.5714285714285714</v>
      </c>
      <c r="AG5" s="1" t="s">
        <v>275</v>
      </c>
      <c r="AH5" s="1">
        <v>-2.8571428571428581E-2</v>
      </c>
      <c r="AI5" s="1" t="s">
        <v>275</v>
      </c>
      <c r="AJ5" s="1">
        <v>0.95238095238095233</v>
      </c>
      <c r="AK5" s="1" t="s">
        <v>275</v>
      </c>
      <c r="AL5" s="1">
        <v>1.0266666666666668</v>
      </c>
      <c r="AM5" s="1" t="s">
        <v>275</v>
      </c>
      <c r="AN5" s="1">
        <v>0.14285714285714285</v>
      </c>
      <c r="AO5" s="1" t="s">
        <v>275</v>
      </c>
      <c r="AP5" s="1">
        <v>-3</v>
      </c>
      <c r="AQ5" s="1" t="s">
        <v>275</v>
      </c>
      <c r="AR5" s="1">
        <v>0.7142857142857143</v>
      </c>
      <c r="AS5" s="1" t="s">
        <v>275</v>
      </c>
      <c r="AT5" s="1">
        <v>-0.19999999999999996</v>
      </c>
    </row>
    <row r="6" spans="1:46" x14ac:dyDescent="0.2">
      <c r="A6" s="1" t="s">
        <v>276</v>
      </c>
      <c r="B6" s="1">
        <v>4</v>
      </c>
      <c r="C6" s="1" t="s">
        <v>276</v>
      </c>
      <c r="D6" s="1">
        <v>4</v>
      </c>
      <c r="E6" s="1" t="s">
        <v>276</v>
      </c>
      <c r="F6" s="1">
        <v>4</v>
      </c>
      <c r="G6" s="1" t="s">
        <v>276</v>
      </c>
      <c r="H6" s="1">
        <v>4</v>
      </c>
      <c r="I6" s="1" t="s">
        <v>276</v>
      </c>
      <c r="J6" s="1">
        <v>4</v>
      </c>
      <c r="K6" s="1" t="s">
        <v>276</v>
      </c>
      <c r="L6" s="1">
        <v>780</v>
      </c>
      <c r="M6" s="1" t="s">
        <v>276</v>
      </c>
      <c r="N6" s="1">
        <v>109</v>
      </c>
      <c r="O6" s="1" t="s">
        <v>276</v>
      </c>
      <c r="P6" s="1">
        <v>1</v>
      </c>
      <c r="Q6" s="1" t="s">
        <v>276</v>
      </c>
      <c r="R6" s="1">
        <v>1</v>
      </c>
      <c r="S6" s="1" t="s">
        <v>276</v>
      </c>
      <c r="T6" s="1">
        <v>0</v>
      </c>
      <c r="U6" s="1" t="s">
        <v>276</v>
      </c>
      <c r="V6" s="1">
        <v>1</v>
      </c>
      <c r="W6" s="1" t="s">
        <v>276</v>
      </c>
      <c r="X6" s="1">
        <v>1</v>
      </c>
      <c r="Y6" s="1" t="s">
        <v>276</v>
      </c>
      <c r="Z6" s="1">
        <v>0</v>
      </c>
      <c r="AA6" s="1" t="s">
        <v>276</v>
      </c>
      <c r="AB6" s="1">
        <v>1</v>
      </c>
      <c r="AC6" s="1" t="s">
        <v>276</v>
      </c>
      <c r="AD6" s="1">
        <v>0.8</v>
      </c>
      <c r="AE6" s="1" t="s">
        <v>276</v>
      </c>
      <c r="AF6" s="1">
        <v>0.8571428571428571</v>
      </c>
      <c r="AG6" s="1" t="s">
        <v>276</v>
      </c>
      <c r="AH6" s="1">
        <v>-0.22857142857142865</v>
      </c>
      <c r="AI6" s="1" t="s">
        <v>276</v>
      </c>
      <c r="AJ6" s="1">
        <v>0.71428571428571419</v>
      </c>
      <c r="AK6" s="1" t="s">
        <v>276</v>
      </c>
      <c r="AL6" s="1">
        <v>1.4000000000000001</v>
      </c>
      <c r="AM6" s="1" t="s">
        <v>276</v>
      </c>
      <c r="AN6" s="1">
        <v>0</v>
      </c>
      <c r="AO6" s="1" t="s">
        <v>276</v>
      </c>
      <c r="AP6" s="1">
        <v>-3</v>
      </c>
      <c r="AQ6" s="1" t="s">
        <v>276</v>
      </c>
      <c r="AR6" s="1">
        <v>0</v>
      </c>
      <c r="AS6" s="1" t="s">
        <v>276</v>
      </c>
      <c r="AT6" s="1">
        <v>0.19999999999999996</v>
      </c>
    </row>
    <row r="7" spans="1:46" x14ac:dyDescent="0.2">
      <c r="A7" s="1" t="s">
        <v>277</v>
      </c>
      <c r="B7" s="1">
        <v>0.76031445999538816</v>
      </c>
      <c r="C7" s="1" t="s">
        <v>277</v>
      </c>
      <c r="D7" s="1">
        <v>0.81833347094547604</v>
      </c>
      <c r="E7" s="1" t="s">
        <v>277</v>
      </c>
      <c r="F7" s="1">
        <v>0.8707802583076043</v>
      </c>
      <c r="G7" s="1" t="s">
        <v>277</v>
      </c>
      <c r="H7" s="1">
        <v>0.9307880351435367</v>
      </c>
      <c r="I7" s="1" t="s">
        <v>277</v>
      </c>
      <c r="J7" s="1">
        <v>0.89878129030805276</v>
      </c>
      <c r="K7" s="1" t="s">
        <v>277</v>
      </c>
      <c r="L7" s="1">
        <v>183.30296636300653</v>
      </c>
      <c r="M7" s="1" t="s">
        <v>277</v>
      </c>
      <c r="N7" s="1">
        <v>15.351340777393474</v>
      </c>
      <c r="O7" s="1" t="s">
        <v>277</v>
      </c>
      <c r="P7" s="1">
        <v>0.45022516889074821</v>
      </c>
      <c r="Q7" s="1" t="s">
        <v>277</v>
      </c>
      <c r="R7" s="1">
        <v>0.48397751418246099</v>
      </c>
      <c r="S7" s="1" t="s">
        <v>277</v>
      </c>
      <c r="T7" s="1">
        <v>0.45022516889074815</v>
      </c>
      <c r="U7" s="1" t="s">
        <v>277</v>
      </c>
      <c r="V7" s="1">
        <v>0.37368387661182234</v>
      </c>
      <c r="W7" s="1" t="s">
        <v>277</v>
      </c>
      <c r="X7" s="1">
        <v>0.48397751418246099</v>
      </c>
      <c r="Y7" s="1" t="s">
        <v>277</v>
      </c>
      <c r="Z7" s="1">
        <v>0.50671170970953172</v>
      </c>
      <c r="AA7" s="1" t="s">
        <v>277</v>
      </c>
      <c r="AB7" s="1">
        <v>0.45022516889074821</v>
      </c>
      <c r="AC7" s="1" t="s">
        <v>277</v>
      </c>
      <c r="AD7" s="1">
        <v>0.14776818140396544</v>
      </c>
      <c r="AE7" s="1" t="s">
        <v>277</v>
      </c>
      <c r="AF7" s="1">
        <v>0.30157601189101718</v>
      </c>
      <c r="AG7" s="1" t="s">
        <v>277</v>
      </c>
      <c r="AH7" s="1">
        <v>0.28717652423266787</v>
      </c>
      <c r="AI7" s="1" t="s">
        <v>277</v>
      </c>
      <c r="AJ7" s="1">
        <v>0.42466544914243526</v>
      </c>
      <c r="AK7" s="1" t="s">
        <v>277</v>
      </c>
      <c r="AL7" s="1">
        <v>1.316357342056222</v>
      </c>
      <c r="AM7" s="1" t="s">
        <v>277</v>
      </c>
      <c r="AN7" s="1">
        <v>0.12442658490285001</v>
      </c>
      <c r="AO7" s="1" t="s">
        <v>277</v>
      </c>
      <c r="AP7" s="1">
        <v>0.81465554909032756</v>
      </c>
      <c r="AQ7" s="1" t="s">
        <v>277</v>
      </c>
      <c r="AR7" s="1">
        <v>0.62213292451425006</v>
      </c>
      <c r="AS7" s="1" t="s">
        <v>277</v>
      </c>
      <c r="AT7" s="1">
        <v>0.40037519940713157</v>
      </c>
    </row>
    <row r="8" spans="1:46" x14ac:dyDescent="0.2">
      <c r="A8" s="1" t="s">
        <v>278</v>
      </c>
      <c r="B8" s="1">
        <v>0.57807807807807876</v>
      </c>
      <c r="C8" s="1" t="s">
        <v>278</v>
      </c>
      <c r="D8" s="1">
        <v>0.66966966966967023</v>
      </c>
      <c r="E8" s="1" t="s">
        <v>278</v>
      </c>
      <c r="F8" s="1">
        <v>0.7582582582582581</v>
      </c>
      <c r="G8" s="1" t="s">
        <v>278</v>
      </c>
      <c r="H8" s="1">
        <v>0.86636636636636566</v>
      </c>
      <c r="I8" s="1" t="s">
        <v>278</v>
      </c>
      <c r="J8" s="1">
        <v>0.80780780780780814</v>
      </c>
      <c r="K8" s="1" t="s">
        <v>278</v>
      </c>
      <c r="L8" s="1">
        <v>33599.9774774775</v>
      </c>
      <c r="M8" s="1" t="s">
        <v>278</v>
      </c>
      <c r="N8" s="1">
        <v>235.6636636636637</v>
      </c>
      <c r="O8" s="1" t="s">
        <v>278</v>
      </c>
      <c r="P8" s="1">
        <v>0.20270270270270274</v>
      </c>
      <c r="Q8" s="1" t="s">
        <v>278</v>
      </c>
      <c r="R8" s="1">
        <v>0.2342342342342342</v>
      </c>
      <c r="S8" s="1" t="s">
        <v>278</v>
      </c>
      <c r="T8" s="1">
        <v>0.20270270270270271</v>
      </c>
      <c r="U8" s="1" t="s">
        <v>278</v>
      </c>
      <c r="V8" s="1">
        <v>0.13963963963963966</v>
      </c>
      <c r="W8" s="1" t="s">
        <v>278</v>
      </c>
      <c r="X8" s="1">
        <v>0.2342342342342342</v>
      </c>
      <c r="Y8" s="1" t="s">
        <v>278</v>
      </c>
      <c r="Z8" s="1">
        <v>0.2567567567567568</v>
      </c>
      <c r="AA8" s="1" t="s">
        <v>278</v>
      </c>
      <c r="AB8" s="1">
        <v>0.20270270270270274</v>
      </c>
      <c r="AC8" s="1" t="s">
        <v>278</v>
      </c>
      <c r="AD8" s="1">
        <v>2.183543543543524E-2</v>
      </c>
      <c r="AE8" s="1" t="s">
        <v>278</v>
      </c>
      <c r="AF8" s="1">
        <v>9.0948090948090921E-2</v>
      </c>
      <c r="AG8" s="1" t="s">
        <v>278</v>
      </c>
      <c r="AH8" s="1">
        <v>8.2470356070356077E-2</v>
      </c>
      <c r="AI8" s="1" t="s">
        <v>278</v>
      </c>
      <c r="AJ8" s="1">
        <v>0.18034074369534625</v>
      </c>
      <c r="AK8" s="1" t="s">
        <v>278</v>
      </c>
      <c r="AL8" s="1">
        <v>1.7327966519853217</v>
      </c>
      <c r="AM8" s="1" t="s">
        <v>278</v>
      </c>
      <c r="AN8" s="1">
        <v>1.5481975030586142E-2</v>
      </c>
      <c r="AO8" s="1" t="s">
        <v>278</v>
      </c>
      <c r="AP8" s="1">
        <v>0.66366366366366314</v>
      </c>
      <c r="AQ8" s="1" t="s">
        <v>278</v>
      </c>
      <c r="AR8" s="1">
        <v>0.38704937576465359</v>
      </c>
      <c r="AS8" s="1" t="s">
        <v>278</v>
      </c>
      <c r="AT8" s="1">
        <v>0.16030030030030035</v>
      </c>
    </row>
    <row r="9" spans="1:46" x14ac:dyDescent="0.2">
      <c r="A9" s="1" t="s">
        <v>279</v>
      </c>
      <c r="B9" s="1">
        <v>0.7109552902625027</v>
      </c>
      <c r="C9" s="1" t="s">
        <v>279</v>
      </c>
      <c r="D9" s="1">
        <v>8.0231729925782869E-2</v>
      </c>
      <c r="E9" s="1" t="s">
        <v>279</v>
      </c>
      <c r="F9" s="1">
        <v>1.8031830987075805</v>
      </c>
      <c r="G9" s="1" t="s">
        <v>279</v>
      </c>
      <c r="H9" s="1">
        <v>1.4972973948491948</v>
      </c>
      <c r="I9" s="1" t="s">
        <v>279</v>
      </c>
      <c r="J9" s="1">
        <v>0.84722626132582679</v>
      </c>
      <c r="K9" s="1" t="s">
        <v>279</v>
      </c>
      <c r="L9" s="1">
        <v>-0.6496610285668214</v>
      </c>
      <c r="M9" s="1" t="s">
        <v>279</v>
      </c>
      <c r="N9" s="1">
        <v>-0.18437288995352308</v>
      </c>
      <c r="O9" s="1" t="s">
        <v>279</v>
      </c>
      <c r="P9" s="1">
        <v>-0.88717086834734049</v>
      </c>
      <c r="Q9" s="1" t="s">
        <v>279</v>
      </c>
      <c r="R9" s="1">
        <v>-1.6718164188752451</v>
      </c>
      <c r="S9" s="1" t="s">
        <v>279</v>
      </c>
      <c r="T9" s="1">
        <v>-0.88717086834734094</v>
      </c>
      <c r="U9" s="1" t="s">
        <v>279</v>
      </c>
      <c r="V9" s="1">
        <v>1.7451883979398213</v>
      </c>
      <c r="W9" s="1" t="s">
        <v>279</v>
      </c>
      <c r="X9" s="1">
        <v>-1.6718164188752453</v>
      </c>
      <c r="Y9" s="1" t="s">
        <v>279</v>
      </c>
      <c r="Z9" s="1">
        <v>-2.1142857142857139</v>
      </c>
      <c r="AA9" s="1" t="s">
        <v>279</v>
      </c>
      <c r="AB9" s="1">
        <v>-0.88717086834734138</v>
      </c>
      <c r="AC9" s="1" t="s">
        <v>279</v>
      </c>
      <c r="AD9" s="1">
        <v>0.46254718750412627</v>
      </c>
      <c r="AE9" s="1" t="s">
        <v>279</v>
      </c>
      <c r="AF9" s="1">
        <v>-0.99954741063388486</v>
      </c>
      <c r="AG9" s="1" t="s">
        <v>279</v>
      </c>
      <c r="AH9" s="1">
        <v>-0.896055813537874</v>
      </c>
      <c r="AI9" s="1" t="s">
        <v>279</v>
      </c>
      <c r="AJ9" s="1">
        <v>-0.70389259234659862</v>
      </c>
      <c r="AK9" s="1" t="s">
        <v>279</v>
      </c>
      <c r="AL9" s="1">
        <v>3.6549746482339618</v>
      </c>
      <c r="AM9" s="1" t="s">
        <v>279</v>
      </c>
      <c r="AN9" s="1">
        <v>-4.9009114423461231E-2</v>
      </c>
      <c r="AO9" s="1" t="s">
        <v>279</v>
      </c>
      <c r="AP9" s="1">
        <v>7.4403318072587599E-2</v>
      </c>
      <c r="AQ9" s="1" t="s">
        <v>279</v>
      </c>
      <c r="AR9" s="1">
        <v>-4.9009114423459454E-2</v>
      </c>
      <c r="AS9" s="1" t="s">
        <v>279</v>
      </c>
      <c r="AT9" s="1">
        <v>-0.89288659430139239</v>
      </c>
    </row>
    <row r="10" spans="1:46" x14ac:dyDescent="0.2">
      <c r="A10" s="1" t="s">
        <v>280</v>
      </c>
      <c r="B10" s="1">
        <v>-0.753716067024783</v>
      </c>
      <c r="C10" s="1" t="s">
        <v>280</v>
      </c>
      <c r="D10" s="1">
        <v>-0.60450038174317555</v>
      </c>
      <c r="E10" s="1" t="s">
        <v>280</v>
      </c>
      <c r="F10" s="1">
        <v>-1.0289752286744418</v>
      </c>
      <c r="G10" s="1" t="s">
        <v>280</v>
      </c>
      <c r="H10" s="1">
        <v>-0.88927833706079107</v>
      </c>
      <c r="I10" s="1" t="s">
        <v>280</v>
      </c>
      <c r="J10" s="1">
        <v>-0.94161848981441409</v>
      </c>
      <c r="K10" s="1" t="s">
        <v>280</v>
      </c>
      <c r="L10" s="1">
        <v>-0.64808330538764003</v>
      </c>
      <c r="M10" s="1" t="s">
        <v>280</v>
      </c>
      <c r="N10" s="1">
        <v>0.3874720136244495</v>
      </c>
      <c r="O10" s="1" t="s">
        <v>280</v>
      </c>
      <c r="P10" s="1">
        <v>-1.0788252618372587</v>
      </c>
      <c r="Q10" s="1" t="s">
        <v>280</v>
      </c>
      <c r="R10" s="1">
        <v>-0.64938081847998297</v>
      </c>
      <c r="S10" s="1" t="s">
        <v>280</v>
      </c>
      <c r="T10" s="1">
        <v>1.0788252618372594</v>
      </c>
      <c r="U10" s="1" t="s">
        <v>280</v>
      </c>
      <c r="V10" s="1">
        <v>-1.9114705209176164</v>
      </c>
      <c r="W10" s="1" t="s">
        <v>280</v>
      </c>
      <c r="X10" s="1">
        <v>-0.64938081847998297</v>
      </c>
      <c r="Y10" s="1" t="s">
        <v>280</v>
      </c>
      <c r="Z10" s="1">
        <v>5.6385964689481538E-2</v>
      </c>
      <c r="AA10" s="1" t="s">
        <v>280</v>
      </c>
      <c r="AB10" s="1">
        <v>-1.0788252618372587</v>
      </c>
      <c r="AC10" s="1" t="s">
        <v>280</v>
      </c>
      <c r="AD10" s="1">
        <v>-0.74734644753563573</v>
      </c>
      <c r="AE10" s="1" t="s">
        <v>280</v>
      </c>
      <c r="AF10" s="1">
        <v>-0.36117265121061498</v>
      </c>
      <c r="AG10" s="1" t="s">
        <v>280</v>
      </c>
      <c r="AH10" s="1">
        <v>-0.15709413683687834</v>
      </c>
      <c r="AI10" s="1" t="s">
        <v>280</v>
      </c>
      <c r="AJ10" s="1">
        <v>-0.12119853898946306</v>
      </c>
      <c r="AK10" s="1" t="s">
        <v>280</v>
      </c>
      <c r="AL10" s="1">
        <v>2.0279472039290201</v>
      </c>
      <c r="AM10" s="1" t="s">
        <v>280</v>
      </c>
      <c r="AN10" s="1">
        <v>0.37563856504084886</v>
      </c>
      <c r="AO10" s="1" t="s">
        <v>280</v>
      </c>
      <c r="AP10" s="1">
        <v>0.63167904632915717</v>
      </c>
      <c r="AQ10" s="1" t="s">
        <v>280</v>
      </c>
      <c r="AR10" s="1">
        <v>0.37563856504084941</v>
      </c>
      <c r="AS10" s="1" t="s">
        <v>280</v>
      </c>
      <c r="AT10" s="1">
        <v>-0.16363377825748465</v>
      </c>
    </row>
    <row r="11" spans="1:46" x14ac:dyDescent="0.2">
      <c r="A11" s="1" t="s">
        <v>281</v>
      </c>
      <c r="B11" s="1">
        <v>3</v>
      </c>
      <c r="C11" s="1" t="s">
        <v>281</v>
      </c>
      <c r="D11" s="1">
        <v>3</v>
      </c>
      <c r="E11" s="1" t="s">
        <v>281</v>
      </c>
      <c r="F11" s="1">
        <v>4</v>
      </c>
      <c r="G11" s="1" t="s">
        <v>281</v>
      </c>
      <c r="H11" s="1">
        <v>4</v>
      </c>
      <c r="I11" s="1" t="s">
        <v>281</v>
      </c>
      <c r="J11" s="1">
        <v>4</v>
      </c>
      <c r="K11" s="1" t="s">
        <v>281</v>
      </c>
      <c r="L11" s="1">
        <v>697</v>
      </c>
      <c r="M11" s="1" t="s">
        <v>281</v>
      </c>
      <c r="N11" s="1">
        <v>67</v>
      </c>
      <c r="O11" s="1" t="s">
        <v>281</v>
      </c>
      <c r="P11" s="1">
        <v>1</v>
      </c>
      <c r="Q11" s="1" t="s">
        <v>281</v>
      </c>
      <c r="R11" s="1">
        <v>1</v>
      </c>
      <c r="S11" s="1" t="s">
        <v>281</v>
      </c>
      <c r="T11" s="1">
        <v>1</v>
      </c>
      <c r="U11" s="1" t="s">
        <v>281</v>
      </c>
      <c r="V11" s="1">
        <v>1</v>
      </c>
      <c r="W11" s="1" t="s">
        <v>281</v>
      </c>
      <c r="X11" s="1">
        <v>1</v>
      </c>
      <c r="Y11" s="1" t="s">
        <v>281</v>
      </c>
      <c r="Z11" s="1">
        <v>1</v>
      </c>
      <c r="AA11" s="1" t="s">
        <v>281</v>
      </c>
      <c r="AB11" s="1">
        <v>1</v>
      </c>
      <c r="AC11" s="1" t="s">
        <v>281</v>
      </c>
      <c r="AD11" s="1">
        <v>0.64</v>
      </c>
      <c r="AE11" s="1" t="s">
        <v>281</v>
      </c>
      <c r="AF11" s="1">
        <v>1</v>
      </c>
      <c r="AG11" s="1" t="s">
        <v>281</v>
      </c>
      <c r="AH11" s="1">
        <v>1.0571428571428574</v>
      </c>
      <c r="AI11" s="1" t="s">
        <v>281</v>
      </c>
      <c r="AJ11" s="1">
        <v>1.6666666666666667</v>
      </c>
      <c r="AK11" s="1" t="s">
        <v>281</v>
      </c>
      <c r="AL11" s="1">
        <v>5.6000000000000005</v>
      </c>
      <c r="AM11" s="1" t="s">
        <v>281</v>
      </c>
      <c r="AN11" s="1">
        <v>0.5</v>
      </c>
      <c r="AO11" s="1" t="s">
        <v>281</v>
      </c>
      <c r="AP11" s="1">
        <v>3.5</v>
      </c>
      <c r="AQ11" s="1" t="s">
        <v>281</v>
      </c>
      <c r="AR11" s="1">
        <v>2.5</v>
      </c>
      <c r="AS11" s="1" t="s">
        <v>281</v>
      </c>
      <c r="AT11" s="1">
        <v>1.5</v>
      </c>
    </row>
    <row r="12" spans="1:46" x14ac:dyDescent="0.2">
      <c r="A12" s="1" t="s">
        <v>282</v>
      </c>
      <c r="B12" s="1">
        <v>2</v>
      </c>
      <c r="C12" s="1" t="s">
        <v>282</v>
      </c>
      <c r="D12" s="1">
        <v>2</v>
      </c>
      <c r="E12" s="1" t="s">
        <v>282</v>
      </c>
      <c r="F12" s="1">
        <v>1</v>
      </c>
      <c r="G12" s="1" t="s">
        <v>282</v>
      </c>
      <c r="H12" s="1">
        <v>1</v>
      </c>
      <c r="I12" s="1" t="s">
        <v>282</v>
      </c>
      <c r="J12" s="1">
        <v>1</v>
      </c>
      <c r="K12" s="1" t="s">
        <v>282</v>
      </c>
      <c r="L12" s="1">
        <v>200</v>
      </c>
      <c r="M12" s="1" t="s">
        <v>282</v>
      </c>
      <c r="N12" s="1">
        <v>84</v>
      </c>
      <c r="O12" s="1" t="s">
        <v>282</v>
      </c>
      <c r="P12" s="1">
        <v>0</v>
      </c>
      <c r="Q12" s="1" t="s">
        <v>282</v>
      </c>
      <c r="R12" s="1">
        <v>0</v>
      </c>
      <c r="S12" s="1" t="s">
        <v>282</v>
      </c>
      <c r="T12" s="1">
        <v>0</v>
      </c>
      <c r="U12" s="1" t="s">
        <v>282</v>
      </c>
      <c r="V12" s="1">
        <v>0</v>
      </c>
      <c r="W12" s="1" t="s">
        <v>282</v>
      </c>
      <c r="X12" s="1">
        <v>0</v>
      </c>
      <c r="Y12" s="1" t="s">
        <v>282</v>
      </c>
      <c r="Z12" s="1">
        <v>0</v>
      </c>
      <c r="AA12" s="1" t="s">
        <v>282</v>
      </c>
      <c r="AB12" s="1">
        <v>0</v>
      </c>
      <c r="AC12" s="1" t="s">
        <v>282</v>
      </c>
      <c r="AD12" s="1">
        <v>0.36</v>
      </c>
      <c r="AE12" s="1" t="s">
        <v>282</v>
      </c>
      <c r="AF12" s="1">
        <v>0</v>
      </c>
      <c r="AG12" s="1" t="s">
        <v>282</v>
      </c>
      <c r="AH12" s="1">
        <v>-0.65714285714285725</v>
      </c>
      <c r="AI12" s="1" t="s">
        <v>282</v>
      </c>
      <c r="AJ12" s="1">
        <v>0</v>
      </c>
      <c r="AK12" s="1" t="s">
        <v>282</v>
      </c>
      <c r="AL12" s="1">
        <v>0</v>
      </c>
      <c r="AM12" s="1" t="s">
        <v>282</v>
      </c>
      <c r="AN12" s="1">
        <v>0</v>
      </c>
      <c r="AO12" s="1" t="s">
        <v>282</v>
      </c>
      <c r="AP12" s="1">
        <v>-4.5</v>
      </c>
      <c r="AQ12" s="1" t="s">
        <v>282</v>
      </c>
      <c r="AR12" s="1">
        <v>0</v>
      </c>
      <c r="AS12" s="1" t="s">
        <v>282</v>
      </c>
      <c r="AT12" s="1">
        <v>-0.9</v>
      </c>
    </row>
    <row r="13" spans="1:46" x14ac:dyDescent="0.2">
      <c r="A13" s="1" t="s">
        <v>283</v>
      </c>
      <c r="B13" s="1">
        <v>5</v>
      </c>
      <c r="C13" s="1" t="s">
        <v>283</v>
      </c>
      <c r="D13" s="1">
        <v>5</v>
      </c>
      <c r="E13" s="1" t="s">
        <v>283</v>
      </c>
      <c r="F13" s="1">
        <v>5</v>
      </c>
      <c r="G13" s="1" t="s">
        <v>283</v>
      </c>
      <c r="H13" s="1">
        <v>5</v>
      </c>
      <c r="I13" s="1" t="s">
        <v>283</v>
      </c>
      <c r="J13" s="1">
        <v>5</v>
      </c>
      <c r="K13" s="1" t="s">
        <v>283</v>
      </c>
      <c r="L13" s="1">
        <v>897</v>
      </c>
      <c r="M13" s="1" t="s">
        <v>283</v>
      </c>
      <c r="N13" s="1">
        <v>151</v>
      </c>
      <c r="O13" s="1" t="s">
        <v>283</v>
      </c>
      <c r="P13" s="1">
        <v>1</v>
      </c>
      <c r="Q13" s="1" t="s">
        <v>283</v>
      </c>
      <c r="R13" s="1">
        <v>1</v>
      </c>
      <c r="S13" s="1" t="s">
        <v>283</v>
      </c>
      <c r="T13" s="1">
        <v>1</v>
      </c>
      <c r="U13" s="1" t="s">
        <v>283</v>
      </c>
      <c r="V13" s="1">
        <v>1</v>
      </c>
      <c r="W13" s="1" t="s">
        <v>283</v>
      </c>
      <c r="X13" s="1">
        <v>1</v>
      </c>
      <c r="Y13" s="1" t="s">
        <v>283</v>
      </c>
      <c r="Z13" s="1">
        <v>1</v>
      </c>
      <c r="AA13" s="1" t="s">
        <v>283</v>
      </c>
      <c r="AB13" s="1">
        <v>1</v>
      </c>
      <c r="AC13" s="1" t="s">
        <v>283</v>
      </c>
      <c r="AD13" s="1">
        <v>1</v>
      </c>
      <c r="AE13" s="1" t="s">
        <v>283</v>
      </c>
      <c r="AF13" s="1">
        <v>1</v>
      </c>
      <c r="AG13" s="1" t="s">
        <v>283</v>
      </c>
      <c r="AH13" s="1">
        <v>0.4</v>
      </c>
      <c r="AI13" s="1" t="s">
        <v>283</v>
      </c>
      <c r="AJ13" s="1">
        <v>1.6666666666666667</v>
      </c>
      <c r="AK13" s="1" t="s">
        <v>283</v>
      </c>
      <c r="AL13" s="1">
        <v>5.6000000000000005</v>
      </c>
      <c r="AM13" s="1" t="s">
        <v>283</v>
      </c>
      <c r="AN13" s="1">
        <v>0.5</v>
      </c>
      <c r="AO13" s="1" t="s">
        <v>283</v>
      </c>
      <c r="AP13" s="1">
        <v>-1</v>
      </c>
      <c r="AQ13" s="1" t="s">
        <v>283</v>
      </c>
      <c r="AR13" s="1">
        <v>2.5</v>
      </c>
      <c r="AS13" s="1" t="s">
        <v>283</v>
      </c>
      <c r="AT13" s="1">
        <v>0.6</v>
      </c>
    </row>
    <row r="14" spans="1:46" x14ac:dyDescent="0.2">
      <c r="A14" s="1" t="s">
        <v>284</v>
      </c>
      <c r="B14" s="1">
        <v>139</v>
      </c>
      <c r="C14" s="1" t="s">
        <v>284</v>
      </c>
      <c r="D14" s="1">
        <v>136</v>
      </c>
      <c r="E14" s="1" t="s">
        <v>284</v>
      </c>
      <c r="F14" s="1">
        <v>138</v>
      </c>
      <c r="G14" s="1" t="s">
        <v>284</v>
      </c>
      <c r="H14" s="1">
        <v>131</v>
      </c>
      <c r="I14" s="1" t="s">
        <v>284</v>
      </c>
      <c r="J14" s="1">
        <v>132</v>
      </c>
      <c r="K14" s="1" t="s">
        <v>284</v>
      </c>
      <c r="L14" s="1">
        <v>23182</v>
      </c>
      <c r="M14" s="1" t="s">
        <v>284</v>
      </c>
      <c r="N14" s="1">
        <v>4294</v>
      </c>
      <c r="O14" s="1" t="s">
        <v>284</v>
      </c>
      <c r="P14" s="1">
        <v>27</v>
      </c>
      <c r="Q14" s="1" t="s">
        <v>284</v>
      </c>
      <c r="R14" s="1">
        <v>24</v>
      </c>
      <c r="S14" s="1" t="s">
        <v>284</v>
      </c>
      <c r="T14" s="1">
        <v>10</v>
      </c>
      <c r="U14" s="1" t="s">
        <v>284</v>
      </c>
      <c r="V14" s="1">
        <v>31</v>
      </c>
      <c r="W14" s="1" t="s">
        <v>284</v>
      </c>
      <c r="X14" s="1">
        <v>24</v>
      </c>
      <c r="Y14" s="1" t="s">
        <v>284</v>
      </c>
      <c r="Z14" s="1">
        <v>18</v>
      </c>
      <c r="AA14" s="1" t="s">
        <v>284</v>
      </c>
      <c r="AB14" s="1">
        <v>27</v>
      </c>
      <c r="AC14" s="1" t="s">
        <v>284</v>
      </c>
      <c r="AD14" s="1">
        <v>27.040000000000006</v>
      </c>
      <c r="AE14" s="1" t="s">
        <v>284</v>
      </c>
      <c r="AF14" s="1">
        <v>23.000000000000004</v>
      </c>
      <c r="AG14" s="1" t="s">
        <v>284</v>
      </c>
      <c r="AH14" s="1">
        <v>-4.0400000000000018</v>
      </c>
      <c r="AI14" s="1" t="s">
        <v>284</v>
      </c>
      <c r="AJ14" s="1">
        <v>31.605366907528566</v>
      </c>
      <c r="AK14" s="1" t="s">
        <v>284</v>
      </c>
      <c r="AL14" s="1">
        <v>58.478666666666648</v>
      </c>
      <c r="AM14" s="1" t="s">
        <v>284</v>
      </c>
      <c r="AN14" s="1">
        <v>5.8384920634920636</v>
      </c>
      <c r="AO14" s="1" t="s">
        <v>284</v>
      </c>
      <c r="AP14" s="1">
        <v>-113</v>
      </c>
      <c r="AQ14" s="1" t="s">
        <v>284</v>
      </c>
      <c r="AR14" s="1">
        <v>29.192460317460316</v>
      </c>
      <c r="AS14" s="1" t="s">
        <v>284</v>
      </c>
      <c r="AT14" s="1">
        <v>-5.7999999999999972</v>
      </c>
    </row>
    <row r="15" spans="1:46" x14ac:dyDescent="0.2">
      <c r="A15" s="1" t="s">
        <v>285</v>
      </c>
      <c r="B15" s="1">
        <v>37</v>
      </c>
      <c r="C15" s="1" t="s">
        <v>285</v>
      </c>
      <c r="D15" s="1">
        <v>37</v>
      </c>
      <c r="E15" s="1" t="s">
        <v>285</v>
      </c>
      <c r="F15" s="1">
        <v>37</v>
      </c>
      <c r="G15" s="1" t="s">
        <v>285</v>
      </c>
      <c r="H15" s="1">
        <v>37</v>
      </c>
      <c r="I15" s="1" t="s">
        <v>285</v>
      </c>
      <c r="J15" s="1">
        <v>37</v>
      </c>
      <c r="K15" s="1" t="s">
        <v>285</v>
      </c>
      <c r="L15" s="1">
        <v>37</v>
      </c>
      <c r="M15" s="1" t="s">
        <v>285</v>
      </c>
      <c r="N15" s="1">
        <v>37</v>
      </c>
      <c r="O15" s="1" t="s">
        <v>285</v>
      </c>
      <c r="P15" s="1">
        <v>37</v>
      </c>
      <c r="Q15" s="1" t="s">
        <v>285</v>
      </c>
      <c r="R15" s="1">
        <v>37</v>
      </c>
      <c r="S15" s="1" t="s">
        <v>285</v>
      </c>
      <c r="T15" s="1">
        <v>37</v>
      </c>
      <c r="U15" s="1" t="s">
        <v>285</v>
      </c>
      <c r="V15" s="1">
        <v>37</v>
      </c>
      <c r="W15" s="1" t="s">
        <v>285</v>
      </c>
      <c r="X15" s="1">
        <v>37</v>
      </c>
      <c r="Y15" s="1" t="s">
        <v>285</v>
      </c>
      <c r="Z15" s="1">
        <v>37</v>
      </c>
      <c r="AA15" s="1" t="s">
        <v>285</v>
      </c>
      <c r="AB15" s="1">
        <v>37</v>
      </c>
      <c r="AC15" s="1" t="s">
        <v>285</v>
      </c>
      <c r="AD15" s="1">
        <v>37</v>
      </c>
      <c r="AE15" s="1" t="s">
        <v>285</v>
      </c>
      <c r="AF15" s="1">
        <v>37</v>
      </c>
      <c r="AG15" s="1" t="s">
        <v>285</v>
      </c>
      <c r="AH15" s="1">
        <v>37</v>
      </c>
      <c r="AI15" s="1" t="s">
        <v>285</v>
      </c>
      <c r="AJ15" s="1">
        <v>37</v>
      </c>
      <c r="AK15" s="1" t="s">
        <v>285</v>
      </c>
      <c r="AL15" s="1">
        <v>37</v>
      </c>
      <c r="AM15" s="1" t="s">
        <v>285</v>
      </c>
      <c r="AN15" s="1">
        <v>37</v>
      </c>
      <c r="AO15" s="1" t="s">
        <v>285</v>
      </c>
      <c r="AP15" s="1">
        <v>37</v>
      </c>
      <c r="AQ15" s="1" t="s">
        <v>285</v>
      </c>
      <c r="AR15" s="1">
        <v>37</v>
      </c>
      <c r="AS15" s="1" t="s">
        <v>285</v>
      </c>
      <c r="AT15" s="1">
        <v>37</v>
      </c>
    </row>
    <row r="16" spans="1:46" x14ac:dyDescent="0.2">
      <c r="A16" s="1" t="s">
        <v>286</v>
      </c>
      <c r="B16" s="1">
        <v>0.25350146212262842</v>
      </c>
      <c r="C16" s="1" t="s">
        <v>286</v>
      </c>
      <c r="D16" s="1">
        <v>0.27284596348440082</v>
      </c>
      <c r="E16" s="1" t="s">
        <v>286</v>
      </c>
      <c r="F16" s="1">
        <v>0.29033259300347475</v>
      </c>
      <c r="G16" s="1" t="s">
        <v>286</v>
      </c>
      <c r="H16" s="1">
        <v>0.31034018192494484</v>
      </c>
      <c r="I16" s="1" t="s">
        <v>286</v>
      </c>
      <c r="J16" s="1">
        <v>0.29966860188735062</v>
      </c>
      <c r="K16" s="1" t="s">
        <v>286</v>
      </c>
      <c r="L16" s="1">
        <v>61.116251800234053</v>
      </c>
      <c r="M16" s="1" t="s">
        <v>286</v>
      </c>
      <c r="N16" s="1">
        <v>5.1183918462310674</v>
      </c>
      <c r="O16" s="1" t="s">
        <v>286</v>
      </c>
      <c r="P16" s="1">
        <v>0.15011254501052665</v>
      </c>
      <c r="Q16" s="1" t="s">
        <v>286</v>
      </c>
      <c r="R16" s="1">
        <v>0.16136613721705775</v>
      </c>
      <c r="S16" s="1" t="s">
        <v>286</v>
      </c>
      <c r="T16" s="1">
        <v>0.15011254501052662</v>
      </c>
      <c r="U16" s="1" t="s">
        <v>286</v>
      </c>
      <c r="V16" s="1">
        <v>0.12459240758530808</v>
      </c>
      <c r="W16" s="1" t="s">
        <v>286</v>
      </c>
      <c r="X16" s="1">
        <v>0.16136613721705775</v>
      </c>
      <c r="Y16" s="1" t="s">
        <v>286</v>
      </c>
      <c r="Z16" s="1">
        <v>0.16894609539163871</v>
      </c>
      <c r="AA16" s="1" t="s">
        <v>286</v>
      </c>
      <c r="AB16" s="1">
        <v>0.15011254501052665</v>
      </c>
      <c r="AC16" s="1" t="s">
        <v>286</v>
      </c>
      <c r="AD16" s="1">
        <v>4.9268364620257576E-2</v>
      </c>
      <c r="AE16" s="1" t="s">
        <v>286</v>
      </c>
      <c r="AF16" s="1">
        <v>0.10055044850251532</v>
      </c>
      <c r="AG16" s="1" t="s">
        <v>286</v>
      </c>
      <c r="AH16" s="1">
        <v>9.5749420286860398E-2</v>
      </c>
      <c r="AI16" s="1" t="s">
        <v>286</v>
      </c>
      <c r="AJ16" s="1">
        <v>0.14159051015710397</v>
      </c>
      <c r="AK16" s="1" t="s">
        <v>286</v>
      </c>
      <c r="AL16" s="1">
        <v>0.43889538926976773</v>
      </c>
      <c r="AM16" s="1" t="s">
        <v>286</v>
      </c>
      <c r="AN16" s="1">
        <v>4.1485888878121775E-2</v>
      </c>
      <c r="AO16" s="1" t="s">
        <v>286</v>
      </c>
      <c r="AP16" s="1">
        <v>0.27161968328468111</v>
      </c>
      <c r="AQ16" s="1" t="s">
        <v>286</v>
      </c>
      <c r="AR16" s="1">
        <v>0.20742944439060887</v>
      </c>
      <c r="AS16" s="1" t="s">
        <v>286</v>
      </c>
      <c r="AT16" s="1">
        <v>0.13349173767912081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Raw</vt:lpstr>
      <vt:lpstr>Cleaned</vt:lpstr>
      <vt:lpstr>Additional Columns for Analysis</vt:lpstr>
      <vt:lpstr>Values without formulas</vt:lpstr>
      <vt:lpstr>Rank and Percentiles</vt:lpstr>
      <vt:lpstr>Descriptive 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2022-10-04T10:06:57Z</dcterms:created>
  <dcterms:modified xsi:type="dcterms:W3CDTF">2022-12-14T02:37:22Z</dcterms:modified>
</cp:coreProperties>
</file>