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영업\"/>
    </mc:Choice>
  </mc:AlternateContent>
  <xr:revisionPtr revIDLastSave="0" documentId="8_{D1DF7245-947B-4275-B8F6-CD2520CFD417}" xr6:coauthVersionLast="47" xr6:coauthVersionMax="47" xr10:uidLastSave="{00000000-0000-0000-0000-000000000000}"/>
  <bookViews>
    <workbookView xWindow="40920" yWindow="-120" windowWidth="29040" windowHeight="15990" activeTab="5" xr2:uid="{00000000-000D-0000-FFFF-FFFF00000000}"/>
  </bookViews>
  <sheets>
    <sheet name="Sheet1" sheetId="2" r:id="rId1"/>
    <sheet name="판매현황" sheetId="1" r:id="rId2"/>
    <sheet name="Sheet5" sheetId="6" r:id="rId3"/>
    <sheet name="Sheet3" sheetId="4" r:id="rId4"/>
    <sheet name="Sheet2" sheetId="3" r:id="rId5"/>
    <sheet name="제품별판매이익율" sheetId="5" r:id="rId6"/>
  </sheets>
  <definedNames>
    <definedName name="_xlnm._FilterDatabase" localSheetId="4" hidden="1">Sheet2!$A$2:$AT$493</definedName>
    <definedName name="_xlnm._FilterDatabase" localSheetId="5" hidden="1">제품별판매이익율!$A$2:$P$172</definedName>
    <definedName name="_xlnm._FilterDatabase" localSheetId="1" hidden="1">판매현황!$A$2:$AQ$492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2" i="5" l="1"/>
  <c r="J182" i="5"/>
  <c r="K180" i="5"/>
  <c r="J180" i="5"/>
  <c r="S169" i="5"/>
  <c r="S167" i="5"/>
  <c r="S163" i="5"/>
  <c r="S162" i="5"/>
  <c r="S157" i="5"/>
  <c r="S156" i="5"/>
  <c r="S155" i="5"/>
  <c r="S151" i="5"/>
  <c r="S142" i="5"/>
  <c r="S92" i="5"/>
  <c r="P55" i="5"/>
  <c r="P119" i="5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63" i="5"/>
  <c r="P63" i="5" s="1"/>
  <c r="O64" i="5"/>
  <c r="P64" i="5" s="1"/>
  <c r="O65" i="5"/>
  <c r="P65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Q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O120" i="5"/>
  <c r="P120" i="5" s="1"/>
  <c r="O121" i="5"/>
  <c r="P121" i="5" s="1"/>
  <c r="O122" i="5"/>
  <c r="P122" i="5" s="1"/>
  <c r="O123" i="5"/>
  <c r="P123" i="5" s="1"/>
  <c r="O124" i="5"/>
  <c r="P124" i="5" s="1"/>
  <c r="Q124" i="5" s="1"/>
  <c r="O125" i="5"/>
  <c r="P125" i="5" s="1"/>
  <c r="O126" i="5"/>
  <c r="P126" i="5" s="1"/>
  <c r="O127" i="5"/>
  <c r="P127" i="5" s="1"/>
  <c r="O128" i="5"/>
  <c r="P128" i="5" s="1"/>
  <c r="O129" i="5"/>
  <c r="P129" i="5" s="1"/>
  <c r="O130" i="5"/>
  <c r="P130" i="5" s="1"/>
  <c r="O131" i="5"/>
  <c r="P131" i="5" s="1"/>
  <c r="O132" i="5"/>
  <c r="P132" i="5" s="1"/>
  <c r="O133" i="5"/>
  <c r="P133" i="5" s="1"/>
  <c r="O134" i="5"/>
  <c r="P134" i="5" s="1"/>
  <c r="O135" i="5"/>
  <c r="P135" i="5" s="1"/>
  <c r="O136" i="5"/>
  <c r="P136" i="5" s="1"/>
  <c r="O137" i="5"/>
  <c r="P137" i="5" s="1"/>
  <c r="O138" i="5"/>
  <c r="P138" i="5" s="1"/>
  <c r="O139" i="5"/>
  <c r="P139" i="5" s="1"/>
  <c r="O140" i="5"/>
  <c r="P140" i="5" s="1"/>
  <c r="O141" i="5"/>
  <c r="P141" i="5" s="1"/>
  <c r="O142" i="5"/>
  <c r="P142" i="5" s="1"/>
  <c r="Q142" i="5" s="1"/>
  <c r="O143" i="5"/>
  <c r="P143" i="5" s="1"/>
  <c r="O144" i="5"/>
  <c r="P144" i="5" s="1"/>
  <c r="O145" i="5"/>
  <c r="P145" i="5" s="1"/>
  <c r="O146" i="5"/>
  <c r="P146" i="5" s="1"/>
  <c r="O147" i="5"/>
  <c r="P147" i="5" s="1"/>
  <c r="O148" i="5"/>
  <c r="P148" i="5" s="1"/>
  <c r="O149" i="5"/>
  <c r="P149" i="5" s="1"/>
  <c r="O150" i="5"/>
  <c r="P150" i="5" s="1"/>
  <c r="O151" i="5"/>
  <c r="P151" i="5" s="1"/>
  <c r="Q151" i="5" s="1"/>
  <c r="O152" i="5"/>
  <c r="P152" i="5" s="1"/>
  <c r="O153" i="5"/>
  <c r="P153" i="5" s="1"/>
  <c r="O154" i="5"/>
  <c r="P154" i="5" s="1"/>
  <c r="O155" i="5"/>
  <c r="P155" i="5" s="1"/>
  <c r="Q155" i="5" s="1"/>
  <c r="O156" i="5"/>
  <c r="P156" i="5" s="1"/>
  <c r="Q156" i="5" s="1"/>
  <c r="O157" i="5"/>
  <c r="P157" i="5" s="1"/>
  <c r="Q157" i="5" s="1"/>
  <c r="O158" i="5"/>
  <c r="P158" i="5" s="1"/>
  <c r="O159" i="5"/>
  <c r="P159" i="5" s="1"/>
  <c r="O160" i="5"/>
  <c r="P160" i="5" s="1"/>
  <c r="O161" i="5"/>
  <c r="P161" i="5" s="1"/>
  <c r="O162" i="5"/>
  <c r="P162" i="5" s="1"/>
  <c r="Q162" i="5" s="1"/>
  <c r="O163" i="5"/>
  <c r="P163" i="5" s="1"/>
  <c r="Q163" i="5" s="1"/>
  <c r="O164" i="5"/>
  <c r="P164" i="5" s="1"/>
  <c r="O165" i="5"/>
  <c r="P165" i="5" s="1"/>
  <c r="O166" i="5"/>
  <c r="P166" i="5" s="1"/>
  <c r="O167" i="5"/>
  <c r="P167" i="5" s="1"/>
  <c r="Q167" i="5" s="1"/>
  <c r="O168" i="5"/>
  <c r="P168" i="5" s="1"/>
  <c r="O169" i="5"/>
  <c r="P169" i="5" s="1"/>
  <c r="Q169" i="5" s="1"/>
  <c r="O170" i="5"/>
  <c r="P170" i="5" s="1"/>
  <c r="O171" i="5"/>
  <c r="P171" i="5" s="1"/>
  <c r="O3" i="5"/>
  <c r="P3" i="5" s="1"/>
  <c r="N5" i="5"/>
  <c r="N7" i="5"/>
  <c r="N99" i="5"/>
  <c r="N56" i="5"/>
  <c r="N51" i="5"/>
  <c r="N76" i="5"/>
  <c r="N34" i="5"/>
  <c r="N108" i="5"/>
  <c r="N10" i="5"/>
  <c r="N111" i="5"/>
  <c r="N112" i="5"/>
  <c r="N24" i="5"/>
  <c r="N127" i="5"/>
  <c r="N26" i="5"/>
  <c r="N119" i="5"/>
  <c r="N38" i="5"/>
  <c r="N19" i="5"/>
  <c r="N113" i="5"/>
  <c r="N109" i="5"/>
  <c r="N78" i="5"/>
  <c r="N41" i="5"/>
  <c r="N133" i="5"/>
  <c r="N20" i="5"/>
  <c r="N18" i="5"/>
  <c r="N74" i="5"/>
  <c r="N123" i="5"/>
  <c r="N79" i="5"/>
  <c r="N132" i="5"/>
  <c r="N35" i="5"/>
  <c r="N73" i="5"/>
  <c r="N40" i="5"/>
  <c r="N77" i="5"/>
  <c r="N44" i="5"/>
  <c r="N137" i="5"/>
  <c r="N124" i="5"/>
  <c r="N82" i="5"/>
  <c r="N55" i="5"/>
  <c r="N148" i="5"/>
  <c r="N31" i="5"/>
  <c r="N28" i="5"/>
  <c r="N110" i="5"/>
  <c r="N14" i="5"/>
  <c r="N21" i="5"/>
  <c r="N33" i="5"/>
  <c r="N45" i="5"/>
  <c r="N140" i="5"/>
  <c r="N103" i="5"/>
  <c r="N152" i="5"/>
  <c r="N104" i="5"/>
  <c r="N136" i="5"/>
  <c r="N22" i="5"/>
  <c r="N117" i="5"/>
  <c r="N86" i="5"/>
  <c r="N62" i="5"/>
  <c r="N151" i="5"/>
  <c r="N167" i="5"/>
  <c r="N92" i="5"/>
  <c r="N139" i="5"/>
  <c r="N157" i="5"/>
  <c r="N105" i="5"/>
  <c r="N146" i="5"/>
  <c r="N71" i="5"/>
  <c r="N57" i="5"/>
  <c r="N50" i="5"/>
  <c r="N6" i="5"/>
  <c r="N142" i="5"/>
  <c r="N72" i="5"/>
  <c r="N65" i="5"/>
  <c r="N84" i="5"/>
  <c r="N131" i="5"/>
  <c r="N12" i="5"/>
  <c r="N9" i="5"/>
  <c r="N36" i="5"/>
  <c r="N13" i="5"/>
  <c r="N125" i="5"/>
  <c r="N15" i="5"/>
  <c r="N80" i="5"/>
  <c r="N60" i="5"/>
  <c r="N70" i="5"/>
  <c r="N59" i="5"/>
  <c r="N52" i="5"/>
  <c r="N85" i="5"/>
  <c r="N39" i="5"/>
  <c r="N95" i="5"/>
  <c r="N143" i="5"/>
  <c r="N101" i="5"/>
  <c r="N87" i="5"/>
  <c r="N61" i="5"/>
  <c r="N162" i="5"/>
  <c r="N58" i="5"/>
  <c r="N155" i="5"/>
  <c r="N169" i="5"/>
  <c r="N96" i="5"/>
  <c r="N156" i="5"/>
  <c r="N63" i="5"/>
  <c r="N91" i="5"/>
  <c r="N8" i="5"/>
  <c r="N150" i="5"/>
  <c r="N81" i="5"/>
  <c r="N102" i="5"/>
  <c r="N90" i="5"/>
  <c r="N153" i="5"/>
  <c r="N3" i="5"/>
  <c r="N4" i="5"/>
  <c r="N116" i="5"/>
  <c r="N75" i="5"/>
  <c r="N134" i="5"/>
  <c r="N122" i="5"/>
  <c r="N46" i="5"/>
  <c r="N42" i="5"/>
  <c r="N43" i="5"/>
  <c r="N115" i="5"/>
  <c r="N168" i="5"/>
  <c r="N54" i="5"/>
  <c r="N27" i="5"/>
  <c r="N118" i="5"/>
  <c r="N17" i="5"/>
  <c r="N25" i="5"/>
  <c r="N11" i="5"/>
  <c r="N47" i="5"/>
  <c r="N120" i="5"/>
  <c r="N29" i="5"/>
  <c r="N37" i="5"/>
  <c r="N129" i="5"/>
  <c r="N48" i="5"/>
  <c r="N16" i="5"/>
  <c r="N49" i="5"/>
  <c r="N160" i="5"/>
  <c r="N135" i="5"/>
  <c r="N138" i="5"/>
  <c r="N30" i="5"/>
  <c r="N32" i="5"/>
  <c r="N53" i="5"/>
  <c r="N23" i="5"/>
  <c r="N121" i="5"/>
  <c r="N147" i="5"/>
  <c r="N83" i="5"/>
  <c r="N89" i="5"/>
  <c r="N66" i="5"/>
  <c r="N67" i="5"/>
  <c r="N68" i="5"/>
  <c r="N145" i="5"/>
  <c r="N97" i="5"/>
  <c r="N154" i="5"/>
  <c r="N114" i="5"/>
  <c r="N128" i="5"/>
  <c r="N98" i="5"/>
  <c r="N94" i="5"/>
  <c r="N107" i="5"/>
  <c r="N64" i="5"/>
  <c r="N93" i="5"/>
  <c r="N106" i="5"/>
  <c r="N130" i="5"/>
  <c r="N158" i="5"/>
  <c r="N163" i="5"/>
  <c r="N100" i="5"/>
  <c r="N161" i="5"/>
  <c r="N126" i="5"/>
  <c r="N159" i="5"/>
  <c r="N141" i="5"/>
  <c r="N165" i="5"/>
  <c r="N164" i="5"/>
  <c r="N166" i="5"/>
  <c r="N144" i="5"/>
  <c r="N149" i="5"/>
  <c r="N69" i="5"/>
  <c r="N88" i="5"/>
  <c r="E170" i="5"/>
  <c r="L5" i="5"/>
  <c r="M5" i="5" s="1"/>
  <c r="L7" i="5"/>
  <c r="M7" i="5" s="1"/>
  <c r="L99" i="5"/>
  <c r="M99" i="5" s="1"/>
  <c r="L56" i="5"/>
  <c r="M56" i="5" s="1"/>
  <c r="L51" i="5"/>
  <c r="M51" i="5" s="1"/>
  <c r="L76" i="5"/>
  <c r="M76" i="5" s="1"/>
  <c r="L34" i="5"/>
  <c r="M34" i="5" s="1"/>
  <c r="L108" i="5"/>
  <c r="M108" i="5" s="1"/>
  <c r="L10" i="5"/>
  <c r="M10" i="5" s="1"/>
  <c r="L111" i="5"/>
  <c r="M111" i="5" s="1"/>
  <c r="L112" i="5"/>
  <c r="M112" i="5" s="1"/>
  <c r="L24" i="5"/>
  <c r="M24" i="5" s="1"/>
  <c r="L127" i="5"/>
  <c r="M127" i="5" s="1"/>
  <c r="L26" i="5"/>
  <c r="M26" i="5" s="1"/>
  <c r="L119" i="5"/>
  <c r="M119" i="5" s="1"/>
  <c r="L38" i="5"/>
  <c r="M38" i="5" s="1"/>
  <c r="L19" i="5"/>
  <c r="M19" i="5" s="1"/>
  <c r="L113" i="5"/>
  <c r="M113" i="5" s="1"/>
  <c r="L109" i="5"/>
  <c r="M109" i="5" s="1"/>
  <c r="L78" i="5"/>
  <c r="M78" i="5" s="1"/>
  <c r="L41" i="5"/>
  <c r="M41" i="5" s="1"/>
  <c r="L133" i="5"/>
  <c r="M133" i="5" s="1"/>
  <c r="L20" i="5"/>
  <c r="M20" i="5" s="1"/>
  <c r="L18" i="5"/>
  <c r="M18" i="5" s="1"/>
  <c r="L74" i="5"/>
  <c r="M74" i="5" s="1"/>
  <c r="L123" i="5"/>
  <c r="M123" i="5" s="1"/>
  <c r="L79" i="5"/>
  <c r="M79" i="5" s="1"/>
  <c r="L132" i="5"/>
  <c r="M132" i="5" s="1"/>
  <c r="L35" i="5"/>
  <c r="M35" i="5" s="1"/>
  <c r="L73" i="5"/>
  <c r="M73" i="5" s="1"/>
  <c r="L40" i="5"/>
  <c r="M40" i="5" s="1"/>
  <c r="L77" i="5"/>
  <c r="M77" i="5" s="1"/>
  <c r="L44" i="5"/>
  <c r="M44" i="5" s="1"/>
  <c r="L137" i="5"/>
  <c r="M137" i="5" s="1"/>
  <c r="L124" i="5"/>
  <c r="M124" i="5" s="1"/>
  <c r="L82" i="5"/>
  <c r="M82" i="5" s="1"/>
  <c r="L55" i="5"/>
  <c r="M55" i="5" s="1"/>
  <c r="L148" i="5"/>
  <c r="M148" i="5" s="1"/>
  <c r="L31" i="5"/>
  <c r="M31" i="5" s="1"/>
  <c r="L28" i="5"/>
  <c r="M28" i="5" s="1"/>
  <c r="L110" i="5"/>
  <c r="M110" i="5" s="1"/>
  <c r="L14" i="5"/>
  <c r="M14" i="5" s="1"/>
  <c r="L21" i="5"/>
  <c r="M21" i="5" s="1"/>
  <c r="L33" i="5"/>
  <c r="M33" i="5" s="1"/>
  <c r="L45" i="5"/>
  <c r="M45" i="5" s="1"/>
  <c r="L140" i="5"/>
  <c r="M140" i="5" s="1"/>
  <c r="L103" i="5"/>
  <c r="M103" i="5" s="1"/>
  <c r="L152" i="5"/>
  <c r="M152" i="5" s="1"/>
  <c r="L104" i="5"/>
  <c r="M104" i="5" s="1"/>
  <c r="L136" i="5"/>
  <c r="M136" i="5" s="1"/>
  <c r="L22" i="5"/>
  <c r="M22" i="5" s="1"/>
  <c r="L117" i="5"/>
  <c r="M117" i="5" s="1"/>
  <c r="L86" i="5"/>
  <c r="M86" i="5" s="1"/>
  <c r="L62" i="5"/>
  <c r="M62" i="5" s="1"/>
  <c r="L151" i="5"/>
  <c r="M151" i="5" s="1"/>
  <c r="L167" i="5"/>
  <c r="M167" i="5" s="1"/>
  <c r="L92" i="5"/>
  <c r="M92" i="5" s="1"/>
  <c r="L139" i="5"/>
  <c r="M139" i="5" s="1"/>
  <c r="L157" i="5"/>
  <c r="M157" i="5" s="1"/>
  <c r="L105" i="5"/>
  <c r="M105" i="5" s="1"/>
  <c r="L146" i="5"/>
  <c r="M146" i="5" s="1"/>
  <c r="L71" i="5"/>
  <c r="M71" i="5" s="1"/>
  <c r="L57" i="5"/>
  <c r="M57" i="5" s="1"/>
  <c r="L50" i="5"/>
  <c r="M50" i="5" s="1"/>
  <c r="L6" i="5"/>
  <c r="M6" i="5" s="1"/>
  <c r="L142" i="5"/>
  <c r="M142" i="5" s="1"/>
  <c r="L72" i="5"/>
  <c r="M72" i="5" s="1"/>
  <c r="L65" i="5"/>
  <c r="M65" i="5" s="1"/>
  <c r="L84" i="5"/>
  <c r="M84" i="5" s="1"/>
  <c r="L131" i="5"/>
  <c r="M131" i="5" s="1"/>
  <c r="L12" i="5"/>
  <c r="M12" i="5" s="1"/>
  <c r="L9" i="5"/>
  <c r="M9" i="5" s="1"/>
  <c r="L36" i="5"/>
  <c r="M36" i="5" s="1"/>
  <c r="L13" i="5"/>
  <c r="M13" i="5" s="1"/>
  <c r="L125" i="5"/>
  <c r="M125" i="5" s="1"/>
  <c r="L15" i="5"/>
  <c r="M15" i="5" s="1"/>
  <c r="L80" i="5"/>
  <c r="M80" i="5" s="1"/>
  <c r="L60" i="5"/>
  <c r="M60" i="5" s="1"/>
  <c r="L70" i="5"/>
  <c r="M70" i="5" s="1"/>
  <c r="L59" i="5"/>
  <c r="M59" i="5" s="1"/>
  <c r="L52" i="5"/>
  <c r="M52" i="5" s="1"/>
  <c r="L85" i="5"/>
  <c r="M85" i="5" s="1"/>
  <c r="L39" i="5"/>
  <c r="M39" i="5" s="1"/>
  <c r="L95" i="5"/>
  <c r="M95" i="5" s="1"/>
  <c r="L143" i="5"/>
  <c r="M143" i="5" s="1"/>
  <c r="L101" i="5"/>
  <c r="M101" i="5" s="1"/>
  <c r="L87" i="5"/>
  <c r="M87" i="5" s="1"/>
  <c r="L61" i="5"/>
  <c r="M61" i="5" s="1"/>
  <c r="L162" i="5"/>
  <c r="M162" i="5" s="1"/>
  <c r="L58" i="5"/>
  <c r="M58" i="5" s="1"/>
  <c r="L155" i="5"/>
  <c r="M155" i="5" s="1"/>
  <c r="L169" i="5"/>
  <c r="M169" i="5" s="1"/>
  <c r="L96" i="5"/>
  <c r="M96" i="5" s="1"/>
  <c r="L156" i="5"/>
  <c r="M156" i="5" s="1"/>
  <c r="L63" i="5"/>
  <c r="M63" i="5" s="1"/>
  <c r="L91" i="5"/>
  <c r="M91" i="5" s="1"/>
  <c r="L8" i="5"/>
  <c r="M8" i="5" s="1"/>
  <c r="L150" i="5"/>
  <c r="M150" i="5" s="1"/>
  <c r="L81" i="5"/>
  <c r="M81" i="5" s="1"/>
  <c r="L102" i="5"/>
  <c r="M102" i="5" s="1"/>
  <c r="L90" i="5"/>
  <c r="M90" i="5" s="1"/>
  <c r="L153" i="5"/>
  <c r="M153" i="5" s="1"/>
  <c r="L3" i="5"/>
  <c r="M3" i="5" s="1"/>
  <c r="L4" i="5"/>
  <c r="M4" i="5" s="1"/>
  <c r="L116" i="5"/>
  <c r="M116" i="5" s="1"/>
  <c r="L75" i="5"/>
  <c r="M75" i="5" s="1"/>
  <c r="L134" i="5"/>
  <c r="M134" i="5" s="1"/>
  <c r="L122" i="5"/>
  <c r="M122" i="5" s="1"/>
  <c r="L46" i="5"/>
  <c r="M46" i="5" s="1"/>
  <c r="L42" i="5"/>
  <c r="M42" i="5" s="1"/>
  <c r="L43" i="5"/>
  <c r="M43" i="5" s="1"/>
  <c r="L115" i="5"/>
  <c r="M115" i="5" s="1"/>
  <c r="L168" i="5"/>
  <c r="M168" i="5" s="1"/>
  <c r="L54" i="5"/>
  <c r="M54" i="5" s="1"/>
  <c r="L27" i="5"/>
  <c r="M27" i="5" s="1"/>
  <c r="L118" i="5"/>
  <c r="M118" i="5" s="1"/>
  <c r="L17" i="5"/>
  <c r="M17" i="5" s="1"/>
  <c r="L25" i="5"/>
  <c r="M25" i="5" s="1"/>
  <c r="L11" i="5"/>
  <c r="M11" i="5" s="1"/>
  <c r="L47" i="5"/>
  <c r="M47" i="5" s="1"/>
  <c r="L120" i="5"/>
  <c r="M120" i="5" s="1"/>
  <c r="L29" i="5"/>
  <c r="M29" i="5" s="1"/>
  <c r="L37" i="5"/>
  <c r="M37" i="5" s="1"/>
  <c r="L129" i="5"/>
  <c r="M129" i="5" s="1"/>
  <c r="L48" i="5"/>
  <c r="M48" i="5" s="1"/>
  <c r="L16" i="5"/>
  <c r="M16" i="5" s="1"/>
  <c r="L49" i="5"/>
  <c r="M49" i="5" s="1"/>
  <c r="L160" i="5"/>
  <c r="M160" i="5" s="1"/>
  <c r="L135" i="5"/>
  <c r="M135" i="5" s="1"/>
  <c r="L138" i="5"/>
  <c r="M138" i="5" s="1"/>
  <c r="L30" i="5"/>
  <c r="M30" i="5" s="1"/>
  <c r="L32" i="5"/>
  <c r="M32" i="5" s="1"/>
  <c r="L53" i="5"/>
  <c r="M53" i="5" s="1"/>
  <c r="L23" i="5"/>
  <c r="M23" i="5" s="1"/>
  <c r="L121" i="5"/>
  <c r="M121" i="5" s="1"/>
  <c r="L147" i="5"/>
  <c r="M147" i="5" s="1"/>
  <c r="L83" i="5"/>
  <c r="M83" i="5" s="1"/>
  <c r="L89" i="5"/>
  <c r="M89" i="5" s="1"/>
  <c r="L66" i="5"/>
  <c r="M66" i="5" s="1"/>
  <c r="L67" i="5"/>
  <c r="M67" i="5" s="1"/>
  <c r="L68" i="5"/>
  <c r="M68" i="5" s="1"/>
  <c r="L145" i="5"/>
  <c r="M145" i="5" s="1"/>
  <c r="L97" i="5"/>
  <c r="M97" i="5" s="1"/>
  <c r="L154" i="5"/>
  <c r="M154" i="5" s="1"/>
  <c r="L114" i="5"/>
  <c r="M114" i="5" s="1"/>
  <c r="L128" i="5"/>
  <c r="M128" i="5" s="1"/>
  <c r="L98" i="5"/>
  <c r="M98" i="5" s="1"/>
  <c r="L94" i="5"/>
  <c r="M94" i="5" s="1"/>
  <c r="L107" i="5"/>
  <c r="M107" i="5" s="1"/>
  <c r="L64" i="5"/>
  <c r="M64" i="5" s="1"/>
  <c r="L93" i="5"/>
  <c r="M93" i="5" s="1"/>
  <c r="L106" i="5"/>
  <c r="M106" i="5" s="1"/>
  <c r="L130" i="5"/>
  <c r="M130" i="5" s="1"/>
  <c r="L158" i="5"/>
  <c r="M158" i="5" s="1"/>
  <c r="L163" i="5"/>
  <c r="M163" i="5" s="1"/>
  <c r="L100" i="5"/>
  <c r="M100" i="5" s="1"/>
  <c r="L161" i="5"/>
  <c r="M161" i="5" s="1"/>
  <c r="L126" i="5"/>
  <c r="M126" i="5" s="1"/>
  <c r="L159" i="5"/>
  <c r="M159" i="5" s="1"/>
  <c r="L141" i="5"/>
  <c r="M141" i="5" s="1"/>
  <c r="L165" i="5"/>
  <c r="M165" i="5" s="1"/>
  <c r="L164" i="5"/>
  <c r="M164" i="5" s="1"/>
  <c r="L166" i="5"/>
  <c r="M166" i="5" s="1"/>
  <c r="L144" i="5"/>
  <c r="M144" i="5" s="1"/>
  <c r="L149" i="5"/>
  <c r="M149" i="5" s="1"/>
  <c r="L69" i="5"/>
  <c r="M69" i="5" s="1"/>
  <c r="L170" i="5"/>
  <c r="M170" i="5" s="1"/>
  <c r="L88" i="5"/>
  <c r="M88" i="5" s="1"/>
  <c r="AU493" i="1"/>
  <c r="AV493" i="1"/>
  <c r="AY49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3" i="1"/>
  <c r="AX49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AU246" i="1"/>
  <c r="AV246" i="1"/>
  <c r="AU247" i="1"/>
  <c r="AV247" i="1"/>
  <c r="AU248" i="1"/>
  <c r="AV248" i="1"/>
  <c r="AU249" i="1"/>
  <c r="AV249" i="1"/>
  <c r="AU250" i="1"/>
  <c r="AV250" i="1"/>
  <c r="AU251" i="1"/>
  <c r="AV251" i="1"/>
  <c r="AU252" i="1"/>
  <c r="AV252" i="1"/>
  <c r="AU253" i="1"/>
  <c r="AV253" i="1"/>
  <c r="AU254" i="1"/>
  <c r="AV254" i="1"/>
  <c r="AU255" i="1"/>
  <c r="AV255" i="1"/>
  <c r="AU256" i="1"/>
  <c r="AV256" i="1"/>
  <c r="AU257" i="1"/>
  <c r="AV257" i="1"/>
  <c r="AU258" i="1"/>
  <c r="AV258" i="1"/>
  <c r="AU259" i="1"/>
  <c r="AV259" i="1"/>
  <c r="AU260" i="1"/>
  <c r="AV260" i="1"/>
  <c r="AU261" i="1"/>
  <c r="AV261" i="1"/>
  <c r="AU262" i="1"/>
  <c r="AV262" i="1"/>
  <c r="AU263" i="1"/>
  <c r="AV263" i="1"/>
  <c r="AU264" i="1"/>
  <c r="AV264" i="1"/>
  <c r="AU265" i="1"/>
  <c r="AV265" i="1"/>
  <c r="AU266" i="1"/>
  <c r="AV266" i="1"/>
  <c r="AU267" i="1"/>
  <c r="AV267" i="1"/>
  <c r="AU268" i="1"/>
  <c r="AV268" i="1"/>
  <c r="AU269" i="1"/>
  <c r="AV269" i="1"/>
  <c r="AU270" i="1"/>
  <c r="AV270" i="1"/>
  <c r="AU271" i="1"/>
  <c r="AV271" i="1"/>
  <c r="AU272" i="1"/>
  <c r="AV272" i="1"/>
  <c r="AU273" i="1"/>
  <c r="AV273" i="1"/>
  <c r="AU274" i="1"/>
  <c r="AV274" i="1"/>
  <c r="AU275" i="1"/>
  <c r="AV275" i="1"/>
  <c r="AU276" i="1"/>
  <c r="AV276" i="1"/>
  <c r="AU277" i="1"/>
  <c r="AV277" i="1"/>
  <c r="AU278" i="1"/>
  <c r="AV278" i="1"/>
  <c r="AU279" i="1"/>
  <c r="AV279" i="1"/>
  <c r="AU280" i="1"/>
  <c r="AV280" i="1"/>
  <c r="AU281" i="1"/>
  <c r="AV281" i="1"/>
  <c r="AU282" i="1"/>
  <c r="AV282" i="1"/>
  <c r="AU283" i="1"/>
  <c r="AV283" i="1"/>
  <c r="AU284" i="1"/>
  <c r="AV284" i="1"/>
  <c r="AU285" i="1"/>
  <c r="AV285" i="1"/>
  <c r="AU286" i="1"/>
  <c r="AV286" i="1"/>
  <c r="AU287" i="1"/>
  <c r="AV287" i="1"/>
  <c r="AU288" i="1"/>
  <c r="AV288" i="1"/>
  <c r="AU289" i="1"/>
  <c r="AV289" i="1"/>
  <c r="AU290" i="1"/>
  <c r="AV290" i="1"/>
  <c r="AU291" i="1"/>
  <c r="AV291" i="1"/>
  <c r="AU292" i="1"/>
  <c r="AV292" i="1"/>
  <c r="AU293" i="1"/>
  <c r="AV293" i="1"/>
  <c r="AU294" i="1"/>
  <c r="AV294" i="1"/>
  <c r="AU295" i="1"/>
  <c r="AV295" i="1"/>
  <c r="AU296" i="1"/>
  <c r="AV296" i="1"/>
  <c r="AU297" i="1"/>
  <c r="AV297" i="1"/>
  <c r="AU298" i="1"/>
  <c r="AV298" i="1"/>
  <c r="AU299" i="1"/>
  <c r="AV299" i="1"/>
  <c r="AU300" i="1"/>
  <c r="AV300" i="1"/>
  <c r="AU301" i="1"/>
  <c r="AV301" i="1"/>
  <c r="AU302" i="1"/>
  <c r="AV302" i="1"/>
  <c r="AU303" i="1"/>
  <c r="AV303" i="1"/>
  <c r="AU304" i="1"/>
  <c r="AV304" i="1"/>
  <c r="AU305" i="1"/>
  <c r="AV305" i="1"/>
  <c r="AU306" i="1"/>
  <c r="AV306" i="1"/>
  <c r="AU307" i="1"/>
  <c r="AV307" i="1"/>
  <c r="AU308" i="1"/>
  <c r="AV308" i="1"/>
  <c r="AU309" i="1"/>
  <c r="AV309" i="1"/>
  <c r="AU310" i="1"/>
  <c r="AV310" i="1"/>
  <c r="AU311" i="1"/>
  <c r="AV311" i="1"/>
  <c r="AU312" i="1"/>
  <c r="AV312" i="1"/>
  <c r="AU313" i="1"/>
  <c r="AV313" i="1"/>
  <c r="AU314" i="1"/>
  <c r="AV314" i="1"/>
  <c r="AU315" i="1"/>
  <c r="AV315" i="1"/>
  <c r="AU316" i="1"/>
  <c r="AV316" i="1"/>
  <c r="AU317" i="1"/>
  <c r="AV317" i="1"/>
  <c r="AU318" i="1"/>
  <c r="AV318" i="1"/>
  <c r="AU319" i="1"/>
  <c r="AV319" i="1"/>
  <c r="AU320" i="1"/>
  <c r="AV320" i="1"/>
  <c r="AU321" i="1"/>
  <c r="AV321" i="1"/>
  <c r="AU322" i="1"/>
  <c r="AV322" i="1"/>
  <c r="AU323" i="1"/>
  <c r="AV323" i="1"/>
  <c r="AU324" i="1"/>
  <c r="AV324" i="1"/>
  <c r="AU325" i="1"/>
  <c r="AV325" i="1"/>
  <c r="AU326" i="1"/>
  <c r="AV326" i="1"/>
  <c r="AU327" i="1"/>
  <c r="AV327" i="1"/>
  <c r="AU328" i="1"/>
  <c r="AV328" i="1"/>
  <c r="AU329" i="1"/>
  <c r="AV329" i="1"/>
  <c r="AU330" i="1"/>
  <c r="AV330" i="1"/>
  <c r="AU331" i="1"/>
  <c r="AV331" i="1"/>
  <c r="AU332" i="1"/>
  <c r="AV332" i="1"/>
  <c r="AU333" i="1"/>
  <c r="AV333" i="1"/>
  <c r="AU334" i="1"/>
  <c r="AV334" i="1"/>
  <c r="AU335" i="1"/>
  <c r="AV335" i="1"/>
  <c r="AU336" i="1"/>
  <c r="AV336" i="1"/>
  <c r="AU337" i="1"/>
  <c r="AV337" i="1"/>
  <c r="AU338" i="1"/>
  <c r="AV338" i="1"/>
  <c r="AU339" i="1"/>
  <c r="AV339" i="1"/>
  <c r="AU340" i="1"/>
  <c r="AV340" i="1"/>
  <c r="AU341" i="1"/>
  <c r="AV341" i="1"/>
  <c r="AU342" i="1"/>
  <c r="AV342" i="1"/>
  <c r="AU343" i="1"/>
  <c r="AV343" i="1"/>
  <c r="AU344" i="1"/>
  <c r="AV344" i="1"/>
  <c r="AU345" i="1"/>
  <c r="AV345" i="1"/>
  <c r="AU346" i="1"/>
  <c r="AV346" i="1"/>
  <c r="AU347" i="1"/>
  <c r="AV347" i="1"/>
  <c r="AU348" i="1"/>
  <c r="AV348" i="1"/>
  <c r="AU349" i="1"/>
  <c r="AV349" i="1"/>
  <c r="AU350" i="1"/>
  <c r="AV350" i="1"/>
  <c r="AU351" i="1"/>
  <c r="AV351" i="1"/>
  <c r="AU352" i="1"/>
  <c r="AV352" i="1"/>
  <c r="AU353" i="1"/>
  <c r="AV353" i="1"/>
  <c r="AU354" i="1"/>
  <c r="AV354" i="1"/>
  <c r="AU355" i="1"/>
  <c r="AV355" i="1"/>
  <c r="AU356" i="1"/>
  <c r="AV356" i="1"/>
  <c r="AU357" i="1"/>
  <c r="AV357" i="1"/>
  <c r="AU358" i="1"/>
  <c r="AV358" i="1"/>
  <c r="AU359" i="1"/>
  <c r="AV359" i="1"/>
  <c r="AU360" i="1"/>
  <c r="AV360" i="1"/>
  <c r="AU361" i="1"/>
  <c r="AV361" i="1"/>
  <c r="AU362" i="1"/>
  <c r="AV362" i="1"/>
  <c r="AU363" i="1"/>
  <c r="AV363" i="1"/>
  <c r="AU364" i="1"/>
  <c r="AV364" i="1"/>
  <c r="AU365" i="1"/>
  <c r="AV365" i="1"/>
  <c r="AU366" i="1"/>
  <c r="AV366" i="1"/>
  <c r="AU367" i="1"/>
  <c r="AV367" i="1"/>
  <c r="AU368" i="1"/>
  <c r="AV368" i="1"/>
  <c r="AU369" i="1"/>
  <c r="AV369" i="1"/>
  <c r="AU370" i="1"/>
  <c r="AV370" i="1"/>
  <c r="AU371" i="1"/>
  <c r="AV371" i="1"/>
  <c r="AU372" i="1"/>
  <c r="AV372" i="1"/>
  <c r="AU373" i="1"/>
  <c r="AV373" i="1"/>
  <c r="AU374" i="1"/>
  <c r="AV374" i="1"/>
  <c r="AU375" i="1"/>
  <c r="AV375" i="1"/>
  <c r="AU376" i="1"/>
  <c r="AV376" i="1"/>
  <c r="AU377" i="1"/>
  <c r="AV377" i="1"/>
  <c r="AU378" i="1"/>
  <c r="AV378" i="1"/>
  <c r="AU379" i="1"/>
  <c r="AV379" i="1"/>
  <c r="AU380" i="1"/>
  <c r="AV380" i="1"/>
  <c r="AU381" i="1"/>
  <c r="AV381" i="1"/>
  <c r="AU382" i="1"/>
  <c r="AV382" i="1"/>
  <c r="AU383" i="1"/>
  <c r="AV383" i="1"/>
  <c r="AU384" i="1"/>
  <c r="AV384" i="1"/>
  <c r="AU385" i="1"/>
  <c r="AV385" i="1"/>
  <c r="AU386" i="1"/>
  <c r="AV386" i="1"/>
  <c r="AU387" i="1"/>
  <c r="AV387" i="1"/>
  <c r="AU388" i="1"/>
  <c r="AV388" i="1"/>
  <c r="AU389" i="1"/>
  <c r="AV389" i="1"/>
  <c r="AU390" i="1"/>
  <c r="AV390" i="1"/>
  <c r="AU391" i="1"/>
  <c r="AV391" i="1"/>
  <c r="AU392" i="1"/>
  <c r="AV392" i="1"/>
  <c r="AU393" i="1"/>
  <c r="AV393" i="1"/>
  <c r="AU394" i="1"/>
  <c r="AV394" i="1"/>
  <c r="AU395" i="1"/>
  <c r="AV395" i="1"/>
  <c r="AU396" i="1"/>
  <c r="AV396" i="1"/>
  <c r="AU397" i="1"/>
  <c r="AV397" i="1"/>
  <c r="AU398" i="1"/>
  <c r="AV398" i="1"/>
  <c r="AU399" i="1"/>
  <c r="AV399" i="1"/>
  <c r="AU400" i="1"/>
  <c r="AV400" i="1"/>
  <c r="AU401" i="1"/>
  <c r="AV401" i="1"/>
  <c r="AU402" i="1"/>
  <c r="AV402" i="1"/>
  <c r="AU403" i="1"/>
  <c r="AV403" i="1"/>
  <c r="AU404" i="1"/>
  <c r="AV404" i="1"/>
  <c r="AU405" i="1"/>
  <c r="AV405" i="1"/>
  <c r="AU406" i="1"/>
  <c r="AV406" i="1"/>
  <c r="AU407" i="1"/>
  <c r="AV407" i="1"/>
  <c r="AU408" i="1"/>
  <c r="AV408" i="1"/>
  <c r="AU409" i="1"/>
  <c r="AV409" i="1"/>
  <c r="AU410" i="1"/>
  <c r="AV410" i="1"/>
  <c r="AU411" i="1"/>
  <c r="AV411" i="1"/>
  <c r="AU412" i="1"/>
  <c r="AV412" i="1"/>
  <c r="AU413" i="1"/>
  <c r="AV413" i="1"/>
  <c r="AU414" i="1"/>
  <c r="AV414" i="1"/>
  <c r="AU415" i="1"/>
  <c r="AV415" i="1"/>
  <c r="AU416" i="1"/>
  <c r="AV416" i="1"/>
  <c r="AU417" i="1"/>
  <c r="AV417" i="1"/>
  <c r="AU418" i="1"/>
  <c r="AV418" i="1"/>
  <c r="AU419" i="1"/>
  <c r="AV419" i="1"/>
  <c r="AU420" i="1"/>
  <c r="AV420" i="1"/>
  <c r="AU421" i="1"/>
  <c r="AV421" i="1"/>
  <c r="AU422" i="1"/>
  <c r="AV422" i="1"/>
  <c r="AU423" i="1"/>
  <c r="AV423" i="1"/>
  <c r="AU424" i="1"/>
  <c r="AV424" i="1"/>
  <c r="AU425" i="1"/>
  <c r="AV425" i="1"/>
  <c r="AU426" i="1"/>
  <c r="AV426" i="1"/>
  <c r="AU427" i="1"/>
  <c r="AV427" i="1"/>
  <c r="AU428" i="1"/>
  <c r="AV428" i="1"/>
  <c r="AU429" i="1"/>
  <c r="AV429" i="1"/>
  <c r="AU430" i="1"/>
  <c r="AV430" i="1"/>
  <c r="AU431" i="1"/>
  <c r="AV431" i="1"/>
  <c r="AU432" i="1"/>
  <c r="AV432" i="1"/>
  <c r="AU433" i="1"/>
  <c r="AV433" i="1"/>
  <c r="AU434" i="1"/>
  <c r="AV434" i="1"/>
  <c r="AU435" i="1"/>
  <c r="AV435" i="1"/>
  <c r="AU436" i="1"/>
  <c r="AV436" i="1"/>
  <c r="AU437" i="1"/>
  <c r="AV437" i="1"/>
  <c r="AU438" i="1"/>
  <c r="AV438" i="1"/>
  <c r="AU439" i="1"/>
  <c r="AV439" i="1"/>
  <c r="AU440" i="1"/>
  <c r="AV440" i="1"/>
  <c r="AU441" i="1"/>
  <c r="AV441" i="1"/>
  <c r="AU442" i="1"/>
  <c r="AV442" i="1"/>
  <c r="AU443" i="1"/>
  <c r="AV443" i="1"/>
  <c r="AU444" i="1"/>
  <c r="AV444" i="1"/>
  <c r="AU445" i="1"/>
  <c r="AV445" i="1"/>
  <c r="AU446" i="1"/>
  <c r="AV446" i="1"/>
  <c r="AU447" i="1"/>
  <c r="AV447" i="1"/>
  <c r="AU448" i="1"/>
  <c r="AV448" i="1"/>
  <c r="AU449" i="1"/>
  <c r="AV449" i="1"/>
  <c r="AU450" i="1"/>
  <c r="AV450" i="1"/>
  <c r="AU451" i="1"/>
  <c r="AV451" i="1"/>
  <c r="AU452" i="1"/>
  <c r="AV452" i="1"/>
  <c r="AU453" i="1"/>
  <c r="AV453" i="1"/>
  <c r="AU454" i="1"/>
  <c r="AV454" i="1"/>
  <c r="AU455" i="1"/>
  <c r="AV455" i="1"/>
  <c r="AU456" i="1"/>
  <c r="AV456" i="1"/>
  <c r="AU457" i="1"/>
  <c r="AV457" i="1"/>
  <c r="AU458" i="1"/>
  <c r="AV458" i="1"/>
  <c r="AU459" i="1"/>
  <c r="AV459" i="1"/>
  <c r="AU460" i="1"/>
  <c r="AV460" i="1"/>
  <c r="AU461" i="1"/>
  <c r="AV461" i="1"/>
  <c r="AU462" i="1"/>
  <c r="AV462" i="1"/>
  <c r="AU463" i="1"/>
  <c r="AV463" i="1"/>
  <c r="AU464" i="1"/>
  <c r="AV464" i="1"/>
  <c r="AU465" i="1"/>
  <c r="AV465" i="1"/>
  <c r="AU466" i="1"/>
  <c r="AV466" i="1"/>
  <c r="AU467" i="1"/>
  <c r="AV467" i="1"/>
  <c r="AU468" i="1"/>
  <c r="AV468" i="1"/>
  <c r="AU469" i="1"/>
  <c r="AV469" i="1"/>
  <c r="AU470" i="1"/>
  <c r="AV470" i="1"/>
  <c r="AU471" i="1"/>
  <c r="AV471" i="1"/>
  <c r="AU472" i="1"/>
  <c r="AV472" i="1"/>
  <c r="AU473" i="1"/>
  <c r="AV473" i="1"/>
  <c r="AU474" i="1"/>
  <c r="AV474" i="1"/>
  <c r="AU475" i="1"/>
  <c r="AV475" i="1"/>
  <c r="AU476" i="1"/>
  <c r="AV476" i="1"/>
  <c r="AU477" i="1"/>
  <c r="AV477" i="1"/>
  <c r="AU478" i="1"/>
  <c r="AV478" i="1"/>
  <c r="AU479" i="1"/>
  <c r="AV479" i="1"/>
  <c r="AU480" i="1"/>
  <c r="AV480" i="1"/>
  <c r="AU481" i="1"/>
  <c r="AV481" i="1"/>
  <c r="AU482" i="1"/>
  <c r="AV482" i="1"/>
  <c r="AU483" i="1"/>
  <c r="AV483" i="1"/>
  <c r="AU484" i="1"/>
  <c r="AV484" i="1"/>
  <c r="AU485" i="1"/>
  <c r="AV485" i="1"/>
  <c r="AU486" i="1"/>
  <c r="AV486" i="1"/>
  <c r="AU487" i="1"/>
  <c r="AV487" i="1"/>
  <c r="AU488" i="1"/>
  <c r="AV488" i="1"/>
  <c r="AU489" i="1"/>
  <c r="AV489" i="1"/>
  <c r="AU490" i="1"/>
  <c r="AV490" i="1"/>
  <c r="AU491" i="1"/>
  <c r="AV491" i="1"/>
  <c r="AU492" i="1"/>
  <c r="AV492" i="1"/>
  <c r="AV3" i="1"/>
  <c r="AU3" i="1"/>
  <c r="AO94" i="1"/>
  <c r="AS446" i="1"/>
  <c r="AO446" i="1" s="1"/>
  <c r="AS445" i="1"/>
  <c r="AO445" i="1" s="1"/>
  <c r="AS444" i="1"/>
  <c r="AO444" i="1" s="1"/>
  <c r="AS443" i="1"/>
  <c r="AO443" i="1" s="1"/>
  <c r="AS238" i="1"/>
  <c r="AO238" i="1" s="1"/>
  <c r="AS237" i="1"/>
  <c r="AO237" i="1" s="1"/>
  <c r="AS236" i="1"/>
  <c r="AO236" i="1" s="1"/>
  <c r="AS235" i="1"/>
  <c r="AO235" i="1" s="1"/>
  <c r="AS234" i="1"/>
  <c r="AO234" i="1" s="1"/>
  <c r="AS97" i="1"/>
  <c r="AO97" i="1" s="1"/>
  <c r="AS96" i="1"/>
  <c r="AO96" i="1" s="1"/>
  <c r="AS95" i="1"/>
  <c r="AO95" i="1" s="1"/>
  <c r="AS94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4" i="1"/>
  <c r="AO332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42" i="1"/>
  <c r="AO241" i="1"/>
  <c r="AO233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25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85" i="1"/>
  <c r="AO84" i="1"/>
  <c r="AO83" i="1"/>
  <c r="AO82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42" i="1"/>
  <c r="AO441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57" i="1"/>
  <c r="AO356" i="1"/>
  <c r="AO355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1" i="1"/>
  <c r="AO330" i="1"/>
  <c r="AO329" i="1"/>
  <c r="AO296" i="1"/>
  <c r="AO295" i="1"/>
  <c r="AO294" i="1"/>
  <c r="AO293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0" i="1"/>
  <c r="AO239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4" i="1"/>
  <c r="AO93" i="1"/>
  <c r="AO92" i="1"/>
  <c r="AO91" i="1"/>
  <c r="AO90" i="1"/>
  <c r="AO89" i="1"/>
  <c r="AO88" i="1"/>
  <c r="AO87" i="1"/>
  <c r="AO86" i="1"/>
  <c r="AO81" i="1"/>
  <c r="AO80" i="1"/>
  <c r="AO79" i="1"/>
  <c r="AO7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L172" i="5" l="1"/>
  <c r="M172" i="5" s="1"/>
</calcChain>
</file>

<file path=xl/sharedStrings.xml><?xml version="1.0" encoding="utf-8"?>
<sst xmlns="http://schemas.openxmlformats.org/spreadsheetml/2006/main" count="42746" uniqueCount="1686">
  <si>
    <t>회사명 : (주)코일마스터 / KOR Warehouse 외 / 2022/06/01  ~ 2022/06/30</t>
  </si>
  <si>
    <t>Date-No</t>
  </si>
  <si>
    <t>DO/FO</t>
  </si>
  <si>
    <t>Invoice NO</t>
  </si>
  <si>
    <t>B/L NO</t>
  </si>
  <si>
    <t>Cust PO No</t>
  </si>
  <si>
    <t>Sales No(Auto)</t>
  </si>
  <si>
    <t>Cust Code</t>
  </si>
  <si>
    <t>Cust Name</t>
  </si>
  <si>
    <t>Location Name(Corp)</t>
  </si>
  <si>
    <t>Application</t>
  </si>
  <si>
    <t>PIC Name</t>
  </si>
  <si>
    <t>Sales Person</t>
  </si>
  <si>
    <t>Item Code</t>
  </si>
  <si>
    <t>Item Name[Spec.]</t>
  </si>
  <si>
    <t>Material</t>
  </si>
  <si>
    <t>Keyword</t>
  </si>
  <si>
    <t>Qty</t>
  </si>
  <si>
    <t>Currency</t>
  </si>
  <si>
    <t>F/X Rate</t>
  </si>
  <si>
    <t>Price</t>
  </si>
  <si>
    <t>AMT(F/C)</t>
  </si>
  <si>
    <t>Pretax AMT(WON)</t>
  </si>
  <si>
    <t>VAT(WON)</t>
  </si>
  <si>
    <t>Customer/Vendor Group 1 Name</t>
  </si>
  <si>
    <t>Customer/Vendor Group 2 Name</t>
  </si>
  <si>
    <t>Item Group I Name</t>
  </si>
  <si>
    <t>Item Group II Name</t>
  </si>
  <si>
    <t>Item Group III Name</t>
  </si>
  <si>
    <t>Transaction Type</t>
  </si>
  <si>
    <t>Reference</t>
  </si>
  <si>
    <t>Remarks</t>
  </si>
  <si>
    <t>Last Modifier</t>
  </si>
  <si>
    <t>Last Modified Date</t>
  </si>
  <si>
    <t>불러온 전표</t>
  </si>
  <si>
    <t>불러온 전표일자-No.</t>
  </si>
  <si>
    <t>주문No.</t>
  </si>
  <si>
    <t>Forwarding Date(YYMM)</t>
  </si>
  <si>
    <t>Forwarding Name</t>
  </si>
  <si>
    <t>부대비용</t>
  </si>
  <si>
    <t>KOR입고</t>
  </si>
  <si>
    <t>홍콩입고</t>
  </si>
  <si>
    <t>유럽입고</t>
  </si>
  <si>
    <t>구매처명</t>
  </si>
  <si>
    <t>2022/06/30 -22</t>
  </si>
  <si>
    <t>외자</t>
  </si>
  <si>
    <t>CMHK2022-06C</t>
  </si>
  <si>
    <t>SL220712001</t>
  </si>
  <si>
    <t>220005</t>
  </si>
  <si>
    <t>COILMASTER(HK)</t>
  </si>
  <si>
    <t>KOR Warehouse</t>
  </si>
  <si>
    <t>****</t>
  </si>
  <si>
    <t>허혜린</t>
  </si>
  <si>
    <t>Cherrie lifen(HK)</t>
  </si>
  <si>
    <t>900010</t>
  </si>
  <si>
    <t>Commission</t>
  </si>
  <si>
    <t>USD</t>
  </si>
  <si>
    <t>CoilMaster</t>
  </si>
  <si>
    <t>NOT INCLUDE VAT 0%(ALL)</t>
  </si>
  <si>
    <t>6월커미션 $52,495.55*1,292.90</t>
  </si>
  <si>
    <t>Lily/허혜린</t>
  </si>
  <si>
    <t>2022/07/12 오후  2:54:00</t>
  </si>
  <si>
    <t>2022/06/30 -16</t>
  </si>
  <si>
    <t>CMZQ220630-13HQ-TT-EU</t>
  </si>
  <si>
    <t>ZKW재고보충 220304</t>
  </si>
  <si>
    <t>SL220630034</t>
  </si>
  <si>
    <t>220006</t>
  </si>
  <si>
    <t>COILMASTER(EU)</t>
  </si>
  <si>
    <t>lanlan(ZQ)</t>
  </si>
  <si>
    <t>이종찬(Jason)</t>
  </si>
  <si>
    <t>700694</t>
  </si>
  <si>
    <t>CMI-CSSP7045NF-820M [CMI-CSSP7045NF-820M-00]</t>
  </si>
  <si>
    <t>77002881</t>
  </si>
  <si>
    <t>77002881 ZKW</t>
  </si>
  <si>
    <t>FERRITE P.I</t>
  </si>
  <si>
    <t>SSP</t>
  </si>
  <si>
    <t>7045</t>
  </si>
  <si>
    <t>ZKW / 3/1부터 USD단가진행</t>
  </si>
  <si>
    <t>ZKW</t>
  </si>
  <si>
    <t>2022/06/30 오후  7:46:45</t>
  </si>
  <si>
    <t>주문서</t>
  </si>
  <si>
    <t>2022/03/04 -6</t>
  </si>
  <si>
    <t>SO220304006</t>
  </si>
  <si>
    <t>COILMASTER(ZQ)</t>
  </si>
  <si>
    <t>700735</t>
  </si>
  <si>
    <t>CMI-CMMP252012BS-4R7M [CMI-CMMP252012BS-4R7M-00]</t>
  </si>
  <si>
    <t>77003111</t>
  </si>
  <si>
    <t>ZKW 77003111</t>
  </si>
  <si>
    <t>METAL P.I</t>
  </si>
  <si>
    <t>MMP</t>
  </si>
  <si>
    <t>252012</t>
  </si>
  <si>
    <t>700149</t>
  </si>
  <si>
    <t>CMI-CDSS4018NH-4R7M [CMI-CDSS4018NH-4R7M-00]</t>
  </si>
  <si>
    <t>77002779</t>
  </si>
  <si>
    <t>77002779 ZKW</t>
  </si>
  <si>
    <t>DSS</t>
  </si>
  <si>
    <t>4018</t>
  </si>
  <si>
    <t>PO220214012</t>
  </si>
  <si>
    <t>2022/02/15 -1</t>
  </si>
  <si>
    <t>SO220215001</t>
  </si>
  <si>
    <t>PO220114012</t>
  </si>
  <si>
    <t>2022/01/14 -168</t>
  </si>
  <si>
    <t>SO220114167</t>
  </si>
  <si>
    <t>2022/06/30 -9</t>
  </si>
  <si>
    <t>CM-20220630GZ01</t>
  </si>
  <si>
    <t>220526LGDGZ</t>
  </si>
  <si>
    <t>SL220630013</t>
  </si>
  <si>
    <t>220049</t>
  </si>
  <si>
    <t>LG DISPLAY(GZ)</t>
  </si>
  <si>
    <t>Display</t>
  </si>
  <si>
    <t>차세권(golderg)</t>
  </si>
  <si>
    <t>700494</t>
  </si>
  <si>
    <t>CMI-MMPP6018LH-100M-N [CMI-MMPP6018LH-100M-N-00]</t>
  </si>
  <si>
    <t>0LCAA-0229A</t>
  </si>
  <si>
    <t>0LCAA-0229A LGD</t>
  </si>
  <si>
    <t>고객사(Cust)</t>
  </si>
  <si>
    <t>LG DISPLAY</t>
  </si>
  <si>
    <t>MMPP</t>
  </si>
  <si>
    <t>6018</t>
  </si>
  <si>
    <t>Golderg/차세권</t>
  </si>
  <si>
    <t>2022/06/30 오후  5:11:06</t>
  </si>
  <si>
    <t>2022/05/26 -6</t>
  </si>
  <si>
    <t>SO220526006</t>
  </si>
  <si>
    <t>COILMASTER(WD)</t>
  </si>
  <si>
    <t>2204280519LGDGZ</t>
  </si>
  <si>
    <t>2022/05/19 -5</t>
  </si>
  <si>
    <t>SO220519005</t>
  </si>
  <si>
    <t>2206170626LGDGZ</t>
  </si>
  <si>
    <t>700073</t>
  </si>
  <si>
    <t>CMI-DCP4018NH-100M [CMI-DCP4018NH-100M-00]</t>
  </si>
  <si>
    <t>0LCAA-0220A</t>
  </si>
  <si>
    <t>0LCAA-0220A LGD</t>
  </si>
  <si>
    <t>DOP/DCP</t>
  </si>
  <si>
    <t>2022/06/27 -2</t>
  </si>
  <si>
    <t>SO220627002</t>
  </si>
  <si>
    <t>COILMASTER(TH)</t>
  </si>
  <si>
    <t>2205310616LGDGZ</t>
  </si>
  <si>
    <t>2022/06/17 -1</t>
  </si>
  <si>
    <t>SO220617001</t>
  </si>
  <si>
    <t>700538</t>
  </si>
  <si>
    <t>CMI-MMPP6030LH-4R7M-N [CMI-MMPP6030LH-4R7M-N-00]</t>
  </si>
  <si>
    <t>0LCAA-0197A</t>
  </si>
  <si>
    <t>0LCAA-0197A LGD CoilMaster Agent</t>
  </si>
  <si>
    <t>6030</t>
  </si>
  <si>
    <t>700119</t>
  </si>
  <si>
    <t>CMI-DP8L20FH-100M [CMI-DP8L20FH-100M-00]</t>
  </si>
  <si>
    <t>0LCAA-0041A</t>
  </si>
  <si>
    <t>0LCAA-0041A LGD</t>
  </si>
  <si>
    <t>DP</t>
  </si>
  <si>
    <t>8020</t>
  </si>
  <si>
    <t>700100</t>
  </si>
  <si>
    <t>CMI-DP8L18F-100M [CMI-DP8L18F-100M-00]</t>
  </si>
  <si>
    <t>0LCAA-0039A</t>
  </si>
  <si>
    <t>0LCAA-0039A LGD</t>
  </si>
  <si>
    <t>8018</t>
  </si>
  <si>
    <t>2022/06/30 -7</t>
  </si>
  <si>
    <t>CM-220625CMUSA-OAX</t>
  </si>
  <si>
    <t>PO136986</t>
  </si>
  <si>
    <t>SL220630006</t>
  </si>
  <si>
    <t>220034</t>
  </si>
  <si>
    <t>NIDEC(MEXICO)</t>
  </si>
  <si>
    <t>Automotive</t>
  </si>
  <si>
    <t>차서진(Jeanniecha)</t>
  </si>
  <si>
    <t>미국영업(USA)</t>
  </si>
  <si>
    <t>700352</t>
  </si>
  <si>
    <t>CMI-MMPP12090LH-4R7M [CMI-MMPP12090LH-4R7M-00]</t>
  </si>
  <si>
    <t>2817954-0</t>
  </si>
  <si>
    <t>2817954-0 NIDEC</t>
  </si>
  <si>
    <t>NIDEC</t>
  </si>
  <si>
    <t>12090</t>
  </si>
  <si>
    <t>NIDEC MEXICO</t>
  </si>
  <si>
    <t>Jeanniecha/차서진</t>
  </si>
  <si>
    <t>2022/06/30 오후  1:06:49</t>
  </si>
  <si>
    <t>2022/02/02 -1</t>
  </si>
  <si>
    <t>SO220202001</t>
  </si>
  <si>
    <t>700376</t>
  </si>
  <si>
    <t>CMI-MMPP13070MH-2R2M [CMI-MMPP13070MH-2R2M-00]</t>
  </si>
  <si>
    <t>2616708-0</t>
  </si>
  <si>
    <t>2616708-0 NIDEC(MEXICO)</t>
  </si>
  <si>
    <t>13070</t>
  </si>
  <si>
    <t>700362</t>
  </si>
  <si>
    <t>CMI-MMPP13055MH-1R0M [CMI-MMPP13055MH-1R0M-00]</t>
  </si>
  <si>
    <t>2616005-1</t>
  </si>
  <si>
    <t>2616005-1 NIDEC</t>
  </si>
  <si>
    <t>13055</t>
  </si>
  <si>
    <t>PO136470</t>
  </si>
  <si>
    <t>700724</t>
  </si>
  <si>
    <t>CMT-ER4042H-001 [CMT-ER4042H-001-00]</t>
  </si>
  <si>
    <t>2839733-4</t>
  </si>
  <si>
    <t>2839733-4 NIDEC</t>
  </si>
  <si>
    <t>TRANSFORMER</t>
  </si>
  <si>
    <t>4042</t>
  </si>
  <si>
    <t>1/25일 : 1/18일까지 USD 일괄 UPLOAD</t>
  </si>
  <si>
    <t>2022/01/12 -26</t>
  </si>
  <si>
    <t>SO220112021</t>
  </si>
  <si>
    <t>PO134216</t>
  </si>
  <si>
    <t>700351</t>
  </si>
  <si>
    <t>CMI-MMPP12070MH-4R7M-B [CMI-MMPP12070MH-4R7M-B-00]</t>
  </si>
  <si>
    <t>2619908-0</t>
  </si>
  <si>
    <t>2619908-0 NIDEC</t>
  </si>
  <si>
    <t>12070</t>
  </si>
  <si>
    <t>1/25일 : 21년잔량 USD 일괄 UPLOAD</t>
  </si>
  <si>
    <t>2022/01/01 -602</t>
  </si>
  <si>
    <t>SO220101602</t>
  </si>
  <si>
    <t>2022/06/30 -2</t>
  </si>
  <si>
    <t>CM-220630CMKB-CN</t>
  </si>
  <si>
    <t>4502835242</t>
  </si>
  <si>
    <t>SL220630001</t>
  </si>
  <si>
    <t>220029</t>
  </si>
  <si>
    <t>KIMBALL(CN)</t>
  </si>
  <si>
    <t>700565</t>
  </si>
  <si>
    <t>CMI-CMPLD13080M1-R50M [CMI-CMPLD13080M1-R50M-01]</t>
  </si>
  <si>
    <t>HMIND000022-70</t>
  </si>
  <si>
    <t>HMIND000022-70 KIMBALL(CN)</t>
  </si>
  <si>
    <t>KIMBALL</t>
  </si>
  <si>
    <t>MPLD</t>
  </si>
  <si>
    <t>13080</t>
  </si>
  <si>
    <t>CMWD220630-09HQ-CT-KIMBALL(CN)</t>
  </si>
  <si>
    <t>2022/06/30 오전  11:33:55</t>
  </si>
  <si>
    <t>2022/01/01 -512</t>
  </si>
  <si>
    <t>SO220101512</t>
  </si>
  <si>
    <t>2022/06/29 -10</t>
  </si>
  <si>
    <t>22L6261533</t>
  </si>
  <si>
    <t>SL220706001</t>
  </si>
  <si>
    <t>220018</t>
  </si>
  <si>
    <t>엘지이노텍</t>
  </si>
  <si>
    <t>700634</t>
  </si>
  <si>
    <t>CMI-CSSP12080NF-2R2M [CMI-CSSP12080NF-2R2M-00]</t>
  </si>
  <si>
    <t>2INC00508A</t>
  </si>
  <si>
    <t>2INC00508A LG INNOTEK</t>
  </si>
  <si>
    <t>12080</t>
  </si>
  <si>
    <t>220630-AP1</t>
  </si>
  <si>
    <t>2022/07/06 오후  1:48:11</t>
  </si>
  <si>
    <t>2022/05/18 -1</t>
  </si>
  <si>
    <t>SO220518001</t>
  </si>
  <si>
    <t>2204220515</t>
  </si>
  <si>
    <t>2022/05/16 -6</t>
  </si>
  <si>
    <t>SO220516006</t>
  </si>
  <si>
    <t>2022/06/29 -9</t>
  </si>
  <si>
    <t>내자</t>
  </si>
  <si>
    <t>IPGZ220600171</t>
  </si>
  <si>
    <t>SL220629048</t>
  </si>
  <si>
    <t>220020</t>
  </si>
  <si>
    <t>LG VS</t>
  </si>
  <si>
    <t>유상훈(sam)</t>
  </si>
  <si>
    <t>700854</t>
  </si>
  <si>
    <t>CMI-CDSS5040NH-1R0N [CMI-CDSS5040NH-1R0N-00]</t>
  </si>
  <si>
    <t>5040</t>
  </si>
  <si>
    <t>INCLUDE VAT 10%(HQ)</t>
  </si>
  <si>
    <t>LG VS 개발SAMPLE</t>
  </si>
  <si>
    <t>BMW ICONNIC</t>
  </si>
  <si>
    <t>Sam/유상훈</t>
  </si>
  <si>
    <t>2022/06/29 오후  8:47:00</t>
  </si>
  <si>
    <t>2022/06/29 -13</t>
  </si>
  <si>
    <t>SO220629013</t>
  </si>
  <si>
    <t>IPGZ220600005</t>
  </si>
  <si>
    <t>700290</t>
  </si>
  <si>
    <t>CMI-CMMP7030HL-100M [CMI-CMMP7030HL-100M-00]</t>
  </si>
  <si>
    <t>EAP65269901</t>
  </si>
  <si>
    <t>7030</t>
  </si>
  <si>
    <t>GM GEN12 (ONSTAR12)</t>
  </si>
  <si>
    <t>2022/06/29 -7</t>
  </si>
  <si>
    <t>SO220629007</t>
  </si>
  <si>
    <t>700734</t>
  </si>
  <si>
    <t>CMI-CMMP252012BS-100M [CMI-CMMP252012BS-100M-01]</t>
  </si>
  <si>
    <t>EAP65269102</t>
  </si>
  <si>
    <t>EAP65269102 LG VS</t>
  </si>
  <si>
    <t>IPGZ220600308</t>
  </si>
  <si>
    <t>700388</t>
  </si>
  <si>
    <t>CMI-CMMPP252010MH-1R0M [CMI-CMMPP252010MH-1R0M-00]</t>
  </si>
  <si>
    <t>EAP65248803</t>
  </si>
  <si>
    <t>EAP65248803 LG VS</t>
  </si>
  <si>
    <t>252010</t>
  </si>
  <si>
    <t>VW OCU3</t>
  </si>
  <si>
    <t>2022/06/29 -16</t>
  </si>
  <si>
    <t>SO220629016</t>
  </si>
  <si>
    <t>700148</t>
  </si>
  <si>
    <t>CMI-CDSS4018NH-2R2M [CMI-CDSS4018NH-2R2M-00]</t>
  </si>
  <si>
    <t>EAP65248702</t>
  </si>
  <si>
    <t>EAP65248702 LGVS</t>
  </si>
  <si>
    <t>IPGZ220600064</t>
  </si>
  <si>
    <t>700731</t>
  </si>
  <si>
    <t>CMI-CDSS4018NH-4R7M [CMI-CDSS4018NH-4R7M-01]</t>
  </si>
  <si>
    <t>EAP65248701</t>
  </si>
  <si>
    <t>EAP65248701 LG VS(SPL)</t>
  </si>
  <si>
    <t>현대 ICC</t>
  </si>
  <si>
    <t>SO220629009</t>
  </si>
  <si>
    <t>700404</t>
  </si>
  <si>
    <t>CMI-CMMPP252012MH-1R0M [CMI-CMMPP252012MH-1R0M-00]</t>
  </si>
  <si>
    <t>EAP65248604</t>
  </si>
  <si>
    <t>EAP65248604 LG VS</t>
  </si>
  <si>
    <t>700408</t>
  </si>
  <si>
    <t>CMI-CMMPP252012MH-R33M [CMI-CMMPP252012MH-R33M-00]</t>
  </si>
  <si>
    <t>EAP65248601</t>
  </si>
  <si>
    <t>EAP65248601 LG VS</t>
  </si>
  <si>
    <t>IPGZ220600219</t>
  </si>
  <si>
    <t>700791</t>
  </si>
  <si>
    <t>CMI-CMMP201208BS-R24M [CMI-CMMP201208BS-R24M-00]</t>
  </si>
  <si>
    <t>EAP65248405</t>
  </si>
  <si>
    <t>201208</t>
  </si>
  <si>
    <t>BMW ICONNIC NAD</t>
  </si>
  <si>
    <t>2022/06/29 -15</t>
  </si>
  <si>
    <t>SO220629015</t>
  </si>
  <si>
    <t>IPGZ220600173</t>
  </si>
  <si>
    <t>700792</t>
  </si>
  <si>
    <t>CMI-CMMP252012BS-R24M [CMI-CMMP252012BS-R24M-00]</t>
  </si>
  <si>
    <t>2022/06/29 -14</t>
  </si>
  <si>
    <t>SO220629014</t>
  </si>
  <si>
    <t>700757</t>
  </si>
  <si>
    <t>CMI-CMMPP6030LH-2R2M-N [CMI-CMMPP6030LH-2R2M-N-01]</t>
  </si>
  <si>
    <t>EAP65248405 LG VS</t>
  </si>
  <si>
    <t>IPGZ220600169</t>
  </si>
  <si>
    <t>Toyota 24CY DCM</t>
  </si>
  <si>
    <t>2022/06/29 -12</t>
  </si>
  <si>
    <t>SO220629012</t>
  </si>
  <si>
    <t>IPGZ220600012</t>
  </si>
  <si>
    <t>700516</t>
  </si>
  <si>
    <t>CMI-CMMPP6030LH-1R0M-N [CMI-CMMPP6030LH-1R0M-N-00]</t>
  </si>
  <si>
    <t>EAP65248404</t>
  </si>
  <si>
    <t>EAP65248404 LG VS</t>
  </si>
  <si>
    <t>GM GVM</t>
  </si>
  <si>
    <t>2022/06/29 -8</t>
  </si>
  <si>
    <t>SO220629008</t>
  </si>
  <si>
    <t>700838</t>
  </si>
  <si>
    <t>CMI-CMMPP6030LH-6R8M-N [CMI-CMMPP6030LH-6R8M-N-01]</t>
  </si>
  <si>
    <t>EAP65248401</t>
  </si>
  <si>
    <t>EAP65248401 LG VS</t>
  </si>
  <si>
    <t>700839</t>
  </si>
  <si>
    <t>CMI-CMMPP10040LL-330M [CMI-CMMPP10040LL-330M-01]</t>
  </si>
  <si>
    <t>EAP65247903</t>
  </si>
  <si>
    <t>EAP65247903 LG VS</t>
  </si>
  <si>
    <t>10040</t>
  </si>
  <si>
    <t>OPGZ220600206</t>
  </si>
  <si>
    <t>700327</t>
  </si>
  <si>
    <t>CMI-CMMPP10040LL-4R7M [CMI-CMMPP10040LL-4R7M-00]</t>
  </si>
  <si>
    <t>EAP65247902</t>
  </si>
  <si>
    <t>EAP65247902 LG VS</t>
  </si>
  <si>
    <t>Daimler EVA2</t>
  </si>
  <si>
    <t>2022/06/29 -17</t>
  </si>
  <si>
    <t>SO220629017</t>
  </si>
  <si>
    <t>700185</t>
  </si>
  <si>
    <t>CMI-CDSS6028NH-2R2N [CMI-CDSS6028NH-2R2N-00]</t>
  </si>
  <si>
    <t>EAP65247602</t>
  </si>
  <si>
    <t>EAP65247602 LG VS</t>
  </si>
  <si>
    <t>6028</t>
  </si>
  <si>
    <t>13839261-2-1</t>
  </si>
  <si>
    <t>SL220629047</t>
  </si>
  <si>
    <t>박인희(rosa)</t>
  </si>
  <si>
    <t>700739</t>
  </si>
  <si>
    <t>CMI-CMMPF322530QL-3R3M [CMI-CMMPF322530QL-3R3M-01]</t>
  </si>
  <si>
    <t>EAP65248002</t>
  </si>
  <si>
    <t>MMPF</t>
  </si>
  <si>
    <t>322530</t>
  </si>
  <si>
    <t>rosa/박인희</t>
  </si>
  <si>
    <t>2022/06/29 오후  8:15:13</t>
  </si>
  <si>
    <t>2022/04/04 -5</t>
  </si>
  <si>
    <t>SO220404005</t>
  </si>
  <si>
    <t>13839261-3-1</t>
  </si>
  <si>
    <t>2022/03/09 -8</t>
  </si>
  <si>
    <t>SO220309008</t>
  </si>
  <si>
    <t>13183944-28-1</t>
  </si>
  <si>
    <t>700685</t>
  </si>
  <si>
    <t>CMI-CSSP6045NF-R82M [CMI-CSSP6045NF-R82M-00]</t>
  </si>
  <si>
    <t>EAP65248101</t>
  </si>
  <si>
    <t>EAP65248101 LG VS</t>
  </si>
  <si>
    <t>6045</t>
  </si>
  <si>
    <t>2022/03/06 -42</t>
  </si>
  <si>
    <t>SO220306042</t>
  </si>
  <si>
    <t>11466531-248-2</t>
  </si>
  <si>
    <t>700597</t>
  </si>
  <si>
    <t>CMI-CSSP10040NF-101M [CMI-CSSP10040NF-101M-00]</t>
  </si>
  <si>
    <t>EAP64665901</t>
  </si>
  <si>
    <t>EAP64665901 LG VS</t>
  </si>
  <si>
    <t>2022/05/08 -22</t>
  </si>
  <si>
    <t>SO220508022</t>
  </si>
  <si>
    <t>11466531-245-2</t>
  </si>
  <si>
    <t>2022/04/15 -11</t>
  </si>
  <si>
    <t>SO220415011</t>
  </si>
  <si>
    <t>11466531-245-1</t>
  </si>
  <si>
    <t>2022/04/15 -10</t>
  </si>
  <si>
    <t>SO220415010</t>
  </si>
  <si>
    <t>13183946-29-1</t>
  </si>
  <si>
    <t>700458</t>
  </si>
  <si>
    <t>CMI-CMMPP4030HL-4R7M [CMI-CMMPP4030HL-4R7M-00]</t>
  </si>
  <si>
    <t>EAP65248201</t>
  </si>
  <si>
    <t>EAP65248201 LG VS</t>
  </si>
  <si>
    <t>4030</t>
  </si>
  <si>
    <t>2022/03/06 -43</t>
  </si>
  <si>
    <t>SO220306043</t>
  </si>
  <si>
    <t>13183946-28-2</t>
  </si>
  <si>
    <t>2022/01/17 -115</t>
  </si>
  <si>
    <t>SO220117115</t>
  </si>
  <si>
    <t>13183953-11</t>
  </si>
  <si>
    <t>700405</t>
  </si>
  <si>
    <t>CMI-CMMPP252012MH-1R5M [CMI-CMMPP252012MH-1R5M-00]</t>
  </si>
  <si>
    <t>EAP65248603</t>
  </si>
  <si>
    <t>EAP65248603 LG VS</t>
  </si>
  <si>
    <t>13183953-11-2</t>
  </si>
  <si>
    <t>2022/03/10 -21</t>
  </si>
  <si>
    <t>SO220310020</t>
  </si>
  <si>
    <t>13183955-31-1</t>
  </si>
  <si>
    <t>700172</t>
  </si>
  <si>
    <t>CMI-CDSS5040NH-4R7M [CMI-CDSS5040NH-4R7M-00]</t>
  </si>
  <si>
    <t>EAP65249901</t>
  </si>
  <si>
    <t>LG VS EAP65249901</t>
  </si>
  <si>
    <t>2022/06/17 -11</t>
  </si>
  <si>
    <t>SO220617011</t>
  </si>
  <si>
    <t>13183958-25-1</t>
  </si>
  <si>
    <t>2022/01/07 -133</t>
  </si>
  <si>
    <t>SO220107116</t>
  </si>
  <si>
    <t>13183955-31-2</t>
  </si>
  <si>
    <t>700169</t>
  </si>
  <si>
    <t>CMI-CDSS5020NH-2R2N [CMI-CDSS5020NH-2R2N-00]</t>
  </si>
  <si>
    <t>EAP65249801</t>
  </si>
  <si>
    <t>EAP65249801 LG VS</t>
  </si>
  <si>
    <t>5020</t>
  </si>
  <si>
    <t>2022/06/17 -12</t>
  </si>
  <si>
    <t>SO220617012</t>
  </si>
  <si>
    <t>13183956-26-1</t>
  </si>
  <si>
    <t>2022/06/17 -9</t>
  </si>
  <si>
    <t>SO220617009</t>
  </si>
  <si>
    <t>700168</t>
  </si>
  <si>
    <t>CMI-CDSS5020NH-1R0N [CMI-CDSS5020NH-1R0N-00]</t>
  </si>
  <si>
    <t>EAP65249701</t>
  </si>
  <si>
    <t>EAP65249701 LG VS</t>
  </si>
  <si>
    <t>9769811-460-1</t>
  </si>
  <si>
    <t>700014</t>
  </si>
  <si>
    <t>CMC-CMTC22B-03-600 [CMC-CMTC22B-03-600-00]</t>
  </si>
  <si>
    <t>EAP63748002</t>
  </si>
  <si>
    <t>CHOKE COIL</t>
  </si>
  <si>
    <t>TOROIDAL</t>
  </si>
  <si>
    <t>22</t>
  </si>
  <si>
    <t>2022/03/06 -14</t>
  </si>
  <si>
    <t>SO220306014</t>
  </si>
  <si>
    <t>11557132-152-1</t>
  </si>
  <si>
    <t>700011</t>
  </si>
  <si>
    <t>CMC-CATC22B-04-600-A [CMC-CATC22B-04-600-A-00]</t>
  </si>
  <si>
    <t>EAP64447201</t>
  </si>
  <si>
    <t>2022/03/06 -21</t>
  </si>
  <si>
    <t>SO220306021</t>
  </si>
  <si>
    <t>11557132-153-1</t>
  </si>
  <si>
    <t>2022/03/06 -20</t>
  </si>
  <si>
    <t>SO220306020</t>
  </si>
  <si>
    <t>12534920-113-1</t>
  </si>
  <si>
    <t>700010</t>
  </si>
  <si>
    <t>CMC-CATC22B-03-281 [CMC-CATC22B-03-281-00]</t>
  </si>
  <si>
    <t>EAP39831402</t>
  </si>
  <si>
    <t>2022/03/06 -1</t>
  </si>
  <si>
    <t>SO220306001</t>
  </si>
  <si>
    <t>11548693-30-3</t>
  </si>
  <si>
    <t>700009</t>
  </si>
  <si>
    <t>CMC-CATC13B-01-200 [CMC-CATC13B-01-200-00]</t>
  </si>
  <si>
    <t>EAP64448902</t>
  </si>
  <si>
    <t>LG VS EAP64448902</t>
  </si>
  <si>
    <t>13</t>
  </si>
  <si>
    <t>2022/01/21 -11</t>
  </si>
  <si>
    <t>SO220121011</t>
  </si>
  <si>
    <t>S220615</t>
  </si>
  <si>
    <t>SL220629029</t>
  </si>
  <si>
    <t>220026</t>
  </si>
  <si>
    <t>주식회사 세미코어</t>
  </si>
  <si>
    <t>양보성(david)</t>
  </si>
  <si>
    <t>700032</t>
  </si>
  <si>
    <t>CME-CSCF4532B-510T20 [CME-CSCF4532B-510T20-00]</t>
  </si>
  <si>
    <t>ANTTEC, Semicore</t>
  </si>
  <si>
    <t>세미코어</t>
  </si>
  <si>
    <t>COMMON MODE FILTER</t>
  </si>
  <si>
    <t>CMF(S.L)</t>
  </si>
  <si>
    <t>4532</t>
  </si>
  <si>
    <t>2022/07/01 오후  1:40:19</t>
  </si>
  <si>
    <t>2022/06/15 -5</t>
  </si>
  <si>
    <t>SO220615005</t>
  </si>
  <si>
    <t>S220113</t>
  </si>
  <si>
    <t>700255</t>
  </si>
  <si>
    <t>CMI-CMMP252012BS-2R2M [CMI-CMMP252012BS-2R2M-00]</t>
  </si>
  <si>
    <t>Semicore</t>
  </si>
  <si>
    <t>실제출하수량:666,000/직납:150,000</t>
  </si>
  <si>
    <t>2022/01/13 -44</t>
  </si>
  <si>
    <t>SO220113044</t>
  </si>
  <si>
    <t>700259</t>
  </si>
  <si>
    <t>CMI-CMMP252012BS-R47M [CMI-CMMP252012BS-R47M-00]</t>
  </si>
  <si>
    <t>S210323</t>
  </si>
  <si>
    <t>700257</t>
  </si>
  <si>
    <t>CMI-CMMP252012BS-4R7M [CMI-CMMP252012BS-4R7M-03]</t>
  </si>
  <si>
    <t>2022/01/01 -612</t>
  </si>
  <si>
    <t>SO220101612</t>
  </si>
  <si>
    <t>2022/06/28 -5</t>
  </si>
  <si>
    <t>SL220629028</t>
  </si>
  <si>
    <t>700678</t>
  </si>
  <si>
    <t>CMI-CSSP6028NF-4R7M [CMI-CSSP6028NF-4R7M-00]</t>
  </si>
  <si>
    <t>2INC00535A</t>
  </si>
  <si>
    <t>2INC00535A LG INNOTEK</t>
  </si>
  <si>
    <t>220630-AL1</t>
  </si>
  <si>
    <t>2022/06/29 오후  6:18:44</t>
  </si>
  <si>
    <t>220421 보충PO</t>
  </si>
  <si>
    <t>2022/04/21 -3</t>
  </si>
  <si>
    <t>SO220421003</t>
  </si>
  <si>
    <t>700675</t>
  </si>
  <si>
    <t>CMI-CSSP6028NF-330M [CMI-CSSP6028NF-330M-00]</t>
  </si>
  <si>
    <t>2INC00534A</t>
  </si>
  <si>
    <t>2INC00534A LG INNOTEK</t>
  </si>
  <si>
    <t>2022/06/28 -4</t>
  </si>
  <si>
    <t>SL220629027</t>
  </si>
  <si>
    <t>700441</t>
  </si>
  <si>
    <t>CMI-CMMPP4020HL-6R8M-L [CMI-CMMPP4020HL-6R8M-L-01]</t>
  </si>
  <si>
    <t>2INC00530A</t>
  </si>
  <si>
    <t>2INC00530A LG INNOTEK</t>
  </si>
  <si>
    <t>4020</t>
  </si>
  <si>
    <t>220630-AC1</t>
  </si>
  <si>
    <t>2022/06/29 오후  6:17:14</t>
  </si>
  <si>
    <t>2022/06/27 -1</t>
  </si>
  <si>
    <t>CMA22-021</t>
  </si>
  <si>
    <t>SL220624003</t>
  </si>
  <si>
    <t>220021</t>
  </si>
  <si>
    <t>코일마스터총판</t>
  </si>
  <si>
    <t>Distribution</t>
  </si>
  <si>
    <t>700601</t>
  </si>
  <si>
    <t>CMI-SSP10048NH-100M [CMI-SSP10048NH-100M-00]</t>
  </si>
  <si>
    <t>CoilMaster Agent</t>
  </si>
  <si>
    <t>10048</t>
  </si>
  <si>
    <t>2022/06/29 오후  5:26:00</t>
  </si>
  <si>
    <t>2022/05/16 -3</t>
  </si>
  <si>
    <t>SO220516003</t>
  </si>
  <si>
    <t>CMA22-004</t>
  </si>
  <si>
    <t>700766</t>
  </si>
  <si>
    <t>CMI-MMP5020HL-2R2M [CMI-MMP5020HL-2R2M]</t>
  </si>
  <si>
    <t>Coilmaster Agent</t>
  </si>
  <si>
    <t>2022/01/19 -11</t>
  </si>
  <si>
    <t>SO220119011</t>
  </si>
  <si>
    <t>700765</t>
  </si>
  <si>
    <t>CMI-MMP4020HL-1R5M [CMI-MMP4020HL-1R5M]</t>
  </si>
  <si>
    <t>700764</t>
  </si>
  <si>
    <t>CMI-MMP4020HL-1R0M [CMI-MMP4020HL-1R0M]</t>
  </si>
  <si>
    <t>CMA21-025-1</t>
  </si>
  <si>
    <t>700109</t>
  </si>
  <si>
    <t>CMI-DP7040NH-100M-C [CMI-DP7040NH-100M-C-00]</t>
  </si>
  <si>
    <t>7040</t>
  </si>
  <si>
    <t>1/25일 : 21년잔량 WON 일괄 UPLOAD</t>
  </si>
  <si>
    <t>2022/01/01 -630</t>
  </si>
  <si>
    <t>SO220101630</t>
  </si>
  <si>
    <t>CMA22-014</t>
  </si>
  <si>
    <t>800067</t>
  </si>
  <si>
    <t>WCM2012F2SF-900T04-S [WCM2012F2SF-900T04-S-01]</t>
  </si>
  <si>
    <t>3301-002014</t>
  </si>
  <si>
    <t>3301-002014 HP PRINTING CoilMaster Agent</t>
  </si>
  <si>
    <t>2012</t>
  </si>
  <si>
    <t>2022/03/02 -7</t>
  </si>
  <si>
    <t>SO220302006</t>
  </si>
  <si>
    <t>CMA22-010</t>
  </si>
  <si>
    <t>700672</t>
  </si>
  <si>
    <t>CMI-SSP5040NH-8R2M [CMI-SSP5040NH-8R2M-00]</t>
  </si>
  <si>
    <t>2703-004724</t>
  </si>
  <si>
    <t>2703-004724 S/S VD, CoilMaster Agent, 노바스이지</t>
  </si>
  <si>
    <t>2022/02/04 -23</t>
  </si>
  <si>
    <t>SO220204023</t>
  </si>
  <si>
    <t>CMA22-016</t>
  </si>
  <si>
    <t>700641</t>
  </si>
  <si>
    <t>CMI-SSP12L80FH-220M [CMI-SSP12L80FH-220M-00]</t>
  </si>
  <si>
    <t>2703-002722</t>
  </si>
  <si>
    <t>2703-002722 S/S VD, CoilMaster Agent</t>
  </si>
  <si>
    <t>2022/03/18 -1</t>
  </si>
  <si>
    <t>2022/06/24 -10</t>
  </si>
  <si>
    <t>CMTH220624-005HQ-VT-EU</t>
  </si>
  <si>
    <t>3013933433</t>
  </si>
  <si>
    <t>SL220713005</t>
  </si>
  <si>
    <t>장종호(altar)</t>
  </si>
  <si>
    <t>EUR</t>
  </si>
  <si>
    <t>한국 발주(전산보충)</t>
  </si>
  <si>
    <t>Lucas/김한석</t>
  </si>
  <si>
    <t>2022/07/13 오후  3:04:02</t>
  </si>
  <si>
    <t>2022/07/13 -4</t>
  </si>
  <si>
    <t>SO220713004</t>
  </si>
  <si>
    <t>CMEU220520-KOR-TH</t>
  </si>
  <si>
    <t>2022/05/20 -2</t>
  </si>
  <si>
    <t>SO220520002</t>
  </si>
  <si>
    <t>CMEU20220415</t>
  </si>
  <si>
    <t>TH발주 나뉘어서 보내주세요(급하지 않음)</t>
  </si>
  <si>
    <t>2022/04/14 -13</t>
  </si>
  <si>
    <t>SO220414013</t>
  </si>
  <si>
    <t>EU PO (DEC)</t>
  </si>
  <si>
    <t>700186</t>
  </si>
  <si>
    <t>CMI-DSS6028NH-100M [CMI-DSS6028NH-100M-00]</t>
  </si>
  <si>
    <t>2703-003862</t>
  </si>
  <si>
    <t>2703-003862 S/S VD</t>
  </si>
  <si>
    <t>2021/12/21 -7</t>
  </si>
  <si>
    <t>SO211221007</t>
  </si>
  <si>
    <t>2022/06/24 -8</t>
  </si>
  <si>
    <t>2205200616LGD</t>
  </si>
  <si>
    <t>SL220629044</t>
  </si>
  <si>
    <t>220016</t>
  </si>
  <si>
    <t>LG DISPLAY(KOR)</t>
  </si>
  <si>
    <t>700231</t>
  </si>
  <si>
    <t>CMI-MMP201610BS-1R0M [CMI-MMP201610BS-1R0M-00]</t>
  </si>
  <si>
    <t>0LCAA-0073A</t>
  </si>
  <si>
    <t>0LCAA-0073A LGD</t>
  </si>
  <si>
    <t>201610</t>
  </si>
  <si>
    <t>220630-M01</t>
  </si>
  <si>
    <t>2022/06/29 오후  8:41:22</t>
  </si>
  <si>
    <t>2022/06/16 -10</t>
  </si>
  <si>
    <t>SO220616010</t>
  </si>
  <si>
    <t>2204210428</t>
  </si>
  <si>
    <t>700501</t>
  </si>
  <si>
    <t>CMI-MMPP6024LH-3R3M-N [CMI-MMPP6024LH-3R3M-N-00]</t>
  </si>
  <si>
    <t>0LCAA-0194A</t>
  </si>
  <si>
    <t>0LCAA-0194A LGD</t>
  </si>
  <si>
    <t>6024</t>
  </si>
  <si>
    <t>2022/04/28 -2</t>
  </si>
  <si>
    <t>SO220428002</t>
  </si>
  <si>
    <t>2205130519LGD</t>
  </si>
  <si>
    <t>700543</t>
  </si>
  <si>
    <t>CMI-MMPP6030MH-100M-NA [CMI-MMPP6030MH-100M-NA-00]</t>
  </si>
  <si>
    <t>0LCAA-0185A</t>
  </si>
  <si>
    <t>0LCAA-0185A LGD, Coilmaster Agent</t>
  </si>
  <si>
    <t>2022/05/19 -7</t>
  </si>
  <si>
    <t>SO220519007</t>
  </si>
  <si>
    <t>2022/06/24 -7</t>
  </si>
  <si>
    <t>CM-20220624GZ01</t>
  </si>
  <si>
    <t>SL220629043</t>
  </si>
  <si>
    <t>2022/06/29 오후  7:49:02</t>
  </si>
  <si>
    <t>700052</t>
  </si>
  <si>
    <t>CMI-DCP3012NH-100M [CMI-DCP3012NH-100M-00]</t>
  </si>
  <si>
    <t>0LCAA-0154A</t>
  </si>
  <si>
    <t>0LCAA-0154A LGD</t>
  </si>
  <si>
    <t>3012</t>
  </si>
  <si>
    <t>700075</t>
  </si>
  <si>
    <t>CMI-DCP4018NH-2R2N [CMI-DCP4018NH-2R2N-01]</t>
  </si>
  <si>
    <t>0LCAA-0129A</t>
  </si>
  <si>
    <t>0LCAA-0129A LGD</t>
  </si>
  <si>
    <t>700061</t>
  </si>
  <si>
    <t>CMI-DOP3910NH-6R8M [CMI-DOP3910NH-6R8M-00]</t>
  </si>
  <si>
    <t>0LCAA-0089A</t>
  </si>
  <si>
    <t>0LCAA-0089A LGD</t>
  </si>
  <si>
    <t>3910</t>
  </si>
  <si>
    <t>2205270530LGDGZ</t>
  </si>
  <si>
    <t>2022/05/31 -2</t>
  </si>
  <si>
    <t>SO220531002</t>
  </si>
  <si>
    <t>700123</t>
  </si>
  <si>
    <t>CMI-DP8040NH-220M [CMI-DP8040NH-220M-00]</t>
  </si>
  <si>
    <t>0LCAA-0082B</t>
  </si>
  <si>
    <t>0LCAA-0082B LGD</t>
  </si>
  <si>
    <t>8040</t>
  </si>
  <si>
    <t>2205200525LGDGZ</t>
  </si>
  <si>
    <t>2022/05/26 -4</t>
  </si>
  <si>
    <t>SO220526004</t>
  </si>
  <si>
    <t>2022/06/24 -6</t>
  </si>
  <si>
    <t>2204134020LGD</t>
  </si>
  <si>
    <t>SL220629040</t>
  </si>
  <si>
    <t>220630-M02</t>
  </si>
  <si>
    <t>2022/06/29 오후  7:40:06</t>
  </si>
  <si>
    <t>2022/04/21 -4</t>
  </si>
  <si>
    <t>SO220421004</t>
  </si>
  <si>
    <t>2203290412LGD</t>
  </si>
  <si>
    <t>2022/04/12 -17</t>
  </si>
  <si>
    <t>SO220412017</t>
  </si>
  <si>
    <t>2203220328</t>
  </si>
  <si>
    <t>2022/03/28 -1</t>
  </si>
  <si>
    <t>SO220328001</t>
  </si>
  <si>
    <t>2022/06/24 -5</t>
  </si>
  <si>
    <t>2204290512LGD</t>
  </si>
  <si>
    <t>SL220629039</t>
  </si>
  <si>
    <t>700223</t>
  </si>
  <si>
    <t>CMI-CMMP4010BS-100M [CMI-CMMP4010BS-100M-00]</t>
  </si>
  <si>
    <t>0LCAA-0228A</t>
  </si>
  <si>
    <t>0LCAA-0228A LGD</t>
  </si>
  <si>
    <t>4010</t>
  </si>
  <si>
    <t>220630-D01</t>
  </si>
  <si>
    <t>2022/06/29 오후  7:33:51</t>
  </si>
  <si>
    <t>2022/05/12 -8</t>
  </si>
  <si>
    <t>SO220512008</t>
  </si>
  <si>
    <t>2022/06/24 -4</t>
  </si>
  <si>
    <t>SMD-0209</t>
  </si>
  <si>
    <t>SL220629013</t>
  </si>
  <si>
    <t>220057</t>
  </si>
  <si>
    <t>(주)유니온</t>
  </si>
  <si>
    <t>700297</t>
  </si>
  <si>
    <t>CMI-MMPF252010HF-2R2M [CMI-MMPF252010HF-2R2M-00]</t>
  </si>
  <si>
    <t>2703-005603</t>
  </si>
  <si>
    <t>2703-005603 S/S SDC, CUC, 유니온</t>
  </si>
  <si>
    <t>S/S SDC</t>
  </si>
  <si>
    <t>2022/06/30 오후  5:28:08</t>
  </si>
  <si>
    <t>2022/03/04 -3</t>
  </si>
  <si>
    <t>SO220304003</t>
  </si>
  <si>
    <t>2022/06/24 -2</t>
  </si>
  <si>
    <t>po2206134</t>
  </si>
  <si>
    <t>SL220624001</t>
  </si>
  <si>
    <t>220023</t>
  </si>
  <si>
    <t>(주)제인테크</t>
  </si>
  <si>
    <t>H.A/Settop/AV</t>
  </si>
  <si>
    <t>700250</t>
  </si>
  <si>
    <t>CMI-MMP252010MH-1R5M [CMI-MMP252010MH-1R5M-00]</t>
  </si>
  <si>
    <t>01100-00925</t>
  </si>
  <si>
    <t>01100-00925 HUMAX</t>
  </si>
  <si>
    <t>휴맥스</t>
  </si>
  <si>
    <t>2022/06/24 오전  8:33:50</t>
  </si>
  <si>
    <t>2022/06/16 -6</t>
  </si>
  <si>
    <t>SO220616006</t>
  </si>
  <si>
    <t>2022/06/23 -16</t>
  </si>
  <si>
    <t>21L4060855</t>
  </si>
  <si>
    <t>SL220629026</t>
  </si>
  <si>
    <t>700686</t>
  </si>
  <si>
    <t>CMI-CSSP7032NF-150M [CMI-CSSP7032NF-150M-00]</t>
  </si>
  <si>
    <t>2INC00560A</t>
  </si>
  <si>
    <t>2INC00560A LG INNOTEK</t>
  </si>
  <si>
    <t>7032</t>
  </si>
  <si>
    <t>2022/06/29 오후  6:15:42</t>
  </si>
  <si>
    <t>2022/01/01 -532</t>
  </si>
  <si>
    <t>SO220101532</t>
  </si>
  <si>
    <t>2022/06/23 -12</t>
  </si>
  <si>
    <t>2022/05/17 -1</t>
  </si>
  <si>
    <t>SL220623013</t>
  </si>
  <si>
    <t>700836</t>
  </si>
  <si>
    <t>CMI-CMMPP10055LH-470M [CMI-CMMPP10055LH-470M-00]</t>
  </si>
  <si>
    <t>10055</t>
  </si>
  <si>
    <t>mobis</t>
  </si>
  <si>
    <t>2022/06/23 오후  5:36:57</t>
  </si>
  <si>
    <t>2022/05/18 -4</t>
  </si>
  <si>
    <t>SO220518004</t>
  </si>
  <si>
    <t>700835</t>
  </si>
  <si>
    <t>CMI-CMMPP10055LH-150M [CMI-CMMPP10055LH-150M-00]</t>
  </si>
  <si>
    <t>코일0425-01</t>
  </si>
  <si>
    <t>700825</t>
  </si>
  <si>
    <t>CMI-MMP4030HL-220M [CMI-MMP4030HL-220M-00]</t>
  </si>
  <si>
    <t>엘컴텍</t>
  </si>
  <si>
    <t>2022/04/25 -1</t>
  </si>
  <si>
    <t>SO220425001</t>
  </si>
  <si>
    <t>700810</t>
  </si>
  <si>
    <t>CMI-CMMPP8050HL-6R8M [CMI-CMMPP8050HL-6R8M-00]</t>
  </si>
  <si>
    <t>semicore</t>
  </si>
  <si>
    <t>8050</t>
  </si>
  <si>
    <t>700809</t>
  </si>
  <si>
    <t>CMI-CMMPP6050HL-6R8M-N [CMI-CMMPP6050HL-6R8M-N-00]</t>
  </si>
  <si>
    <t>6050</t>
  </si>
  <si>
    <t>700553</t>
  </si>
  <si>
    <t>CMI-CMMPP6040HL-6R8M-N [CMI-CMMPP6040HL-6R8M-N-00]</t>
  </si>
  <si>
    <t>DIGEN 디젠</t>
  </si>
  <si>
    <t>6040</t>
  </si>
  <si>
    <t>700281</t>
  </si>
  <si>
    <t>CMI-MMP4020HL-150M [CMI-MMP4020HL-150M]</t>
  </si>
  <si>
    <t>2022/06/23 -11</t>
  </si>
  <si>
    <t>ANTPO-C220021</t>
  </si>
  <si>
    <t>SL220623012</t>
  </si>
  <si>
    <t>220027</t>
  </si>
  <si>
    <t>주식회사 앤텍</t>
  </si>
  <si>
    <t>700373</t>
  </si>
  <si>
    <t>CMI-CMMPP13070MH-1R5M-A [CMI-CMMPP13070MH-1R5M-A-00]</t>
  </si>
  <si>
    <t>ANTTEC</t>
  </si>
  <si>
    <t>one gene</t>
  </si>
  <si>
    <t>2022/07/06 오후  3:24:11</t>
  </si>
  <si>
    <t>2022/05/02 -1</t>
  </si>
  <si>
    <t>SO220502001</t>
  </si>
  <si>
    <t>ANTPO-C220010</t>
  </si>
  <si>
    <t>SL</t>
  </si>
  <si>
    <t>2022/03/31 -8</t>
  </si>
  <si>
    <t>SO220331008</t>
  </si>
  <si>
    <t>ANTPO-C220016</t>
  </si>
  <si>
    <t>700031</t>
  </si>
  <si>
    <t>CME-CSCF4532B-220T20 [CME-CSCF4532B-220T20-00]</t>
  </si>
  <si>
    <t>2022/04/18 -8</t>
  </si>
  <si>
    <t>SO220418008</t>
  </si>
  <si>
    <t>ANTPO-C220027</t>
  </si>
  <si>
    <t>700030</t>
  </si>
  <si>
    <t>CME-CSCF4532B-110T25 [CME-CSCF4532B-110T25-00]</t>
  </si>
  <si>
    <t>ANTTEC, SEMICORE</t>
  </si>
  <si>
    <t>2022/05/17 -5</t>
  </si>
  <si>
    <t>SO220517005</t>
  </si>
  <si>
    <t>ANTPO-C220011</t>
  </si>
  <si>
    <t>2022/03/31 -7</t>
  </si>
  <si>
    <t>SO220331007</t>
  </si>
  <si>
    <t>2022/06/23 -9</t>
  </si>
  <si>
    <t>PO2204000129</t>
  </si>
  <si>
    <t>SL220623010</t>
  </si>
  <si>
    <t>220022</t>
  </si>
  <si>
    <t>(주)노바스이지</t>
  </si>
  <si>
    <t>700711</t>
  </si>
  <si>
    <t>CMI-SSP8L45FH-331M-A [CMI-SSP8L45FH-331M-A-00]</t>
  </si>
  <si>
    <t>2703-004634</t>
  </si>
  <si>
    <t>2703-004634 S/S VD, 노바스이지, CoilMaster Agent</t>
  </si>
  <si>
    <t>노바스이지</t>
  </si>
  <si>
    <t>8045</t>
  </si>
  <si>
    <t>ECO2703-004634</t>
  </si>
  <si>
    <t>2022/06/23 오후  2:06:19</t>
  </si>
  <si>
    <t>2022/04/11 -5</t>
  </si>
  <si>
    <t>SO220411005</t>
  </si>
  <si>
    <t>2022/06/23 -2</t>
  </si>
  <si>
    <t>4500282723</t>
  </si>
  <si>
    <t>SL220623002</t>
  </si>
  <si>
    <t>220013</t>
  </si>
  <si>
    <t>(주)휴맥스</t>
  </si>
  <si>
    <t>700251</t>
  </si>
  <si>
    <t>CMI-MMP252010MH-2R2M [CMI-MMP252010MH-2R2M-00]</t>
  </si>
  <si>
    <t>01100-00926</t>
  </si>
  <si>
    <t>01100-00926 HUMAX</t>
  </si>
  <si>
    <t>2022/06/23 오전  11:45:59</t>
  </si>
  <si>
    <t>2022/01/01 -508</t>
  </si>
  <si>
    <t>SO220101508</t>
  </si>
  <si>
    <t>4500284147</t>
  </si>
  <si>
    <t>2022/01/01 -510</t>
  </si>
  <si>
    <t>SO220101510</t>
  </si>
  <si>
    <t>4500291644</t>
  </si>
  <si>
    <t>700248</t>
  </si>
  <si>
    <t>CMI-MMP252010MH-1R0M [CMI-MMP252010MH-1R0M-00]</t>
  </si>
  <si>
    <t>01100-00923</t>
  </si>
  <si>
    <t>01100-00923 HUMAX</t>
  </si>
  <si>
    <t>2022/03/28 -5</t>
  </si>
  <si>
    <t>SO220328005</t>
  </si>
  <si>
    <t>4500291518</t>
  </si>
  <si>
    <t>700252</t>
  </si>
  <si>
    <t>CMI-MMP252010MH-R47M [CMI-MMP252010MH-R47M-00]</t>
  </si>
  <si>
    <t>01100-00922</t>
  </si>
  <si>
    <t>01100-00922 HUMAX</t>
  </si>
  <si>
    <t>2022/03/22 -10</t>
  </si>
  <si>
    <t>4500291397</t>
  </si>
  <si>
    <t>2022/03/22 -8</t>
  </si>
  <si>
    <t>4500286725</t>
  </si>
  <si>
    <t>2022/01/01 -611</t>
  </si>
  <si>
    <t>SO220101611</t>
  </si>
  <si>
    <t>2022/06/22 -11</t>
  </si>
  <si>
    <t>SL220629025</t>
  </si>
  <si>
    <t>700632</t>
  </si>
  <si>
    <t>CMI-CSSP12080NF-1R0N [CMI-CSSP12080NF-1R0N-00]</t>
  </si>
  <si>
    <t>2INC00509A</t>
  </si>
  <si>
    <t>2INC00509A LG INNOTEK</t>
  </si>
  <si>
    <t>2022/06/29 오후  6:14:06</t>
  </si>
  <si>
    <t>2203220406LGIT</t>
  </si>
  <si>
    <t>2022/04/07 -3</t>
  </si>
  <si>
    <t>SO220407003</t>
  </si>
  <si>
    <t>2022/06/22 -10</t>
  </si>
  <si>
    <t>12022052400001</t>
  </si>
  <si>
    <t>SL220629012</t>
  </si>
  <si>
    <t>220047</t>
  </si>
  <si>
    <t>씨유테크주식회사</t>
  </si>
  <si>
    <t>2022/06/30 오후  5:24:40</t>
  </si>
  <si>
    <t>2022/05/24 -2</t>
  </si>
  <si>
    <t>SO220524002</t>
  </si>
  <si>
    <t>12022051100012</t>
  </si>
  <si>
    <t>2022/05/12 -1</t>
  </si>
  <si>
    <t>SO220512001</t>
  </si>
  <si>
    <t>12022040700008</t>
  </si>
  <si>
    <t>2022/04/07 -1</t>
  </si>
  <si>
    <t>SO220407001</t>
  </si>
  <si>
    <t>2022/06/22 -7</t>
  </si>
  <si>
    <t>CMWD220622-12HQ-AT-FOXCONN</t>
  </si>
  <si>
    <t>DHL AWB NO.2978223581</t>
  </si>
  <si>
    <t>MC20220621ZKWID23</t>
  </si>
  <si>
    <t>SL220622007</t>
  </si>
  <si>
    <t>Arean(WD)</t>
  </si>
  <si>
    <t>700557</t>
  </si>
  <si>
    <t>CMI-CMMPP7030HL-220M-SC [CMI-CMMPP7030HL-220M-SC-00]</t>
  </si>
  <si>
    <t>77002731</t>
  </si>
  <si>
    <t>77002731 ZKW</t>
  </si>
  <si>
    <t>유상샘플 진행 (문등, 조경)</t>
  </si>
  <si>
    <t>WD</t>
  </si>
  <si>
    <t>허하이샤(WD)</t>
  </si>
  <si>
    <t>2022/06/30 오후  8:25:56</t>
  </si>
  <si>
    <t>2022/06/22 -8</t>
  </si>
  <si>
    <t>SO220622008</t>
  </si>
  <si>
    <t>2022/06/21 -8</t>
  </si>
  <si>
    <t>CM-20220620GZ01</t>
  </si>
  <si>
    <t>SL220629042</t>
  </si>
  <si>
    <t>2022/06/29 오후  7:45:23</t>
  </si>
  <si>
    <t>2022/06/21 -7</t>
  </si>
  <si>
    <t>SL220629038</t>
  </si>
  <si>
    <t>700541</t>
  </si>
  <si>
    <t>CMI-MMPP6030LN-R47M-N [CMI-MMPP6030LN-R47M-N-00]</t>
  </si>
  <si>
    <t>0LCAA-0200A</t>
  </si>
  <si>
    <t>0LCAA-0200A LGD</t>
  </si>
  <si>
    <t>2022/06/29 오후  7:32:51</t>
  </si>
  <si>
    <t>2022/06/21 -6</t>
  </si>
  <si>
    <t>2204070412LGIT</t>
  </si>
  <si>
    <t>SL220629024</t>
  </si>
  <si>
    <t>700598</t>
  </si>
  <si>
    <t>CMI-CSSP10040NF-220M [CMI-CSSP10040NF-220M-00]</t>
  </si>
  <si>
    <t>2INC00510A</t>
  </si>
  <si>
    <t>2INC00510A LG INNOTEK</t>
  </si>
  <si>
    <t>2022/06/29 오후  6:10:44</t>
  </si>
  <si>
    <t>2022/04/13 -1</t>
  </si>
  <si>
    <t>SO220413001</t>
  </si>
  <si>
    <t>700627</t>
  </si>
  <si>
    <t>CMI-CSSP12080NF-100M [CMI-CSSP12080NF-100M-00]</t>
  </si>
  <si>
    <t>2INC00507A</t>
  </si>
  <si>
    <t>2INC00507A LG INNOTEK</t>
  </si>
  <si>
    <t>700106</t>
  </si>
  <si>
    <t>CMI-CDP6045NH-100M [CMI-CDP6045NH-100M-00]</t>
  </si>
  <si>
    <t>2INC00495A</t>
  </si>
  <si>
    <t>2INC00495A LG INNOTEK</t>
  </si>
  <si>
    <t>700107</t>
  </si>
  <si>
    <t>CMI-CDP6045NH-221M [CMI-CDP6045NH-221M-00]</t>
  </si>
  <si>
    <t>2INC00345A</t>
  </si>
  <si>
    <t>2INC00345A LG INNOTEK</t>
  </si>
  <si>
    <t>700108</t>
  </si>
  <si>
    <t>CMI-CDP6045NH-4R7M [CMI-CDP6045NH-4R7M-00]</t>
  </si>
  <si>
    <t>2INC00343A</t>
  </si>
  <si>
    <t>2INC00343A LG INNOTEK</t>
  </si>
  <si>
    <t>2022/06/21 -5</t>
  </si>
  <si>
    <t>21L4837535</t>
  </si>
  <si>
    <t>SL220629023</t>
  </si>
  <si>
    <t>700691</t>
  </si>
  <si>
    <t>CMI-CSSP7045NF-330M [CMI-CSSP7045NF-330M-00]</t>
  </si>
  <si>
    <t>2INC00615A</t>
  </si>
  <si>
    <t>2INC00615A LG INNOTEK</t>
  </si>
  <si>
    <t>2022/06/29 오후  6:07:02</t>
  </si>
  <si>
    <t>2022/01/01 -538</t>
  </si>
  <si>
    <t>SO220101538</t>
  </si>
  <si>
    <t>700360</t>
  </si>
  <si>
    <t>CMI-CMMPP13055LL-330M [CMI-CMMPP13055LL-330M-00]</t>
  </si>
  <si>
    <t>2INC00547A</t>
  </si>
  <si>
    <t>2INC00547A LG INNOTEK</t>
  </si>
  <si>
    <t>13050</t>
  </si>
  <si>
    <t>700707</t>
  </si>
  <si>
    <t>CMI-CSSP8045NF-330M [CMI-CSSP8045NF-330M-00]</t>
  </si>
  <si>
    <t>2INC00546A</t>
  </si>
  <si>
    <t>2INC00546A LG INNOTEK</t>
  </si>
  <si>
    <t>700316</t>
  </si>
  <si>
    <t>CMI-CMMPP10040LH-4R7M [CMI-CMMPP10040LH-4R7M-00]</t>
  </si>
  <si>
    <t>2INC00545A</t>
  </si>
  <si>
    <t>2INC00545A LG INNOTEK</t>
  </si>
  <si>
    <t>2022/06/21 -4</t>
  </si>
  <si>
    <t>13775298-11-1</t>
  </si>
  <si>
    <t>SL220621011</t>
  </si>
  <si>
    <t>700406</t>
  </si>
  <si>
    <t>CMI-CMMPP252012MH-2R2M [CMI-CMMPP252012MH-2R2M-00]</t>
  </si>
  <si>
    <t>EAP65248605</t>
  </si>
  <si>
    <t>EAP65248605 LG VS</t>
  </si>
  <si>
    <t>2022/06/21 오후  11:47:35</t>
  </si>
  <si>
    <t>2022/03/08 -13</t>
  </si>
  <si>
    <t>SO220308013</t>
  </si>
  <si>
    <t>13775298-15</t>
  </si>
  <si>
    <t>13775298-15-2</t>
  </si>
  <si>
    <t>2022/03/05 -5</t>
  </si>
  <si>
    <t>SO220305005</t>
  </si>
  <si>
    <t>13775298-15-1</t>
  </si>
  <si>
    <t>13775298-10-1</t>
  </si>
  <si>
    <t>2022/02/04 -10</t>
  </si>
  <si>
    <t>SO220204010</t>
  </si>
  <si>
    <t>13706033-17-1</t>
  </si>
  <si>
    <t>2022/03/10 -22</t>
  </si>
  <si>
    <t>SO220310021</t>
  </si>
  <si>
    <t>13706033-16-1</t>
  </si>
  <si>
    <t>2022/03/07 -22</t>
  </si>
  <si>
    <t>SO220307022</t>
  </si>
  <si>
    <t>13706033-12-1</t>
  </si>
  <si>
    <t>2022/03/08 -8</t>
  </si>
  <si>
    <t>SO220308008</t>
  </si>
  <si>
    <t>13706033-11-1</t>
  </si>
  <si>
    <t>2022/02/04 -11</t>
  </si>
  <si>
    <t>SO220204011</t>
  </si>
  <si>
    <t>13183953-10-1</t>
  </si>
  <si>
    <t>2022/03/09 -9</t>
  </si>
  <si>
    <t>SO220309009</t>
  </si>
  <si>
    <t>13183953-7-1</t>
  </si>
  <si>
    <t>2022/03/08 -6</t>
  </si>
  <si>
    <t>SO220308006</t>
  </si>
  <si>
    <t>13183953-9-1</t>
  </si>
  <si>
    <t>2022/03/08 -31</t>
  </si>
  <si>
    <t>SO220308031</t>
  </si>
  <si>
    <t>13183953-6-1</t>
  </si>
  <si>
    <t>2022/01/18 -91</t>
  </si>
  <si>
    <t>SO220118091</t>
  </si>
  <si>
    <t>13183946-28-1</t>
  </si>
  <si>
    <t>2022/01/17 -114</t>
  </si>
  <si>
    <t>SO220117114</t>
  </si>
  <si>
    <t>13183946-27-1</t>
  </si>
  <si>
    <t>2022/01/17 -113</t>
  </si>
  <si>
    <t>SO220117113</t>
  </si>
  <si>
    <t>13183946-26-1</t>
  </si>
  <si>
    <t>2022/01/17 -112</t>
  </si>
  <si>
    <t>SO220117112</t>
  </si>
  <si>
    <t>13183944-27-1</t>
  </si>
  <si>
    <t>2022/03/06 -40</t>
  </si>
  <si>
    <t>SO220306040</t>
  </si>
  <si>
    <t>11557132-151-1</t>
  </si>
  <si>
    <t>2022/03/06 -19</t>
  </si>
  <si>
    <t>SO220306019</t>
  </si>
  <si>
    <t>11557132-144-1</t>
  </si>
  <si>
    <t>2022/01/18 -78</t>
  </si>
  <si>
    <t>SO220118078</t>
  </si>
  <si>
    <t>9769811-457-2</t>
  </si>
  <si>
    <t>2022/03/06 -8</t>
  </si>
  <si>
    <t>SO220306008</t>
  </si>
  <si>
    <t>9769811-459-1</t>
  </si>
  <si>
    <t>2022/03/06 -13</t>
  </si>
  <si>
    <t>SO220306013</t>
  </si>
  <si>
    <t>9769811-458-1</t>
  </si>
  <si>
    <t>2022/03/06 -12</t>
  </si>
  <si>
    <t>SO220306012</t>
  </si>
  <si>
    <t>12534920-106-1</t>
  </si>
  <si>
    <t>2022/01/18 -82</t>
  </si>
  <si>
    <t>SO220118082</t>
  </si>
  <si>
    <t>12534920-105-1</t>
  </si>
  <si>
    <t>2022/01/18 -81</t>
  </si>
  <si>
    <t>SO220118081</t>
  </si>
  <si>
    <t>2022/06/20 -14</t>
  </si>
  <si>
    <t>SL220629037</t>
  </si>
  <si>
    <t>220620-M02</t>
  </si>
  <si>
    <t>2022/06/29 오후  7:31:01</t>
  </si>
  <si>
    <t>2022/06/20 -13</t>
  </si>
  <si>
    <t>SL220629036</t>
  </si>
  <si>
    <t>220620-M01</t>
  </si>
  <si>
    <t>2022/06/29 오후  7:28:20</t>
  </si>
  <si>
    <t>700397</t>
  </si>
  <si>
    <t>CMI-MMPP252010MH-4R7M [CMI-MMPP252010MH-4R7M-00]</t>
  </si>
  <si>
    <t>0LCAA-0201A</t>
  </si>
  <si>
    <t>0LCAA-0201A LGD</t>
  </si>
  <si>
    <t>2202200308</t>
  </si>
  <si>
    <t>2022/03/08 -1</t>
  </si>
  <si>
    <t>SO220308001</t>
  </si>
  <si>
    <t>2022/06/20 -12</t>
  </si>
  <si>
    <t>SL220629035</t>
  </si>
  <si>
    <t>700795</t>
  </si>
  <si>
    <t>CMI-CMMPP6015HL-2R2M [CMI-CMMPP6015HL-2R2M-00]</t>
  </si>
  <si>
    <t>0LCAA-0230A</t>
  </si>
  <si>
    <t>0LCAA-0230A LGD</t>
  </si>
  <si>
    <t>6015</t>
  </si>
  <si>
    <t>220620-D01</t>
  </si>
  <si>
    <t>2022/06/29 오후  7:24:52</t>
  </si>
  <si>
    <t>2022/06/20 -4</t>
  </si>
  <si>
    <t>2022/03/11-1</t>
  </si>
  <si>
    <t>SL220620008</t>
  </si>
  <si>
    <t>700497</t>
  </si>
  <si>
    <t>CMI-CMMPP6024LH-100M-N [CMI-CMMPP6024LH-100M-N-00]</t>
  </si>
  <si>
    <t>2022/06/20 오후  7:20:26</t>
  </si>
  <si>
    <t>2022/03/17 -3</t>
  </si>
  <si>
    <t>S220221</t>
  </si>
  <si>
    <t>700434</t>
  </si>
  <si>
    <t>CMI-CMMPP4020HL-100M [CMI-CMMPP4020HL-100M-01]</t>
  </si>
  <si>
    <t>2022/02/22 -3</t>
  </si>
  <si>
    <t>SO220222003</t>
  </si>
  <si>
    <t>2022/06/20 -1</t>
  </si>
  <si>
    <t>SL220620002</t>
  </si>
  <si>
    <t>700054</t>
  </si>
  <si>
    <t>CMI-DCP3015NH-100M [CMI-DCP3015NH-100M-00]</t>
  </si>
  <si>
    <t>3015</t>
  </si>
  <si>
    <t>2022/06/20 오전  11:19:50</t>
  </si>
  <si>
    <t>CMA22-009</t>
  </si>
  <si>
    <t>2022/01/28 -2</t>
  </si>
  <si>
    <t>SO220128002</t>
  </si>
  <si>
    <t>CMA22-019</t>
  </si>
  <si>
    <t>700065</t>
  </si>
  <si>
    <t>CMI-DOP3918NH-3R3M [CMI-DOP3918NH-3R3M-00]</t>
  </si>
  <si>
    <t>3918</t>
  </si>
  <si>
    <t>2022/04/08 -3</t>
  </si>
  <si>
    <t>SO220408003</t>
  </si>
  <si>
    <t>700078</t>
  </si>
  <si>
    <t>CMI-DOP4018NH-100M [CMI-DOP4018NH-100M-00]</t>
  </si>
  <si>
    <t>CMA22-013</t>
  </si>
  <si>
    <t>700651</t>
  </si>
  <si>
    <t>CMI-SSP5L18FH-4R7M [CMI-SSP5L18FH-4R7M-00]</t>
  </si>
  <si>
    <t>2703-004082</t>
  </si>
  <si>
    <t>2703-004082 S/S VD, CoilMaster Agent, 노바스이지</t>
  </si>
  <si>
    <t>5018</t>
  </si>
  <si>
    <t>2022/02/25 -2</t>
  </si>
  <si>
    <t>SO220225002</t>
  </si>
  <si>
    <t>700699</t>
  </si>
  <si>
    <t>CMI-SSP7045NH-R47M-A [CMI-SSP7045NH-R47M-A]</t>
  </si>
  <si>
    <t>SAMPLE</t>
  </si>
  <si>
    <t>700781</t>
  </si>
  <si>
    <t>CMI-SSP7L55FH-2R2M-A [CMI-SSP7L55FH-2R2M-A-01]</t>
  </si>
  <si>
    <t>7055</t>
  </si>
  <si>
    <t>2022/06/18 -4</t>
  </si>
  <si>
    <t>CM-220618CMKB-JS</t>
  </si>
  <si>
    <t>UPS NO 1Z 374 46A 04 4000 4818</t>
  </si>
  <si>
    <t>4503049240</t>
  </si>
  <si>
    <t>SL220622003</t>
  </si>
  <si>
    <t>220033</t>
  </si>
  <si>
    <t>KIMBALL(USA)</t>
  </si>
  <si>
    <t>700566</t>
  </si>
  <si>
    <t>CMI-CMPLD13080M1-R50M [CMI-CMPLD13080M1-R50M-00]</t>
  </si>
  <si>
    <t>HMIND000022</t>
  </si>
  <si>
    <t>HMIND000022 KIMBALL(USA)</t>
  </si>
  <si>
    <t>CMWD220618-05HQ-AT-USA KIMBALL</t>
  </si>
  <si>
    <t>line 10</t>
  </si>
  <si>
    <t>2022/06/22 오후  2:50:12</t>
  </si>
  <si>
    <t>2022/05/05 -3</t>
  </si>
  <si>
    <t>SO220505003</t>
  </si>
  <si>
    <t>2022/06/17 -19</t>
  </si>
  <si>
    <t>CMTH220617-004HQ-VT-EU</t>
  </si>
  <si>
    <t>CMEU20220429</t>
  </si>
  <si>
    <t>SL220620003</t>
  </si>
  <si>
    <t>BO(TH)</t>
  </si>
  <si>
    <t>view(TH)</t>
  </si>
  <si>
    <t>2022/06/21 오후  6:27:31</t>
  </si>
  <si>
    <t>2022/04/29 -5</t>
  </si>
  <si>
    <t>SO220429005</t>
  </si>
  <si>
    <t>CMEU0422-KO</t>
  </si>
  <si>
    <t>700668</t>
  </si>
  <si>
    <t>CMI-SSP5L30FH-4R7M [CMI-SSP5L30FH-4R7M-00]</t>
  </si>
  <si>
    <t>2703-003930</t>
  </si>
  <si>
    <t>2703-003930 S/S VD</t>
  </si>
  <si>
    <t>5030</t>
  </si>
  <si>
    <t>TH</t>
  </si>
  <si>
    <t>2022/04/22 -9</t>
  </si>
  <si>
    <t>SO220422009</t>
  </si>
  <si>
    <t>TH 발주</t>
  </si>
  <si>
    <t>2022/06/17 -16</t>
  </si>
  <si>
    <t>SL220617017</t>
  </si>
  <si>
    <t>2022/06/24 오전  8:30:27</t>
  </si>
  <si>
    <t>PO2204165</t>
  </si>
  <si>
    <t>700760</t>
  </si>
  <si>
    <t>CMI-MMPP6030LH-3R3M-N [CMI-MMPP6030LH-3R3M-N-01]</t>
  </si>
  <si>
    <t>01100-00871</t>
  </si>
  <si>
    <t>01100-00871 HUMAX</t>
  </si>
  <si>
    <t>2022/04/18 -14</t>
  </si>
  <si>
    <t>SO220418014</t>
  </si>
  <si>
    <t>2022/06/17 -15</t>
  </si>
  <si>
    <t>4500290602</t>
  </si>
  <si>
    <t>SL220617016</t>
  </si>
  <si>
    <t>2022/06/17 오후  4:54:29</t>
  </si>
  <si>
    <t>2022/01/01 -840</t>
  </si>
  <si>
    <t>SO220101840</t>
  </si>
  <si>
    <t>2022/06/17 -14</t>
  </si>
  <si>
    <t>SL220617015</t>
  </si>
  <si>
    <t>2022/06/20 오후  3:43:02</t>
  </si>
  <si>
    <t>PO2112000169</t>
  </si>
  <si>
    <t>2022/01/01 -621</t>
  </si>
  <si>
    <t>SO220101621</t>
  </si>
  <si>
    <t>ECO2703-004082</t>
  </si>
  <si>
    <t>PO2205000090</t>
  </si>
  <si>
    <t>700141</t>
  </si>
  <si>
    <t>CMI-DSS3012NH-3R3M [CMI-DSS3012NH-3R3M-00]</t>
  </si>
  <si>
    <t>2703-003657</t>
  </si>
  <si>
    <t>2703-003657 S/S DAS, 노바스이지</t>
  </si>
  <si>
    <t>2022/05/09 -6</t>
  </si>
  <si>
    <t>SO220509006</t>
  </si>
  <si>
    <t>2022/06/17 -13</t>
  </si>
  <si>
    <t>ANTPO-C220018</t>
  </si>
  <si>
    <t>SL220617014</t>
  </si>
  <si>
    <t>2022/07/06 오후  3:26:05</t>
  </si>
  <si>
    <t>2022/04/26 -6</t>
  </si>
  <si>
    <t>SO220426006</t>
  </si>
  <si>
    <t>ANTPO-C220008</t>
  </si>
  <si>
    <t>2022/03/11 -13</t>
  </si>
  <si>
    <t>ANTPO-C220028</t>
  </si>
  <si>
    <t>700322</t>
  </si>
  <si>
    <t>CMI-CMMPP10040LL-220M-A [CMI-CMMPP10040LL-220M-A-00]</t>
  </si>
  <si>
    <t>ANTTEC/KOREA-HITEK</t>
  </si>
  <si>
    <t>korea hitek</t>
  </si>
  <si>
    <t>2022/05/19 -2</t>
  </si>
  <si>
    <t>SO220519002</t>
  </si>
  <si>
    <t>ANTPO-C220022</t>
  </si>
  <si>
    <t>2022/05/09 -5</t>
  </si>
  <si>
    <t>SO220509005</t>
  </si>
  <si>
    <t>700636</t>
  </si>
  <si>
    <t>CMI-CSSP12080NF-3R9M [CMI-CSSP12080NF-3R9M-00]</t>
  </si>
  <si>
    <t>모토닉스</t>
  </si>
  <si>
    <t>모토텍</t>
  </si>
  <si>
    <t>ANTPO-C220004</t>
  </si>
  <si>
    <t>700736</t>
  </si>
  <si>
    <t>CMI-CMMP252012BS-4R7M [CMI-CMMP252012BS-4R7M-01]</t>
  </si>
  <si>
    <t>YURA</t>
  </si>
  <si>
    <t>2022/02/14 -5</t>
  </si>
  <si>
    <t>SO220214005</t>
  </si>
  <si>
    <t>2022/06/16 -7</t>
  </si>
  <si>
    <t>SL220629034</t>
  </si>
  <si>
    <t>2022/06/29 오후  7:23:43</t>
  </si>
  <si>
    <t>SL220629022</t>
  </si>
  <si>
    <t>700103</t>
  </si>
  <si>
    <t>CMI-CDP4020NF-100M [CMI-CDP4020NF-100M-00]</t>
  </si>
  <si>
    <t>2INC00501A</t>
  </si>
  <si>
    <t>2INC00501A LG INNOTEK</t>
  </si>
  <si>
    <t>220620-AL1</t>
  </si>
  <si>
    <t>2022/06/29 오후  6:04:18</t>
  </si>
  <si>
    <t>2022/06/16 -3</t>
  </si>
  <si>
    <t>13839270-1-1</t>
  </si>
  <si>
    <t>SL220616005</t>
  </si>
  <si>
    <t>2022/06/16 오후  7:47:32</t>
  </si>
  <si>
    <t>2022/05/03 -10</t>
  </si>
  <si>
    <t>SO220503010</t>
  </si>
  <si>
    <t>13775298-9-1</t>
  </si>
  <si>
    <t>2022/02/04 -9</t>
  </si>
  <si>
    <t>SO220204009</t>
  </si>
  <si>
    <t>13775298-8-1</t>
  </si>
  <si>
    <t>2022/01/18 -104</t>
  </si>
  <si>
    <t>SO220118104</t>
  </si>
  <si>
    <t>13775298-7-1</t>
  </si>
  <si>
    <t>2022/01/18 -103</t>
  </si>
  <si>
    <t>SO220118103</t>
  </si>
  <si>
    <t>13706033-10-1</t>
  </si>
  <si>
    <t>2022/01/18 -98</t>
  </si>
  <si>
    <t>SO220118098</t>
  </si>
  <si>
    <t>13706033-9-1</t>
  </si>
  <si>
    <t>2022/01/18 -101</t>
  </si>
  <si>
    <t>SO220118101</t>
  </si>
  <si>
    <t>13183946-25-1</t>
  </si>
  <si>
    <t>2022/01/14 -119</t>
  </si>
  <si>
    <t>SO220114119</t>
  </si>
  <si>
    <t>13183946-24-1</t>
  </si>
  <si>
    <t>2022/01/14 -118</t>
  </si>
  <si>
    <t>SO220114118</t>
  </si>
  <si>
    <t>13183944-26-2</t>
  </si>
  <si>
    <t>2022/01/17 -111</t>
  </si>
  <si>
    <t>SO220117111</t>
  </si>
  <si>
    <t>13183944-25-1</t>
  </si>
  <si>
    <t>2022/01/18 -85</t>
  </si>
  <si>
    <t>SO220118085</t>
  </si>
  <si>
    <t>11466531-248-1</t>
  </si>
  <si>
    <t>2022/05/08 -20</t>
  </si>
  <si>
    <t>SO220508020</t>
  </si>
  <si>
    <t>9917969-130-1</t>
  </si>
  <si>
    <t>700013</t>
  </si>
  <si>
    <t>CMC-CMTC22B-03-501-A [CMC-CMTC22B-03-501-A-00]</t>
  </si>
  <si>
    <t>EAP63748003</t>
  </si>
  <si>
    <t>2022/03/15 -7</t>
  </si>
  <si>
    <t>9917969-121-2</t>
  </si>
  <si>
    <t>2022/01/10 -118</t>
  </si>
  <si>
    <t>SO220110118</t>
  </si>
  <si>
    <t>12534920-111-1</t>
  </si>
  <si>
    <t>2022/01/14 -101</t>
  </si>
  <si>
    <t>SO220114101</t>
  </si>
  <si>
    <t>12534920-104-1</t>
  </si>
  <si>
    <t>2022/01/18 -80</t>
  </si>
  <si>
    <t>SO220118080</t>
  </si>
  <si>
    <t>12534920-103-2</t>
  </si>
  <si>
    <t>2022/01/17 -98</t>
  </si>
  <si>
    <t>SO220117098</t>
  </si>
  <si>
    <t>2022/06/15 -9</t>
  </si>
  <si>
    <t>SL220629021</t>
  </si>
  <si>
    <t>220620-AP1</t>
  </si>
  <si>
    <t>2022/06/29 오후  6:03:12</t>
  </si>
  <si>
    <t>2201210224LGIT</t>
  </si>
  <si>
    <t>2022/02/24 -2</t>
  </si>
  <si>
    <t>SO220224002</t>
  </si>
  <si>
    <t>2022/06/15 -8</t>
  </si>
  <si>
    <t>SL220629020</t>
  </si>
  <si>
    <t>2022/06/29 오후  5:59:37</t>
  </si>
  <si>
    <t>2022/06/15 -7</t>
  </si>
  <si>
    <t>SL220616002</t>
  </si>
  <si>
    <t>SSG1556128-퀵발송</t>
  </si>
  <si>
    <t>2022/06/16 오후  2:10:34</t>
  </si>
  <si>
    <t>2022/06/15 -3</t>
  </si>
  <si>
    <t>SL220615003</t>
  </si>
  <si>
    <t>2022/06/15 오후  5:10:00</t>
  </si>
  <si>
    <t>700513</t>
  </si>
  <si>
    <t>CMI-CMMPP6030LH-100M-A [CMI-CMMPP6030LH-100M-A-00]</t>
  </si>
  <si>
    <t>2022/06/15 -2</t>
  </si>
  <si>
    <t>SSG1556128</t>
  </si>
  <si>
    <t>SL220615002</t>
  </si>
  <si>
    <t>2022/06/15 오후  5:07:40</t>
  </si>
  <si>
    <t>2022/06/14 -7</t>
  </si>
  <si>
    <t>CM-20220614CA01</t>
  </si>
  <si>
    <t>2205200525LGDCA</t>
  </si>
  <si>
    <t>SL220629046</t>
  </si>
  <si>
    <t>220048</t>
  </si>
  <si>
    <t>LG DISPLAY(CA)</t>
  </si>
  <si>
    <t>2022/06/29 오후  7:51:29</t>
  </si>
  <si>
    <t>2022/05/26 -5</t>
  </si>
  <si>
    <t>SO220526005</t>
  </si>
  <si>
    <t>2022/06/14 -6</t>
  </si>
  <si>
    <t>CM-20220614GZ01</t>
  </si>
  <si>
    <t>SL220629041</t>
  </si>
  <si>
    <t>2022/06/29 오후  7:43:20</t>
  </si>
  <si>
    <t>2203290419LGDGZ</t>
  </si>
  <si>
    <t>2022/04/20 -5</t>
  </si>
  <si>
    <t>SO220420005</t>
  </si>
  <si>
    <t>700495</t>
  </si>
  <si>
    <t>CMI-MMPP6018MH-3R3M-NA [CMI-MMPP6018MH-3R3M-NA-00]</t>
  </si>
  <si>
    <t>0LCAA-0184A</t>
  </si>
  <si>
    <t>0LCAA-0184A LGD</t>
  </si>
  <si>
    <t>2022/06/14 -5</t>
  </si>
  <si>
    <t>SL220629033</t>
  </si>
  <si>
    <t>2022/06/29 오후  7:22:48</t>
  </si>
  <si>
    <t>2022/06/14 -4</t>
  </si>
  <si>
    <t>SL220629032</t>
  </si>
  <si>
    <t>2022/06/29 오후  7:21:14</t>
  </si>
  <si>
    <t>2203090321</t>
  </si>
  <si>
    <t>2022/03/22 -1</t>
  </si>
  <si>
    <t>700430</t>
  </si>
  <si>
    <t>CMI-MMPP4010MH-100M-B [CMI-MMPP4010MH-100M-B-00]</t>
  </si>
  <si>
    <t>0LCAA-0123B</t>
  </si>
  <si>
    <t>0LCAA-0123B LGD</t>
  </si>
  <si>
    <t>2022/06/14 -3</t>
  </si>
  <si>
    <t>SL220629008</t>
  </si>
  <si>
    <t>2022/06/30 오후  5:24:22</t>
  </si>
  <si>
    <t>12022033100012</t>
  </si>
  <si>
    <t>2022/03/31 -2</t>
  </si>
  <si>
    <t>SO220331002</t>
  </si>
  <si>
    <t>2022/06/13 -2</t>
  </si>
  <si>
    <t>SL220613004</t>
  </si>
  <si>
    <t>6/13 택배출하</t>
  </si>
  <si>
    <t>2022/06/13 오후  3:22:52</t>
  </si>
  <si>
    <t>ECO2703-003657</t>
  </si>
  <si>
    <t>2022/06/13 -1</t>
  </si>
  <si>
    <t>SL220613003</t>
  </si>
  <si>
    <t>6/13 출하</t>
  </si>
  <si>
    <t>2022/06/13 오후  3:19:20</t>
  </si>
  <si>
    <t>2022/06/10 -20</t>
  </si>
  <si>
    <t>SL220627003</t>
  </si>
  <si>
    <t>700738</t>
  </si>
  <si>
    <t>CMI-CMMP252012BS-R47M [CMI-CMMP252012BS-R47M-02]</t>
  </si>
  <si>
    <t>이래에이엠에스</t>
  </si>
  <si>
    <t>2022/07/06 오후  1:13:43</t>
  </si>
  <si>
    <t>2022/06/10 -17</t>
  </si>
  <si>
    <t>ANPO-0610</t>
  </si>
  <si>
    <t>SL220614001</t>
  </si>
  <si>
    <t>700845</t>
  </si>
  <si>
    <t>CMI-CMMPF5050QL-100M-SB [CMI-CMMPF5050QL-100M-SB-00]</t>
  </si>
  <si>
    <t>Anttec</t>
  </si>
  <si>
    <t>5050</t>
  </si>
  <si>
    <t>2022/06/30 오후  5:43:25</t>
  </si>
  <si>
    <t>2022/06/10 -15</t>
  </si>
  <si>
    <t>SO220610014</t>
  </si>
  <si>
    <t>700844</t>
  </si>
  <si>
    <t>CMI-CDSS6020NH-6R8M [CMI-CDSS6020NH-6R8M-00]</t>
  </si>
  <si>
    <t>6020</t>
  </si>
  <si>
    <t>700843</t>
  </si>
  <si>
    <t>CMI-CMMP252012BS-R68M [CMI-CMMP252012BS-R68M-00]</t>
  </si>
  <si>
    <t>700842</t>
  </si>
  <si>
    <t>CMI-CSSP10048NF-331M [CMI-CSSP10048NF-331M-00]</t>
  </si>
  <si>
    <t>700819</t>
  </si>
  <si>
    <t>CMI-CMMPP10030HL-220M [CMI-CMMPP10030HL-220M-00]</t>
  </si>
  <si>
    <t>10030</t>
  </si>
  <si>
    <t>700814</t>
  </si>
  <si>
    <t>CMI-CMMPP12055LH-1R0M [CMI-CMMPP12055LH-1R0M-00]</t>
  </si>
  <si>
    <t>12055</t>
  </si>
  <si>
    <t>700813</t>
  </si>
  <si>
    <t>CMI-CMMPP4020HL-R10M-H [CMI-CMMPP4020HL-R10M-H-01]</t>
  </si>
  <si>
    <t>HL Klemove</t>
  </si>
  <si>
    <t>700806</t>
  </si>
  <si>
    <t>CMI-CMMPP5030HL-1R5M-H [CMI-CMMPP5030HL-1R5M-H-00]</t>
  </si>
  <si>
    <t>ANTTEC/HL Klemove</t>
  </si>
  <si>
    <t>700788</t>
  </si>
  <si>
    <t>CMI-CMMPP5030HL-100M-H [CMI-CMMPP5030HL-100M-H-00]</t>
  </si>
  <si>
    <t>700637</t>
  </si>
  <si>
    <t>CMI-CSSP12080NF-4R7M [CMI-CSSP12080NF-4R7M-00]</t>
  </si>
  <si>
    <t>EAP65247803</t>
  </si>
  <si>
    <t>EAP65247803 LG VS</t>
  </si>
  <si>
    <t>700344</t>
  </si>
  <si>
    <t>CMI-CMMPP10075LL-R50M-WP [CMI-CMMPP10075LL-R50M-WP-00]</t>
  </si>
  <si>
    <t>ANTTEC/MANDO</t>
  </si>
  <si>
    <t>10075</t>
  </si>
  <si>
    <t>700288</t>
  </si>
  <si>
    <t>CMI-CMMP5030HL-100M [CMI-CMMP5030HL-100M-00]</t>
  </si>
  <si>
    <t>700278</t>
  </si>
  <si>
    <t>CMI-CMMP4020HL-4R7M [CMI-CMMP4020HL-4R7M-00]</t>
  </si>
  <si>
    <t>ANTTEC/SL</t>
  </si>
  <si>
    <t>2022/06/09 -8</t>
  </si>
  <si>
    <t>SL220629007</t>
  </si>
  <si>
    <t>2022/06/30 오후  5:24:06</t>
  </si>
  <si>
    <t>2022/06/09 -3</t>
  </si>
  <si>
    <t>SL220609003</t>
  </si>
  <si>
    <t>1/25일 : 1월 주문 WON 일괄 UPLOAD</t>
  </si>
  <si>
    <t>David/양보성</t>
  </si>
  <si>
    <t>2022/06/09 오후  3:50:46</t>
  </si>
  <si>
    <t>2022/06/09 -1</t>
  </si>
  <si>
    <t>CMA22-022</t>
  </si>
  <si>
    <t>SL220608003</t>
  </si>
  <si>
    <t>2022/06/29 오후  5:29:45</t>
  </si>
  <si>
    <t>2022/06/08 -3</t>
  </si>
  <si>
    <t>SO220608003</t>
  </si>
  <si>
    <t>700604</t>
  </si>
  <si>
    <t>CMI-SSP10048NH-3R3N [CMI-SSP10048NH-3R3N-00]</t>
  </si>
  <si>
    <t>2022/06/08 -16</t>
  </si>
  <si>
    <t>SL220629019</t>
  </si>
  <si>
    <t>220610-AP1</t>
  </si>
  <si>
    <t>2022/06/29 오후  5:57:34</t>
  </si>
  <si>
    <t>2022/06/08 -15</t>
  </si>
  <si>
    <t>11557132-150-1</t>
  </si>
  <si>
    <t>SL220613009</t>
  </si>
  <si>
    <t>2022/06/13 오후  5:26:18</t>
  </si>
  <si>
    <t>2022/03/06 -18</t>
  </si>
  <si>
    <t>SO220306018</t>
  </si>
  <si>
    <t>13183944-26-1</t>
  </si>
  <si>
    <t>2022/01/17 -110</t>
  </si>
  <si>
    <t>SO220117110</t>
  </si>
  <si>
    <t>11466531-244-1</t>
  </si>
  <si>
    <t>2022/04/12 -20</t>
  </si>
  <si>
    <t>SO220412020</t>
  </si>
  <si>
    <t>13183948-23-1</t>
  </si>
  <si>
    <t>700478</t>
  </si>
  <si>
    <t>CMI-CMMPP5030HL-2R2M [CMI-CMMPP5030HL-2R2M-00]</t>
  </si>
  <si>
    <t>EAP65248301</t>
  </si>
  <si>
    <t>EAP65248301 LG VS</t>
  </si>
  <si>
    <t>2022/03/06 -47</t>
  </si>
  <si>
    <t>SO220306047</t>
  </si>
  <si>
    <t>13183948-22-1</t>
  </si>
  <si>
    <t>2022/01/18 -86</t>
  </si>
  <si>
    <t>SO220118086</t>
  </si>
  <si>
    <t>13183946-23-2</t>
  </si>
  <si>
    <t>2022/01/14 -117</t>
  </si>
  <si>
    <t>SO220114117</t>
  </si>
  <si>
    <t>13183946-22-2</t>
  </si>
  <si>
    <t>2022/01/14 -115</t>
  </si>
  <si>
    <t>SO220114115</t>
  </si>
  <si>
    <t>9917969-124-3</t>
  </si>
  <si>
    <t>2022/01/11 -37</t>
  </si>
  <si>
    <t>SO220111037</t>
  </si>
  <si>
    <t>3543753-1103-1</t>
  </si>
  <si>
    <t>700012</t>
  </si>
  <si>
    <t>CMC-CMTC22B-03-301 [CMC-CMTC22B-03-301-00]</t>
  </si>
  <si>
    <t>EAP43385303</t>
  </si>
  <si>
    <t>Coilmaster agent LG VS</t>
  </si>
  <si>
    <t>2022/03/06 -5</t>
  </si>
  <si>
    <t>SO220306005</t>
  </si>
  <si>
    <t>12534920-103-1</t>
  </si>
  <si>
    <t>2022/01/17 -97</t>
  </si>
  <si>
    <t>SO220117097</t>
  </si>
  <si>
    <t>12534920-108-1</t>
  </si>
  <si>
    <t>2022/01/05 -76</t>
  </si>
  <si>
    <t>SO220105076</t>
  </si>
  <si>
    <t>11548693-30-2</t>
  </si>
  <si>
    <t>2022/01/21 -10</t>
  </si>
  <si>
    <t>SO220121010</t>
  </si>
  <si>
    <t>2022/06/08 -14</t>
  </si>
  <si>
    <t>ANTPO-C220015</t>
  </si>
  <si>
    <t>SL220613008</t>
  </si>
  <si>
    <t>700525</t>
  </si>
  <si>
    <t>CMI-CMMPP6030LH-4R7M-N [CMI-CMMPP6030LH-4R7M-N-01]</t>
  </si>
  <si>
    <t>2022/06/13 오후  4:41:13</t>
  </si>
  <si>
    <t>2022/04/18 -7</t>
  </si>
  <si>
    <t>SO220418007</t>
  </si>
  <si>
    <t>700522</t>
  </si>
  <si>
    <t>CMI-CMMPP6030LH-4R7M-A [CMI-CMMPP6030LH-4R7M-A-00]</t>
  </si>
  <si>
    <t>700514</t>
  </si>
  <si>
    <t>CMI-CMMPP6030LH-100M-N [CMI-CMMPP6030LH-100M-N-00]</t>
  </si>
  <si>
    <t>ANTPO-C220019</t>
  </si>
  <si>
    <t>700437</t>
  </si>
  <si>
    <t>CMI-CMMPP4020HL-2R2M [CMI-CMMPP4020HL-2R2M-00]</t>
  </si>
  <si>
    <t>2022/04/26 -7</t>
  </si>
  <si>
    <t>SO220426007</t>
  </si>
  <si>
    <t>700325</t>
  </si>
  <si>
    <t>CMI-CMMPP10040LL-330M [CMI-CMMPP10040LL-330M-00]</t>
  </si>
  <si>
    <t>ANTPO-C220026</t>
  </si>
  <si>
    <t>700321</t>
  </si>
  <si>
    <t>CMI-CMMPP10040LL-220M [CMI-CMMPP10040LL-220M-00]</t>
  </si>
  <si>
    <t>2022/05/13 -4</t>
  </si>
  <si>
    <t>SO220513004</t>
  </si>
  <si>
    <t>2022/06/08 -13</t>
  </si>
  <si>
    <t>SL220613007</t>
  </si>
  <si>
    <t>700527</t>
  </si>
  <si>
    <t>CMI-CMMPP6030LH-6R8M-N [CMI-CMMPP6030LH-6R8M-N-00]</t>
  </si>
  <si>
    <t>코리아하이텍-안산본사</t>
  </si>
  <si>
    <t>2022/06/13 오후  4:33:52</t>
  </si>
  <si>
    <t>700328</t>
  </si>
  <si>
    <t>CMI-CMMPP10040LL-6R8M [CMI-CMMPP10040LL-6R8M-00]</t>
  </si>
  <si>
    <t>2022/06/08 -12</t>
  </si>
  <si>
    <t>SL220613006</t>
  </si>
  <si>
    <t>2022/07/06 오후  3:23:05</t>
  </si>
  <si>
    <t>유라</t>
  </si>
  <si>
    <t>ANTPO-C220025</t>
  </si>
  <si>
    <t>2022/05/13 -3</t>
  </si>
  <si>
    <t>SO220513003</t>
  </si>
  <si>
    <t>ANTPO-C220023</t>
  </si>
  <si>
    <t>700440</t>
  </si>
  <si>
    <t>CMI-CMMPP4020HL-6R8M-L [CMI-CMMPP4020HL-6R8M-L-00]</t>
  </si>
  <si>
    <t>mando</t>
  </si>
  <si>
    <t>2022/05/09 -4</t>
  </si>
  <si>
    <t>SO220509004</t>
  </si>
  <si>
    <t>ANTPO-C220013</t>
  </si>
  <si>
    <t>700366</t>
  </si>
  <si>
    <t>CMI-CMMPP13070LH-2R2M [CMI-CMMPP13070LH-2R2M-00]</t>
  </si>
  <si>
    <t>深圳山普(HABIL)</t>
  </si>
  <si>
    <t>ONEGEAN</t>
  </si>
  <si>
    <t>2022/04/11 -6</t>
  </si>
  <si>
    <t>SO220411006</t>
  </si>
  <si>
    <t>700315</t>
  </si>
  <si>
    <t>CMI-CMMPP10040LH-3R9M [CMI-CMMPP10040LH-3R9M-00]</t>
  </si>
  <si>
    <t>ANTTEC/Sensorcon</t>
  </si>
  <si>
    <t>센서콘</t>
  </si>
  <si>
    <t>진영전기</t>
  </si>
  <si>
    <t>2022/06/08 -11</t>
  </si>
  <si>
    <t>SL220613005</t>
  </si>
  <si>
    <t>2022/06/13 오후  3:39:47</t>
  </si>
  <si>
    <t>2022/06/08 -7</t>
  </si>
  <si>
    <t>CM-220608CMHQ-BR</t>
  </si>
  <si>
    <t>FedEX AWB NO. 7770 6762 3832</t>
  </si>
  <si>
    <t>B74.000105</t>
  </si>
  <si>
    <t>SL220609001</t>
  </si>
  <si>
    <t>221111</t>
  </si>
  <si>
    <t>Boran Technologies ltd.</t>
  </si>
  <si>
    <t>700807</t>
  </si>
  <si>
    <t>CMI-MPLD8050M1-R10K [CMI-MPLD8050M1-R10K-00]</t>
  </si>
  <si>
    <t>BORAN</t>
  </si>
  <si>
    <t>CMWD220608-02HQ-AT-BORAN</t>
  </si>
  <si>
    <t>2022/06/09 오전  11:56:35</t>
  </si>
  <si>
    <t>2022/03/31 -9</t>
  </si>
  <si>
    <t>SO220331009</t>
  </si>
  <si>
    <t>2022/06/07 -9</t>
  </si>
  <si>
    <t>SL220629018</t>
  </si>
  <si>
    <t>220610-AL1</t>
  </si>
  <si>
    <t>2022/06/29 오후  5:56:28</t>
  </si>
  <si>
    <t>2022/06/07 -8</t>
  </si>
  <si>
    <t>SL220614002</t>
  </si>
  <si>
    <t>700237</t>
  </si>
  <si>
    <t>CMI-MMP201610MH-R47M [CMI-MMP201610MH-R47M-00]</t>
  </si>
  <si>
    <t>01100-00928</t>
  </si>
  <si>
    <t>01100-00928 HUMAX</t>
  </si>
  <si>
    <t>HUMAX 개발PO</t>
  </si>
  <si>
    <t>2022/06/14 오전  10:16:41</t>
  </si>
  <si>
    <t>2022/06/05 -1</t>
  </si>
  <si>
    <t>SL220629017</t>
  </si>
  <si>
    <t>2022/06/29 오후  5:55:23</t>
  </si>
  <si>
    <t>2022/06/03 -6</t>
  </si>
  <si>
    <t>SL220629045</t>
  </si>
  <si>
    <t>220603-M01</t>
  </si>
  <si>
    <t>2022/06/29 오후  8:40:45</t>
  </si>
  <si>
    <t>700295</t>
  </si>
  <si>
    <t>CMI-MMPF201610HF-1R0M [CMI-MMPF201610HF-1R0M-00]</t>
  </si>
  <si>
    <t>0LCAA-0182A</t>
  </si>
  <si>
    <t>0LCAA-0182A LGD</t>
  </si>
  <si>
    <t>2022/06/03 -5</t>
  </si>
  <si>
    <t>SL220629031</t>
  </si>
  <si>
    <t>220610-M02</t>
  </si>
  <si>
    <t>2022/06/29 오후  7:15:56</t>
  </si>
  <si>
    <t>2022/06/03 -4</t>
  </si>
  <si>
    <t>SL220629016</t>
  </si>
  <si>
    <t>2022/06/29 오후  5:54:05</t>
  </si>
  <si>
    <t>2022/06/03 -3</t>
  </si>
  <si>
    <t>SL220629015</t>
  </si>
  <si>
    <t>2022/06/29 오후  5:51:01</t>
  </si>
  <si>
    <t>2022/06/03 -2</t>
  </si>
  <si>
    <t>SL220629014</t>
  </si>
  <si>
    <t>220610-AC1</t>
  </si>
  <si>
    <t>2022/06/29 오후  5:44:52</t>
  </si>
  <si>
    <t>2022/06/03 -1</t>
  </si>
  <si>
    <t>SL220603003</t>
  </si>
  <si>
    <t>700343</t>
  </si>
  <si>
    <t>CMI-CMMPP10075LL-1R0M [CMI-CMMPP10075LL-1R0M-00]</t>
  </si>
  <si>
    <t>5/31 택배출하</t>
  </si>
  <si>
    <t>2022/06/03 오후  4:19:18</t>
  </si>
  <si>
    <t>2022/06/02 -17</t>
  </si>
  <si>
    <t>CMTH220602-001-HQ-VQ-EU</t>
  </si>
  <si>
    <t>SL220608005</t>
  </si>
  <si>
    <t>2022/06/20 오후  1:44:45</t>
  </si>
  <si>
    <t>PO220210018</t>
  </si>
  <si>
    <t>2022/02/11 -14</t>
  </si>
  <si>
    <t>SO220211014</t>
  </si>
  <si>
    <t>2022/06/02 -16</t>
  </si>
  <si>
    <t>SL220607004</t>
  </si>
  <si>
    <t>6월4일출하</t>
  </si>
  <si>
    <t>2022/06/07 오전  10:48:40</t>
  </si>
  <si>
    <t>2022/06/02 -15</t>
  </si>
  <si>
    <t>11557132-148-1</t>
  </si>
  <si>
    <t>SL220607003</t>
  </si>
  <si>
    <t>2022/06/07 오전  10:02:52</t>
  </si>
  <si>
    <t>2022/03/06 -17</t>
  </si>
  <si>
    <t>SO220306017</t>
  </si>
  <si>
    <t>11557132-149-1</t>
  </si>
  <si>
    <t>2022/02/04 -14</t>
  </si>
  <si>
    <t>SO220204014</t>
  </si>
  <si>
    <t>13775299-9-1</t>
  </si>
  <si>
    <t>700737</t>
  </si>
  <si>
    <t>CMI-CMMP252012BS-R47M [CMI-CMMP252012BS-R47M-01]</t>
  </si>
  <si>
    <t>EAP65269101</t>
  </si>
  <si>
    <t>LG VS EAP65269101</t>
  </si>
  <si>
    <t>2022/03/08 -22</t>
  </si>
  <si>
    <t>SO220308022</t>
  </si>
  <si>
    <t>13775299-8-1</t>
  </si>
  <si>
    <t>2022/03/08 -21</t>
  </si>
  <si>
    <t>SO220308021</t>
  </si>
  <si>
    <t>13775299-9-2</t>
  </si>
  <si>
    <t>2022/03/08 -20</t>
  </si>
  <si>
    <t>SO220308020</t>
  </si>
  <si>
    <t>11466531-247-1</t>
  </si>
  <si>
    <t>2022/04/19 -17</t>
  </si>
  <si>
    <t>SO220419017</t>
  </si>
  <si>
    <t>11466531-243-1</t>
  </si>
  <si>
    <t>2022/03/15 -13</t>
  </si>
  <si>
    <t>11466531-242</t>
  </si>
  <si>
    <t>11466531-242-3</t>
  </si>
  <si>
    <t>2022/03/15 -12</t>
  </si>
  <si>
    <t>13183948-21-1</t>
  </si>
  <si>
    <t>2022/01/17 -117</t>
  </si>
  <si>
    <t>SO220117117</t>
  </si>
  <si>
    <t>13183942-19-1</t>
  </si>
  <si>
    <t>700299</t>
  </si>
  <si>
    <t>CMI-CMMPF322530QL-4R7M [CMI-CMMPF322530QL-4R7M-00]</t>
  </si>
  <si>
    <t>EAP65248001</t>
  </si>
  <si>
    <t>EAP65248001 LG VS</t>
  </si>
  <si>
    <t>2022/01/17 -106</t>
  </si>
  <si>
    <t>SO220117106</t>
  </si>
  <si>
    <t>13183942-17-1</t>
  </si>
  <si>
    <t>2022/01/17 -104</t>
  </si>
  <si>
    <t>SO220117104</t>
  </si>
  <si>
    <t>9917969-124-1</t>
  </si>
  <si>
    <t>2022/01/11 -35</t>
  </si>
  <si>
    <t>SO220111035</t>
  </si>
  <si>
    <t>3543753-1102-1</t>
  </si>
  <si>
    <t>2022/01/17 -152</t>
  </si>
  <si>
    <t>SO220117152</t>
  </si>
  <si>
    <t>11548693-30-1</t>
  </si>
  <si>
    <t>2022/01/21 -9</t>
  </si>
  <si>
    <t>SO220121009</t>
  </si>
  <si>
    <t>11548693-28-1</t>
  </si>
  <si>
    <t>2022/01/18 -75</t>
  </si>
  <si>
    <t>SO220118075</t>
  </si>
  <si>
    <t>11548693-29-1</t>
  </si>
  <si>
    <t>2022/01/10 -78</t>
  </si>
  <si>
    <t>SO220110078</t>
  </si>
  <si>
    <t>2022/06/02 -14</t>
  </si>
  <si>
    <t>SL220607002</t>
  </si>
  <si>
    <t>2022/06/07 오전  9:29:57</t>
  </si>
  <si>
    <t>2022/06/01 -18</t>
  </si>
  <si>
    <t>SL220629003</t>
  </si>
  <si>
    <t>700159</t>
  </si>
  <si>
    <t>CMI-CDSS4030NH-101M [CMI-CDSS4030NH-101M-00]</t>
  </si>
  <si>
    <t>재고부족으로판매입력누락건</t>
  </si>
  <si>
    <t>성창</t>
  </si>
  <si>
    <t>2022/06/29 오전  11:18:04</t>
  </si>
  <si>
    <t>700020</t>
  </si>
  <si>
    <t>CME-CPCF706038PN-701T [CME-CPCF706038PN-701T-00]</t>
  </si>
  <si>
    <t>CMF(P.L)</t>
  </si>
  <si>
    <t>706038</t>
  </si>
  <si>
    <t>2022/06/01 -16</t>
  </si>
  <si>
    <t>SL220603004</t>
  </si>
  <si>
    <t>5/30출하완료</t>
  </si>
  <si>
    <t>2022/06/03 오후  4:29:11</t>
  </si>
  <si>
    <t>2022/06/01 -4</t>
  </si>
  <si>
    <t>SL220527005</t>
  </si>
  <si>
    <t>jinyoungelec</t>
  </si>
  <si>
    <t>2022/06/29 오후  8:51:33</t>
  </si>
  <si>
    <t>700794</t>
  </si>
  <si>
    <t>CMI-CMPLD13080M1-R50M [CMI-CMPLD13080M1-R50M-02]</t>
  </si>
  <si>
    <t>만도</t>
  </si>
  <si>
    <t>700787</t>
  </si>
  <si>
    <t>CMI-CMMPP5030HL-2R2M [CMI-CMMPP5030HL-2R2M-01]</t>
  </si>
  <si>
    <t>深圳山普(HABIL), ANTTEC</t>
  </si>
  <si>
    <t>700761</t>
  </si>
  <si>
    <t>CMI-CMMPP4020HL-1R0M [CMI-CMMPP4020HL-1R0M-01]</t>
  </si>
  <si>
    <t>700733</t>
  </si>
  <si>
    <t>CMI-CMMP252010BS-3R3M [CMI-CMMP252010BS-3R3M-01]</t>
  </si>
  <si>
    <t>700555</t>
  </si>
  <si>
    <t>CMI-CMMPP7030HL-100M-SC [CMI-CMMPP7030HL-100M-SC-00]</t>
  </si>
  <si>
    <t>700520</t>
  </si>
  <si>
    <t>CMI-CMMPP6030LH-2R2M-N [CMI-CMMPP6030LH-2R2M-N-00]</t>
  </si>
  <si>
    <t>ANTPO-C21090</t>
  </si>
  <si>
    <t>700519</t>
  </si>
  <si>
    <t>CMI-CMMPP6030LH-220M-N [CMI-CMMPP6030LH-220M-N-01]</t>
  </si>
  <si>
    <t>ANTTEC/티에스모스트</t>
  </si>
  <si>
    <t>2022/01/01 -651</t>
  </si>
  <si>
    <t>SO220101651</t>
  </si>
  <si>
    <t>700447</t>
  </si>
  <si>
    <t>CMI-CMMPP4020MH-3R3M [CMI-CMMPP4020MH-3R3M-00]</t>
  </si>
  <si>
    <t>700439</t>
  </si>
  <si>
    <t>CMI-CMMPP4020HL-4R7M [CMI-CMMPP4020HL-4R7M-00]</t>
  </si>
  <si>
    <t>ANTPO-C21097</t>
  </si>
  <si>
    <t>700381</t>
  </si>
  <si>
    <t>CMI-CMMPP13090LH-3R3M [CMI-CMMPP13090LH-3R3M-00]</t>
  </si>
  <si>
    <t>13090</t>
  </si>
  <si>
    <t>2022/01/01 -654</t>
  </si>
  <si>
    <t>SO220101654</t>
  </si>
  <si>
    <t>ANTPO-C220020</t>
  </si>
  <si>
    <t>ONEGENE</t>
  </si>
  <si>
    <t>2022/04/29 -3</t>
  </si>
  <si>
    <t>SO220429003</t>
  </si>
  <si>
    <t>700145</t>
  </si>
  <si>
    <t>CMI-CDSS4012NH-1R5N [CMI-CDSS4012NH-1R5N-00]</t>
  </si>
  <si>
    <t>4012</t>
  </si>
  <si>
    <t>700142</t>
  </si>
  <si>
    <t>CMI-CDSS3015NH-100M [CMI-CDSS3015NH-100M]</t>
  </si>
  <si>
    <t>합계</t>
  </si>
  <si>
    <t>2022/07/26  오후 6:02:54</t>
  </si>
  <si>
    <r>
      <rPr>
        <b/>
        <sz val="11"/>
        <rFont val="Arial Unicode MS"/>
        <family val="2"/>
        <charset val="129"/>
      </rPr>
      <t xml:space="preserve">판매단가 </t>
    </r>
    <r>
      <rPr>
        <b/>
        <sz val="11"/>
        <rFont val="Arial"/>
        <family val="2"/>
      </rPr>
      <t>usd</t>
    </r>
    <phoneticPr fontId="4" type="noConversion"/>
  </si>
  <si>
    <t>판매원화합계</t>
    <phoneticPr fontId="4" type="noConversion"/>
  </si>
  <si>
    <r>
      <t>KOR</t>
    </r>
    <r>
      <rPr>
        <b/>
        <sz val="11"/>
        <rFont val="맑은 고딕"/>
        <family val="3"/>
        <charset val="129"/>
      </rPr>
      <t>입고</t>
    </r>
    <r>
      <rPr>
        <b/>
        <sz val="11"/>
        <rFont val="Arial Unicode MS"/>
        <family val="2"/>
        <charset val="129"/>
      </rPr>
      <t>원화합계</t>
    </r>
    <phoneticPr fontId="4" type="noConversion"/>
  </si>
  <si>
    <r>
      <t>KOR</t>
    </r>
    <r>
      <rPr>
        <b/>
        <sz val="11"/>
        <rFont val="맑은 고딕"/>
        <family val="3"/>
        <charset val="129"/>
      </rPr>
      <t>입고</t>
    </r>
    <r>
      <rPr>
        <b/>
        <sz val="11"/>
        <rFont val="Arial Unicode MS"/>
        <family val="2"/>
        <charset val="129"/>
      </rPr>
      <t>합계</t>
    </r>
    <r>
      <rPr>
        <b/>
        <sz val="11"/>
        <rFont val="Arial"/>
        <family val="2"/>
      </rPr>
      <t>USD</t>
    </r>
    <phoneticPr fontId="4" type="noConversion"/>
  </si>
  <si>
    <t>판매합계USD</t>
    <phoneticPr fontId="4" type="noConversion"/>
  </si>
  <si>
    <t>(비어 있음)</t>
  </si>
  <si>
    <t>총합계</t>
  </si>
  <si>
    <t>합계 : Qty</t>
  </si>
  <si>
    <t>합계 : KOR입고합계USD</t>
  </si>
  <si>
    <t>합계 : 판매합계USD</t>
  </si>
  <si>
    <t>합계 : KOR입고원화합계</t>
  </si>
  <si>
    <t>합계 : 판매원화합계</t>
  </si>
  <si>
    <t>평균 : KOR입고</t>
  </si>
  <si>
    <t>평균 : 판매단가 usd</t>
  </si>
  <si>
    <r>
      <t>深</t>
    </r>
    <r>
      <rPr>
        <sz val="9"/>
        <color indexed="8"/>
        <rFont val="맑은 고딕"/>
        <family val="2"/>
        <scheme val="minor"/>
      </rPr>
      <t>圳</t>
    </r>
    <r>
      <rPr>
        <sz val="9"/>
        <color indexed="8"/>
        <rFont val="맑은 고딕"/>
        <family val="3"/>
        <charset val="129"/>
        <scheme val="minor"/>
      </rPr>
      <t>山普(HABIL)</t>
    </r>
  </si>
  <si>
    <r>
      <t>深</t>
    </r>
    <r>
      <rPr>
        <sz val="9"/>
        <color indexed="8"/>
        <rFont val="맑은 고딕"/>
        <family val="2"/>
        <scheme val="minor"/>
      </rPr>
      <t>圳</t>
    </r>
    <r>
      <rPr>
        <sz val="9"/>
        <color indexed="8"/>
        <rFont val="맑은 고딕"/>
        <family val="3"/>
        <charset val="129"/>
        <scheme val="minor"/>
      </rPr>
      <t>山普(HABIL), ANTTEC</t>
    </r>
  </si>
  <si>
    <t>Qty</t>
    <phoneticPr fontId="4" type="noConversion"/>
  </si>
  <si>
    <t>KOR입고합계USD</t>
    <phoneticPr fontId="4" type="noConversion"/>
  </si>
  <si>
    <t>KOR입고원화합계</t>
    <phoneticPr fontId="4" type="noConversion"/>
  </si>
  <si>
    <t xml:space="preserve"> KOR입고단가USD</t>
    <phoneticPr fontId="4" type="noConversion"/>
  </si>
  <si>
    <t>판매단가USD</t>
    <phoneticPr fontId="4" type="noConversion"/>
  </si>
  <si>
    <t>이익금액 원화</t>
    <phoneticPr fontId="4" type="noConversion"/>
  </si>
  <si>
    <t>이익율(%)</t>
    <phoneticPr fontId="4" type="noConversion"/>
  </si>
  <si>
    <t>HK Commission</t>
    <phoneticPr fontId="4" type="noConversion"/>
  </si>
  <si>
    <t>HK Commission 포함</t>
    <phoneticPr fontId="4" type="noConversion"/>
  </si>
  <si>
    <t>생산공장</t>
    <phoneticPr fontId="4" type="noConversion"/>
  </si>
  <si>
    <t>뮬류비 포함 수입금액</t>
    <phoneticPr fontId="4" type="noConversion"/>
  </si>
  <si>
    <t>계산</t>
    <phoneticPr fontId="4" type="noConversion"/>
  </si>
  <si>
    <t>ANTTEC/KOREA-HITEK</t>
    <phoneticPr fontId="4" type="noConversion"/>
  </si>
  <si>
    <t>엔텍</t>
    <phoneticPr fontId="4" type="noConversion"/>
  </si>
  <si>
    <t>원화단가</t>
    <phoneticPr fontId="4" type="noConversion"/>
  </si>
  <si>
    <t>국내 원화업체별 아이템별 최종 단가를 협의한 날의 환율을 파악</t>
    <phoneticPr fontId="4" type="noConversion"/>
  </si>
  <si>
    <t>엔텍 76원 한 날짜가 20.01.01 : 1000원이다 -&gt; 1340원이라면 34% 인상되었고 우리는 그만큼 손해를 보고 있다.</t>
    <phoneticPr fontId="4" type="noConversion"/>
  </si>
  <si>
    <t xml:space="preserve">원칙은 34% 인상요청해야지. 그들이 원화로 받아서 $로 납품을 한다면 34% 인상요구. </t>
    <phoneticPr fontId="4" type="noConversion"/>
  </si>
  <si>
    <t>그런데 그들이 원화로 받아서 원화로 결재를 한다면, 공동부담으로 해서 우리가 34%의 1/2 감수하고 엔텍이 1/2 감수한다</t>
    <phoneticPr fontId="4" type="noConversion"/>
  </si>
  <si>
    <t>우리는 89원에 납품을 하고 엔택은 고객과 협의해서 13원을 인상요구하던지, 그들이 감수하던지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</si>
</sst>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#,##0.000000"/>
    <numFmt numFmtId="177" formatCode="_-* #,##0.00_-;\-* #,##0.00_-;_-* &quot;-&quot;_-;_-@_-"/>
    <numFmt numFmtId="178" formatCode="_-* #,##0.00000_-;\-* #,##0.00000_-;_-* &quot;-&quot;_-;_-@_-"/>
    <numFmt numFmtId="179" formatCode="_-* #,##0.000000_-;\-* #,##0.000000_-;_-* &quot;-&quot;_-;_-@_-"/>
    <numFmt numFmtId="180" formatCode="_-* #,##0.0000000_-;\-* #,##0.0000000_-;_-* &quot;-&quot;_-;_-@_-"/>
    <numFmt numFmtId="181" formatCode="_-* #,##0.0_-;\-* #,##0.0_-;_-* &quot;-&quot;_-;_-@_-"/>
    <numFmt numFmtId="182" formatCode="0.0%"/>
  </numFmts>
  <fonts count="12" x14ac:knownFonts="1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  <charset val="129"/>
    </font>
    <font>
      <b/>
      <sz val="11"/>
      <name val="Arial"/>
      <family val="2"/>
      <charset val="129"/>
    </font>
    <font>
      <b/>
      <sz val="11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77" fontId="6" fillId="2" borderId="1" xfId="1" applyNumberFormat="1" applyFont="1" applyFill="1" applyBorder="1" applyAlignment="1">
      <alignment horizontal="center" vertical="center"/>
    </xf>
    <xf numFmtId="180" fontId="2" fillId="4" borderId="1" xfId="1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0" fontId="0" fillId="5" borderId="0" xfId="0" applyFill="1">
      <alignment vertical="center"/>
    </xf>
    <xf numFmtId="177" fontId="5" fillId="2" borderId="1" xfId="1" applyNumberFormat="1" applyFont="1" applyFill="1" applyBorder="1" applyAlignment="1">
      <alignment horizontal="center" vertical="center"/>
    </xf>
    <xf numFmtId="179" fontId="0" fillId="0" borderId="0" xfId="1" applyNumberFormat="1" applyFont="1">
      <alignment vertical="center"/>
    </xf>
    <xf numFmtId="179" fontId="1" fillId="2" borderId="1" xfId="1" applyNumberFormat="1" applyFont="1" applyFill="1" applyBorder="1" applyAlignment="1">
      <alignment horizontal="center" vertical="center"/>
    </xf>
    <xf numFmtId="179" fontId="5" fillId="2" borderId="1" xfId="1" applyNumberFormat="1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41" fontId="8" fillId="0" borderId="0" xfId="1" applyFont="1">
      <alignment vertical="center"/>
    </xf>
    <xf numFmtId="178" fontId="8" fillId="0" borderId="0" xfId="1" applyNumberFormat="1" applyFont="1">
      <alignment vertical="center"/>
    </xf>
    <xf numFmtId="177" fontId="8" fillId="0" borderId="0" xfId="1" applyNumberFormat="1" applyFont="1">
      <alignment vertical="center"/>
    </xf>
    <xf numFmtId="0" fontId="8" fillId="0" borderId="2" xfId="0" applyFont="1" applyBorder="1">
      <alignment vertical="center"/>
    </xf>
    <xf numFmtId="41" fontId="8" fillId="0" borderId="2" xfId="1" applyFont="1" applyBorder="1">
      <alignment vertical="center"/>
    </xf>
    <xf numFmtId="178" fontId="8" fillId="0" borderId="2" xfId="1" applyNumberFormat="1" applyFont="1" applyBorder="1">
      <alignment vertical="center"/>
    </xf>
    <xf numFmtId="41" fontId="8" fillId="0" borderId="2" xfId="0" applyNumberFormat="1" applyFont="1" applyBorder="1">
      <alignment vertical="center"/>
    </xf>
    <xf numFmtId="177" fontId="8" fillId="0" borderId="2" xfId="1" applyNumberFormat="1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11" fillId="6" borderId="2" xfId="0" applyFont="1" applyFill="1" applyBorder="1" applyAlignment="1">
      <alignment horizontal="center" vertical="center"/>
    </xf>
    <xf numFmtId="41" fontId="11" fillId="6" borderId="2" xfId="1" applyFont="1" applyFill="1" applyBorder="1" applyAlignment="1">
      <alignment horizontal="center" vertical="center"/>
    </xf>
    <xf numFmtId="178" fontId="11" fillId="6" borderId="2" xfId="1" applyNumberFormat="1" applyFont="1" applyFill="1" applyBorder="1" applyAlignment="1">
      <alignment horizontal="center" vertical="center"/>
    </xf>
    <xf numFmtId="177" fontId="11" fillId="6" borderId="2" xfId="1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6" borderId="2" xfId="0" applyFont="1" applyFill="1" applyBorder="1">
      <alignment vertical="center"/>
    </xf>
    <xf numFmtId="41" fontId="11" fillId="6" borderId="2" xfId="1" applyFont="1" applyFill="1" applyBorder="1">
      <alignment vertical="center"/>
    </xf>
    <xf numFmtId="178" fontId="11" fillId="6" borderId="2" xfId="1" applyNumberFormat="1" applyFont="1" applyFill="1" applyBorder="1">
      <alignment vertical="center"/>
    </xf>
    <xf numFmtId="177" fontId="11" fillId="6" borderId="2" xfId="1" applyNumberFormat="1" applyFont="1" applyFill="1" applyBorder="1">
      <alignment vertical="center"/>
    </xf>
    <xf numFmtId="41" fontId="11" fillId="6" borderId="2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81" fontId="8" fillId="0" borderId="0" xfId="1" applyNumberFormat="1" applyFont="1">
      <alignment vertical="center"/>
    </xf>
    <xf numFmtId="0" fontId="8" fillId="2" borderId="2" xfId="0" applyFont="1" applyFill="1" applyBorder="1">
      <alignment vertical="center"/>
    </xf>
    <xf numFmtId="41" fontId="8" fillId="2" borderId="2" xfId="1" applyFont="1" applyFill="1" applyBorder="1">
      <alignment vertical="center"/>
    </xf>
    <xf numFmtId="178" fontId="8" fillId="2" borderId="2" xfId="1" applyNumberFormat="1" applyFont="1" applyFill="1" applyBorder="1">
      <alignment vertical="center"/>
    </xf>
    <xf numFmtId="177" fontId="8" fillId="2" borderId="2" xfId="1" applyNumberFormat="1" applyFont="1" applyFill="1" applyBorder="1">
      <alignment vertical="center"/>
    </xf>
    <xf numFmtId="41" fontId="8" fillId="2" borderId="2" xfId="0" applyNumberFormat="1" applyFont="1" applyFill="1" applyBorder="1">
      <alignment vertical="center"/>
    </xf>
    <xf numFmtId="41" fontId="8" fillId="2" borderId="0" xfId="1" applyFont="1" applyFill="1">
      <alignment vertical="center"/>
    </xf>
    <xf numFmtId="181" fontId="8" fillId="2" borderId="0" xfId="1" applyNumberFormat="1" applyFont="1" applyFill="1">
      <alignment vertical="center"/>
    </xf>
    <xf numFmtId="0" fontId="8" fillId="2" borderId="0" xfId="0" applyFont="1" applyFill="1">
      <alignment vertical="center"/>
    </xf>
    <xf numFmtId="182" fontId="8" fillId="0" borderId="0" xfId="2" applyNumberFormat="1" applyFont="1">
      <alignment vertical="center"/>
    </xf>
    <xf numFmtId="10" fontId="8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768.769830439815" createdVersion="8" refreshedVersion="8" minRefreshableVersion="3" recordCount="491" xr:uid="{6BB335F8-A88F-455F-A5C7-FE3C908BE6D9}">
  <cacheSource type="worksheet">
    <worksheetSource ref="A2:AT493" sheet="Sheet2"/>
  </cacheSource>
  <cacheFields count="46">
    <cacheField name="Date-No" numFmtId="0">
      <sharedItems containsBlank="1"/>
    </cacheField>
    <cacheField name="DO/FO" numFmtId="0">
      <sharedItems containsBlank="1"/>
    </cacheField>
    <cacheField name="Invoice NO" numFmtId="0">
      <sharedItems containsBlank="1"/>
    </cacheField>
    <cacheField name="B/L NO" numFmtId="0">
      <sharedItems containsBlank="1"/>
    </cacheField>
    <cacheField name="Cust PO No" numFmtId="0">
      <sharedItems containsBlank="1"/>
    </cacheField>
    <cacheField name="Sales No(Auto)" numFmtId="0">
      <sharedItems containsBlank="1"/>
    </cacheField>
    <cacheField name="Cust Code" numFmtId="0">
      <sharedItems containsBlank="1"/>
    </cacheField>
    <cacheField name="Cust Name" numFmtId="0">
      <sharedItems containsBlank="1"/>
    </cacheField>
    <cacheField name="Location Name(Corp)" numFmtId="0">
      <sharedItems containsBlank="1"/>
    </cacheField>
    <cacheField name="Application" numFmtId="0">
      <sharedItems containsBlank="1"/>
    </cacheField>
    <cacheField name="PIC Name" numFmtId="0">
      <sharedItems containsBlank="1"/>
    </cacheField>
    <cacheField name="Sales Person" numFmtId="0">
      <sharedItems containsBlank="1"/>
    </cacheField>
    <cacheField name="Item Code" numFmtId="0">
      <sharedItems containsBlank="1" count="168">
        <s v="700694"/>
        <s v="700735"/>
        <s v="700149"/>
        <s v="700494"/>
        <s v="700073"/>
        <s v="700538"/>
        <s v="700119"/>
        <s v="700100"/>
        <s v="700352"/>
        <s v="700376"/>
        <s v="700362"/>
        <s v="700724"/>
        <s v="700351"/>
        <s v="700565"/>
        <s v="700634"/>
        <s v="700854"/>
        <s v="700290"/>
        <s v="700734"/>
        <s v="700388"/>
        <s v="700148"/>
        <s v="700731"/>
        <s v="700404"/>
        <s v="700408"/>
        <s v="700791"/>
        <s v="700792"/>
        <s v="700757"/>
        <s v="700516"/>
        <s v="700838"/>
        <s v="700839"/>
        <s v="700327"/>
        <s v="700185"/>
        <s v="700739"/>
        <s v="700685"/>
        <s v="700597"/>
        <s v="700458"/>
        <s v="700405"/>
        <s v="700172"/>
        <s v="700169"/>
        <s v="700168"/>
        <s v="700014"/>
        <s v="700011"/>
        <s v="700010"/>
        <s v="700009"/>
        <s v="700032"/>
        <s v="700255"/>
        <s v="700259"/>
        <s v="700257"/>
        <s v="700678"/>
        <s v="700675"/>
        <s v="700441"/>
        <s v="700601"/>
        <s v="700766"/>
        <s v="700765"/>
        <s v="700764"/>
        <s v="700109"/>
        <s v="800067"/>
        <s v="700672"/>
        <s v="700641"/>
        <s v="700186"/>
        <s v="700231"/>
        <s v="700501"/>
        <s v="700543"/>
        <s v="700052"/>
        <s v="700075"/>
        <s v="700061"/>
        <s v="700123"/>
        <s v="700223"/>
        <s v="700297"/>
        <s v="700250"/>
        <s v="700686"/>
        <s v="700836"/>
        <s v="700835"/>
        <s v="700825"/>
        <s v="700810"/>
        <s v="700809"/>
        <s v="700553"/>
        <s v="700281"/>
        <s v="700373"/>
        <s v="700031"/>
        <s v="700030"/>
        <s v="700711"/>
        <s v="700251"/>
        <s v="700248"/>
        <s v="700252"/>
        <s v="700632"/>
        <s v="700557"/>
        <s v="700541"/>
        <s v="700598"/>
        <s v="700627"/>
        <s v="700106"/>
        <s v="700107"/>
        <s v="700108"/>
        <s v="700691"/>
        <s v="700360"/>
        <s v="700707"/>
        <s v="700316"/>
        <s v="700406"/>
        <s v="700397"/>
        <s v="700795"/>
        <s v="700497"/>
        <s v="700434"/>
        <s v="700054"/>
        <s v="700065"/>
        <s v="700078"/>
        <s v="700651"/>
        <s v="700699"/>
        <s v="700781"/>
        <s v="700566"/>
        <s v="700668"/>
        <s v="700760"/>
        <s v="700141"/>
        <s v="700322"/>
        <s v="700636"/>
        <s v="700736"/>
        <s v="700103"/>
        <s v="700013"/>
        <s v="700513"/>
        <s v="700495"/>
        <s v="700430"/>
        <s v="700738"/>
        <s v="700845"/>
        <s v="700844"/>
        <s v="700843"/>
        <s v="700842"/>
        <s v="700819"/>
        <s v="700814"/>
        <s v="700813"/>
        <s v="700806"/>
        <s v="700788"/>
        <s v="700637"/>
        <s v="700344"/>
        <s v="700288"/>
        <s v="700278"/>
        <s v="700604"/>
        <s v="700478"/>
        <s v="700012"/>
        <s v="700525"/>
        <s v="700522"/>
        <s v="700514"/>
        <s v="700437"/>
        <s v="700325"/>
        <s v="700321"/>
        <s v="700527"/>
        <s v="700328"/>
        <s v="700440"/>
        <s v="700366"/>
        <s v="700315"/>
        <s v="700807"/>
        <s v="700237"/>
        <s v="700295"/>
        <s v="700343"/>
        <s v="700737"/>
        <s v="700299"/>
        <s v="700159"/>
        <s v="700020"/>
        <s v="700794"/>
        <s v="700787"/>
        <s v="700761"/>
        <s v="700733"/>
        <s v="700555"/>
        <s v="700520"/>
        <s v="700519"/>
        <s v="700447"/>
        <s v="700439"/>
        <s v="700381"/>
        <s v="700145"/>
        <s v="700142"/>
        <m/>
      </sharedItems>
    </cacheField>
    <cacheField name="Item Name[Spec.]" numFmtId="0">
      <sharedItems containsBlank="1" count="168">
        <s v="CMI-CSSP7045NF-820M [CMI-CSSP7045NF-820M-00]"/>
        <s v="CMI-CMMP252012BS-4R7M [CMI-CMMP252012BS-4R7M-00]"/>
        <s v="CMI-CDSS4018NH-4R7M [CMI-CDSS4018NH-4R7M-00]"/>
        <s v="CMI-MMPP6018LH-100M-N [CMI-MMPP6018LH-100M-N-00]"/>
        <s v="CMI-DCP4018NH-100M [CMI-DCP4018NH-100M-00]"/>
        <s v="CMI-MMPP6030LH-4R7M-N [CMI-MMPP6030LH-4R7M-N-00]"/>
        <s v="CMI-DP8L20FH-100M [CMI-DP8L20FH-100M-00]"/>
        <s v="CMI-DP8L18F-100M [CMI-DP8L18F-100M-00]"/>
        <s v="CMI-MMPP12090LH-4R7M [CMI-MMPP12090LH-4R7M-00]"/>
        <s v="CMI-MMPP13070MH-2R2M [CMI-MMPP13070MH-2R2M-00]"/>
        <s v="CMI-MMPP13055MH-1R0M [CMI-MMPP13055MH-1R0M-00]"/>
        <s v="CMT-ER4042H-001 [CMT-ER4042H-001-00]"/>
        <s v="CMI-MMPP12070MH-4R7M-B [CMI-MMPP12070MH-4R7M-B-00]"/>
        <s v="CMI-CMPLD13080M1-R50M [CMI-CMPLD13080M1-R50M-01]"/>
        <s v="CMI-CSSP12080NF-2R2M [CMI-CSSP12080NF-2R2M-00]"/>
        <s v="CMI-CDSS5040NH-1R0N [CMI-CDSS5040NH-1R0N-00]"/>
        <s v="CMI-CMMP7030HL-100M [CMI-CMMP7030HL-100M-00]"/>
        <s v="CMI-CMMP252012BS-100M [CMI-CMMP252012BS-100M-01]"/>
        <s v="CMI-CMMPP252010MH-1R0M [CMI-CMMPP252010MH-1R0M-00]"/>
        <s v="CMI-CDSS4018NH-2R2M [CMI-CDSS4018NH-2R2M-00]"/>
        <s v="CMI-CDSS4018NH-4R7M [CMI-CDSS4018NH-4R7M-01]"/>
        <s v="CMI-CMMPP252012MH-1R0M [CMI-CMMPP252012MH-1R0M-00]"/>
        <s v="CMI-CMMPP252012MH-R33M [CMI-CMMPP252012MH-R33M-00]"/>
        <s v="CMI-CMMP201208BS-R24M [CMI-CMMP201208BS-R24M-00]"/>
        <s v="CMI-CMMP252012BS-R24M [CMI-CMMP252012BS-R24M-00]"/>
        <s v="CMI-CMMPP6030LH-2R2M-N [CMI-CMMPP6030LH-2R2M-N-01]"/>
        <s v="CMI-CMMPP6030LH-1R0M-N [CMI-CMMPP6030LH-1R0M-N-00]"/>
        <s v="CMI-CMMPP6030LH-6R8M-N [CMI-CMMPP6030LH-6R8M-N-01]"/>
        <s v="CMI-CMMPP10040LL-330M [CMI-CMMPP10040LL-330M-01]"/>
        <s v="CMI-CMMPP10040LL-4R7M [CMI-CMMPP10040LL-4R7M-00]"/>
        <s v="CMI-CDSS6028NH-2R2N [CMI-CDSS6028NH-2R2N-00]"/>
        <s v="CMI-CMMPF322530QL-3R3M [CMI-CMMPF322530QL-3R3M-01]"/>
        <s v="CMI-CSSP6045NF-R82M [CMI-CSSP6045NF-R82M-00]"/>
        <s v="CMI-CSSP10040NF-101M [CMI-CSSP10040NF-101M-00]"/>
        <s v="CMI-CMMPP4030HL-4R7M [CMI-CMMPP4030HL-4R7M-00]"/>
        <s v="CMI-CMMPP252012MH-1R5M [CMI-CMMPP252012MH-1R5M-00]"/>
        <s v="CMI-CDSS5040NH-4R7M [CMI-CDSS5040NH-4R7M-00]"/>
        <s v="CMI-CDSS5020NH-2R2N [CMI-CDSS5020NH-2R2N-00]"/>
        <s v="CMI-CDSS5020NH-1R0N [CMI-CDSS5020NH-1R0N-00]"/>
        <s v="CMC-CMTC22B-03-600 [CMC-CMTC22B-03-600-00]"/>
        <s v="CMC-CATC22B-04-600-A [CMC-CATC22B-04-600-A-00]"/>
        <s v="CMC-CATC22B-03-281 [CMC-CATC22B-03-281-00]"/>
        <s v="CMC-CATC13B-01-200 [CMC-CATC13B-01-200-00]"/>
        <s v="CME-CSCF4532B-510T20 [CME-CSCF4532B-510T20-00]"/>
        <s v="CMI-CMMP252012BS-2R2M [CMI-CMMP252012BS-2R2M-00]"/>
        <s v="CMI-CMMP252012BS-R47M [CMI-CMMP252012BS-R47M-00]"/>
        <s v="CMI-CMMP252012BS-4R7M [CMI-CMMP252012BS-4R7M-03]"/>
        <s v="CMI-CSSP6028NF-4R7M [CMI-CSSP6028NF-4R7M-00]"/>
        <s v="CMI-CSSP6028NF-330M [CMI-CSSP6028NF-330M-00]"/>
        <s v="CMI-CMMPP4020HL-6R8M-L [CMI-CMMPP4020HL-6R8M-L-01]"/>
        <s v="CMI-SSP10048NH-100M [CMI-SSP10048NH-100M-00]"/>
        <s v="CMI-MMP5020HL-2R2M [CMI-MMP5020HL-2R2M]"/>
        <s v="CMI-MMP4020HL-1R5M [CMI-MMP4020HL-1R5M]"/>
        <s v="CMI-MMP4020HL-1R0M [CMI-MMP4020HL-1R0M]"/>
        <s v="CMI-DP7040NH-100M-C [CMI-DP7040NH-100M-C-00]"/>
        <s v="WCM2012F2SF-900T04-S [WCM2012F2SF-900T04-S-01]"/>
        <s v="CMI-SSP5040NH-8R2M [CMI-SSP5040NH-8R2M-00]"/>
        <s v="CMI-SSP12L80FH-220M [CMI-SSP12L80FH-220M-00]"/>
        <s v="CMI-DSS6028NH-100M [CMI-DSS6028NH-100M-00]"/>
        <s v="CMI-MMP201610BS-1R0M [CMI-MMP201610BS-1R0M-00]"/>
        <s v="CMI-MMPP6024LH-3R3M-N [CMI-MMPP6024LH-3R3M-N-00]"/>
        <s v="CMI-MMPP6030MH-100M-NA [CMI-MMPP6030MH-100M-NA-00]"/>
        <s v="CMI-DCP3012NH-100M [CMI-DCP3012NH-100M-00]"/>
        <s v="CMI-DCP4018NH-2R2N [CMI-DCP4018NH-2R2N-01]"/>
        <s v="CMI-DOP3910NH-6R8M [CMI-DOP3910NH-6R8M-00]"/>
        <s v="CMI-DP8040NH-220M [CMI-DP8040NH-220M-00]"/>
        <s v="CMI-CMMP4010BS-100M [CMI-CMMP4010BS-100M-00]"/>
        <s v="CMI-MMPF252010HF-2R2M [CMI-MMPF252010HF-2R2M-00]"/>
        <s v="CMI-MMP252010MH-1R5M [CMI-MMP252010MH-1R5M-00]"/>
        <s v="CMI-CSSP7032NF-150M [CMI-CSSP7032NF-150M-00]"/>
        <s v="CMI-CMMPP10055LH-470M [CMI-CMMPP10055LH-470M-00]"/>
        <s v="CMI-CMMPP10055LH-150M [CMI-CMMPP10055LH-150M-00]"/>
        <s v="CMI-MMP4030HL-220M [CMI-MMP4030HL-220M-00]"/>
        <s v="CMI-CMMPP8050HL-6R8M [CMI-CMMPP8050HL-6R8M-00]"/>
        <s v="CMI-CMMPP6050HL-6R8M-N [CMI-CMMPP6050HL-6R8M-N-00]"/>
        <s v="CMI-CMMPP6040HL-6R8M-N [CMI-CMMPP6040HL-6R8M-N-00]"/>
        <s v="CMI-MMP4020HL-150M [CMI-MMP4020HL-150M]"/>
        <s v="CMI-CMMPP13070MH-1R5M-A [CMI-CMMPP13070MH-1R5M-A-00]"/>
        <s v="CME-CSCF4532B-220T20 [CME-CSCF4532B-220T20-00]"/>
        <s v="CME-CSCF4532B-110T25 [CME-CSCF4532B-110T25-00]"/>
        <s v="CMI-SSP8L45FH-331M-A [CMI-SSP8L45FH-331M-A-00]"/>
        <s v="CMI-MMP252010MH-2R2M [CMI-MMP252010MH-2R2M-00]"/>
        <s v="CMI-MMP252010MH-1R0M [CMI-MMP252010MH-1R0M-00]"/>
        <s v="CMI-MMP252010MH-R47M [CMI-MMP252010MH-R47M-00]"/>
        <s v="CMI-CSSP12080NF-1R0N [CMI-CSSP12080NF-1R0N-00]"/>
        <s v="CMI-CMMPP7030HL-220M-SC [CMI-CMMPP7030HL-220M-SC-00]"/>
        <s v="CMI-MMPP6030LN-R47M-N [CMI-MMPP6030LN-R47M-N-00]"/>
        <s v="CMI-CSSP10040NF-220M [CMI-CSSP10040NF-220M-00]"/>
        <s v="CMI-CSSP12080NF-100M [CMI-CSSP12080NF-100M-00]"/>
        <s v="CMI-CDP6045NH-100M [CMI-CDP6045NH-100M-00]"/>
        <s v="CMI-CDP6045NH-221M [CMI-CDP6045NH-221M-00]"/>
        <s v="CMI-CDP6045NH-4R7M [CMI-CDP6045NH-4R7M-00]"/>
        <s v="CMI-CSSP7045NF-330M [CMI-CSSP7045NF-330M-00]"/>
        <s v="CMI-CMMPP13055LL-330M [CMI-CMMPP13055LL-330M-00]"/>
        <s v="CMI-CSSP8045NF-330M [CMI-CSSP8045NF-330M-00]"/>
        <s v="CMI-CMMPP10040LH-4R7M [CMI-CMMPP10040LH-4R7M-00]"/>
        <s v="CMI-CMMPP252012MH-2R2M [CMI-CMMPP252012MH-2R2M-00]"/>
        <s v="CMI-MMPP252010MH-4R7M [CMI-MMPP252010MH-4R7M-00]"/>
        <s v="CMI-CMMPP6015HL-2R2M [CMI-CMMPP6015HL-2R2M-00]"/>
        <s v="CMI-CMMPP6024LH-100M-N [CMI-CMMPP6024LH-100M-N-00]"/>
        <s v="CMI-CMMPP4020HL-100M [CMI-CMMPP4020HL-100M-01]"/>
        <s v="CMI-DCP3015NH-100M [CMI-DCP3015NH-100M-00]"/>
        <s v="CMI-DOP3918NH-3R3M [CMI-DOP3918NH-3R3M-00]"/>
        <s v="CMI-DOP4018NH-100M [CMI-DOP4018NH-100M-00]"/>
        <s v="CMI-SSP5L18FH-4R7M [CMI-SSP5L18FH-4R7M-00]"/>
        <s v="CMI-SSP7045NH-R47M-A [CMI-SSP7045NH-R47M-A]"/>
        <s v="CMI-SSP7L55FH-2R2M-A [CMI-SSP7L55FH-2R2M-A-01]"/>
        <s v="CMI-CMPLD13080M1-R50M [CMI-CMPLD13080M1-R50M-00]"/>
        <s v="CMI-SSP5L30FH-4R7M [CMI-SSP5L30FH-4R7M-00]"/>
        <s v="CMI-MMPP6030LH-3R3M-N [CMI-MMPP6030LH-3R3M-N-01]"/>
        <s v="CMI-DSS3012NH-3R3M [CMI-DSS3012NH-3R3M-00]"/>
        <s v="CMI-CMMPP10040LL-220M-A [CMI-CMMPP10040LL-220M-A-00]"/>
        <s v="CMI-CSSP12080NF-3R9M [CMI-CSSP12080NF-3R9M-00]"/>
        <s v="CMI-CMMP252012BS-4R7M [CMI-CMMP252012BS-4R7M-01]"/>
        <s v="CMI-CDP4020NF-100M [CMI-CDP4020NF-100M-00]"/>
        <s v="CMC-CMTC22B-03-501-A [CMC-CMTC22B-03-501-A-00]"/>
        <s v="CMI-CMMPP6030LH-100M-A [CMI-CMMPP6030LH-100M-A-00]"/>
        <s v="CMI-MMPP6018MH-3R3M-NA [CMI-MMPP6018MH-3R3M-NA-00]"/>
        <s v="CMI-MMPP4010MH-100M-B [CMI-MMPP4010MH-100M-B-00]"/>
        <s v="CMI-CMMP252012BS-R47M [CMI-CMMP252012BS-R47M-02]"/>
        <s v="CMI-CMMPF5050QL-100M-SB [CMI-CMMPF5050QL-100M-SB-00]"/>
        <s v="CMI-CDSS6020NH-6R8M [CMI-CDSS6020NH-6R8M-00]"/>
        <s v="CMI-CMMP252012BS-R68M [CMI-CMMP252012BS-R68M-00]"/>
        <s v="CMI-CSSP10048NF-331M [CMI-CSSP10048NF-331M-00]"/>
        <s v="CMI-CMMPP10030HL-220M [CMI-CMMPP10030HL-220M-00]"/>
        <s v="CMI-CMMPP12055LH-1R0M [CMI-CMMPP12055LH-1R0M-00]"/>
        <s v="CMI-CMMPP4020HL-R10M-H [CMI-CMMPP4020HL-R10M-H-01]"/>
        <s v="CMI-CMMPP5030HL-1R5M-H [CMI-CMMPP5030HL-1R5M-H-00]"/>
        <s v="CMI-CMMPP5030HL-100M-H [CMI-CMMPP5030HL-100M-H-00]"/>
        <s v="CMI-CSSP12080NF-4R7M [CMI-CSSP12080NF-4R7M-00]"/>
        <s v="CMI-CMMPP10075LL-R50M-WP [CMI-CMMPP10075LL-R50M-WP-00]"/>
        <s v="CMI-CMMP5030HL-100M [CMI-CMMP5030HL-100M-00]"/>
        <s v="CMI-CMMP4020HL-4R7M [CMI-CMMP4020HL-4R7M-00]"/>
        <s v="CMI-SSP10048NH-3R3N [CMI-SSP10048NH-3R3N-00]"/>
        <s v="CMI-CMMPP5030HL-2R2M [CMI-CMMPP5030HL-2R2M-00]"/>
        <s v="CMC-CMTC22B-03-301 [CMC-CMTC22B-03-301-00]"/>
        <s v="CMI-CMMPP6030LH-4R7M-N [CMI-CMMPP6030LH-4R7M-N-01]"/>
        <s v="CMI-CMMPP6030LH-4R7M-A [CMI-CMMPP6030LH-4R7M-A-00]"/>
        <s v="CMI-CMMPP6030LH-100M-N [CMI-CMMPP6030LH-100M-N-00]"/>
        <s v="CMI-CMMPP4020HL-2R2M [CMI-CMMPP4020HL-2R2M-00]"/>
        <s v="CMI-CMMPP10040LL-330M [CMI-CMMPP10040LL-330M-00]"/>
        <s v="CMI-CMMPP10040LL-220M [CMI-CMMPP10040LL-220M-00]"/>
        <s v="CMI-CMMPP6030LH-6R8M-N [CMI-CMMPP6030LH-6R8M-N-00]"/>
        <s v="CMI-CMMPP10040LL-6R8M [CMI-CMMPP10040LL-6R8M-00]"/>
        <s v="CMI-CMMPP4020HL-6R8M-L [CMI-CMMPP4020HL-6R8M-L-00]"/>
        <s v="CMI-CMMPP13070LH-2R2M [CMI-CMMPP13070LH-2R2M-00]"/>
        <s v="CMI-CMMPP10040LH-3R9M [CMI-CMMPP10040LH-3R9M-00]"/>
        <s v="CMI-MPLD8050M1-R10K [CMI-MPLD8050M1-R10K-00]"/>
        <s v="CMI-MMP201610MH-R47M [CMI-MMP201610MH-R47M-00]"/>
        <s v="CMI-MMPF201610HF-1R0M [CMI-MMPF201610HF-1R0M-00]"/>
        <s v="CMI-CMMPP10075LL-1R0M [CMI-CMMPP10075LL-1R0M-00]"/>
        <s v="CMI-CMMP252012BS-R47M [CMI-CMMP252012BS-R47M-01]"/>
        <s v="CMI-CMMPF322530QL-4R7M [CMI-CMMPF322530QL-4R7M-00]"/>
        <s v="CMI-CDSS4030NH-101M [CMI-CDSS4030NH-101M-00]"/>
        <s v="CME-CPCF706038PN-701T [CME-CPCF706038PN-701T-00]"/>
        <s v="CMI-CMPLD13080M1-R50M [CMI-CMPLD13080M1-R50M-02]"/>
        <s v="CMI-CMMPP5030HL-2R2M [CMI-CMMPP5030HL-2R2M-01]"/>
        <s v="CMI-CMMPP4020HL-1R0M [CMI-CMMPP4020HL-1R0M-01]"/>
        <s v="CMI-CMMP252010BS-3R3M [CMI-CMMP252010BS-3R3M-01]"/>
        <s v="CMI-CMMPP7030HL-100M-SC [CMI-CMMPP7030HL-100M-SC-00]"/>
        <s v="CMI-CMMPP6030LH-2R2M-N [CMI-CMMPP6030LH-2R2M-N-00]"/>
        <s v="CMI-CMMPP6030LH-220M-N [CMI-CMMPP6030LH-220M-N-01]"/>
        <s v="CMI-CMMPP4020MH-3R3M [CMI-CMMPP4020MH-3R3M-00]"/>
        <s v="CMI-CMMPP4020HL-4R7M [CMI-CMMPP4020HL-4R7M-00]"/>
        <s v="CMI-CMMPP13090LH-3R3M [CMI-CMMPP13090LH-3R3M-00]"/>
        <s v="CMI-CDSS4012NH-1R5N [CMI-CDSS4012NH-1R5N-00]"/>
        <s v="CMI-CDSS3015NH-100M [CMI-CDSS3015NH-100M]"/>
        <m/>
      </sharedItems>
    </cacheField>
    <cacheField name="Material" numFmtId="0">
      <sharedItems containsBlank="1" count="95">
        <s v="77002881"/>
        <s v="77003111"/>
        <s v="77002779"/>
        <s v="0LCAA-0229A"/>
        <s v="0LCAA-0220A"/>
        <s v="0LCAA-0197A"/>
        <s v="0LCAA-0041A"/>
        <s v="0LCAA-0039A"/>
        <s v="2817954-0"/>
        <s v="2616708-0"/>
        <s v="2616005-1"/>
        <s v="2839733-4"/>
        <s v="2619908-0"/>
        <s v="HMIND000022-70"/>
        <s v="2INC00508A"/>
        <m/>
        <s v="EAP65269901"/>
        <s v="EAP65269102"/>
        <s v="EAP65248803"/>
        <s v="EAP65248702"/>
        <s v="EAP65248701"/>
        <s v="EAP65248604"/>
        <s v="EAP65248601"/>
        <s v="EAP65248405"/>
        <s v="EAP65248404"/>
        <s v="EAP65248401"/>
        <s v="EAP65247903"/>
        <s v="EAP65247902"/>
        <s v="EAP65247602"/>
        <s v="EAP65248002"/>
        <s v="EAP65248101"/>
        <s v="EAP64665901"/>
        <s v="EAP65248201"/>
        <s v="EAP65248603"/>
        <s v="EAP65249901"/>
        <s v="EAP65249801"/>
        <s v="EAP65249701"/>
        <s v="EAP63748002"/>
        <s v="EAP64447201"/>
        <s v="EAP39831402"/>
        <s v="EAP64448902"/>
        <s v="2INC00535A"/>
        <s v="2INC00534A"/>
        <s v="2INC00530A"/>
        <s v="3301-002014"/>
        <s v="2703-004724"/>
        <s v="2703-002722"/>
        <s v="2703-003862"/>
        <s v="0LCAA-0073A"/>
        <s v="0LCAA-0194A"/>
        <s v="0LCAA-0185A"/>
        <s v="0LCAA-0154A"/>
        <s v="0LCAA-0129A"/>
        <s v="0LCAA-0089A"/>
        <s v="0LCAA-0082B"/>
        <s v="0LCAA-0228A"/>
        <s v="2703-005603"/>
        <s v="01100-00925"/>
        <s v="2INC00560A"/>
        <s v="2703-004634"/>
        <s v="01100-00926"/>
        <s v="01100-00923"/>
        <s v="01100-00922"/>
        <s v="2INC00509A"/>
        <s v="77002731"/>
        <s v="0LCAA-0200A"/>
        <s v="2INC00510A"/>
        <s v="2INC00507A"/>
        <s v="2INC00495A"/>
        <s v="2INC00345A"/>
        <s v="2INC00343A"/>
        <s v="2INC00615A"/>
        <s v="2INC00547A"/>
        <s v="2INC00546A"/>
        <s v="2INC00545A"/>
        <s v="EAP65248605"/>
        <s v="0LCAA-0201A"/>
        <s v="0LCAA-0230A"/>
        <s v="2703-004082"/>
        <s v="SAMPLE"/>
        <s v="HMIND000022"/>
        <s v="2703-003930"/>
        <s v="01100-00871"/>
        <s v="2703-003657"/>
        <s v="2INC00501A"/>
        <s v="EAP63748003"/>
        <s v="0LCAA-0184A"/>
        <s v="0LCAA-0123B"/>
        <s v="EAP65247803"/>
        <s v="EAP65248301"/>
        <s v="EAP43385303"/>
        <s v="01100-00928"/>
        <s v="0LCAA-0182A"/>
        <s v="EAP65269101"/>
        <s v="EAP65248001"/>
      </sharedItems>
    </cacheField>
    <cacheField name="Keyword" numFmtId="0">
      <sharedItems containsBlank="1" count="105">
        <s v="77002881 ZKW"/>
        <s v="ZKW 77003111"/>
        <s v="77002779 ZKW"/>
        <s v="0LCAA-0229A LGD"/>
        <s v="0LCAA-0220A LGD"/>
        <s v="0LCAA-0197A LGD CoilMaster Agent"/>
        <s v="0LCAA-0041A LGD"/>
        <s v="0LCAA-0039A LGD"/>
        <s v="2817954-0 NIDEC"/>
        <s v="2616708-0 NIDEC(MEXICO)"/>
        <s v="2616005-1 NIDEC"/>
        <s v="2839733-4 NIDEC"/>
        <s v="2619908-0 NIDEC"/>
        <s v="HMIND000022-70 KIMBALL(CN)"/>
        <s v="2INC00508A LG INNOTEK"/>
        <s v="LG VS"/>
        <s v="EAP65269901"/>
        <s v="EAP65269102 LG VS"/>
        <s v="EAP65248803 LG VS"/>
        <s v="EAP65248702 LGVS"/>
        <s v="EAP65248701 LG VS(SPL)"/>
        <s v="EAP65248604 LG VS"/>
        <s v="EAP65248601 LG VS"/>
        <m/>
        <s v="EAP65248405 LG VS"/>
        <s v="EAP65248404 LG VS"/>
        <s v="EAP65248401 LG VS"/>
        <s v="EAP65247903 LG VS"/>
        <s v="EAP65247902 LG VS"/>
        <s v="EAP65247602 LG VS"/>
        <s v="EAP65248101 LG VS"/>
        <s v="EAP64665901 LG VS"/>
        <s v="EAP65248201 LG VS"/>
        <s v="EAP65248603 LG VS"/>
        <s v="LG VS EAP65249901"/>
        <s v="EAP65249801 LG VS"/>
        <s v="EAP65249701 LG VS"/>
        <s v="LG VS EAP64448902"/>
        <s v="ANTTEC, Semicore"/>
        <s v="Semicore"/>
        <s v="2INC00535A LG INNOTEK"/>
        <s v="2INC00534A LG INNOTEK"/>
        <s v="2INC00530A LG INNOTEK"/>
        <s v="CoilMaster Agent"/>
        <s v="3301-002014 HP PRINTING CoilMaster Agent"/>
        <s v="2703-004724 S/S VD, CoilMaster Agent, 노바스이지"/>
        <s v="2703-002722 S/S VD, CoilMaster Agent"/>
        <s v="2703-003862 S/S VD"/>
        <s v="0LCAA-0073A LGD"/>
        <s v="0LCAA-0194A LGD"/>
        <s v="0LCAA-0185A LGD, Coilmaster Agent"/>
        <s v="0LCAA-0154A LGD"/>
        <s v="0LCAA-0129A LGD"/>
        <s v="0LCAA-0089A LGD"/>
        <s v="0LCAA-0082B LGD"/>
        <s v="0LCAA-0228A LGD"/>
        <s v="2703-005603 S/S SDC, CUC, 유니온"/>
        <s v="01100-00925 HUMAX"/>
        <s v="2INC00560A LG INNOTEK"/>
        <s v="DIGEN 디젠"/>
        <s v="ANTTEC"/>
        <s v="2703-004634 S/S VD, 노바스이지, CoilMaster Agent"/>
        <s v="01100-00926 HUMAX"/>
        <s v="01100-00923 HUMAX"/>
        <s v="01100-00922 HUMAX"/>
        <s v="2INC00509A LG INNOTEK"/>
        <s v="77002731 ZKW"/>
        <s v="0LCAA-0200A LGD"/>
        <s v="2INC00510A LG INNOTEK"/>
        <s v="2INC00507A LG INNOTEK"/>
        <s v="2INC00495A LG INNOTEK"/>
        <s v="2INC00345A LG INNOTEK"/>
        <s v="2INC00343A LG INNOTEK"/>
        <s v="2INC00615A LG INNOTEK"/>
        <s v="2INC00547A LG INNOTEK"/>
        <s v="2INC00546A LG INNOTEK"/>
        <s v="2INC00545A LG INNOTEK"/>
        <s v="EAP65248605 LG VS"/>
        <s v="0LCAA-0201A LGD"/>
        <s v="0LCAA-0230A LGD"/>
        <s v="2703-004082 S/S VD, CoilMaster Agent, 노바스이지"/>
        <s v="HMIND000022 KIMBALL(USA)"/>
        <s v="2703-003930 S/S VD"/>
        <s v="01100-00871 HUMAX"/>
        <s v="2703-003657 S/S DAS, 노바스이지"/>
        <s v="ANTTEC/KOREA-HITEK"/>
        <s v="2INC00501A LG INNOTEK"/>
        <s v="0LCAA-0184A LGD"/>
        <s v="0LCAA-0123B LGD"/>
        <s v="HL Klemove"/>
        <s v="ANTTEC/HL Klemove"/>
        <s v="EAP65247803 LG VS"/>
        <s v="ANTTEC/MANDO"/>
        <s v="ANTTEC/SL"/>
        <s v="EAP65248301 LG VS"/>
        <s v="Coilmaster agent LG VS"/>
        <s v="深圳山普(HABIL)"/>
        <s v="ANTTEC/Sensorcon"/>
        <s v="BORAN"/>
        <s v="01100-00928 HUMAX"/>
        <s v="0LCAA-0182A LGD"/>
        <s v="LG VS EAP65269101"/>
        <s v="EAP65248001 LG VS"/>
        <s v="深圳山普(HABIL), ANTTEC"/>
        <s v="ANTTEC/티에스모스트"/>
      </sharedItems>
    </cacheField>
    <cacheField name="Qty" numFmtId="0">
      <sharedItems containsString="0" containsBlank="1" containsNumber="1" containsInteger="1" minValue="54" maxValue="972000"/>
    </cacheField>
    <cacheField name="Currency" numFmtId="0">
      <sharedItems containsBlank="1"/>
    </cacheField>
    <cacheField name="F/X Rate" numFmtId="0">
      <sharedItems containsString="0" containsBlank="1" containsNumber="1" minValue="0" maxValue="1348.96"/>
    </cacheField>
    <cacheField name="Price" numFmtId="0">
      <sharedItems containsString="0" containsBlank="1" containsNumber="1" minValue="1.7999999999999999E-2" maxValue="560"/>
    </cacheField>
    <cacheField name="AMT(F/C)" numFmtId="0">
      <sharedItems containsString="0" containsBlank="1" containsNumber="1" minValue="0" maxValue="42900"/>
    </cacheField>
    <cacheField name="Pretax AMT(WON)" numFmtId="0">
      <sharedItems containsString="0" containsBlank="1" containsNumber="1" containsInteger="1" minValue="7800" maxValue="55465410"/>
    </cacheField>
    <cacheField name="VAT(WON)" numFmtId="0">
      <sharedItems containsString="0" containsBlank="1" containsNumber="1" containsInteger="1" minValue="780" maxValue="2356000"/>
    </cacheField>
    <cacheField name="Customer/Vendor Group 1 Name" numFmtId="0">
      <sharedItems containsBlank="1"/>
    </cacheField>
    <cacheField name="Customer/Vendor Group 2 Name" numFmtId="0">
      <sharedItems containsBlank="1"/>
    </cacheField>
    <cacheField name="Item Group I Name" numFmtId="0">
      <sharedItems containsBlank="1"/>
    </cacheField>
    <cacheField name="Item Group II Name" numFmtId="0">
      <sharedItems containsBlank="1"/>
    </cacheField>
    <cacheField name="Item Group III Name" numFmtId="0">
      <sharedItems containsBlank="1"/>
    </cacheField>
    <cacheField name="Transaction Type" numFmtId="0">
      <sharedItems containsBlank="1"/>
    </cacheField>
    <cacheField name="Reference" numFmtId="0">
      <sharedItems containsBlank="1"/>
    </cacheField>
    <cacheField name="Remarks" numFmtId="0">
      <sharedItems containsBlank="1"/>
    </cacheField>
    <cacheField name="Last Modifier" numFmtId="0">
      <sharedItems containsBlank="1"/>
    </cacheField>
    <cacheField name="Last Modified Date" numFmtId="0">
      <sharedItems containsBlank="1"/>
    </cacheField>
    <cacheField name="불러온 전표" numFmtId="0">
      <sharedItems containsBlank="1"/>
    </cacheField>
    <cacheField name="불러온 전표일자-No." numFmtId="0">
      <sharedItems containsBlank="1"/>
    </cacheField>
    <cacheField name="주문No." numFmtId="0">
      <sharedItems containsBlank="1"/>
    </cacheField>
    <cacheField name="Forwarding Date(YYMM)" numFmtId="0">
      <sharedItems containsNonDate="0" containsString="0" containsBlank="1"/>
    </cacheField>
    <cacheField name="Forwarding Name" numFmtId="0">
      <sharedItems containsNonDate="0" containsString="0" containsBlank="1"/>
    </cacheField>
    <cacheField name="부대비용" numFmtId="0">
      <sharedItems containsNonDate="0" containsString="0" containsBlank="1"/>
    </cacheField>
    <cacheField name="KOR입고" numFmtId="0">
      <sharedItems containsString="0" containsBlank="1" containsNumber="1" minValue="1.2999999999999999E-2" maxValue="1.79"/>
    </cacheField>
    <cacheField name="판매단가 usd" numFmtId="0">
      <sharedItems containsString="0" containsBlank="1" containsNumber="1" minValue="1.7389654736309601E-2" maxValue="1.98"/>
    </cacheField>
    <cacheField name="구매처명" numFmtId="0">
      <sharedItems containsBlank="1"/>
    </cacheField>
    <cacheField name="KOR입고합계USD" numFmtId="0">
      <sharedItems containsSemiMixedTypes="0" containsString="0" containsNumber="1" minValue="4" maxValue="793599.13255999947"/>
    </cacheField>
    <cacheField name="판매합계USD" numFmtId="0">
      <sharedItems containsSemiMixedTypes="0" containsString="0" containsNumber="1" minValue="6.165423042873404" maxValue="933865.95837675442"/>
    </cacheField>
    <cacheField name="KOR입고원화합계" numFmtId="43">
      <sharedItems containsSemiMixedTypes="0" containsString="0" containsNumber="1" minValue="5060.4799999999996" maxValue="1003998134.5843072"/>
    </cacheField>
    <cacheField name="판매원화합계" numFmtId="43">
      <sharedItems containsSemiMixedTypes="0" containsString="0" containsNumber="1" minValue="7800" maxValue="1181452501.2615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0"/>
    <x v="0"/>
    <x v="0"/>
    <x v="0"/>
    <n v="47000"/>
    <s v="USD"/>
    <n v="1195.3"/>
    <n v="8.5000000000000006E-2"/>
    <n v="3995"/>
    <n v="4775224"/>
    <m/>
    <s v="CoilMaster"/>
    <s v="COILMASTER(EU)"/>
    <s v="FERRITE P.I"/>
    <s v="SSP"/>
    <s v="7045"/>
    <s v="NOT INCLUDE VAT 0%(ALL)"/>
    <s v="ZKW / 3/1부터 USD단가진행"/>
    <s v="ZKW"/>
    <s v="lanlan(ZQ)"/>
    <s v="2022/06/30 오후  7:46:45"/>
    <s v="주문서"/>
    <s v="2022/03/04 -6"/>
    <s v="SO220304006"/>
    <m/>
    <m/>
    <m/>
    <n v="7.0000000000000007E-2"/>
    <n v="8.5000000000000006E-2"/>
    <s v="COILMASTER(ZQ)"/>
    <n v="3290.0000000000005"/>
    <n v="3995.0000000000005"/>
    <n v="4162244.8000000003"/>
    <n v="5054154.4000000004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1"/>
    <x v="1"/>
    <x v="1"/>
    <x v="1"/>
    <n v="45000"/>
    <s v="USD"/>
    <n v="1195.3"/>
    <n v="3.3000000000000002E-2"/>
    <n v="1485"/>
    <n v="1775021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3/04 -6"/>
    <s v="SO220304006"/>
    <m/>
    <m/>
    <m/>
    <n v="2.5000000000000001E-2"/>
    <n v="3.3000000000000002E-2"/>
    <s v="COILMASTER(ZQ)"/>
    <n v="1125"/>
    <n v="1485"/>
    <n v="1423259.9999999998"/>
    <n v="1878703.2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2"/>
    <x v="2"/>
    <x v="2"/>
    <x v="2"/>
    <n v="24000"/>
    <s v="USD"/>
    <n v="1195.3"/>
    <n v="3.7999999999999999E-2"/>
    <n v="912"/>
    <n v="1090114"/>
    <m/>
    <s v="CoilMaster"/>
    <s v="COILMASTER(EU)"/>
    <s v="FERRITE P.I"/>
    <s v="DSS"/>
    <s v="4018"/>
    <s v="NOT INCLUDE VAT 0%(ALL)"/>
    <s v="ZKW / 3/1부터 USD단가진행"/>
    <s v="ZKW"/>
    <s v="lanlan(ZQ)"/>
    <s v="2022/06/30 오후  7:46:45"/>
    <s v="주문서"/>
    <s v="2022/03/04 -6"/>
    <s v="SO220304006"/>
    <m/>
    <m/>
    <m/>
    <n v="0.03"/>
    <n v="3.7999999999999999E-2"/>
    <s v="COILMASTER(ZQ)"/>
    <n v="720"/>
    <n v="912"/>
    <n v="910886.39999999991"/>
    <n v="1153789.4399999999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2"/>
    <x v="2"/>
    <x v="2"/>
    <x v="2"/>
    <n v="21000"/>
    <s v="USD"/>
    <n v="1195.3"/>
    <n v="3.7999999999999999E-2"/>
    <n v="798"/>
    <n v="953849"/>
    <m/>
    <s v="CoilMaster"/>
    <s v="COILMASTER(EU)"/>
    <s v="FERRITE P.I"/>
    <s v="DSS"/>
    <s v="4018"/>
    <s v="NOT INCLUDE VAT 0%(ALL)"/>
    <s v="ZKW / 3/1부터 USD단가진행"/>
    <s v="ZKW"/>
    <s v="lanlan(ZQ)"/>
    <s v="2022/06/30 오후  7:46:45"/>
    <s v="주문서"/>
    <s v="2022/03/04 -6"/>
    <s v="SO220304006"/>
    <m/>
    <m/>
    <m/>
    <n v="0.03"/>
    <n v="3.7999999999999999E-2"/>
    <s v="COILMASTER(ZQ)"/>
    <n v="630"/>
    <n v="798"/>
    <n v="797025.6"/>
    <n v="1009565.7599999999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2"/>
    <x v="2"/>
    <x v="2"/>
    <x v="2"/>
    <n v="21000"/>
    <s v="USD"/>
    <n v="1195.3"/>
    <n v="3.7999999999999999E-2"/>
    <n v="798"/>
    <n v="953849"/>
    <m/>
    <s v="CoilMaster"/>
    <s v="COILMASTER(EU)"/>
    <s v="FERRITE P.I"/>
    <s v="DSS"/>
    <s v="4018"/>
    <s v="NOT INCLUDE VAT 0%(ALL)"/>
    <s v="ZKW / 3/1부터 USD단가진행"/>
    <s v="ZKW"/>
    <s v="lanlan(ZQ)"/>
    <s v="2022/06/30 오후  7:46:45"/>
    <s v="주문서"/>
    <s v="2022/03/04 -6"/>
    <s v="SO220304006"/>
    <m/>
    <m/>
    <m/>
    <n v="0.03"/>
    <n v="3.7999999999999999E-2"/>
    <s v="COILMASTER(ZQ)"/>
    <n v="630"/>
    <n v="798"/>
    <n v="797025.6"/>
    <n v="1009565.7599999999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2"/>
    <x v="2"/>
    <x v="2"/>
    <x v="2"/>
    <n v="15000"/>
    <s v="USD"/>
    <n v="1195.3"/>
    <n v="3.7999999999999999E-2"/>
    <n v="570"/>
    <n v="681321"/>
    <m/>
    <s v="CoilMaster"/>
    <s v="COILMASTER(EU)"/>
    <s v="FERRITE P.I"/>
    <s v="DSS"/>
    <s v="4018"/>
    <s v="NOT INCLUDE VAT 0%(ALL)"/>
    <s v="ZKW / 3/1부터 USD단가진행"/>
    <s v="ZKW"/>
    <s v="lanlan(ZQ)"/>
    <s v="2022/06/30 오후  7:46:45"/>
    <s v="주문서"/>
    <s v="2022/03/04 -6"/>
    <s v="SO220304006"/>
    <m/>
    <m/>
    <m/>
    <n v="0.03"/>
    <n v="3.7999999999999999E-2"/>
    <s v="COILMASTER(ZQ)"/>
    <n v="450"/>
    <n v="570"/>
    <n v="569304"/>
    <n v="721118.39999999991"/>
  </r>
  <r>
    <s v="2022/06/30 -16"/>
    <s v="외자"/>
    <s v="CMZQ220630-13HQ-TT-EU"/>
    <m/>
    <s v="ZKW재고보충 220304"/>
    <s v="SL220630034"/>
    <s v="220006"/>
    <s v="COILMASTER(EU)"/>
    <s v="KOR Warehouse"/>
    <s v="****"/>
    <s v="lanlan(ZQ)"/>
    <s v="이종찬(Jason)"/>
    <x v="2"/>
    <x v="2"/>
    <x v="2"/>
    <x v="2"/>
    <n v="15000"/>
    <s v="USD"/>
    <n v="1195.3"/>
    <n v="3.7999999999999999E-2"/>
    <n v="570"/>
    <n v="681321"/>
    <m/>
    <s v="CoilMaster"/>
    <s v="COILMASTER(EU)"/>
    <s v="FERRITE P.I"/>
    <s v="DSS"/>
    <s v="4018"/>
    <s v="NOT INCLUDE VAT 0%(ALL)"/>
    <s v="ZKW / 3/1부터 USD단가진행"/>
    <s v="ZKW"/>
    <s v="lanlan(ZQ)"/>
    <s v="2022/06/30 오후  7:46:45"/>
    <s v="주문서"/>
    <s v="2022/03/04 -6"/>
    <s v="SO220304006"/>
    <m/>
    <m/>
    <m/>
    <n v="0.03"/>
    <n v="3.7999999999999999E-2"/>
    <s v="COILMASTER(ZQ)"/>
    <n v="450"/>
    <n v="570"/>
    <n v="569304"/>
    <n v="721118.39999999991"/>
  </r>
  <r>
    <s v="2022/06/30 -16"/>
    <s v="외자"/>
    <s v="CMZQ220630-13HQ-TT-EU"/>
    <m/>
    <s v="PO220214012"/>
    <s v="SL220630034"/>
    <s v="220006"/>
    <s v="COILMASTER(EU)"/>
    <s v="KOR Warehouse"/>
    <s v="****"/>
    <s v="lanlan(ZQ)"/>
    <s v="이종찬(Jason)"/>
    <x v="1"/>
    <x v="1"/>
    <x v="1"/>
    <x v="1"/>
    <n v="24000"/>
    <s v="USD"/>
    <n v="1195.3"/>
    <n v="3.3000000000000002E-2"/>
    <n v="792"/>
    <n v="949085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2/15 -1"/>
    <s v="SO220215001"/>
    <m/>
    <m/>
    <m/>
    <n v="2.5000000000000001E-2"/>
    <n v="3.3000000000000002E-2"/>
    <s v="COILMASTER(ZQ)"/>
    <n v="600"/>
    <n v="792"/>
    <n v="759071.99999999988"/>
    <n v="1001975.0399999999"/>
  </r>
  <r>
    <s v="2022/06/30 -16"/>
    <s v="외자"/>
    <s v="CMZQ220630-13HQ-TT-EU"/>
    <m/>
    <s v="PO220214012"/>
    <s v="SL220630034"/>
    <s v="220006"/>
    <s v="COILMASTER(EU)"/>
    <s v="KOR Warehouse"/>
    <s v="****"/>
    <s v="lanlan(ZQ)"/>
    <s v="이종찬(Jason)"/>
    <x v="1"/>
    <x v="1"/>
    <x v="1"/>
    <x v="1"/>
    <n v="21000"/>
    <s v="USD"/>
    <n v="1195.3"/>
    <n v="3.3000000000000002E-2"/>
    <n v="693"/>
    <n v="830450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2/15 -1"/>
    <s v="SO220215001"/>
    <m/>
    <m/>
    <m/>
    <n v="2.5000000000000001E-2"/>
    <n v="3.3000000000000002E-2"/>
    <s v="COILMASTER(ZQ)"/>
    <n v="525"/>
    <n v="693"/>
    <n v="664188"/>
    <n v="876728.15999999992"/>
  </r>
  <r>
    <s v="2022/06/30 -16"/>
    <s v="외자"/>
    <s v="CMZQ220630-13HQ-TT-EU"/>
    <m/>
    <s v="PO220214012"/>
    <s v="SL220630034"/>
    <s v="220006"/>
    <s v="COILMASTER(EU)"/>
    <s v="KOR Warehouse"/>
    <s v="****"/>
    <s v="lanlan(ZQ)"/>
    <s v="이종찬(Jason)"/>
    <x v="1"/>
    <x v="1"/>
    <x v="1"/>
    <x v="1"/>
    <n v="15000"/>
    <s v="USD"/>
    <n v="1195.3"/>
    <n v="3.3000000000000002E-2"/>
    <n v="495"/>
    <n v="593178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2/15 -1"/>
    <s v="SO220215001"/>
    <m/>
    <m/>
    <m/>
    <n v="2.5000000000000001E-2"/>
    <n v="3.3000000000000002E-2"/>
    <s v="COILMASTER(ZQ)"/>
    <n v="375"/>
    <n v="495"/>
    <n v="474419.99999999994"/>
    <n v="626234.39999999991"/>
  </r>
  <r>
    <s v="2022/06/30 -16"/>
    <s v="외자"/>
    <s v="CMZQ220630-13HQ-TT-EU"/>
    <m/>
    <s v="PO220214012"/>
    <s v="SL220630034"/>
    <s v="220006"/>
    <s v="COILMASTER(EU)"/>
    <s v="KOR Warehouse"/>
    <s v="****"/>
    <s v="lanlan(ZQ)"/>
    <s v="이종찬(Jason)"/>
    <x v="1"/>
    <x v="1"/>
    <x v="1"/>
    <x v="1"/>
    <n v="9000"/>
    <s v="USD"/>
    <n v="1195.3"/>
    <n v="3.3000000000000002E-2"/>
    <n v="297"/>
    <n v="355907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2/15 -1"/>
    <s v="SO220215001"/>
    <m/>
    <m/>
    <m/>
    <n v="2.5000000000000001E-2"/>
    <n v="3.3000000000000002E-2"/>
    <s v="COILMASTER(ZQ)"/>
    <n v="225"/>
    <n v="297"/>
    <n v="284652"/>
    <n v="375740.63999999996"/>
  </r>
  <r>
    <s v="2022/06/30 -16"/>
    <s v="외자"/>
    <s v="CMZQ220630-13HQ-TT-EU"/>
    <m/>
    <s v="PO220214012"/>
    <s v="SL220630034"/>
    <s v="220006"/>
    <s v="COILMASTER(EU)"/>
    <s v="KOR Warehouse"/>
    <s v="****"/>
    <s v="lanlan(ZQ)"/>
    <s v="이종찬(Jason)"/>
    <x v="1"/>
    <x v="1"/>
    <x v="1"/>
    <x v="1"/>
    <n v="3000"/>
    <s v="USD"/>
    <n v="1195.3"/>
    <n v="3.3000000000000002E-2"/>
    <n v="99"/>
    <n v="118636"/>
    <m/>
    <s v="CoilMaster"/>
    <s v="COILMASTER(EU)"/>
    <s v="METAL P.I"/>
    <s v="MMP"/>
    <s v="252012"/>
    <s v="NOT INCLUDE VAT 0%(ALL)"/>
    <s v="ZKW / 3/1부터 USD단가진행"/>
    <s v="ZKW"/>
    <s v="lanlan(ZQ)"/>
    <s v="2022/06/30 오후  7:46:45"/>
    <s v="주문서"/>
    <s v="2022/02/15 -1"/>
    <s v="SO220215001"/>
    <m/>
    <m/>
    <m/>
    <n v="2.5000000000000001E-2"/>
    <n v="3.3000000000000002E-2"/>
    <s v="COILMASTER(ZQ)"/>
    <n v="75"/>
    <n v="99"/>
    <n v="94883.999999999985"/>
    <n v="125246.87999999999"/>
  </r>
  <r>
    <s v="2022/06/30 -16"/>
    <s v="외자"/>
    <s v="CMZQ220630-13HQ-TT-EU"/>
    <m/>
    <s v="PO220114012"/>
    <s v="SL220630034"/>
    <s v="220006"/>
    <s v="COILMASTER(EU)"/>
    <s v="KOR Warehouse"/>
    <s v="****"/>
    <s v="lanlan(ZQ)"/>
    <s v="이종찬(Jason)"/>
    <x v="1"/>
    <x v="1"/>
    <x v="1"/>
    <x v="1"/>
    <n v="3000"/>
    <s v="USD"/>
    <n v="1195.3"/>
    <n v="3.3000000000000002E-2"/>
    <n v="99"/>
    <n v="118636"/>
    <m/>
    <s v="CoilMaster"/>
    <s v="COILMASTER(EU)"/>
    <s v="METAL P.I"/>
    <s v="MMP"/>
    <s v="252012"/>
    <s v="NOT INCLUDE VAT 0%(ALL)"/>
    <s v="ZKW / 3/1부터 USD단가진행"/>
    <m/>
    <s v="lanlan(ZQ)"/>
    <s v="2022/06/30 오후  7:46:45"/>
    <s v="주문서"/>
    <s v="2022/01/14 -168"/>
    <s v="SO220114167"/>
    <m/>
    <m/>
    <m/>
    <n v="2.5000000000000001E-2"/>
    <n v="3.3000000000000002E-2"/>
    <s v="COILMASTER(ZQ)"/>
    <n v="75"/>
    <n v="99"/>
    <n v="94883.999999999985"/>
    <n v="125246.87999999999"/>
  </r>
  <r>
    <s v="2022/06/30 -9"/>
    <s v="외자"/>
    <s v="CM-20220630GZ01"/>
    <m/>
    <s v="220526LGDGZ"/>
    <s v="SL220630013"/>
    <s v="220049"/>
    <s v="LG DISPLAY(GZ)"/>
    <s v="KOR Warehouse"/>
    <s v="Display"/>
    <s v="차세권(golderg)"/>
    <s v="차세권(golderg)"/>
    <x v="3"/>
    <x v="3"/>
    <x v="3"/>
    <x v="3"/>
    <n v="500"/>
    <s v="USD"/>
    <n v="1269.8800000000001"/>
    <n v="5.8000000000000003E-2"/>
    <n v="29"/>
    <n v="36827"/>
    <m/>
    <s v="고객사(Cust)"/>
    <s v="LG DISPLAY"/>
    <s v="METAL P.I"/>
    <s v="MMPP"/>
    <s v="6018"/>
    <s v="NOT INCLUDE VAT 0%(ALL)"/>
    <m/>
    <m/>
    <s v="Golderg/차세권"/>
    <s v="2022/06/30 오후  5:11:06"/>
    <s v="주문서"/>
    <s v="2022/05/26 -6"/>
    <s v="SO220526006"/>
    <m/>
    <m/>
    <m/>
    <n v="5.2999999999999999E-2"/>
    <n v="5.8000000000000003E-2"/>
    <s v="COILMASTER(WD)"/>
    <n v="26.5"/>
    <n v="29"/>
    <n v="33525.68"/>
    <n v="36688.479999999996"/>
  </r>
  <r>
    <s v="2022/06/30 -9"/>
    <s v="외자"/>
    <s v="CM-20220630GZ01"/>
    <m/>
    <s v="2204280519LGDGZ"/>
    <s v="SL220630013"/>
    <s v="220049"/>
    <s v="LG DISPLAY(GZ)"/>
    <s v="KOR Warehouse"/>
    <s v="Display"/>
    <s v="차세권(golderg)"/>
    <s v="차세권(golderg)"/>
    <x v="3"/>
    <x v="3"/>
    <x v="3"/>
    <x v="3"/>
    <n v="1500"/>
    <s v="USD"/>
    <n v="1269.8800000000001"/>
    <n v="5.8000000000000003E-2"/>
    <n v="87"/>
    <n v="107214"/>
    <m/>
    <s v="고객사(Cust)"/>
    <s v="LG DISPLAY"/>
    <s v="METAL P.I"/>
    <s v="MMPP"/>
    <s v="6018"/>
    <s v="NOT INCLUDE VAT 0%(ALL)"/>
    <m/>
    <m/>
    <s v="Golderg/차세권"/>
    <s v="2022/06/30 오후  5:11:06"/>
    <s v="주문서"/>
    <s v="2022/05/19 -5"/>
    <s v="SO220519005"/>
    <m/>
    <m/>
    <m/>
    <n v="5.2999999999999999E-2"/>
    <n v="5.8000000000000003E-2"/>
    <s v="COILMASTER(WD)"/>
    <n v="79.5"/>
    <n v="87"/>
    <n v="100577.04"/>
    <n v="110065.43999999999"/>
  </r>
  <r>
    <s v="2022/06/30 -9"/>
    <s v="외자"/>
    <s v="CM-20220630GZ01"/>
    <m/>
    <s v="2206170626LGDGZ"/>
    <s v="SL220630013"/>
    <s v="220049"/>
    <s v="LG DISPLAY(GZ)"/>
    <s v="KOR Warehouse"/>
    <s v="Display"/>
    <s v="차세권(golderg)"/>
    <s v="차세권(golderg)"/>
    <x v="4"/>
    <x v="4"/>
    <x v="4"/>
    <x v="4"/>
    <n v="378000"/>
    <s v="USD"/>
    <n v="1269.8800000000001"/>
    <n v="2.0899999999999998E-2"/>
    <n v="7900.2"/>
    <n v="10032306"/>
    <m/>
    <s v="고객사(Cust)"/>
    <s v="LG DISPLAY"/>
    <s v="FERRITE P.I"/>
    <s v="DOP/DCP"/>
    <s v="4018"/>
    <s v="NOT INCLUDE VAT 0%(ALL)"/>
    <m/>
    <m/>
    <s v="Golderg/차세권"/>
    <s v="2022/06/30 오후  5:11:06"/>
    <s v="주문서"/>
    <s v="2022/06/27 -2"/>
    <s v="SO220627002"/>
    <m/>
    <m/>
    <m/>
    <n v="1.9E-2"/>
    <n v="2.0899999999999998E-2"/>
    <s v="COILMASTER(TH)"/>
    <n v="7182"/>
    <n v="7900.2"/>
    <n v="9086091.8399999999"/>
    <n v="9994701.0239999983"/>
  </r>
  <r>
    <s v="2022/06/30 -9"/>
    <s v="외자"/>
    <s v="CM-20220630GZ01"/>
    <m/>
    <s v="2205310616LGDGZ"/>
    <s v="SL220630013"/>
    <s v="220049"/>
    <s v="LG DISPLAY(GZ)"/>
    <s v="KOR Warehouse"/>
    <s v="Display"/>
    <s v="차세권(golderg)"/>
    <s v="차세권(golderg)"/>
    <x v="4"/>
    <x v="4"/>
    <x v="4"/>
    <x v="4"/>
    <n v="21000"/>
    <s v="USD"/>
    <n v="1269.8800000000001"/>
    <n v="2.0899999999999998E-2"/>
    <n v="438.9"/>
    <n v="557350"/>
    <m/>
    <s v="고객사(Cust)"/>
    <s v="LG DISPLAY"/>
    <s v="FERRITE P.I"/>
    <s v="DOP/DCP"/>
    <s v="4018"/>
    <s v="NOT INCLUDE VAT 0%(ALL)"/>
    <m/>
    <m/>
    <s v="Golderg/차세권"/>
    <s v="2022/06/30 오후  5:11:06"/>
    <s v="주문서"/>
    <s v="2022/06/17 -1"/>
    <s v="SO220617001"/>
    <m/>
    <m/>
    <m/>
    <n v="1.9E-2"/>
    <n v="2.0899999999999998E-2"/>
    <s v="COILMASTER(TH)"/>
    <n v="399"/>
    <n v="438.9"/>
    <n v="504782.87999999995"/>
    <n v="555261.16799999995"/>
  </r>
  <r>
    <s v="2022/06/30 -9"/>
    <s v="외자"/>
    <s v="CM-20220630GZ01"/>
    <m/>
    <s v="2206170626LGDGZ"/>
    <s v="SL220630013"/>
    <s v="220049"/>
    <s v="LG DISPLAY(GZ)"/>
    <s v="KOR Warehouse"/>
    <s v="Display"/>
    <s v="차세권(golderg)"/>
    <s v="차세권(golderg)"/>
    <x v="5"/>
    <x v="5"/>
    <x v="5"/>
    <x v="5"/>
    <n v="100000"/>
    <s v="USD"/>
    <n v="1269.8800000000001"/>
    <n v="5.2479999999999999E-2"/>
    <n v="5248"/>
    <n v="6664330"/>
    <m/>
    <s v="고객사(Cust)"/>
    <s v="LG DISPLAY"/>
    <s v="METAL P.I"/>
    <s v="MMPP"/>
    <s v="6030"/>
    <s v="NOT INCLUDE VAT 0%(ALL)"/>
    <m/>
    <m/>
    <s v="Golderg/차세권"/>
    <s v="2022/06/30 오후  5:11:06"/>
    <s v="주문서"/>
    <s v="2022/06/27 -2"/>
    <s v="SO220627002"/>
    <m/>
    <m/>
    <m/>
    <n v="5.024E-2"/>
    <n v="5.2479999999999999E-2"/>
    <s v="COILMASTER(WD)"/>
    <n v="5024"/>
    <n v="5248"/>
    <n v="6355962.8799999999"/>
    <n v="6639349.7599999998"/>
  </r>
  <r>
    <s v="2022/06/30 -9"/>
    <s v="외자"/>
    <s v="CM-20220630GZ01"/>
    <m/>
    <s v="2205310616LGDGZ"/>
    <s v="SL220630013"/>
    <s v="220049"/>
    <s v="LG DISPLAY(GZ)"/>
    <s v="KOR Warehouse"/>
    <s v="Display"/>
    <s v="차세권(golderg)"/>
    <s v="차세권(golderg)"/>
    <x v="6"/>
    <x v="6"/>
    <x v="6"/>
    <x v="6"/>
    <n v="200000"/>
    <s v="USD"/>
    <n v="1269.8800000000001"/>
    <n v="2.8000000000000001E-2"/>
    <n v="5600"/>
    <n v="7111328"/>
    <m/>
    <s v="고객사(Cust)"/>
    <s v="LG DISPLAY"/>
    <s v="FERRITE P.I"/>
    <s v="DP"/>
    <s v="8020"/>
    <s v="NOT INCLUDE VAT 0%(ALL)"/>
    <m/>
    <m/>
    <s v="Golderg/차세권"/>
    <s v="2022/06/30 오후  5:11:06"/>
    <s v="주문서"/>
    <s v="2022/06/17 -1"/>
    <s v="SO220617001"/>
    <m/>
    <m/>
    <m/>
    <n v="2.4E-2"/>
    <n v="2.8000000000000001E-2"/>
    <s v="COILMASTER(TH)"/>
    <n v="4800"/>
    <n v="5600"/>
    <n v="6072575.9999999991"/>
    <n v="7084671.9999999991"/>
  </r>
  <r>
    <s v="2022/06/30 -9"/>
    <s v="외자"/>
    <s v="CM-20220630GZ01"/>
    <m/>
    <s v="2205310616LGDGZ"/>
    <s v="SL220630013"/>
    <s v="220049"/>
    <s v="LG DISPLAY(GZ)"/>
    <s v="KOR Warehouse"/>
    <s v="Display"/>
    <s v="차세권(golderg)"/>
    <s v="차세권(golderg)"/>
    <x v="7"/>
    <x v="7"/>
    <x v="7"/>
    <x v="7"/>
    <n v="526000"/>
    <s v="USD"/>
    <n v="1269.8800000000001"/>
    <n v="2.7E-2"/>
    <n v="14202"/>
    <n v="18034836"/>
    <m/>
    <s v="고객사(Cust)"/>
    <s v="LG DISPLAY"/>
    <s v="FERRITE P.I"/>
    <s v="DP"/>
    <s v="8018"/>
    <s v="NOT INCLUDE VAT 0%(ALL)"/>
    <m/>
    <m/>
    <s v="Golderg/차세권"/>
    <s v="2022/06/30 오후  5:11:06"/>
    <s v="주문서"/>
    <s v="2022/06/17 -1"/>
    <s v="SO220617001"/>
    <m/>
    <m/>
    <m/>
    <n v="2.4E-2"/>
    <n v="2.7E-2"/>
    <s v="COILMASTER(TH)"/>
    <n v="12624"/>
    <n v="14202"/>
    <n v="15970874.879999999"/>
    <n v="17967234.239999998"/>
  </r>
  <r>
    <s v="2022/06/30 -9"/>
    <s v="외자"/>
    <s v="CM-20220630GZ01"/>
    <m/>
    <s v="220526LGDGZ"/>
    <s v="SL220630013"/>
    <s v="220049"/>
    <s v="LG DISPLAY(GZ)"/>
    <s v="KOR Warehouse"/>
    <s v="Display"/>
    <s v="차세권(golderg)"/>
    <s v="차세권(golderg)"/>
    <x v="7"/>
    <x v="7"/>
    <x v="7"/>
    <x v="7"/>
    <n v="74000"/>
    <s v="USD"/>
    <n v="1269.8800000000001"/>
    <n v="2.7E-2"/>
    <n v="1998"/>
    <n v="2462215"/>
    <m/>
    <s v="고객사(Cust)"/>
    <s v="LG DISPLAY"/>
    <s v="FERRITE P.I"/>
    <s v="DP"/>
    <s v="8018"/>
    <s v="NOT INCLUDE VAT 0%(ALL)"/>
    <m/>
    <m/>
    <s v="Golderg/차세권"/>
    <s v="2022/06/30 오후  5:11:06"/>
    <s v="주문서"/>
    <s v="2022/05/26 -6"/>
    <s v="SO220526006"/>
    <m/>
    <m/>
    <m/>
    <n v="2.4E-2"/>
    <n v="2.7E-2"/>
    <s v="COILMASTER(TH)"/>
    <n v="1776"/>
    <n v="1998"/>
    <n v="2246853.1199999996"/>
    <n v="2527709.7599999998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8"/>
    <x v="8"/>
    <x v="8"/>
    <x v="8"/>
    <n v="9000"/>
    <s v="USD"/>
    <n v="1292.9000000000001"/>
    <n v="0.24079999999999999"/>
    <n v="2167.1999999999998"/>
    <n v="2801973"/>
    <m/>
    <s v="고객사(Cust)"/>
    <s v="NIDEC"/>
    <s v="METAL P.I"/>
    <s v="MMPP"/>
    <s v="12090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21560000000000001"/>
    <n v="0.24079999999999999"/>
    <s v="COILMASTER(WD)"/>
    <n v="1940.4"/>
    <n v="2167.1999999999998"/>
    <n v="2454838.8479999998"/>
    <n v="2741768.0639999993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8"/>
    <x v="8"/>
    <x v="8"/>
    <x v="8"/>
    <n v="9000"/>
    <s v="USD"/>
    <n v="1292.9000000000001"/>
    <n v="0.24079999999999999"/>
    <n v="2167.1999999999998"/>
    <n v="2801973"/>
    <m/>
    <s v="고객사(Cust)"/>
    <s v="NIDEC"/>
    <s v="METAL P.I"/>
    <s v="MMPP"/>
    <s v="12090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21560000000000001"/>
    <n v="0.24079999999999999"/>
    <s v="COILMASTER(WD)"/>
    <n v="1940.4"/>
    <n v="2167.1999999999998"/>
    <n v="2454838.8479999998"/>
    <n v="2741768.0639999993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8"/>
    <x v="8"/>
    <x v="8"/>
    <x v="8"/>
    <n v="9000"/>
    <s v="USD"/>
    <n v="1292.9000000000001"/>
    <n v="0.24079999999999999"/>
    <n v="2167.1999999999998"/>
    <n v="2801973"/>
    <m/>
    <s v="고객사(Cust)"/>
    <s v="NIDEC"/>
    <s v="METAL P.I"/>
    <s v="MMPP"/>
    <s v="12090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21560000000000001"/>
    <n v="0.24079999999999999"/>
    <s v="COILMASTER(WD)"/>
    <n v="1940.4"/>
    <n v="2167.1999999999998"/>
    <n v="2454838.8479999998"/>
    <n v="2741768.0639999993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8"/>
    <x v="8"/>
    <x v="8"/>
    <x v="8"/>
    <n v="9000"/>
    <s v="USD"/>
    <n v="1292.9000000000001"/>
    <n v="0.24079999999999999"/>
    <n v="2167.1999999999998"/>
    <n v="2801973"/>
    <m/>
    <s v="고객사(Cust)"/>
    <s v="NIDEC"/>
    <s v="METAL P.I"/>
    <s v="MMPP"/>
    <s v="12090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21560000000000001"/>
    <n v="0.24079999999999999"/>
    <s v="COILMASTER(WD)"/>
    <n v="1940.4"/>
    <n v="2167.1999999999998"/>
    <n v="2454838.8479999998"/>
    <n v="2741768.0639999993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9"/>
    <x v="9"/>
    <x v="9"/>
    <x v="9"/>
    <n v="18000"/>
    <s v="USD"/>
    <n v="1292.9000000000001"/>
    <n v="0.20549999999999999"/>
    <n v="3699"/>
    <n v="4782437"/>
    <m/>
    <s v="고객사(Cust)"/>
    <s v="NIDEC"/>
    <s v="METAL P.I"/>
    <s v="MMPP"/>
    <s v="13070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17413000000000001"/>
    <n v="0.20549999999999999"/>
    <s v="COILMASTER(WD)"/>
    <n v="3134.34"/>
    <n v="3699"/>
    <n v="3965316.2207999998"/>
    <n v="4679678.88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10"/>
    <x v="10"/>
    <x v="10"/>
    <x v="10"/>
    <n v="42000"/>
    <s v="USD"/>
    <n v="1292.9000000000001"/>
    <n v="0.20169999999999999"/>
    <n v="8471.4"/>
    <n v="10952673"/>
    <m/>
    <s v="고객사(Cust)"/>
    <s v="NIDEC"/>
    <s v="METAL P.I"/>
    <s v="MMPP"/>
    <s v="13055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16632"/>
    <n v="0.20169999999999999"/>
    <s v="COILMASTER(WD)"/>
    <n v="6985.44"/>
    <n v="8471.4"/>
    <n v="8837419.8527999986"/>
    <n v="10717337.567999998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10"/>
    <x v="10"/>
    <x v="10"/>
    <x v="10"/>
    <n v="32275"/>
    <s v="USD"/>
    <n v="1292.9000000000001"/>
    <n v="0.20030000000000001"/>
    <n v="6464.68"/>
    <n v="8358185"/>
    <m/>
    <s v="고객사(Cust)"/>
    <s v="NIDEC"/>
    <s v="METAL P.I"/>
    <s v="MMPP"/>
    <s v="13055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16632"/>
    <n v="0.20030000000000001"/>
    <s v="COILMASTER(WD)"/>
    <n v="5367.9780000000001"/>
    <n v="6464.6824999999999"/>
    <n v="6791136.3273599995"/>
    <n v="8178599.1243999992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10"/>
    <x v="10"/>
    <x v="10"/>
    <x v="10"/>
    <n v="42000"/>
    <s v="USD"/>
    <n v="1292.9000000000001"/>
    <n v="0.20030000000000001"/>
    <n v="8412.6"/>
    <n v="10876651"/>
    <m/>
    <s v="고객사(Cust)"/>
    <s v="NIDEC"/>
    <s v="METAL P.I"/>
    <s v="MMPP"/>
    <s v="13055"/>
    <s v="NOT INCLUDE VAT 0%(ALL)"/>
    <s v="NIDEC MEXICO"/>
    <s v="NIDEC MEXICO"/>
    <s v="Jeanniecha/차서진"/>
    <s v="2022/06/30 오후  1:06:49"/>
    <s v="주문서"/>
    <s v="2022/02/02 -1"/>
    <s v="SO220202001"/>
    <m/>
    <m/>
    <m/>
    <n v="0.16632"/>
    <n v="0.20030000000000001"/>
    <s v="COILMASTER(WD)"/>
    <n v="6985.44"/>
    <n v="8412.6"/>
    <n v="8837419.8527999986"/>
    <n v="10642948.512"/>
  </r>
  <r>
    <s v="2022/06/30 -7"/>
    <s v="외자"/>
    <s v="CM-220625CMUSA-OAX"/>
    <m/>
    <s v="PO136986"/>
    <s v="SL220630006"/>
    <s v="220034"/>
    <s v="NIDEC(MEXICO)"/>
    <s v="KOR Warehouse"/>
    <s v="Automotive"/>
    <s v="차서진(Jeanniecha)"/>
    <s v="미국영업(USA)"/>
    <x v="10"/>
    <x v="10"/>
    <x v="10"/>
    <x v="10"/>
    <n v="9725"/>
    <s v="USD"/>
    <n v="1292.9000000000001"/>
    <n v="0.20169999999999999"/>
    <n v="1961.53"/>
    <n v="2536062"/>
    <m/>
    <s v="고객사(Cust)"/>
    <s v="NIDEC"/>
    <s v="METAL P.I"/>
    <s v="MMPP"/>
    <s v="13055"/>
    <s v="NOT INCLUDE VAT 0%(ALL)"/>
    <s v="NIDEC MEXICO"/>
    <s v="NIDEC MEXICO"/>
    <s v="Jeanniecha/차서진"/>
    <s v="2022/06/30 오후  1:06:49"/>
    <m/>
    <m/>
    <m/>
    <m/>
    <m/>
    <m/>
    <n v="0.16632"/>
    <n v="0.20169999999999999"/>
    <s v="COILMASTER(WD)"/>
    <n v="1617.462"/>
    <n v="1961.5324999999998"/>
    <n v="2046283.5254399998"/>
    <n v="2481573.9963999996"/>
  </r>
  <r>
    <s v="2022/06/30 -7"/>
    <s v="외자"/>
    <s v="CM-220625CMUSA-OAX"/>
    <m/>
    <s v="PO136470"/>
    <s v="SL220630006"/>
    <s v="220034"/>
    <s v="NIDEC(MEXICO)"/>
    <s v="KOR Warehouse"/>
    <s v="Automotive"/>
    <s v="차서진(Jeanniecha)"/>
    <s v="미국영업(USA)"/>
    <x v="11"/>
    <x v="11"/>
    <x v="11"/>
    <x v="11"/>
    <n v="4560"/>
    <s v="USD"/>
    <n v="1292.9000000000001"/>
    <n v="1.98"/>
    <n v="9028.7999999999993"/>
    <n v="11673336"/>
    <m/>
    <s v="고객사(Cust)"/>
    <s v="NIDEC"/>
    <s v="TRANSFORMER"/>
    <s v="TRANSFORMER"/>
    <s v="4042"/>
    <s v="NOT INCLUDE VAT 0%(ALL)"/>
    <s v="NIDEC MEXICO"/>
    <s v="1/25일 : 1/18일까지 USD 일괄 UPLOAD"/>
    <s v="Jeanniecha/차서진"/>
    <s v="2022/06/30 오후  1:06:49"/>
    <s v="주문서"/>
    <s v="2022/01/12 -26"/>
    <s v="SO220112021"/>
    <m/>
    <m/>
    <m/>
    <n v="1.79"/>
    <n v="1.98"/>
    <s v="COILMASTER(WD)"/>
    <n v="8162.4000000000005"/>
    <n v="9028.7999999999993"/>
    <n v="10326415.488"/>
    <n v="11422515.455999998"/>
  </r>
  <r>
    <s v="2022/06/30 -7"/>
    <s v="외자"/>
    <s v="CM-220625CMUSA-OAX"/>
    <m/>
    <s v="PO136470"/>
    <s v="SL220630006"/>
    <s v="220034"/>
    <s v="NIDEC(MEXICO)"/>
    <s v="KOR Warehouse"/>
    <s v="Automotive"/>
    <s v="차서진(Jeanniecha)"/>
    <s v="미국영업(USA)"/>
    <x v="11"/>
    <x v="11"/>
    <x v="11"/>
    <x v="11"/>
    <n v="4560"/>
    <s v="USD"/>
    <n v="1292.9000000000001"/>
    <n v="1.98"/>
    <n v="9028.7999999999993"/>
    <n v="11673336"/>
    <m/>
    <s v="고객사(Cust)"/>
    <s v="NIDEC"/>
    <s v="TRANSFORMER"/>
    <s v="TRANSFORMER"/>
    <s v="4042"/>
    <s v="NOT INCLUDE VAT 0%(ALL)"/>
    <s v="NIDEC MEXICO"/>
    <s v="1/25일 : 1/18일까지 USD 일괄 UPLOAD"/>
    <s v="Jeanniecha/차서진"/>
    <s v="2022/06/30 오후  1:06:49"/>
    <s v="주문서"/>
    <s v="2022/01/12 -26"/>
    <s v="SO220112021"/>
    <m/>
    <m/>
    <m/>
    <n v="1.79"/>
    <n v="1.98"/>
    <s v="COILMASTER(WD)"/>
    <n v="8162.4000000000005"/>
    <n v="9028.7999999999993"/>
    <n v="10326415.488"/>
    <n v="11422515.455999998"/>
  </r>
  <r>
    <s v="2022/06/30 -7"/>
    <s v="외자"/>
    <s v="CM-220625CMUSA-OAX"/>
    <m/>
    <s v="PO134216"/>
    <s v="SL220630006"/>
    <s v="220034"/>
    <s v="NIDEC(MEXICO)"/>
    <s v="KOR Warehouse"/>
    <s v="Automotive"/>
    <s v="차서진(Jeanniecha)"/>
    <s v="미국영업(USA)"/>
    <x v="12"/>
    <x v="12"/>
    <x v="12"/>
    <x v="12"/>
    <n v="9000"/>
    <s v="USD"/>
    <n v="1292.9000000000001"/>
    <n v="0.21529999999999999"/>
    <n v="1937.7"/>
    <n v="2505252"/>
    <m/>
    <s v="고객사(Cust)"/>
    <s v="NIDEC"/>
    <s v="METAL P.I"/>
    <s v="MMPP"/>
    <s v="12070"/>
    <s v="NOT INCLUDE VAT 0%(ALL)"/>
    <s v="NIDEC MEXICO"/>
    <s v="1/25일 : 21년잔량 USD 일괄 UPLOAD"/>
    <s v="Jeanniecha/차서진"/>
    <s v="2022/06/30 오후  1:06:49"/>
    <s v="주문서"/>
    <s v="2022/01/01 -602"/>
    <s v="SO220101602"/>
    <m/>
    <m/>
    <m/>
    <n v="0.18010000000000001"/>
    <n v="0.21529999999999999"/>
    <s v="COILMASTER(WD)"/>
    <n v="1620.9"/>
    <n v="1937.6999999999998"/>
    <n v="2050633.0079999999"/>
    <n v="2451423.0239999997"/>
  </r>
  <r>
    <s v="2022/06/30 -2"/>
    <s v="외자"/>
    <s v="CM-220630CMKB-CN"/>
    <m/>
    <s v="4502835242"/>
    <s v="SL220630001"/>
    <s v="220029"/>
    <s v="KIMBALL(CN)"/>
    <s v="KOR Warehouse"/>
    <s v="Automotive"/>
    <s v="차서진(Jeanniecha)"/>
    <s v="미국영업(USA)"/>
    <x v="13"/>
    <x v="13"/>
    <x v="13"/>
    <x v="13"/>
    <n v="78000"/>
    <s v="USD"/>
    <n v="1292.9000000000001"/>
    <n v="0.55000000000000004"/>
    <n v="42900"/>
    <n v="55465410"/>
    <m/>
    <s v="고객사(Cust)"/>
    <s v="KIMBALL"/>
    <s v="FERRITE P.I"/>
    <s v="MPLD"/>
    <s v="13080"/>
    <s v="NOT INCLUDE VAT 0%(ALL)"/>
    <s v="CMWD220630-09HQ-CT-KIMBALL(CN)"/>
    <s v="1/25일 : 21년잔량 USD 일괄 UPLOAD"/>
    <s v="Jeanniecha/차서진"/>
    <s v="2022/06/30 오전  11:33:55"/>
    <s v="주문서"/>
    <s v="2022/01/01 -512"/>
    <s v="SO220101512"/>
    <m/>
    <m/>
    <m/>
    <n v="0.4"/>
    <n v="0.55000000000000004"/>
    <s v="COILMASTER(WD)"/>
    <n v="31200"/>
    <n v="42900"/>
    <n v="39471744"/>
    <n v="54273647.999999993"/>
  </r>
  <r>
    <s v="2022/06/29 -10"/>
    <s v="외자"/>
    <m/>
    <m/>
    <s v="22L6261533"/>
    <s v="SL220706001"/>
    <s v="220018"/>
    <s v="엘지이노텍"/>
    <s v="KOR Warehouse"/>
    <s v="Automotive"/>
    <s v="차세권(golderg)"/>
    <s v="차세권(golderg)"/>
    <x v="14"/>
    <x v="14"/>
    <x v="14"/>
    <x v="14"/>
    <n v="1500"/>
    <s v="USD"/>
    <n v="1291.7"/>
    <n v="0.12659999999999999"/>
    <n v="189.9"/>
    <n v="245294"/>
    <m/>
    <s v="고객사(Cust)"/>
    <s v="엘지이노텍"/>
    <s v="FERRITE P.I"/>
    <s v="SSP"/>
    <s v="12080"/>
    <s v="NOT INCLUDE VAT 0%(ALL)"/>
    <s v="220630-AP1"/>
    <m/>
    <s v="Golderg/차세권"/>
    <s v="2022/07/06 오후  1:48:11"/>
    <s v="주문서"/>
    <s v="2022/05/18 -1"/>
    <s v="SO220518001"/>
    <m/>
    <m/>
    <m/>
    <n v="9.0999999999999998E-2"/>
    <n v="0.12659999999999999"/>
    <s v="COILMASTER(ZQ)"/>
    <n v="136.5"/>
    <n v="189.89999999999998"/>
    <n v="172688.87999999998"/>
    <n v="240246.28799999994"/>
  </r>
  <r>
    <s v="2022/06/29 -10"/>
    <s v="외자"/>
    <m/>
    <m/>
    <s v="2204220515"/>
    <s v="SL220706001"/>
    <s v="220018"/>
    <s v="엘지이노텍"/>
    <s v="KOR Warehouse"/>
    <s v="Automotive"/>
    <s v="차세권(golderg)"/>
    <s v="차세권(golderg)"/>
    <x v="14"/>
    <x v="14"/>
    <x v="14"/>
    <x v="14"/>
    <n v="2000"/>
    <s v="USD"/>
    <n v="1291.7"/>
    <n v="0.12659999999999999"/>
    <n v="253.2"/>
    <n v="327058"/>
    <m/>
    <s v="고객사(Cust)"/>
    <s v="엘지이노텍"/>
    <s v="FERRITE P.I"/>
    <s v="SSP"/>
    <s v="12080"/>
    <s v="NOT INCLUDE VAT 0%(ALL)"/>
    <s v="220630-AP1"/>
    <m/>
    <s v="Golderg/차세권"/>
    <s v="2022/07/06 오후  1:48:11"/>
    <s v="주문서"/>
    <s v="2022/05/16 -6"/>
    <s v="SO220516006"/>
    <m/>
    <m/>
    <m/>
    <n v="9.0999999999999998E-2"/>
    <n v="0.12659999999999999"/>
    <s v="COILMASTER(ZQ)"/>
    <n v="182"/>
    <n v="253.2"/>
    <n v="230251.83999999997"/>
    <n v="320328.38399999996"/>
  </r>
  <r>
    <s v="2022/06/29 -9"/>
    <s v="내자"/>
    <m/>
    <m/>
    <s v="IPGZ220600171"/>
    <s v="SL220629048"/>
    <s v="220020"/>
    <s v="LG VS"/>
    <s v="KOR Warehouse"/>
    <s v="Automotive"/>
    <s v="유상훈(sam)"/>
    <s v="유상훈(sam)"/>
    <x v="15"/>
    <x v="15"/>
    <x v="15"/>
    <x v="15"/>
    <n v="1500"/>
    <m/>
    <n v="0"/>
    <n v="43"/>
    <n v="0"/>
    <n v="64500"/>
    <n v="6450"/>
    <s v="고객사(Cust)"/>
    <s v="LG VS"/>
    <s v="FERRITE P.I"/>
    <s v="DSS"/>
    <s v="5040"/>
    <s v="INCLUDE VAT 10%(HQ)"/>
    <s v="LG VS 개발SAMPLE"/>
    <s v="BMW ICONNIC"/>
    <s v="Sam/유상훈"/>
    <s v="2022/06/29 오후  8:47:00"/>
    <s v="주문서"/>
    <s v="2022/06/29 -13"/>
    <s v="SO220629013"/>
    <m/>
    <m/>
    <m/>
    <n v="2.3E-2"/>
    <n v="3.3988870620968767E-2"/>
    <s v="COILMASTER(ZQ)"/>
    <n v="34.5"/>
    <n v="50.983305931453152"/>
    <n v="43646.64"/>
    <n v="64500.000000000007"/>
  </r>
  <r>
    <s v="2022/06/29 -9"/>
    <s v="내자"/>
    <m/>
    <m/>
    <s v="IPGZ220600005"/>
    <s v="SL220629048"/>
    <s v="220020"/>
    <s v="LG VS"/>
    <s v="KOR Warehouse"/>
    <s v="Automotive"/>
    <s v="유상훈(sam)"/>
    <s v="유상훈(sam)"/>
    <x v="16"/>
    <x v="16"/>
    <x v="16"/>
    <x v="16"/>
    <n v="3000"/>
    <m/>
    <n v="0"/>
    <n v="79"/>
    <n v="0"/>
    <n v="237000"/>
    <n v="23700"/>
    <s v="고객사(Cust)"/>
    <s v="LG VS"/>
    <s v="METAL P.I"/>
    <s v="MMP"/>
    <s v="7030"/>
    <s v="INCLUDE VAT 10%(HQ)"/>
    <s v="LG VS 개발SAMPLE"/>
    <s v="GM GEN12 (ONSTAR12)"/>
    <s v="Sam/유상훈"/>
    <s v="2022/06/29 오후  8:47:00"/>
    <s v="주문서"/>
    <s v="2022/06/29 -7"/>
    <s v="SO220629007"/>
    <m/>
    <m/>
    <m/>
    <n v="5.8000000000000003E-2"/>
    <n v="6.2444669280384474E-2"/>
    <s v="COILMASTER(WD)"/>
    <n v="174"/>
    <n v="187.33400784115341"/>
    <n v="220130.87999999998"/>
    <n v="236999.99999999997"/>
  </r>
  <r>
    <s v="2022/06/29 -9"/>
    <s v="내자"/>
    <m/>
    <m/>
    <s v="IPGZ220600005"/>
    <s v="SL220629048"/>
    <s v="220020"/>
    <s v="LG VS"/>
    <s v="KOR Warehouse"/>
    <s v="Automotive"/>
    <s v="유상훈(sam)"/>
    <s v="유상훈(sam)"/>
    <x v="17"/>
    <x v="17"/>
    <x v="17"/>
    <x v="17"/>
    <n v="1000"/>
    <m/>
    <n v="0"/>
    <n v="44"/>
    <n v="0"/>
    <n v="44000"/>
    <n v="4400"/>
    <s v="고객사(Cust)"/>
    <s v="LG VS"/>
    <s v="METAL P.I"/>
    <s v="MMP"/>
    <s v="252012"/>
    <s v="INCLUDE VAT 10%(HQ)"/>
    <s v="LG VS 개발SAMPLE"/>
    <s v="GM GEN12 (ONSTAR12)"/>
    <s v="Sam/유상훈"/>
    <s v="2022/06/29 오후  8:47:00"/>
    <s v="주문서"/>
    <s v="2022/06/29 -7"/>
    <s v="SO220629007"/>
    <m/>
    <m/>
    <m/>
    <n v="1.4999999999999999E-2"/>
    <n v="3.4779309472619202E-2"/>
    <s v="COILMASTER(ZQ)"/>
    <n v="15"/>
    <n v="34.779309472619204"/>
    <n v="18976.8"/>
    <n v="44000"/>
  </r>
  <r>
    <s v="2022/06/29 -9"/>
    <s v="내자"/>
    <m/>
    <m/>
    <s v="IPGZ220600308"/>
    <s v="SL220629048"/>
    <s v="220020"/>
    <s v="LG VS"/>
    <s v="KOR Warehouse"/>
    <s v="Automotive"/>
    <s v="유상훈(sam)"/>
    <s v="유상훈(sam)"/>
    <x v="18"/>
    <x v="18"/>
    <x v="18"/>
    <x v="18"/>
    <n v="3000"/>
    <m/>
    <n v="0"/>
    <n v="27"/>
    <n v="0"/>
    <n v="81000"/>
    <n v="8100"/>
    <s v="고객사(Cust)"/>
    <s v="LG VS"/>
    <s v="METAL P.I"/>
    <s v="MMPP"/>
    <s v="252010"/>
    <s v="INCLUDE VAT 10%(HQ)"/>
    <s v="LG VS 개발SAMPLE"/>
    <s v="VW OCU3"/>
    <s v="Sam/유상훈"/>
    <s v="2022/06/29 오후  8:47:00"/>
    <s v="주문서"/>
    <s v="2022/06/29 -16"/>
    <s v="SO220629016"/>
    <m/>
    <m/>
    <m/>
    <n v="1.5299999999999999E-2"/>
    <n v="2.1341848994561784E-2"/>
    <s v="COILMASTER(ZQ)"/>
    <n v="45.9"/>
    <n v="64.025546983685345"/>
    <n v="58069.007999999994"/>
    <n v="81000"/>
  </r>
  <r>
    <s v="2022/06/29 -9"/>
    <s v="내자"/>
    <m/>
    <m/>
    <s v="IPGZ220600171"/>
    <s v="SL220629048"/>
    <s v="220020"/>
    <s v="LG VS"/>
    <s v="KOR Warehouse"/>
    <s v="Automotive"/>
    <s v="유상훈(sam)"/>
    <s v="유상훈(sam)"/>
    <x v="18"/>
    <x v="18"/>
    <x v="18"/>
    <x v="18"/>
    <n v="3000"/>
    <m/>
    <n v="0"/>
    <n v="27"/>
    <n v="0"/>
    <n v="81000"/>
    <n v="8100"/>
    <s v="고객사(Cust)"/>
    <s v="LG VS"/>
    <s v="METAL P.I"/>
    <s v="MMPP"/>
    <s v="252010"/>
    <s v="INCLUDE VAT 10%(HQ)"/>
    <s v="LG VS 개발SAMPLE"/>
    <s v="BMW ICONNIC"/>
    <s v="Sam/유상훈"/>
    <s v="2022/06/29 오후  8:47:00"/>
    <s v="주문서"/>
    <s v="2022/06/29 -13"/>
    <s v="SO220629013"/>
    <m/>
    <m/>
    <m/>
    <n v="1.5299999999999999E-2"/>
    <n v="2.1341848994561784E-2"/>
    <s v="COILMASTER(ZQ)"/>
    <n v="45.9"/>
    <n v="64.025546983685345"/>
    <n v="58069.007999999994"/>
    <n v="81000"/>
  </r>
  <r>
    <s v="2022/06/29 -9"/>
    <s v="내자"/>
    <m/>
    <m/>
    <s v="IPGZ220600171"/>
    <s v="SL220629048"/>
    <s v="220020"/>
    <s v="LG VS"/>
    <s v="KOR Warehouse"/>
    <s v="Automotive"/>
    <s v="유상훈(sam)"/>
    <s v="유상훈(sam)"/>
    <x v="19"/>
    <x v="19"/>
    <x v="19"/>
    <x v="19"/>
    <n v="3000"/>
    <m/>
    <n v="0"/>
    <n v="36"/>
    <n v="0"/>
    <n v="108000"/>
    <n v="10800"/>
    <s v="고객사(Cust)"/>
    <s v="LG VS"/>
    <s v="FERRITE P.I"/>
    <s v="DSS"/>
    <s v="4018"/>
    <s v="INCLUDE VAT 10%(HQ)"/>
    <s v="LG VS 개발SAMPLE"/>
    <s v="BMW ICONNIC"/>
    <s v="Sam/유상훈"/>
    <s v="2022/06/29 오후  8:47:00"/>
    <s v="주문서"/>
    <s v="2022/06/29 -13"/>
    <s v="SO220629013"/>
    <m/>
    <m/>
    <m/>
    <n v="2.3E-2"/>
    <n v="2.845579865941571E-2"/>
    <s v="COILMASTER(ZQ)"/>
    <n v="69"/>
    <n v="85.367395978247131"/>
    <n v="87293.28"/>
    <n v="108000"/>
  </r>
  <r>
    <s v="2022/06/29 -9"/>
    <s v="내자"/>
    <m/>
    <m/>
    <s v="IPGZ220600005"/>
    <s v="SL220629048"/>
    <s v="220020"/>
    <s v="LG VS"/>
    <s v="KOR Warehouse"/>
    <s v="Automotive"/>
    <s v="유상훈(sam)"/>
    <s v="유상훈(sam)"/>
    <x v="19"/>
    <x v="19"/>
    <x v="19"/>
    <x v="19"/>
    <n v="3000"/>
    <m/>
    <n v="0"/>
    <n v="36"/>
    <n v="0"/>
    <n v="108000"/>
    <n v="10800"/>
    <s v="고객사(Cust)"/>
    <s v="LG VS"/>
    <s v="FERRITE P.I"/>
    <s v="DSS"/>
    <s v="4018"/>
    <s v="INCLUDE VAT 10%(HQ)"/>
    <s v="LG VS 개발SAMPLE"/>
    <s v="GM GEN12 (ONSTAR12)"/>
    <s v="Sam/유상훈"/>
    <s v="2022/06/29 오후  8:47:00"/>
    <s v="주문서"/>
    <s v="2022/06/29 -7"/>
    <s v="SO220629007"/>
    <m/>
    <m/>
    <m/>
    <n v="2.3E-2"/>
    <n v="2.845579865941571E-2"/>
    <s v="COILMASTER(ZQ)"/>
    <n v="69"/>
    <n v="85.367395978247131"/>
    <n v="87293.28"/>
    <n v="108000"/>
  </r>
  <r>
    <s v="2022/06/29 -9"/>
    <s v="내자"/>
    <m/>
    <m/>
    <s v="IPGZ220600064"/>
    <s v="SL220629048"/>
    <s v="220020"/>
    <s v="LG VS"/>
    <s v="KOR Warehouse"/>
    <s v="Automotive"/>
    <s v="유상훈(sam)"/>
    <s v="유상훈(sam)"/>
    <x v="20"/>
    <x v="20"/>
    <x v="20"/>
    <x v="20"/>
    <n v="3000"/>
    <m/>
    <n v="0"/>
    <n v="36"/>
    <n v="0"/>
    <n v="108000"/>
    <n v="10800"/>
    <s v="고객사(Cust)"/>
    <s v="LG VS"/>
    <s v="FERRITE P.I"/>
    <s v="DSS"/>
    <s v="4018"/>
    <s v="INCLUDE VAT 10%(HQ)"/>
    <s v="LG VS 개발SAMPLE"/>
    <s v="현대 ICC"/>
    <s v="Sam/유상훈"/>
    <s v="2022/06/29 오후  8:47:00"/>
    <s v="주문서"/>
    <s v="2022/06/29 -9"/>
    <s v="SO220629009"/>
    <m/>
    <m/>
    <m/>
    <n v="2.3E-2"/>
    <n v="2.845579865941571E-2"/>
    <s v="COILMASTER(ZQ)"/>
    <n v="69"/>
    <n v="85.367395978247131"/>
    <n v="87293.28"/>
    <n v="108000"/>
  </r>
  <r>
    <s v="2022/06/29 -9"/>
    <s v="내자"/>
    <m/>
    <m/>
    <s v="IPGZ220600064"/>
    <s v="SL220629048"/>
    <s v="220020"/>
    <s v="LG VS"/>
    <s v="KOR Warehouse"/>
    <s v="Automotive"/>
    <s v="유상훈(sam)"/>
    <s v="유상훈(sam)"/>
    <x v="21"/>
    <x v="21"/>
    <x v="21"/>
    <x v="21"/>
    <n v="3000"/>
    <m/>
    <n v="0"/>
    <n v="46"/>
    <n v="0"/>
    <n v="138000"/>
    <n v="13800"/>
    <s v="고객사(Cust)"/>
    <s v="LG VS"/>
    <s v="METAL P.I"/>
    <s v="MMPP"/>
    <s v="252012"/>
    <s v="INCLUDE VAT 10%(HQ)"/>
    <s v="LG VS 개발SAMPLE"/>
    <s v="현대 ICC"/>
    <s v="Sam/유상훈"/>
    <s v="2022/06/29 오후  8:47:00"/>
    <s v="주문서"/>
    <s v="2022/06/29 -9"/>
    <s v="SO220629009"/>
    <m/>
    <m/>
    <m/>
    <n v="1.7999999999999999E-2"/>
    <n v="3.6360187175920072E-2"/>
    <s v="COILMASTER(ZQ)"/>
    <n v="53.999999999999993"/>
    <n v="109.08056152776021"/>
    <n v="68316.479999999981"/>
    <n v="137999.99999999997"/>
  </r>
  <r>
    <s v="2022/06/29 -9"/>
    <s v="내자"/>
    <m/>
    <m/>
    <s v="IPGZ220600064"/>
    <s v="SL220629048"/>
    <s v="220020"/>
    <s v="LG VS"/>
    <s v="KOR Warehouse"/>
    <s v="Automotive"/>
    <s v="유상훈(sam)"/>
    <s v="유상훈(sam)"/>
    <x v="22"/>
    <x v="22"/>
    <x v="22"/>
    <x v="22"/>
    <n v="3000"/>
    <m/>
    <n v="0"/>
    <n v="46"/>
    <n v="0"/>
    <n v="138000"/>
    <n v="13800"/>
    <s v="고객사(Cust)"/>
    <s v="LG VS"/>
    <s v="METAL P.I"/>
    <s v="MMPP"/>
    <s v="252012"/>
    <s v="INCLUDE VAT 10%(HQ)"/>
    <s v="LG VS 개발SAMPLE"/>
    <s v="현대 ICC"/>
    <s v="Sam/유상훈"/>
    <s v="2022/06/29 오후  8:47:00"/>
    <s v="주문서"/>
    <s v="2022/06/29 -9"/>
    <s v="SO220629009"/>
    <m/>
    <m/>
    <m/>
    <n v="1.5299999999999999E-2"/>
    <n v="3.6360187175920072E-2"/>
    <s v="COILMASTER(ZQ)"/>
    <n v="45.9"/>
    <n v="109.08056152776021"/>
    <n v="58069.007999999994"/>
    <n v="137999.99999999997"/>
  </r>
  <r>
    <s v="2022/06/29 -9"/>
    <s v="내자"/>
    <m/>
    <m/>
    <s v="IPGZ220600219"/>
    <s v="SL220629048"/>
    <s v="220020"/>
    <s v="LG VS"/>
    <s v="KOR Warehouse"/>
    <s v="Automotive"/>
    <s v="유상훈(sam)"/>
    <s v="유상훈(sam)"/>
    <x v="23"/>
    <x v="23"/>
    <x v="23"/>
    <x v="23"/>
    <n v="3000"/>
    <m/>
    <n v="0"/>
    <n v="78"/>
    <n v="0"/>
    <n v="234000"/>
    <n v="23400"/>
    <s v="고객사(Cust)"/>
    <s v="LG VS"/>
    <s v="METAL P.I"/>
    <s v="MMP"/>
    <s v="201208"/>
    <s v="INCLUDE VAT 10%(HQ)"/>
    <s v="LG VS 개발SAMPLE"/>
    <s v="BMW ICONNIC NAD"/>
    <s v="Sam/유상훈"/>
    <s v="2022/06/29 오후  8:47:00"/>
    <s v="주문서"/>
    <s v="2022/06/29 -15"/>
    <s v="SO220629015"/>
    <m/>
    <m/>
    <m/>
    <n v="1.5299999999999999E-2"/>
    <n v="6.1654230428734039E-2"/>
    <s v="COILMASTER(ZQ)"/>
    <n v="45.9"/>
    <n v="184.96269128620213"/>
    <n v="58069.007999999994"/>
    <n v="234000.00000000003"/>
  </r>
  <r>
    <s v="2022/06/29 -9"/>
    <s v="내자"/>
    <m/>
    <m/>
    <s v="IPGZ220600173"/>
    <s v="SL220629048"/>
    <s v="220020"/>
    <s v="LG VS"/>
    <s v="KOR Warehouse"/>
    <s v="Automotive"/>
    <s v="유상훈(sam)"/>
    <s v="유상훈(sam)"/>
    <x v="24"/>
    <x v="24"/>
    <x v="23"/>
    <x v="15"/>
    <n v="3000"/>
    <m/>
    <n v="0"/>
    <n v="44"/>
    <n v="0"/>
    <n v="132000"/>
    <n v="13200"/>
    <s v="고객사(Cust)"/>
    <s v="LG VS"/>
    <s v="METAL P.I"/>
    <s v="MMP"/>
    <s v="252012"/>
    <s v="INCLUDE VAT 10%(HQ)"/>
    <s v="LG VS 개발SAMPLE"/>
    <s v="BMW ICONNIC NAD"/>
    <s v="Sam/유상훈"/>
    <s v="2022/06/29 오후  8:47:00"/>
    <s v="주문서"/>
    <s v="2022/06/29 -14"/>
    <s v="SO220629014"/>
    <m/>
    <m/>
    <m/>
    <n v="0.02"/>
    <n v="3.4779309472619202E-2"/>
    <s v="COILMASTER(ZQ)"/>
    <n v="60"/>
    <n v="104.33792841785761"/>
    <n v="75907.199999999997"/>
    <n v="132000"/>
  </r>
  <r>
    <s v="2022/06/29 -9"/>
    <s v="내자"/>
    <m/>
    <m/>
    <s v="IPGZ220600171"/>
    <s v="SL220629048"/>
    <s v="220020"/>
    <s v="LG VS"/>
    <s v="KOR Warehouse"/>
    <s v="Automotive"/>
    <s v="유상훈(sam)"/>
    <s v="유상훈(sam)"/>
    <x v="25"/>
    <x v="25"/>
    <x v="23"/>
    <x v="24"/>
    <n v="1000"/>
    <m/>
    <n v="0"/>
    <n v="85"/>
    <n v="0"/>
    <n v="85000"/>
    <n v="8500"/>
    <s v="고객사(Cust)"/>
    <s v="LG VS"/>
    <s v="METAL P.I"/>
    <s v="MMPP"/>
    <s v="6030"/>
    <s v="INCLUDE VAT 10%(HQ)"/>
    <s v="LG VS 개발SAMPLE"/>
    <s v="BMW ICONNIC"/>
    <s v="Sam/유상훈"/>
    <s v="2022/06/29 오후  8:47:00"/>
    <s v="주문서"/>
    <s v="2022/06/29 -13"/>
    <s v="SO220629013"/>
    <m/>
    <m/>
    <m/>
    <n v="6.3E-2"/>
    <n v="6.7187302390287099E-2"/>
    <s v="COILMASTER(WD)"/>
    <n v="63"/>
    <n v="67.187302390287101"/>
    <n v="79702.559999999998"/>
    <n v="85000.000000000015"/>
  </r>
  <r>
    <s v="2022/06/29 -9"/>
    <s v="내자"/>
    <m/>
    <m/>
    <s v="IPGZ220600169"/>
    <s v="SL220629048"/>
    <s v="220020"/>
    <s v="LG VS"/>
    <s v="KOR Warehouse"/>
    <s v="Automotive"/>
    <s v="유상훈(sam)"/>
    <s v="유상훈(sam)"/>
    <x v="25"/>
    <x v="25"/>
    <x v="23"/>
    <x v="24"/>
    <n v="1000"/>
    <m/>
    <n v="0"/>
    <n v="84"/>
    <n v="0"/>
    <n v="84000"/>
    <n v="8400"/>
    <s v="고객사(Cust)"/>
    <s v="LG VS"/>
    <s v="METAL P.I"/>
    <s v="MMPP"/>
    <s v="6030"/>
    <s v="INCLUDE VAT 10%(HQ)"/>
    <s v="LG VS 개발SAMPLE"/>
    <s v="Toyota 24CY DCM"/>
    <s v="Sam/유상훈"/>
    <s v="2022/06/29 오후  8:47:00"/>
    <s v="주문서"/>
    <s v="2022/06/29 -12"/>
    <s v="SO220629012"/>
    <m/>
    <m/>
    <m/>
    <n v="6.3E-2"/>
    <n v="6.6396863538636663E-2"/>
    <s v="COILMASTER(WD)"/>
    <n v="63"/>
    <n v="66.396863538636666"/>
    <n v="79702.559999999998"/>
    <n v="84000.000000000015"/>
  </r>
  <r>
    <s v="2022/06/29 -9"/>
    <s v="내자"/>
    <m/>
    <m/>
    <s v="IPGZ220600012"/>
    <s v="SL220629048"/>
    <s v="220020"/>
    <s v="LG VS"/>
    <s v="KOR Warehouse"/>
    <s v="Automotive"/>
    <s v="유상훈(sam)"/>
    <s v="유상훈(sam)"/>
    <x v="26"/>
    <x v="26"/>
    <x v="24"/>
    <x v="25"/>
    <n v="2000"/>
    <m/>
    <n v="0"/>
    <n v="83"/>
    <n v="0"/>
    <n v="166000"/>
    <n v="16600"/>
    <s v="고객사(Cust)"/>
    <s v="LG VS"/>
    <s v="METAL P.I"/>
    <s v="MMPP"/>
    <s v="6030"/>
    <s v="INCLUDE VAT 10%(HQ)"/>
    <s v="LG VS 개발SAMPLE"/>
    <s v="GM GVM"/>
    <s v="Sam/유상훈"/>
    <s v="2022/06/29 오후  8:47:00"/>
    <s v="주문서"/>
    <s v="2022/06/29 -8"/>
    <s v="SO220629008"/>
    <m/>
    <m/>
    <m/>
    <n v="6.4199999999999993E-2"/>
    <n v="6.5606424686986214E-2"/>
    <s v="COILMASTER(WD)"/>
    <n v="128.39999999999998"/>
    <n v="131.21284937397243"/>
    <n v="162441.40799999997"/>
    <n v="166000"/>
  </r>
  <r>
    <s v="2022/06/29 -9"/>
    <s v="내자"/>
    <m/>
    <m/>
    <s v="IPGZ220600064"/>
    <s v="SL220629048"/>
    <s v="220020"/>
    <s v="LG VS"/>
    <s v="KOR Warehouse"/>
    <s v="Automotive"/>
    <s v="유상훈(sam)"/>
    <s v="유상훈(sam)"/>
    <x v="27"/>
    <x v="27"/>
    <x v="25"/>
    <x v="26"/>
    <n v="600"/>
    <m/>
    <n v="0"/>
    <n v="86"/>
    <n v="0"/>
    <n v="51600"/>
    <n v="5160"/>
    <s v="고객사(Cust)"/>
    <s v="LG VS"/>
    <s v="METAL P.I"/>
    <s v="MMPP"/>
    <s v="6030"/>
    <s v="INCLUDE VAT 10%(HQ)"/>
    <s v="LG VS 개발SAMPLE"/>
    <s v="현대 ICC"/>
    <s v="Sam/유상훈"/>
    <s v="2022/06/29 오후  8:47:00"/>
    <s v="주문서"/>
    <s v="2022/06/29 -9"/>
    <s v="SO220629009"/>
    <m/>
    <m/>
    <m/>
    <n v="6.4500000000000002E-2"/>
    <n v="6.7977741241937534E-2"/>
    <s v="COILMASTER(WD)"/>
    <n v="38.700000000000003"/>
    <n v="40.786644745162519"/>
    <n v="48960.144"/>
    <n v="51600"/>
  </r>
  <r>
    <s v="2022/06/29 -9"/>
    <s v="내자"/>
    <m/>
    <m/>
    <s v="IPGZ220600064"/>
    <s v="SL220629048"/>
    <s v="220020"/>
    <s v="LG VS"/>
    <s v="KOR Warehouse"/>
    <s v="Automotive"/>
    <s v="유상훈(sam)"/>
    <s v="유상훈(sam)"/>
    <x v="28"/>
    <x v="28"/>
    <x v="26"/>
    <x v="27"/>
    <n v="600"/>
    <m/>
    <n v="0"/>
    <n v="194"/>
    <n v="0"/>
    <n v="116400"/>
    <n v="11640"/>
    <s v="고객사(Cust)"/>
    <s v="LG VS"/>
    <s v="METAL P.I"/>
    <s v="MMPP"/>
    <s v="10040"/>
    <s v="INCLUDE VAT 10%(HQ)"/>
    <s v="LG VS 개발SAMPLE"/>
    <s v="현대 ICC"/>
    <s v="Sam/유상훈"/>
    <s v="2022/06/29 오후  8:47:00"/>
    <s v="주문서"/>
    <s v="2022/06/29 -9"/>
    <s v="SO220629009"/>
    <m/>
    <m/>
    <m/>
    <n v="0.13"/>
    <n v="0.15334513722018467"/>
    <s v="COILMASTER(WD)"/>
    <n v="78"/>
    <n v="92.007082332110798"/>
    <n v="98679.359999999986"/>
    <n v="116400"/>
  </r>
  <r>
    <s v="2022/06/29 -9"/>
    <s v="내자"/>
    <m/>
    <m/>
    <s v="OPGZ220600206"/>
    <s v="SL220629048"/>
    <s v="220020"/>
    <s v="LG VS"/>
    <s v="KOR Warehouse"/>
    <s v="Automotive"/>
    <s v="유상훈(sam)"/>
    <s v="유상훈(sam)"/>
    <x v="29"/>
    <x v="29"/>
    <x v="27"/>
    <x v="28"/>
    <n v="800"/>
    <m/>
    <n v="0"/>
    <n v="192"/>
    <n v="0"/>
    <n v="153600"/>
    <n v="15360"/>
    <s v="고객사(Cust)"/>
    <s v="LG VS"/>
    <s v="METAL P.I"/>
    <s v="MMPP"/>
    <s v="10040"/>
    <s v="INCLUDE VAT 10%(HQ)"/>
    <s v="LG VS 개발SAMPLE"/>
    <s v="Daimler EVA2"/>
    <s v="Sam/유상훈"/>
    <s v="2022/06/29 오후  8:47:00"/>
    <s v="주문서"/>
    <s v="2022/06/29 -17"/>
    <s v="SO220629017"/>
    <m/>
    <m/>
    <m/>
    <n v="0.13"/>
    <n v="0.1517642595168838"/>
    <s v="COILMASTER(WD)"/>
    <n v="104"/>
    <n v="121.41140761350704"/>
    <n v="131572.47999999998"/>
    <n v="153600"/>
  </r>
  <r>
    <s v="2022/06/29 -9"/>
    <s v="내자"/>
    <m/>
    <m/>
    <s v="IPGZ220600012"/>
    <s v="SL220629048"/>
    <s v="220020"/>
    <s v="LG VS"/>
    <s v="KOR Warehouse"/>
    <s v="Automotive"/>
    <s v="유상훈(sam)"/>
    <s v="유상훈(sam)"/>
    <x v="30"/>
    <x v="30"/>
    <x v="28"/>
    <x v="29"/>
    <n v="2000"/>
    <m/>
    <n v="0"/>
    <n v="45"/>
    <n v="0"/>
    <n v="90000"/>
    <n v="9000"/>
    <s v="고객사(Cust)"/>
    <s v="LG VS"/>
    <s v="FERRITE P.I"/>
    <s v="DSS"/>
    <s v="6028"/>
    <s v="INCLUDE VAT 10%(HQ)"/>
    <s v="LG VS 개발SAMPLE"/>
    <s v="GM GVM"/>
    <s v="Sam/유상훈"/>
    <s v="2022/06/29 오후  8:47:00"/>
    <s v="주문서"/>
    <s v="2022/06/29 -8"/>
    <s v="SO220629008"/>
    <m/>
    <m/>
    <m/>
    <n v="2.5000000000000001E-2"/>
    <n v="3.5569748324269637E-2"/>
    <s v="COILMASTER(ZQ)"/>
    <n v="50"/>
    <n v="71.139496648539279"/>
    <n v="63255.999999999993"/>
    <n v="90000"/>
  </r>
  <r>
    <s v="2022/06/29 -8"/>
    <s v="외자"/>
    <m/>
    <m/>
    <s v="13839261-2-1"/>
    <s v="SL220629047"/>
    <s v="220020"/>
    <s v="LG VS"/>
    <s v="KOR Warehouse"/>
    <s v="Automotive"/>
    <s v="박인희(rosa)"/>
    <s v="유상훈(sam)"/>
    <x v="31"/>
    <x v="31"/>
    <x v="29"/>
    <x v="15"/>
    <n v="8000"/>
    <s v="USD"/>
    <n v="1299.4000000000001"/>
    <n v="6.7000000000000004E-2"/>
    <n v="536"/>
    <n v="696478"/>
    <m/>
    <s v="고객사(Cust)"/>
    <s v="LG VS"/>
    <s v="METAL P.I"/>
    <s v="MMPF"/>
    <s v="322530"/>
    <s v="NOT INCLUDE VAT 0%(ALL)"/>
    <m/>
    <m/>
    <s v="rosa/박인희"/>
    <s v="2022/06/29 오후  8:15:13"/>
    <s v="주문서"/>
    <s v="2022/04/04 -5"/>
    <s v="SO220404005"/>
    <m/>
    <m/>
    <m/>
    <n v="0.06"/>
    <n v="6.7000000000000004E-2"/>
    <s v="COILMASTER(ZQ)"/>
    <n v="480"/>
    <n v="536"/>
    <n v="607257.59999999998"/>
    <n v="678104.32"/>
  </r>
  <r>
    <s v="2022/06/29 -8"/>
    <s v="외자"/>
    <m/>
    <m/>
    <s v="13839261-3-1"/>
    <s v="SL220629047"/>
    <s v="220020"/>
    <s v="LG VS"/>
    <s v="KOR Warehouse"/>
    <s v="Automotive"/>
    <s v="박인희(rosa)"/>
    <s v="유상훈(sam)"/>
    <x v="31"/>
    <x v="31"/>
    <x v="29"/>
    <x v="15"/>
    <n v="8000"/>
    <s v="USD"/>
    <n v="1299.4000000000001"/>
    <n v="6.7000000000000004E-2"/>
    <n v="536"/>
    <n v="696478"/>
    <m/>
    <s v="고객사(Cust)"/>
    <s v="LG VS"/>
    <s v="METAL P.I"/>
    <s v="MMPF"/>
    <s v="322530"/>
    <s v="NOT INCLUDE VAT 0%(ALL)"/>
    <m/>
    <m/>
    <s v="rosa/박인희"/>
    <s v="2022/06/29 오후  8:15:13"/>
    <s v="주문서"/>
    <s v="2022/03/09 -8"/>
    <s v="SO220309008"/>
    <m/>
    <m/>
    <m/>
    <n v="0.06"/>
    <n v="6.7000000000000004E-2"/>
    <s v="COILMASTER(ZQ)"/>
    <n v="480"/>
    <n v="536"/>
    <n v="607257.59999999998"/>
    <n v="678104.32"/>
  </r>
  <r>
    <s v="2022/06/29 -8"/>
    <s v="외자"/>
    <m/>
    <m/>
    <s v="13183944-28-1"/>
    <s v="SL220629047"/>
    <s v="220020"/>
    <s v="LG VS"/>
    <s v="KOR Warehouse"/>
    <s v="Automotive"/>
    <s v="박인희(rosa)"/>
    <s v="유상훈(sam)"/>
    <x v="32"/>
    <x v="32"/>
    <x v="30"/>
    <x v="30"/>
    <n v="8000"/>
    <s v="USD"/>
    <n v="1299.4000000000001"/>
    <n v="0.06"/>
    <n v="480"/>
    <n v="623712"/>
    <m/>
    <s v="고객사(Cust)"/>
    <s v="LG VS"/>
    <s v="FERRITE P.I"/>
    <s v="SSP"/>
    <s v="6045"/>
    <s v="NOT INCLUDE VAT 0%(ALL)"/>
    <m/>
    <m/>
    <s v="rosa/박인희"/>
    <s v="2022/06/29 오후  8:15:13"/>
    <s v="주문서"/>
    <s v="2022/03/06 -42"/>
    <s v="SO220306042"/>
    <m/>
    <m/>
    <m/>
    <n v="4.4999999999999998E-2"/>
    <n v="0.06"/>
    <s v="COILMASTER(ZQ)"/>
    <n v="360"/>
    <n v="480"/>
    <n v="455443.19999999995"/>
    <n v="607257.59999999998"/>
  </r>
  <r>
    <s v="2022/06/29 -8"/>
    <s v="외자"/>
    <m/>
    <m/>
    <s v="11466531-248-2"/>
    <s v="SL220629047"/>
    <s v="220020"/>
    <s v="LG VS"/>
    <s v="KOR Warehouse"/>
    <s v="Automotive"/>
    <s v="박인희(rosa)"/>
    <s v="유상훈(sam)"/>
    <x v="33"/>
    <x v="33"/>
    <x v="31"/>
    <x v="31"/>
    <n v="1200"/>
    <s v="USD"/>
    <n v="1299.4000000000001"/>
    <n v="9.1999999999999998E-2"/>
    <n v="110.4"/>
    <n v="143454"/>
    <m/>
    <s v="고객사(Cust)"/>
    <s v="LG VS"/>
    <s v="FERRITE P.I"/>
    <s v="SSP"/>
    <s v="10040"/>
    <s v="NOT INCLUDE VAT 0%(ALL)"/>
    <m/>
    <m/>
    <s v="rosa/박인희"/>
    <s v="2022/06/29 오후  8:15:13"/>
    <s v="주문서"/>
    <s v="2022/05/08 -22"/>
    <s v="SO220508022"/>
    <m/>
    <m/>
    <m/>
    <n v="0.08"/>
    <n v="9.1999999999999998E-2"/>
    <s v="COILMASTER(ZQ)"/>
    <n v="96"/>
    <n v="110.39999999999999"/>
    <n v="121451.51999999999"/>
    <n v="139669.24799999996"/>
  </r>
  <r>
    <s v="2022/06/29 -8"/>
    <s v="외자"/>
    <m/>
    <m/>
    <s v="11466531-245-2"/>
    <s v="SL220629047"/>
    <s v="220020"/>
    <s v="LG VS"/>
    <s v="KOR Warehouse"/>
    <s v="Automotive"/>
    <s v="박인희(rosa)"/>
    <s v="유상훈(sam)"/>
    <x v="33"/>
    <x v="33"/>
    <x v="31"/>
    <x v="31"/>
    <n v="1200"/>
    <s v="USD"/>
    <n v="1299.4000000000001"/>
    <n v="9.1999999999999998E-2"/>
    <n v="110.4"/>
    <n v="143454"/>
    <m/>
    <s v="고객사(Cust)"/>
    <s v="LG VS"/>
    <s v="FERRITE P.I"/>
    <s v="SSP"/>
    <s v="10040"/>
    <s v="NOT INCLUDE VAT 0%(ALL)"/>
    <m/>
    <m/>
    <s v="rosa/박인희"/>
    <s v="2022/06/29 오후  8:15:13"/>
    <s v="주문서"/>
    <s v="2022/04/15 -11"/>
    <s v="SO220415011"/>
    <m/>
    <m/>
    <m/>
    <n v="0.08"/>
    <n v="9.1999999999999998E-2"/>
    <s v="COILMASTER(ZQ)"/>
    <n v="96"/>
    <n v="110.39999999999999"/>
    <n v="121451.51999999999"/>
    <n v="139669.24799999996"/>
  </r>
  <r>
    <s v="2022/06/29 -8"/>
    <s v="외자"/>
    <m/>
    <m/>
    <s v="11466531-245-1"/>
    <s v="SL220629047"/>
    <s v="220020"/>
    <s v="LG VS"/>
    <s v="KOR Warehouse"/>
    <s v="Automotive"/>
    <s v="박인희(rosa)"/>
    <s v="유상훈(sam)"/>
    <x v="33"/>
    <x v="33"/>
    <x v="31"/>
    <x v="31"/>
    <n v="1200"/>
    <s v="USD"/>
    <n v="1299.4000000000001"/>
    <n v="9.1999999999999998E-2"/>
    <n v="110.4"/>
    <n v="143454"/>
    <m/>
    <s v="고객사(Cust)"/>
    <s v="LG VS"/>
    <s v="FERRITE P.I"/>
    <s v="SSP"/>
    <s v="10040"/>
    <s v="NOT INCLUDE VAT 0%(ALL)"/>
    <m/>
    <m/>
    <s v="rosa/박인희"/>
    <s v="2022/06/29 오후  8:15:13"/>
    <s v="주문서"/>
    <s v="2022/04/15 -10"/>
    <s v="SO220415010"/>
    <m/>
    <m/>
    <m/>
    <n v="0.08"/>
    <n v="9.1999999999999998E-2"/>
    <s v="COILMASTER(ZQ)"/>
    <n v="96"/>
    <n v="110.39999999999999"/>
    <n v="121451.51999999999"/>
    <n v="139669.24799999996"/>
  </r>
  <r>
    <s v="2022/06/29 -8"/>
    <s v="외자"/>
    <m/>
    <m/>
    <s v="13183946-29-1"/>
    <s v="SL220629047"/>
    <s v="220020"/>
    <s v="LG VS"/>
    <s v="KOR Warehouse"/>
    <s v="Automotive"/>
    <s v="박인희(rosa)"/>
    <s v="유상훈(sam)"/>
    <x v="34"/>
    <x v="34"/>
    <x v="32"/>
    <x v="32"/>
    <n v="32000"/>
    <s v="USD"/>
    <n v="1299.4000000000001"/>
    <n v="0.08"/>
    <n v="2560"/>
    <n v="3326464"/>
    <m/>
    <s v="고객사(Cust)"/>
    <s v="LG VS"/>
    <s v="METAL P.I"/>
    <s v="MMPP"/>
    <s v="4030"/>
    <s v="NOT INCLUDE VAT 0%(ALL)"/>
    <m/>
    <m/>
    <s v="rosa/박인희"/>
    <s v="2022/06/29 오후  8:15:13"/>
    <s v="주문서"/>
    <s v="2022/03/06 -43"/>
    <s v="SO220306043"/>
    <m/>
    <m/>
    <m/>
    <n v="7.0000000000000007E-2"/>
    <n v="0.08"/>
    <s v="COILMASTER(WD)"/>
    <n v="2240"/>
    <n v="2560"/>
    <n v="2833868.7999999998"/>
    <n v="3238707.1999999997"/>
  </r>
  <r>
    <s v="2022/06/29 -8"/>
    <s v="외자"/>
    <m/>
    <m/>
    <s v="13183946-28-2"/>
    <s v="SL220629047"/>
    <s v="220020"/>
    <s v="LG VS"/>
    <s v="KOR Warehouse"/>
    <s v="Automotive"/>
    <s v="박인희(rosa)"/>
    <s v="유상훈(sam)"/>
    <x v="34"/>
    <x v="34"/>
    <x v="32"/>
    <x v="32"/>
    <n v="32000"/>
    <s v="USD"/>
    <n v="1299.4000000000001"/>
    <n v="0.08"/>
    <n v="2560"/>
    <n v="3326464"/>
    <m/>
    <s v="고객사(Cust)"/>
    <s v="LG VS"/>
    <s v="METAL P.I"/>
    <s v="MMPP"/>
    <s v="4030"/>
    <s v="NOT INCLUDE VAT 0%(ALL)"/>
    <m/>
    <s v="1/25일 : 1/18일까지 USD 일괄 UPLOAD"/>
    <s v="rosa/박인희"/>
    <s v="2022/06/29 오후  8:15:13"/>
    <s v="주문서"/>
    <s v="2022/01/17 -115"/>
    <s v="SO220117115"/>
    <m/>
    <m/>
    <m/>
    <n v="7.0000000000000007E-2"/>
    <n v="0.08"/>
    <s v="COILMASTER(WD)"/>
    <n v="2240"/>
    <n v="2560"/>
    <n v="2833868.7999999998"/>
    <n v="3238707.1999999997"/>
  </r>
  <r>
    <s v="2022/06/29 -8"/>
    <s v="외자"/>
    <m/>
    <m/>
    <s v="13183953-11"/>
    <s v="SL220629047"/>
    <s v="220020"/>
    <s v="LG VS"/>
    <s v="KOR Warehouse"/>
    <s v="Automotive"/>
    <s v="박인희(rosa)"/>
    <s v="유상훈(sam)"/>
    <x v="35"/>
    <x v="35"/>
    <x v="33"/>
    <x v="33"/>
    <n v="30000"/>
    <s v="USD"/>
    <n v="1299.4000000000001"/>
    <n v="2.8000000000000001E-2"/>
    <n v="840"/>
    <n v="1091496"/>
    <m/>
    <s v="고객사(Cust)"/>
    <s v="LG VS"/>
    <s v="METAL P.I"/>
    <s v="MMPP"/>
    <s v="252012"/>
    <s v="NOT INCLUDE VAT 0%(ALL)"/>
    <m/>
    <s v="13183953-11-2"/>
    <s v="rosa/박인희"/>
    <s v="2022/06/29 오후  8:15:13"/>
    <s v="주문서"/>
    <s v="2022/03/10 -21"/>
    <s v="SO220310020"/>
    <m/>
    <m/>
    <m/>
    <n v="1.7999999999999999E-2"/>
    <n v="2.8000000000000001E-2"/>
    <s v="COILMASTER(ZQ)"/>
    <n v="540"/>
    <n v="840"/>
    <n v="683164.79999999993"/>
    <n v="1062700.7999999998"/>
  </r>
  <r>
    <s v="2022/06/29 -8"/>
    <s v="외자"/>
    <m/>
    <m/>
    <s v="13183955-31-1"/>
    <s v="SL220629047"/>
    <s v="220020"/>
    <s v="LG VS"/>
    <s v="KOR Warehouse"/>
    <s v="Automotive"/>
    <s v="박인희(rosa)"/>
    <s v="유상훈(sam)"/>
    <x v="36"/>
    <x v="36"/>
    <x v="34"/>
    <x v="34"/>
    <n v="24000"/>
    <s v="USD"/>
    <n v="1299.4000000000001"/>
    <n v="3.3950000000000001E-2"/>
    <n v="814.8"/>
    <n v="1058751"/>
    <m/>
    <s v="고객사(Cust)"/>
    <s v="LG VS"/>
    <s v="FERRITE P.I"/>
    <s v="DSS"/>
    <s v="5040"/>
    <s v="NOT INCLUDE VAT 0%(ALL)"/>
    <m/>
    <m/>
    <s v="rosa/박인희"/>
    <s v="2022/06/29 오후  8:15:13"/>
    <s v="주문서"/>
    <s v="2022/06/17 -11"/>
    <s v="SO220617011"/>
    <m/>
    <m/>
    <m/>
    <n v="2.3E-2"/>
    <n v="3.3950000000000001E-2"/>
    <s v="COILMASTER(ZQ)"/>
    <n v="552"/>
    <n v="814.80000000000007"/>
    <n v="698346.24"/>
    <n v="1030819.776"/>
  </r>
  <r>
    <s v="2022/06/29 -8"/>
    <s v="외자"/>
    <m/>
    <m/>
    <s v="13183958-25-1"/>
    <s v="SL220629047"/>
    <s v="220020"/>
    <s v="LG VS"/>
    <s v="KOR Warehouse"/>
    <s v="Automotive"/>
    <s v="박인희(rosa)"/>
    <s v="유상훈(sam)"/>
    <x v="36"/>
    <x v="36"/>
    <x v="34"/>
    <x v="34"/>
    <n v="18000"/>
    <s v="USD"/>
    <n v="1299.4000000000001"/>
    <n v="3.3950000000000001E-2"/>
    <n v="611.1"/>
    <n v="794063"/>
    <m/>
    <s v="고객사(Cust)"/>
    <s v="LG VS"/>
    <s v="FERRITE P.I"/>
    <s v="DSS"/>
    <s v="5040"/>
    <s v="NOT INCLUDE VAT 0%(ALL)"/>
    <m/>
    <s v="1/25일 : 1/18일까지 USD 일괄 UPLOAD"/>
    <s v="rosa/박인희"/>
    <s v="2022/06/29 오후  8:15:13"/>
    <s v="주문서"/>
    <s v="2022/01/07 -133"/>
    <s v="SO220107116"/>
    <m/>
    <m/>
    <m/>
    <n v="2.3E-2"/>
    <n v="3.3950000000000001E-2"/>
    <s v="COILMASTER(ZQ)"/>
    <n v="414"/>
    <n v="611.1"/>
    <n v="523759.67999999993"/>
    <n v="773114.83199999994"/>
  </r>
  <r>
    <s v="2022/06/29 -8"/>
    <s v="외자"/>
    <m/>
    <m/>
    <s v="13183955-31-2"/>
    <s v="SL220629047"/>
    <s v="220020"/>
    <s v="LG VS"/>
    <s v="KOR Warehouse"/>
    <s v="Automotive"/>
    <s v="박인희(rosa)"/>
    <s v="유상훈(sam)"/>
    <x v="37"/>
    <x v="37"/>
    <x v="35"/>
    <x v="35"/>
    <n v="12000"/>
    <s v="USD"/>
    <n v="1299.4000000000001"/>
    <n v="3.3950000000000001E-2"/>
    <n v="407.4"/>
    <n v="529376"/>
    <m/>
    <s v="고객사(Cust)"/>
    <s v="LG VS"/>
    <s v="FERRITE P.I"/>
    <s v="DSS"/>
    <s v="5020"/>
    <s v="NOT INCLUDE VAT 0%(ALL)"/>
    <m/>
    <m/>
    <s v="rosa/박인희"/>
    <s v="2022/06/29 오후  8:15:13"/>
    <s v="주문서"/>
    <s v="2022/06/17 -12"/>
    <s v="SO220617012"/>
    <m/>
    <m/>
    <m/>
    <n v="2.3E-2"/>
    <n v="3.3950000000000001E-2"/>
    <s v="COILMASTER(ZQ)"/>
    <n v="276"/>
    <n v="407.40000000000003"/>
    <n v="349173.12"/>
    <n v="515409.88799999998"/>
  </r>
  <r>
    <s v="2022/06/29 -8"/>
    <s v="외자"/>
    <m/>
    <m/>
    <s v="13183956-26-1"/>
    <s v="SL220629047"/>
    <s v="220020"/>
    <s v="LG VS"/>
    <s v="KOR Warehouse"/>
    <s v="Automotive"/>
    <s v="박인희(rosa)"/>
    <s v="유상훈(sam)"/>
    <x v="37"/>
    <x v="37"/>
    <x v="35"/>
    <x v="35"/>
    <n v="12000"/>
    <s v="USD"/>
    <n v="1299.4000000000001"/>
    <n v="3.3950000000000001E-2"/>
    <n v="407.4"/>
    <n v="529376"/>
    <m/>
    <s v="고객사(Cust)"/>
    <s v="LG VS"/>
    <s v="FERRITE P.I"/>
    <s v="DSS"/>
    <s v="5020"/>
    <s v="NOT INCLUDE VAT 0%(ALL)"/>
    <m/>
    <m/>
    <s v="rosa/박인희"/>
    <s v="2022/06/29 오후  8:15:13"/>
    <s v="주문서"/>
    <s v="2022/06/17 -9"/>
    <s v="SO220617009"/>
    <m/>
    <m/>
    <m/>
    <n v="2.3E-2"/>
    <n v="3.3950000000000001E-2"/>
    <s v="COILMASTER(ZQ)"/>
    <n v="276"/>
    <n v="407.40000000000003"/>
    <n v="349173.12"/>
    <n v="515409.88799999998"/>
  </r>
  <r>
    <s v="2022/06/29 -8"/>
    <s v="외자"/>
    <m/>
    <m/>
    <s v="13183955-31-2"/>
    <s v="SL220629047"/>
    <s v="220020"/>
    <s v="LG VS"/>
    <s v="KOR Warehouse"/>
    <s v="Automotive"/>
    <s v="박인희(rosa)"/>
    <s v="유상훈(sam)"/>
    <x v="38"/>
    <x v="38"/>
    <x v="36"/>
    <x v="36"/>
    <n v="12000"/>
    <s v="USD"/>
    <n v="1299.4000000000001"/>
    <n v="3.3950000000000001E-2"/>
    <n v="407.4"/>
    <n v="529376"/>
    <m/>
    <s v="고객사(Cust)"/>
    <s v="LG VS"/>
    <s v="FERRITE P.I"/>
    <s v="DSS"/>
    <s v="5020"/>
    <s v="NOT INCLUDE VAT 0%(ALL)"/>
    <m/>
    <m/>
    <s v="rosa/박인희"/>
    <s v="2022/06/29 오후  8:15:13"/>
    <s v="주문서"/>
    <s v="2022/06/17 -12"/>
    <s v="SO220617012"/>
    <m/>
    <m/>
    <m/>
    <n v="2.3E-2"/>
    <n v="3.3950000000000001E-2"/>
    <s v="COILMASTER(ZQ)"/>
    <n v="276"/>
    <n v="407.40000000000003"/>
    <n v="349173.12"/>
    <n v="515409.88799999998"/>
  </r>
  <r>
    <s v="2022/06/29 -8"/>
    <s v="외자"/>
    <m/>
    <m/>
    <s v="13183955-31-1"/>
    <s v="SL220629047"/>
    <s v="220020"/>
    <s v="LG VS"/>
    <s v="KOR Warehouse"/>
    <s v="Automotive"/>
    <s v="박인희(rosa)"/>
    <s v="유상훈(sam)"/>
    <x v="38"/>
    <x v="38"/>
    <x v="36"/>
    <x v="36"/>
    <n v="48000"/>
    <s v="USD"/>
    <n v="1299.4000000000001"/>
    <n v="3.3950000000000001E-2"/>
    <n v="1629.6"/>
    <n v="2117502"/>
    <m/>
    <s v="고객사(Cust)"/>
    <s v="LG VS"/>
    <s v="FERRITE P.I"/>
    <s v="DSS"/>
    <s v="5020"/>
    <s v="NOT INCLUDE VAT 0%(ALL)"/>
    <m/>
    <m/>
    <s v="rosa/박인희"/>
    <s v="2022/06/29 오후  8:15:13"/>
    <s v="주문서"/>
    <s v="2022/06/17 -11"/>
    <s v="SO220617011"/>
    <m/>
    <m/>
    <m/>
    <n v="2.3E-2"/>
    <n v="3.3950000000000001E-2"/>
    <s v="COILMASTER(ZQ)"/>
    <n v="1104"/>
    <n v="1629.6000000000001"/>
    <n v="1396692.48"/>
    <n v="2061639.5519999999"/>
  </r>
  <r>
    <s v="2022/06/29 -8"/>
    <s v="외자"/>
    <m/>
    <m/>
    <s v="9769811-460-1"/>
    <s v="SL220629047"/>
    <s v="220020"/>
    <s v="LG VS"/>
    <s v="KOR Warehouse"/>
    <s v="Automotive"/>
    <s v="박인희(rosa)"/>
    <s v="유상훈(sam)"/>
    <x v="39"/>
    <x v="39"/>
    <x v="37"/>
    <x v="15"/>
    <n v="4860"/>
    <s v="USD"/>
    <n v="1299.4000000000001"/>
    <n v="0.52"/>
    <n v="2527.1999999999998"/>
    <n v="3283844"/>
    <m/>
    <s v="고객사(Cust)"/>
    <s v="LG VS"/>
    <s v="CHOKE COIL"/>
    <s v="TOROIDAL"/>
    <s v="22"/>
    <s v="NOT INCLUDE VAT 0%(ALL)"/>
    <m/>
    <m/>
    <s v="rosa/박인희"/>
    <s v="2022/06/29 오후  8:15:13"/>
    <s v="주문서"/>
    <s v="2022/03/06 -14"/>
    <s v="SO220306014"/>
    <m/>
    <m/>
    <m/>
    <n v="0.45942"/>
    <n v="0.52"/>
    <s v="COILMASTER(WD)"/>
    <n v="2232.7811999999999"/>
    <n v="2527.2000000000003"/>
    <n v="2824736.1517439997"/>
    <n v="3197211.264"/>
  </r>
  <r>
    <s v="2022/06/29 -8"/>
    <s v="외자"/>
    <m/>
    <m/>
    <s v="11557132-152-1"/>
    <s v="SL220629047"/>
    <s v="220020"/>
    <s v="LG VS"/>
    <s v="KOR Warehouse"/>
    <s v="Automotive"/>
    <s v="박인희(rosa)"/>
    <s v="유상훈(sam)"/>
    <x v="40"/>
    <x v="40"/>
    <x v="38"/>
    <x v="15"/>
    <n v="3402"/>
    <s v="USD"/>
    <n v="1299.4000000000001"/>
    <n v="0.93"/>
    <n v="3163.86"/>
    <n v="4111120"/>
    <m/>
    <s v="고객사(Cust)"/>
    <s v="LG VS"/>
    <s v="CHOKE COIL"/>
    <s v="TOROIDAL"/>
    <s v="22"/>
    <s v="NOT INCLUDE VAT 0%(ALL)"/>
    <m/>
    <m/>
    <s v="rosa/박인희"/>
    <s v="2022/06/29 오후  8:15:13"/>
    <s v="주문서"/>
    <s v="2022/03/06 -21"/>
    <s v="SO220306021"/>
    <m/>
    <m/>
    <m/>
    <n v="0.79049999999999998"/>
    <n v="0.93"/>
    <s v="COILMASTER(WD)"/>
    <n v="2689.2809999999999"/>
    <n v="3163.86"/>
    <n v="3402263.1787199997"/>
    <n v="4002662.5631999997"/>
  </r>
  <r>
    <s v="2022/06/29 -8"/>
    <s v="외자"/>
    <m/>
    <m/>
    <s v="11557132-153-1"/>
    <s v="SL220629047"/>
    <s v="220020"/>
    <s v="LG VS"/>
    <s v="KOR Warehouse"/>
    <s v="Automotive"/>
    <s v="박인희(rosa)"/>
    <s v="유상훈(sam)"/>
    <x v="40"/>
    <x v="40"/>
    <x v="38"/>
    <x v="15"/>
    <n v="3402"/>
    <s v="USD"/>
    <n v="1299.4000000000001"/>
    <n v="0.93"/>
    <n v="3163.86"/>
    <n v="4111120"/>
    <m/>
    <s v="고객사(Cust)"/>
    <s v="LG VS"/>
    <s v="CHOKE COIL"/>
    <s v="TOROIDAL"/>
    <s v="22"/>
    <s v="NOT INCLUDE VAT 0%(ALL)"/>
    <m/>
    <m/>
    <s v="rosa/박인희"/>
    <s v="2022/06/29 오후  8:15:13"/>
    <s v="주문서"/>
    <s v="2022/03/06 -20"/>
    <s v="SO220306020"/>
    <m/>
    <m/>
    <m/>
    <n v="0.79049999999999998"/>
    <n v="0.93"/>
    <s v="COILMASTER(WD)"/>
    <n v="2689.2809999999999"/>
    <n v="3163.86"/>
    <n v="3402263.1787199997"/>
    <n v="4002662.5631999997"/>
  </r>
  <r>
    <s v="2022/06/29 -8"/>
    <s v="외자"/>
    <m/>
    <m/>
    <s v="12534920-113-1"/>
    <s v="SL220629047"/>
    <s v="220020"/>
    <s v="LG VS"/>
    <s v="KOR Warehouse"/>
    <s v="Automotive"/>
    <s v="박인희(rosa)"/>
    <s v="유상훈(sam)"/>
    <x v="41"/>
    <x v="41"/>
    <x v="39"/>
    <x v="15"/>
    <n v="18630"/>
    <s v="USD"/>
    <n v="1299.4000000000001"/>
    <n v="0.47"/>
    <n v="8756.1"/>
    <n v="11377676"/>
    <m/>
    <s v="고객사(Cust)"/>
    <s v="LG VS"/>
    <s v="CHOKE COIL"/>
    <s v="TOROIDAL"/>
    <s v="22"/>
    <s v="NOT INCLUDE VAT 0%(ALL)"/>
    <m/>
    <m/>
    <s v="rosa/박인희"/>
    <s v="2022/06/29 오후  8:15:13"/>
    <s v="주문서"/>
    <s v="2022/03/06 -1"/>
    <s v="SO220306001"/>
    <m/>
    <m/>
    <m/>
    <n v="0.42"/>
    <n v="0.47"/>
    <s v="COILMASTER(WD)"/>
    <n v="7824.5999999999995"/>
    <n v="8756.1"/>
    <n v="9899057.9519999977"/>
    <n v="11077517.231999999"/>
  </r>
  <r>
    <s v="2022/06/29 -8"/>
    <s v="외자"/>
    <m/>
    <m/>
    <s v="11548693-30-3"/>
    <s v="SL220629047"/>
    <s v="220020"/>
    <s v="LG VS"/>
    <s v="KOR Warehouse"/>
    <s v="Automotive"/>
    <s v="박인희(rosa)"/>
    <s v="유상훈(sam)"/>
    <x v="42"/>
    <x v="42"/>
    <x v="40"/>
    <x v="37"/>
    <n v="1040"/>
    <s v="USD"/>
    <n v="1299.4000000000001"/>
    <n v="0.32"/>
    <n v="332.8"/>
    <n v="432440"/>
    <m/>
    <s v="고객사(Cust)"/>
    <s v="LG VS"/>
    <s v="CHOKE COIL"/>
    <s v="TOROIDAL"/>
    <s v="13"/>
    <s v="NOT INCLUDE VAT 0%(ALL)"/>
    <m/>
    <m/>
    <s v="rosa/박인희"/>
    <s v="2022/06/29 오후  8:15:13"/>
    <s v="주문서"/>
    <s v="2022/01/21 -11"/>
    <s v="SO220121011"/>
    <m/>
    <m/>
    <m/>
    <n v="0.3"/>
    <n v="0.32"/>
    <s v="COILMASTER(WD)"/>
    <n v="312"/>
    <n v="332.8"/>
    <n v="394717.43999999994"/>
    <n v="421031.93599999999"/>
  </r>
  <r>
    <s v="2022/06/29 -7"/>
    <s v="내자"/>
    <m/>
    <m/>
    <s v="S220615"/>
    <s v="SL220629029"/>
    <s v="220026"/>
    <s v="주식회사 세미코어"/>
    <s v="KOR Warehouse"/>
    <s v="Automotive"/>
    <s v="박인희(rosa)"/>
    <s v="양보성(david)"/>
    <x v="43"/>
    <x v="43"/>
    <x v="15"/>
    <x v="38"/>
    <n v="20000"/>
    <m/>
    <n v="0"/>
    <n v="91"/>
    <n v="0"/>
    <n v="1820000"/>
    <n v="182000"/>
    <s v="고객사(Cust)"/>
    <s v="세미코어"/>
    <s v="COMMON MODE FILTER"/>
    <s v="CMF(S.L)"/>
    <s v="4532"/>
    <s v="INCLUDE VAT 10%(HQ)"/>
    <m/>
    <m/>
    <s v="rosa/박인희"/>
    <s v="2022/07/01 오후  1:40:19"/>
    <s v="주문서"/>
    <s v="2022/06/15 -5"/>
    <s v="SO220615005"/>
    <m/>
    <m/>
    <m/>
    <n v="4.9320000000000003E-2"/>
    <n v="7.1929935500189709E-2"/>
    <s v="COILMASTER(ZQ)"/>
    <n v="986.40000000000009"/>
    <n v="1438.5987100037942"/>
    <n v="1247914.368"/>
    <n v="1820000"/>
  </r>
  <r>
    <s v="2022/06/29 -7"/>
    <s v="내자"/>
    <m/>
    <m/>
    <s v="S220113"/>
    <s v="SL220629029"/>
    <s v="220026"/>
    <s v="주식회사 세미코어"/>
    <s v="KOR Warehouse"/>
    <s v="Automotive"/>
    <s v="박인희(rosa)"/>
    <s v="양보성(david)"/>
    <x v="44"/>
    <x v="44"/>
    <x v="15"/>
    <x v="39"/>
    <n v="510000"/>
    <m/>
    <n v="0"/>
    <n v="31"/>
    <n v="0"/>
    <n v="15810000"/>
    <n v="1581000"/>
    <s v="고객사(Cust)"/>
    <s v="세미코어"/>
    <s v="METAL P.I"/>
    <s v="MMP"/>
    <s v="252012"/>
    <s v="INCLUDE VAT 10%(HQ)"/>
    <m/>
    <s v="실제출하수량:666,000/직납:150,000"/>
    <s v="rosa/박인희"/>
    <s v="2022/07/01 오후  1:40:19"/>
    <s v="주문서"/>
    <s v="2022/01/13 -44"/>
    <s v="SO220113044"/>
    <m/>
    <m/>
    <m/>
    <n v="0.02"/>
    <n v="2.4503604401163528E-2"/>
    <s v="COILMASTER(ZQ)"/>
    <n v="10200"/>
    <n v="12496.838244593398"/>
    <n v="12904223.999999998"/>
    <n v="15809999.999999998"/>
  </r>
  <r>
    <s v="2022/06/29 -7"/>
    <s v="내자"/>
    <m/>
    <m/>
    <s v="S220113"/>
    <s v="SL220629029"/>
    <s v="220026"/>
    <s v="주식회사 세미코어"/>
    <s v="KOR Warehouse"/>
    <s v="Automotive"/>
    <s v="박인희(rosa)"/>
    <s v="양보성(david)"/>
    <x v="45"/>
    <x v="45"/>
    <x v="15"/>
    <x v="39"/>
    <n v="102000"/>
    <m/>
    <n v="0"/>
    <n v="31"/>
    <n v="0"/>
    <n v="3162000"/>
    <n v="316200"/>
    <s v="고객사(Cust)"/>
    <s v="세미코어"/>
    <s v="METAL P.I"/>
    <s v="MMP"/>
    <s v="252012"/>
    <s v="INCLUDE VAT 10%(HQ)"/>
    <m/>
    <m/>
    <s v="rosa/박인희"/>
    <s v="2022/07/01 오후  1:40:19"/>
    <s v="주문서"/>
    <s v="2022/01/13 -44"/>
    <s v="SO220113044"/>
    <m/>
    <m/>
    <m/>
    <n v="0.02"/>
    <n v="2.4503604401163528E-2"/>
    <s v="COILMASTER(ZQ)"/>
    <n v="2040"/>
    <n v="2499.3676489186796"/>
    <n v="2580844.7999999998"/>
    <n v="3161999.9999999995"/>
  </r>
  <r>
    <s v="2022/06/29 -7"/>
    <s v="내자"/>
    <m/>
    <m/>
    <s v="S210323"/>
    <s v="SL220629029"/>
    <s v="220026"/>
    <s v="주식회사 세미코어"/>
    <s v="KOR Warehouse"/>
    <s v="Automotive"/>
    <s v="박인희(rosa)"/>
    <s v="양보성(david)"/>
    <x v="46"/>
    <x v="46"/>
    <x v="15"/>
    <x v="39"/>
    <n v="135000"/>
    <m/>
    <n v="0"/>
    <n v="33"/>
    <n v="0"/>
    <n v="4455000"/>
    <n v="445500"/>
    <s v="고객사(Cust)"/>
    <s v="세미코어"/>
    <s v="METAL P.I"/>
    <s v="MMP"/>
    <s v="252012"/>
    <s v="INCLUDE VAT 10%(HQ)"/>
    <m/>
    <m/>
    <s v="rosa/박인희"/>
    <s v="2022/07/01 오후  1:40:19"/>
    <s v="주문서"/>
    <s v="2022/01/01 -612"/>
    <s v="SO220101612"/>
    <m/>
    <m/>
    <m/>
    <n v="0.02"/>
    <n v="2.6084482104464402E-2"/>
    <s v="COILMASTER(ZQ)"/>
    <n v="2700"/>
    <n v="3521.4050841026942"/>
    <n v="3415823.9999999995"/>
    <n v="4455000"/>
  </r>
  <r>
    <s v="2022/06/28 -5"/>
    <s v="외자"/>
    <m/>
    <m/>
    <s v="2204220515"/>
    <s v="SL220629028"/>
    <s v="220018"/>
    <s v="엘지이노텍"/>
    <s v="KOR Warehouse"/>
    <s v="Automotive"/>
    <s v="차세권(golderg)"/>
    <s v="차세권(golderg)"/>
    <x v="47"/>
    <x v="47"/>
    <x v="41"/>
    <x v="40"/>
    <n v="4500"/>
    <s v="USD"/>
    <n v="1285.5999999999999"/>
    <n v="9.1999999999999998E-2"/>
    <n v="414"/>
    <n v="532238"/>
    <m/>
    <s v="고객사(Cust)"/>
    <s v="엘지이노텍"/>
    <s v="FERRITE P.I"/>
    <s v="SSP"/>
    <s v="6028"/>
    <s v="NOT INCLUDE VAT 0%(ALL)"/>
    <s v="220630-AL1"/>
    <m/>
    <s v="Golderg/차세권"/>
    <s v="2022/06/29 오후  6:18:44"/>
    <s v="주문서"/>
    <s v="2022/05/16 -6"/>
    <s v="SO220516006"/>
    <m/>
    <m/>
    <m/>
    <n v="0.04"/>
    <n v="9.1999999999999998E-2"/>
    <s v="COILMASTER(ZQ)"/>
    <n v="180"/>
    <n v="414"/>
    <n v="227721.59999999998"/>
    <n v="523759.67999999993"/>
  </r>
  <r>
    <s v="2022/06/28 -5"/>
    <s v="외자"/>
    <m/>
    <m/>
    <s v="220421 보충PO"/>
    <s v="SL220629028"/>
    <s v="220018"/>
    <s v="엘지이노텍"/>
    <s v="KOR Warehouse"/>
    <s v="Automotive"/>
    <s v="차세권(golderg)"/>
    <s v="차세권(golderg)"/>
    <x v="47"/>
    <x v="47"/>
    <x v="41"/>
    <x v="40"/>
    <n v="25500"/>
    <s v="USD"/>
    <n v="1285.5999999999999"/>
    <n v="9.1999999999999998E-2"/>
    <n v="2346"/>
    <n v="3016018"/>
    <m/>
    <s v="고객사(Cust)"/>
    <s v="엘지이노텍"/>
    <s v="FERRITE P.I"/>
    <s v="SSP"/>
    <s v="6028"/>
    <s v="NOT INCLUDE VAT 0%(ALL)"/>
    <s v="220630-AL1"/>
    <m/>
    <s v="Golderg/차세권"/>
    <s v="2022/06/29 오후  6:18:44"/>
    <s v="주문서"/>
    <s v="2022/04/21 -3"/>
    <s v="SO220421003"/>
    <m/>
    <m/>
    <m/>
    <n v="0.04"/>
    <n v="9.1999999999999998E-2"/>
    <s v="COILMASTER(ZQ)"/>
    <n v="1020"/>
    <n v="2346"/>
    <n v="1290422.3999999999"/>
    <n v="2967971.5199999996"/>
  </r>
  <r>
    <s v="2022/06/28 -5"/>
    <s v="외자"/>
    <m/>
    <m/>
    <s v="220421 보충PO"/>
    <s v="SL220629028"/>
    <s v="220018"/>
    <s v="엘지이노텍"/>
    <s v="KOR Warehouse"/>
    <s v="Automotive"/>
    <s v="차세권(golderg)"/>
    <s v="차세권(golderg)"/>
    <x v="48"/>
    <x v="48"/>
    <x v="42"/>
    <x v="41"/>
    <n v="6000"/>
    <s v="USD"/>
    <n v="1285.5999999999999"/>
    <n v="9.1999999999999998E-2"/>
    <n v="552"/>
    <n v="709651"/>
    <m/>
    <s v="고객사(Cust)"/>
    <s v="엘지이노텍"/>
    <s v="FERRITE P.I"/>
    <s v="SSP"/>
    <s v="6028"/>
    <s v="NOT INCLUDE VAT 0%(ALL)"/>
    <s v="220630-AL1"/>
    <m/>
    <s v="Golderg/차세권"/>
    <s v="2022/06/29 오후  6:18:44"/>
    <s v="주문서"/>
    <s v="2022/04/21 -3"/>
    <s v="SO220421003"/>
    <m/>
    <m/>
    <m/>
    <n v="0.04"/>
    <n v="9.1999999999999998E-2"/>
    <s v="COILMASTER(ZQ)"/>
    <n v="240"/>
    <n v="552"/>
    <n v="303628.79999999999"/>
    <n v="698346.24"/>
  </r>
  <r>
    <s v="2022/06/28 -4"/>
    <s v="외자"/>
    <m/>
    <m/>
    <s v="2204220515"/>
    <s v="SL220629027"/>
    <s v="220018"/>
    <s v="엘지이노텍"/>
    <s v="KOR Warehouse"/>
    <s v="Automotive"/>
    <s v="차세권(golderg)"/>
    <s v="차세권(golderg)"/>
    <x v="49"/>
    <x v="49"/>
    <x v="43"/>
    <x v="42"/>
    <n v="3000"/>
    <s v="USD"/>
    <n v="1285.5999999999999"/>
    <n v="8.8999999999999996E-2"/>
    <n v="267"/>
    <n v="343255"/>
    <m/>
    <s v="고객사(Cust)"/>
    <s v="엘지이노텍"/>
    <s v="METAL P.I"/>
    <s v="MMPP"/>
    <s v="4020"/>
    <s v="NOT INCLUDE VAT 0%(ALL)"/>
    <s v="220630-AC1"/>
    <m/>
    <s v="Golderg/차세권"/>
    <s v="2022/06/29 오후  6:17:14"/>
    <s v="주문서"/>
    <s v="2022/05/16 -6"/>
    <s v="SO220516006"/>
    <m/>
    <m/>
    <m/>
    <n v="4.7500000000000001E-2"/>
    <n v="8.8999999999999996E-2"/>
    <s v="COILMASTER(WD)"/>
    <n v="142.5"/>
    <n v="267"/>
    <n v="180279.59999999998"/>
    <n v="337787.04"/>
  </r>
  <r>
    <s v="2022/06/27 -1"/>
    <s v="내자"/>
    <m/>
    <m/>
    <s v="CMA22-021"/>
    <s v="SL220624003"/>
    <s v="220021"/>
    <s v="코일마스터총판"/>
    <s v="KOR Warehouse"/>
    <s v="Distribution"/>
    <s v="차세권(golderg)"/>
    <s v="차세권(golderg)"/>
    <x v="50"/>
    <x v="50"/>
    <x v="15"/>
    <x v="43"/>
    <n v="1200"/>
    <m/>
    <n v="0"/>
    <n v="105"/>
    <n v="0"/>
    <n v="126000"/>
    <n v="12600"/>
    <s v="고객사(Cust)"/>
    <s v="코일마스터총판"/>
    <s v="FERRITE P.I"/>
    <s v="SSP"/>
    <s v="10048"/>
    <s v="INCLUDE VAT 10%(HQ)"/>
    <m/>
    <m/>
    <s v="Golderg/차세권"/>
    <s v="2022/06/29 오후  5:26:00"/>
    <s v="주문서"/>
    <s v="2022/05/16 -3"/>
    <s v="SO220516003"/>
    <m/>
    <m/>
    <m/>
    <n v="6.1760000000000002E-2"/>
    <n v="8.2996079423295815E-2"/>
    <s v="COILMASTER(ZQ)"/>
    <n v="74.112000000000009"/>
    <n v="99.595295307954984"/>
    <n v="93760.573440000007"/>
    <n v="126000"/>
  </r>
  <r>
    <s v="2022/06/27 -1"/>
    <s v="내자"/>
    <m/>
    <m/>
    <s v="CMA22-004"/>
    <s v="SL220624003"/>
    <s v="220021"/>
    <s v="코일마스터총판"/>
    <s v="KOR Warehouse"/>
    <s v="Distribution"/>
    <s v="차세권(golderg)"/>
    <s v="차세권(golderg)"/>
    <x v="51"/>
    <x v="51"/>
    <x v="15"/>
    <x v="43"/>
    <n v="12000"/>
    <m/>
    <n v="0"/>
    <n v="120"/>
    <n v="0"/>
    <n v="1440000"/>
    <n v="144000"/>
    <s v="고객사(Cust)"/>
    <s v="코일마스터총판"/>
    <s v="METAL P.I"/>
    <s v="MMP"/>
    <s v="5020"/>
    <s v="INCLUDE VAT 10%(HQ)"/>
    <m/>
    <m/>
    <s v="Golderg/차세권"/>
    <s v="2022/06/29 오후  5:26:00"/>
    <s v="주문서"/>
    <s v="2022/01/19 -11"/>
    <s v="SO220119011"/>
    <m/>
    <m/>
    <m/>
    <n v="5.5E-2"/>
    <n v="9.485266219805237E-2"/>
    <s v="COILMASTER(WD)"/>
    <n v="660"/>
    <n v="1138.2319463766285"/>
    <n v="834979.2"/>
    <n v="1440000"/>
  </r>
  <r>
    <s v="2022/06/27 -1"/>
    <s v="내자"/>
    <m/>
    <m/>
    <s v="CMA22-004"/>
    <s v="SL220624003"/>
    <s v="220021"/>
    <s v="코일마스터총판"/>
    <s v="KOR Warehouse"/>
    <s v="Distribution"/>
    <s v="차세권(golderg)"/>
    <s v="차세권(golderg)"/>
    <x v="52"/>
    <x v="52"/>
    <x v="15"/>
    <x v="43"/>
    <n v="18000"/>
    <m/>
    <n v="0"/>
    <n v="100"/>
    <n v="0"/>
    <n v="1800000"/>
    <n v="180000"/>
    <s v="고객사(Cust)"/>
    <s v="코일마스터총판"/>
    <s v="METAL P.I"/>
    <s v="MMP"/>
    <s v="4020"/>
    <s v="INCLUDE VAT 10%(HQ)"/>
    <m/>
    <m/>
    <s v="Golderg/차세권"/>
    <s v="2022/06/29 오후  5:26:00"/>
    <s v="주문서"/>
    <s v="2022/01/19 -11"/>
    <s v="SO220119011"/>
    <m/>
    <m/>
    <m/>
    <n v="5.1999999999999998E-2"/>
    <n v="7.904388516504364E-2"/>
    <s v="COILMASTER(WD)"/>
    <n v="936"/>
    <n v="1422.7899329707855"/>
    <n v="1184152.3199999998"/>
    <n v="1800000"/>
  </r>
  <r>
    <s v="2022/06/27 -1"/>
    <s v="내자"/>
    <m/>
    <m/>
    <s v="CMA22-004"/>
    <s v="SL220624003"/>
    <s v="220021"/>
    <s v="코일마스터총판"/>
    <s v="KOR Warehouse"/>
    <s v="Distribution"/>
    <s v="차세권(golderg)"/>
    <s v="차세권(golderg)"/>
    <x v="53"/>
    <x v="53"/>
    <x v="15"/>
    <x v="43"/>
    <n v="18000"/>
    <m/>
    <n v="0"/>
    <n v="100"/>
    <n v="0"/>
    <n v="1800000"/>
    <n v="180000"/>
    <s v="고객사(Cust)"/>
    <s v="코일마스터총판"/>
    <s v="METAL P.I"/>
    <s v="MMP"/>
    <s v="4020"/>
    <s v="INCLUDE VAT 10%(HQ)"/>
    <m/>
    <m/>
    <s v="Golderg/차세권"/>
    <s v="2022/06/29 오후  5:26:00"/>
    <s v="주문서"/>
    <s v="2022/01/19 -11"/>
    <s v="SO220119011"/>
    <m/>
    <m/>
    <m/>
    <n v="5.1999999999999998E-2"/>
    <n v="7.904388516504364E-2"/>
    <s v="COILMASTER(WD)"/>
    <n v="936"/>
    <n v="1422.7899329707855"/>
    <n v="1184152.3199999998"/>
    <n v="1800000"/>
  </r>
  <r>
    <s v="2022/06/27 -1"/>
    <s v="내자"/>
    <m/>
    <m/>
    <s v="CMA21-025-1"/>
    <s v="SL220624003"/>
    <s v="220021"/>
    <s v="코일마스터총판"/>
    <s v="KOR Warehouse"/>
    <s v="Distribution"/>
    <s v="차세권(golderg)"/>
    <s v="차세권(golderg)"/>
    <x v="54"/>
    <x v="54"/>
    <x v="15"/>
    <x v="43"/>
    <n v="5000"/>
    <m/>
    <n v="0"/>
    <n v="64"/>
    <n v="0"/>
    <n v="320000"/>
    <n v="32000"/>
    <s v="고객사(Cust)"/>
    <s v="코일마스터총판"/>
    <s v="FERRITE P.I"/>
    <s v="DP"/>
    <s v="7040"/>
    <s v="INCLUDE VAT 10%(HQ)"/>
    <m/>
    <s v="1/25일 : 21년잔량 WON 일괄 UPLOAD"/>
    <s v="Golderg/차세권"/>
    <s v="2022/06/29 오후  5:26:00"/>
    <s v="주문서"/>
    <s v="2022/01/01 -630"/>
    <s v="SO220101630"/>
    <m/>
    <m/>
    <m/>
    <n v="4.4999999999999998E-2"/>
    <n v="5.0588086505627926E-2"/>
    <s v="COILMASTER(ZQ)"/>
    <n v="225"/>
    <n v="252.94043252813964"/>
    <n v="284652"/>
    <n v="320000"/>
  </r>
  <r>
    <s v="2022/06/27 -1"/>
    <s v="내자"/>
    <m/>
    <m/>
    <s v="CMA22-014"/>
    <s v="SL220624003"/>
    <s v="220021"/>
    <s v="코일마스터총판"/>
    <s v="KOR Warehouse"/>
    <s v="Distribution"/>
    <s v="차세권(golderg)"/>
    <s v="차세권(golderg)"/>
    <x v="55"/>
    <x v="55"/>
    <x v="44"/>
    <x v="44"/>
    <n v="50000"/>
    <m/>
    <n v="0"/>
    <n v="28"/>
    <n v="0"/>
    <n v="1400000"/>
    <n v="140000"/>
    <s v="고객사(Cust)"/>
    <s v="코일마스터총판"/>
    <s v="COMMON MODE FILTER"/>
    <s v="CMF(S.L)"/>
    <s v="2012"/>
    <s v="INCLUDE VAT 10%(HQ)"/>
    <m/>
    <m/>
    <s v="Golderg/차세권"/>
    <s v="2022/06/29 오후  5:26:00"/>
    <s v="주문서"/>
    <s v="2022/03/02 -7"/>
    <s v="SO220302006"/>
    <m/>
    <m/>
    <m/>
    <n v="1.2999999999999999E-2"/>
    <n v="2.2132287846212219E-2"/>
    <s v="COILMASTER(WD)"/>
    <n v="650"/>
    <n v="1106.614392310611"/>
    <n v="822327.99999999988"/>
    <n v="1400000"/>
  </r>
  <r>
    <s v="2022/06/27 -1"/>
    <s v="내자"/>
    <m/>
    <m/>
    <s v="CMA22-010"/>
    <s v="SL220624003"/>
    <s v="220021"/>
    <s v="코일마스터총판"/>
    <s v="KOR Warehouse"/>
    <s v="Distribution"/>
    <s v="차세권(golderg)"/>
    <s v="차세권(golderg)"/>
    <x v="56"/>
    <x v="56"/>
    <x v="45"/>
    <x v="45"/>
    <n v="30000"/>
    <m/>
    <n v="0"/>
    <n v="51"/>
    <n v="0"/>
    <n v="1530000"/>
    <n v="153000"/>
    <s v="고객사(Cust)"/>
    <s v="코일마스터총판"/>
    <s v="FERRITE P.I"/>
    <s v="SSP"/>
    <s v="5040"/>
    <s v="INCLUDE VAT 10%(HQ)"/>
    <m/>
    <m/>
    <s v="Golderg/차세권"/>
    <s v="2022/06/29 오후  5:26:00"/>
    <s v="주문서"/>
    <s v="2022/02/04 -23"/>
    <s v="SO220204023"/>
    <m/>
    <m/>
    <m/>
    <n v="2.1999999999999999E-2"/>
    <n v="4.0312381434172255E-2"/>
    <s v="COILMASTER(TH)"/>
    <n v="660"/>
    <n v="1209.3714430251675"/>
    <n v="834979.2"/>
    <n v="1529999.9999999998"/>
  </r>
  <r>
    <s v="2022/06/27 -1"/>
    <s v="내자"/>
    <m/>
    <m/>
    <s v="CMA22-016"/>
    <s v="SL220624003"/>
    <s v="220021"/>
    <s v="코일마스터총판"/>
    <s v="KOR Warehouse"/>
    <s v="Distribution"/>
    <s v="차세권(golderg)"/>
    <s v="차세권(golderg)"/>
    <x v="57"/>
    <x v="57"/>
    <x v="46"/>
    <x v="46"/>
    <n v="6000"/>
    <m/>
    <n v="0"/>
    <n v="120"/>
    <n v="0"/>
    <n v="720000"/>
    <n v="72000"/>
    <s v="고객사(Cust)"/>
    <s v="코일마스터총판"/>
    <s v="FERRITE P.I"/>
    <s v="SSP"/>
    <s v="12080"/>
    <s v="INCLUDE VAT 10%(HQ)"/>
    <m/>
    <m/>
    <s v="Golderg/차세권"/>
    <s v="2022/06/29 오후  5:26:00"/>
    <s v="주문서"/>
    <s v="2022/03/18 -1"/>
    <s v="CMA22-016"/>
    <m/>
    <m/>
    <m/>
    <n v="7.4620000000000006E-2"/>
    <n v="9.485266219805237E-2"/>
    <s v="COILMASTER(ZQ)"/>
    <n v="447.72"/>
    <n v="569.11597318831423"/>
    <n v="566419.52639999997"/>
    <n v="720000"/>
  </r>
  <r>
    <s v="2022/06/24 -10"/>
    <s v="외자"/>
    <s v="CMTH220624-005HQ-VT-EU"/>
    <m/>
    <s v="3013933433"/>
    <s v="SL220713005"/>
    <s v="220006"/>
    <s v="COILMASTER(EU)"/>
    <s v="KOR Warehouse"/>
    <s v="****"/>
    <s v="장종호(altar)"/>
    <s v="이종찬(Jason)"/>
    <x v="56"/>
    <x v="56"/>
    <x v="45"/>
    <x v="45"/>
    <n v="283000"/>
    <s v="EUR"/>
    <n v="1348.96"/>
    <n v="2.2499999999999999E-2"/>
    <n v="6367.5"/>
    <n v="8589503"/>
    <m/>
    <s v="CoilMaster"/>
    <s v="COILMASTER(EU)"/>
    <s v="FERRITE P.I"/>
    <s v="SSP"/>
    <s v="5040"/>
    <s v="NOT INCLUDE VAT 0%(ALL)"/>
    <s v="한국 발주(전산보충)"/>
    <m/>
    <s v="Lucas/김한석"/>
    <s v="2022/07/13 오후  3:04:02"/>
    <s v="주문서"/>
    <s v="2022/07/13 -4"/>
    <s v="SO220713004"/>
    <m/>
    <m/>
    <m/>
    <n v="2.1999999999999999E-2"/>
    <n v="2.3991084408367416E-2"/>
    <s v="COILMASTER(TH)"/>
    <n v="6226"/>
    <n v="6789.4768875679783"/>
    <n v="7876637.1199999992"/>
    <n v="8589503"/>
  </r>
  <r>
    <s v="2022/06/24 -10"/>
    <s v="외자"/>
    <s v="CMTH220624-005HQ-VT-EU"/>
    <m/>
    <s v="CMEU220520-KOR-TH"/>
    <s v="SL220713005"/>
    <s v="220006"/>
    <s v="COILMASTER(EU)"/>
    <s v="KOR Warehouse"/>
    <s v="****"/>
    <s v="장종호(altar)"/>
    <s v="이종찬(Jason)"/>
    <x v="56"/>
    <x v="56"/>
    <x v="45"/>
    <x v="45"/>
    <n v="972000"/>
    <s v="EUR"/>
    <n v="1348.96"/>
    <n v="2.2499999999999999E-2"/>
    <n v="21870"/>
    <n v="26951276"/>
    <m/>
    <s v="CoilMaster"/>
    <s v="COILMASTER(EU)"/>
    <s v="FERRITE P.I"/>
    <s v="SSP"/>
    <s v="5040"/>
    <s v="NOT INCLUDE VAT 0%(ALL)"/>
    <s v="한국 발주(전산보충)"/>
    <m/>
    <s v="Lucas/김한석"/>
    <s v="2022/07/13 오후  3:04:02"/>
    <s v="주문서"/>
    <s v="2022/05/20 -2"/>
    <s v="SO220520002"/>
    <m/>
    <m/>
    <m/>
    <n v="2.1999999999999999E-2"/>
    <n v="2.1917011987606962E-2"/>
    <s v="COILMASTER(TH)"/>
    <n v="21384"/>
    <n v="21303.335651953967"/>
    <n v="27053326.079999998"/>
    <n v="26951276"/>
  </r>
  <r>
    <s v="2022/06/24 -10"/>
    <s v="외자"/>
    <s v="CMTH220624-005HQ-VT-EU"/>
    <m/>
    <s v="CMEU20220415"/>
    <s v="SL220713005"/>
    <s v="220006"/>
    <s v="COILMASTER(EU)"/>
    <s v="KOR Warehouse"/>
    <s v="****"/>
    <s v="장종호(altar)"/>
    <s v="이종찬(Jason)"/>
    <x v="56"/>
    <x v="56"/>
    <x v="45"/>
    <x v="45"/>
    <n v="257000"/>
    <s v="EUR"/>
    <n v="1348.96"/>
    <n v="2.2499999999999999E-2"/>
    <n v="5782.5"/>
    <n v="7778099"/>
    <m/>
    <s v="CoilMaster"/>
    <s v="COILMASTER(EU)"/>
    <s v="FERRITE P.I"/>
    <s v="SSP"/>
    <s v="5040"/>
    <s v="NOT INCLUDE VAT 0%(ALL)"/>
    <s v="한국 발주(전산보충)"/>
    <s v="TH발주 나뉘어서 보내주세요(급하지 않음)"/>
    <s v="Lucas/김한석"/>
    <s v="2022/07/13 오후  3:04:02"/>
    <s v="주문서"/>
    <s v="2022/04/14 -13"/>
    <s v="SO220414013"/>
    <m/>
    <m/>
    <m/>
    <n v="2.1999999999999999E-2"/>
    <n v="2.3922613391375126E-2"/>
    <s v="COILMASTER(TH)"/>
    <n v="5654"/>
    <n v="6148.1116415834076"/>
    <n v="7152988.4799999995"/>
    <n v="7778099"/>
  </r>
  <r>
    <s v="2022/06/24 -10"/>
    <s v="외자"/>
    <s v="CMTH220624-005HQ-VT-EU"/>
    <m/>
    <s v="EU PO (DEC)"/>
    <s v="SL220713005"/>
    <s v="220006"/>
    <s v="COILMASTER(EU)"/>
    <s v="KOR Warehouse"/>
    <s v="****"/>
    <s v="장종호(altar)"/>
    <s v="이종찬(Jason)"/>
    <x v="58"/>
    <x v="58"/>
    <x v="47"/>
    <x v="47"/>
    <n v="144000"/>
    <s v="EUR"/>
    <n v="1348.96"/>
    <n v="1.8499999999999999E-2"/>
    <n v="2664"/>
    <n v="3593629"/>
    <m/>
    <s v="CoilMaster"/>
    <s v="COILMASTER(EU)"/>
    <s v="FERRITE P.I"/>
    <s v="DSS"/>
    <s v="6028"/>
    <s v="NOT INCLUDE VAT 0%(ALL)"/>
    <s v="한국 발주(전산보충)"/>
    <m/>
    <s v="Lucas/김한석"/>
    <s v="2022/07/13 오후  3:04:02"/>
    <s v="주문서"/>
    <s v="2021/12/21 -7"/>
    <s v="SO211221007"/>
    <m/>
    <m/>
    <m/>
    <n v="1.95E-2"/>
    <n v="1.9725999861234071E-2"/>
    <s v="COILMASTER(TH)"/>
    <n v="2808"/>
    <n v="2840.5439800177064"/>
    <n v="3552456.9599999995"/>
    <n v="3593629.0000000005"/>
  </r>
  <r>
    <s v="2022/06/24 -8"/>
    <s v="외자"/>
    <m/>
    <m/>
    <s v="2205200616LGD"/>
    <s v="SL220629044"/>
    <s v="220016"/>
    <s v="LG DISPLAY(KOR)"/>
    <s v="KOR Warehouse"/>
    <s v="Display"/>
    <s v="차세권(golderg)"/>
    <s v="차세권(golderg)"/>
    <x v="59"/>
    <x v="59"/>
    <x v="48"/>
    <x v="48"/>
    <n v="9000"/>
    <s v="USD"/>
    <n v="1300.7"/>
    <n v="3.1E-2"/>
    <n v="279"/>
    <n v="362895"/>
    <m/>
    <s v="고객사(Cust)"/>
    <s v="LG DISPLAY"/>
    <s v="METAL P.I"/>
    <s v="MMP"/>
    <s v="201610"/>
    <s v="NOT INCLUDE VAT 0%(ALL)"/>
    <s v="220630-M01"/>
    <m/>
    <s v="Golderg/차세권"/>
    <s v="2022/06/29 오후  8:41:22"/>
    <s v="주문서"/>
    <s v="2022/06/16 -10"/>
    <s v="SO220616010"/>
    <m/>
    <m/>
    <m/>
    <n v="1.9E-2"/>
    <n v="3.1E-2"/>
    <s v="COILMASTER(ZQ)"/>
    <n v="171"/>
    <n v="279"/>
    <n v="216335.52"/>
    <n v="352968.48"/>
  </r>
  <r>
    <s v="2022/06/24 -8"/>
    <s v="외자"/>
    <m/>
    <m/>
    <s v="2204210428"/>
    <s v="SL220629044"/>
    <s v="220016"/>
    <s v="LG DISPLAY(KOR)"/>
    <s v="KOR Warehouse"/>
    <s v="Display"/>
    <s v="차세권(golderg)"/>
    <s v="차세권(golderg)"/>
    <x v="60"/>
    <x v="60"/>
    <x v="49"/>
    <x v="49"/>
    <n v="15000"/>
    <s v="USD"/>
    <n v="1300.7"/>
    <n v="6.2859999999999999E-2"/>
    <n v="942.9"/>
    <n v="1226430"/>
    <m/>
    <s v="고객사(Cust)"/>
    <s v="LG DISPLAY"/>
    <s v="METAL P.I"/>
    <s v="MMPP"/>
    <s v="6024"/>
    <s v="NOT INCLUDE VAT 0%(ALL)"/>
    <s v="220630-M01"/>
    <m/>
    <s v="Golderg/차세권"/>
    <s v="2022/06/29 오후  8:41:22"/>
    <s v="주문서"/>
    <s v="2022/04/28 -2"/>
    <s v="SO220428002"/>
    <m/>
    <m/>
    <m/>
    <n v="5.604E-2"/>
    <n v="6.2859999999999999E-2"/>
    <s v="COILMASTER(WD)"/>
    <n v="840.6"/>
    <n v="942.9"/>
    <n v="1063459.872"/>
    <n v="1192881.6479999998"/>
  </r>
  <r>
    <s v="2022/06/24 -8"/>
    <s v="외자"/>
    <m/>
    <m/>
    <s v="2205130519LGD"/>
    <s v="SL220629044"/>
    <s v="220016"/>
    <s v="LG DISPLAY(KOR)"/>
    <s v="KOR Warehouse"/>
    <s v="Display"/>
    <s v="차세권(golderg)"/>
    <s v="차세권(golderg)"/>
    <x v="61"/>
    <x v="61"/>
    <x v="50"/>
    <x v="50"/>
    <n v="3000"/>
    <s v="USD"/>
    <n v="1300.7"/>
    <n v="5.4960000000000002E-2"/>
    <n v="164.88"/>
    <n v="214459"/>
    <m/>
    <s v="고객사(Cust)"/>
    <s v="LG DISPLAY"/>
    <s v="METAL P.I"/>
    <s v="MMPP"/>
    <s v="6030"/>
    <s v="NOT INCLUDE VAT 0%(ALL)"/>
    <s v="220630-M01"/>
    <m/>
    <s v="Golderg/차세권"/>
    <s v="2022/06/29 오후  8:41:22"/>
    <s v="주문서"/>
    <s v="2022/05/19 -7"/>
    <s v="SO220519007"/>
    <m/>
    <m/>
    <m/>
    <n v="4.9000000000000002E-2"/>
    <n v="5.4960000000000002E-2"/>
    <s v="COILMASTER(WD)"/>
    <n v="147"/>
    <n v="164.88"/>
    <n v="185972.63999999998"/>
    <n v="208592.98559999999"/>
  </r>
  <r>
    <s v="2022/06/24 -7"/>
    <s v="외자"/>
    <s v="CM-20220624GZ01"/>
    <m/>
    <s v="2205310616LGDGZ"/>
    <s v="SL220629043"/>
    <s v="220049"/>
    <s v="LG DISPLAY(GZ)"/>
    <s v="KOR Warehouse"/>
    <s v="Display"/>
    <s v="차세권(golderg)"/>
    <s v="차세권(golderg)"/>
    <x v="4"/>
    <x v="4"/>
    <x v="4"/>
    <x v="4"/>
    <n v="280000"/>
    <s v="USD"/>
    <n v="1269.8800000000001"/>
    <n v="2.0899999999999998E-2"/>
    <n v="5852"/>
    <n v="7431338"/>
    <m/>
    <s v="고객사(Cust)"/>
    <s v="LG DISPLAY"/>
    <s v="FERRITE P.I"/>
    <s v="DOP/DCP"/>
    <s v="4018"/>
    <s v="NOT INCLUDE VAT 0%(ALL)"/>
    <m/>
    <m/>
    <s v="Golderg/차세권"/>
    <s v="2022/06/29 오후  7:49:02"/>
    <s v="주문서"/>
    <s v="2022/06/17 -1"/>
    <s v="SO220617001"/>
    <m/>
    <m/>
    <m/>
    <n v="1.9E-2"/>
    <n v="2.0899999999999998E-2"/>
    <s v="COILMASTER(TH)"/>
    <n v="5320"/>
    <n v="5852"/>
    <n v="6730438.3999999994"/>
    <n v="7403482.2399999993"/>
  </r>
  <r>
    <s v="2022/06/24 -7"/>
    <s v="외자"/>
    <s v="CM-20220624GZ01"/>
    <m/>
    <s v="220526LGDGZ"/>
    <s v="SL220629043"/>
    <s v="220049"/>
    <s v="LG DISPLAY(GZ)"/>
    <s v="KOR Warehouse"/>
    <s v="Display"/>
    <s v="차세권(golderg)"/>
    <s v="차세권(golderg)"/>
    <x v="4"/>
    <x v="4"/>
    <x v="4"/>
    <x v="4"/>
    <n v="70000"/>
    <s v="USD"/>
    <n v="1269.8800000000001"/>
    <n v="2.0899999999999998E-2"/>
    <n v="1463"/>
    <n v="1802913"/>
    <m/>
    <s v="고객사(Cust)"/>
    <s v="LG DISPLAY"/>
    <s v="FERRITE P.I"/>
    <s v="DOP/DCP"/>
    <s v="4018"/>
    <s v="NOT INCLUDE VAT 0%(ALL)"/>
    <m/>
    <m/>
    <s v="Golderg/차세권"/>
    <s v="2022/06/29 오후  7:49:02"/>
    <s v="주문서"/>
    <s v="2022/05/26 -6"/>
    <s v="SO220526006"/>
    <m/>
    <m/>
    <m/>
    <n v="1.9E-2"/>
    <n v="2.0899999999999998E-2"/>
    <s v="COILMASTER(TH)"/>
    <n v="1330"/>
    <n v="1463"/>
    <n v="1682609.5999999999"/>
    <n v="1850870.5599999998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5"/>
    <x v="5"/>
    <x v="5"/>
    <x v="5"/>
    <n v="240000"/>
    <s v="USD"/>
    <n v="1269.8800000000001"/>
    <n v="5.2479999999999999E-2"/>
    <n v="12595.2"/>
    <n v="15994393"/>
    <m/>
    <s v="고객사(Cust)"/>
    <s v="LG DISPLAY"/>
    <s v="METAL P.I"/>
    <s v="MMPP"/>
    <s v="6030"/>
    <s v="NOT INCLUDE VAT 0%(ALL)"/>
    <m/>
    <m/>
    <s v="Golderg/차세권"/>
    <s v="2022/06/29 오후  7:49:02"/>
    <s v="주문서"/>
    <s v="2022/06/27 -2"/>
    <s v="SO220627002"/>
    <m/>
    <m/>
    <m/>
    <n v="5.024E-2"/>
    <n v="5.2479999999999999E-2"/>
    <s v="COILMASTER(WD)"/>
    <n v="12057.6"/>
    <n v="12595.199999999999"/>
    <n v="15254310.911999999"/>
    <n v="15934439.423999997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61"/>
    <x v="61"/>
    <x v="50"/>
    <x v="50"/>
    <n v="2000"/>
    <s v="USD"/>
    <n v="1269.8800000000001"/>
    <n v="5.4960000000000002E-2"/>
    <n v="109.92"/>
    <n v="139585"/>
    <m/>
    <s v="고객사(Cust)"/>
    <s v="LG DISPLAY"/>
    <s v="METAL P.I"/>
    <s v="MMPP"/>
    <s v="6030"/>
    <s v="NOT INCLUDE VAT 0%(ALL)"/>
    <m/>
    <m/>
    <s v="Golderg/차세권"/>
    <s v="2022/06/29 오후  7:49:02"/>
    <s v="주문서"/>
    <s v="2022/06/27 -2"/>
    <s v="SO220627002"/>
    <m/>
    <m/>
    <m/>
    <n v="4.9000000000000002E-2"/>
    <n v="5.4960000000000002E-2"/>
    <s v="COILMASTER(WD)"/>
    <n v="98"/>
    <n v="109.92"/>
    <n v="123981.75999999999"/>
    <n v="139061.99039999998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62"/>
    <x v="62"/>
    <x v="51"/>
    <x v="51"/>
    <n v="30000"/>
    <s v="USD"/>
    <n v="1269.8800000000001"/>
    <n v="2.349E-2"/>
    <n v="704.7"/>
    <n v="894884"/>
    <m/>
    <s v="고객사(Cust)"/>
    <s v="LG DISPLAY"/>
    <s v="FERRITE P.I"/>
    <s v="DOP/DCP"/>
    <s v="3012"/>
    <s v="NOT INCLUDE VAT 0%(ALL)"/>
    <m/>
    <m/>
    <s v="Golderg/차세권"/>
    <s v="2022/06/29 오후  7:49:02"/>
    <s v="주문서"/>
    <s v="2022/06/27 -2"/>
    <s v="SO220627002"/>
    <m/>
    <m/>
    <m/>
    <n v="2.1999999999999999E-2"/>
    <n v="2.349E-2"/>
    <s v="COILMASTER(ZQ)"/>
    <n v="660"/>
    <n v="704.7"/>
    <n v="834979.2"/>
    <n v="891530.06400000001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63"/>
    <x v="63"/>
    <x v="52"/>
    <x v="52"/>
    <n v="14000"/>
    <s v="USD"/>
    <n v="1269.8800000000001"/>
    <n v="2.6849999999999999E-2"/>
    <n v="375.9"/>
    <n v="477348"/>
    <m/>
    <s v="고객사(Cust)"/>
    <s v="LG DISPLAY"/>
    <s v="FERRITE P.I"/>
    <s v="DOP/DCP"/>
    <s v="4018"/>
    <s v="NOT INCLUDE VAT 0%(ALL)"/>
    <m/>
    <m/>
    <s v="Golderg/차세권"/>
    <s v="2022/06/29 오후  7:49:02"/>
    <s v="주문서"/>
    <s v="2022/06/27 -2"/>
    <s v="SO220627002"/>
    <m/>
    <m/>
    <m/>
    <n v="0.02"/>
    <n v="2.6849999999999999E-2"/>
    <s v="COILMASTER(TH)"/>
    <n v="280"/>
    <n v="375.9"/>
    <n v="354233.59999999998"/>
    <n v="475558.60799999995"/>
  </r>
  <r>
    <s v="2022/06/24 -7"/>
    <s v="외자"/>
    <s v="CM-20220624GZ01"/>
    <m/>
    <s v="2205310616LGDGZ"/>
    <s v="SL220629043"/>
    <s v="220049"/>
    <s v="LG DISPLAY(GZ)"/>
    <s v="KOR Warehouse"/>
    <s v="Display"/>
    <s v="차세권(golderg)"/>
    <s v="차세권(golderg)"/>
    <x v="63"/>
    <x v="63"/>
    <x v="52"/>
    <x v="52"/>
    <n v="31500"/>
    <s v="USD"/>
    <n v="1269.8800000000001"/>
    <n v="2.6849999999999999E-2"/>
    <n v="845.78"/>
    <n v="1074039"/>
    <m/>
    <s v="고객사(Cust)"/>
    <s v="LG DISPLAY"/>
    <s v="FERRITE P.I"/>
    <s v="DOP/DCP"/>
    <s v="4018"/>
    <s v="NOT INCLUDE VAT 0%(ALL)"/>
    <m/>
    <m/>
    <s v="Golderg/차세권"/>
    <s v="2022/06/29 오후  7:49:02"/>
    <s v="주문서"/>
    <s v="2022/06/17 -1"/>
    <s v="SO220617001"/>
    <m/>
    <m/>
    <m/>
    <n v="0.02"/>
    <n v="2.6849999999999999E-2"/>
    <s v="COILMASTER(TH)"/>
    <n v="630"/>
    <n v="845.77499999999998"/>
    <n v="797025.6"/>
    <n v="1070006.8679999998"/>
  </r>
  <r>
    <s v="2022/06/24 -7"/>
    <s v="외자"/>
    <s v="CM-20220624GZ01"/>
    <m/>
    <s v="220526LGDGZ"/>
    <s v="SL220629043"/>
    <s v="220049"/>
    <s v="LG DISPLAY(GZ)"/>
    <s v="KOR Warehouse"/>
    <s v="Display"/>
    <s v="차세권(golderg)"/>
    <s v="차세권(golderg)"/>
    <x v="63"/>
    <x v="63"/>
    <x v="52"/>
    <x v="52"/>
    <n v="14000"/>
    <s v="USD"/>
    <n v="1269.8800000000001"/>
    <n v="2.6849999999999999E-2"/>
    <n v="375.9"/>
    <n v="463237"/>
    <m/>
    <s v="고객사(Cust)"/>
    <s v="LG DISPLAY"/>
    <s v="FERRITE P.I"/>
    <s v="DOP/DCP"/>
    <s v="4018"/>
    <s v="NOT INCLUDE VAT 0%(ALL)"/>
    <m/>
    <m/>
    <s v="Golderg/차세권"/>
    <s v="2022/06/29 오후  7:49:02"/>
    <s v="주문서"/>
    <s v="2022/05/26 -6"/>
    <s v="SO220526006"/>
    <m/>
    <m/>
    <m/>
    <n v="0.02"/>
    <n v="2.6849999999999999E-2"/>
    <s v="COILMASTER(TH)"/>
    <n v="280"/>
    <n v="375.9"/>
    <n v="354233.59999999998"/>
    <n v="475558.60799999995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64"/>
    <x v="64"/>
    <x v="53"/>
    <x v="53"/>
    <n v="120000"/>
    <s v="USD"/>
    <n v="1269.8800000000001"/>
    <n v="2.1700000000000001E-2"/>
    <n v="2604"/>
    <n v="3306768"/>
    <m/>
    <s v="고객사(Cust)"/>
    <s v="LG DISPLAY"/>
    <s v="FERRITE P.I"/>
    <s v="DOP/DCP"/>
    <s v="3910"/>
    <s v="NOT INCLUDE VAT 0%(ALL)"/>
    <m/>
    <m/>
    <s v="Golderg/차세권"/>
    <s v="2022/06/29 오후  7:49:02"/>
    <s v="주문서"/>
    <s v="2022/06/27 -2"/>
    <s v="SO220627002"/>
    <m/>
    <m/>
    <m/>
    <n v="0.02"/>
    <n v="2.1700000000000001E-2"/>
    <s v="COILMASTER(ZQ)"/>
    <n v="2400"/>
    <n v="2604"/>
    <n v="3036287.9999999995"/>
    <n v="3294372.4799999995"/>
  </r>
  <r>
    <s v="2022/06/24 -7"/>
    <s v="외자"/>
    <s v="CM-20220624GZ01"/>
    <m/>
    <s v="2205310616LGDGZ"/>
    <s v="SL220629043"/>
    <s v="220049"/>
    <s v="LG DISPLAY(GZ)"/>
    <s v="KOR Warehouse"/>
    <s v="Display"/>
    <s v="차세권(golderg)"/>
    <s v="차세권(golderg)"/>
    <x v="64"/>
    <x v="64"/>
    <x v="53"/>
    <x v="53"/>
    <n v="245000"/>
    <s v="USD"/>
    <n v="1269.8800000000001"/>
    <n v="2.1700000000000001E-2"/>
    <n v="5316.5"/>
    <n v="6751317"/>
    <m/>
    <s v="고객사(Cust)"/>
    <s v="LG DISPLAY"/>
    <s v="FERRITE P.I"/>
    <s v="DOP/DCP"/>
    <s v="3910"/>
    <s v="NOT INCLUDE VAT 0%(ALL)"/>
    <m/>
    <m/>
    <s v="Golderg/차세권"/>
    <s v="2022/06/29 오후  7:49:02"/>
    <s v="주문서"/>
    <s v="2022/06/17 -1"/>
    <s v="SO220617001"/>
    <m/>
    <m/>
    <m/>
    <n v="0.02"/>
    <n v="2.1700000000000001E-2"/>
    <s v="COILMASTER(ZQ)"/>
    <n v="4900"/>
    <n v="5316.5"/>
    <n v="6199087.9999999991"/>
    <n v="6726010.4799999995"/>
  </r>
  <r>
    <s v="2022/06/24 -7"/>
    <s v="외자"/>
    <s v="CM-20220624GZ01"/>
    <m/>
    <s v="2205270530LGDGZ"/>
    <s v="SL220629043"/>
    <s v="220049"/>
    <s v="LG DISPLAY(GZ)"/>
    <s v="KOR Warehouse"/>
    <s v="Display"/>
    <s v="차세권(golderg)"/>
    <s v="차세권(golderg)"/>
    <x v="64"/>
    <x v="64"/>
    <x v="53"/>
    <x v="53"/>
    <n v="35000"/>
    <s v="USD"/>
    <n v="1269.8800000000001"/>
    <n v="2.1700000000000001E-2"/>
    <n v="759.5"/>
    <n v="935962"/>
    <m/>
    <s v="고객사(Cust)"/>
    <s v="LG DISPLAY"/>
    <s v="FERRITE P.I"/>
    <s v="DOP/DCP"/>
    <s v="3910"/>
    <s v="NOT INCLUDE VAT 0%(ALL)"/>
    <m/>
    <m/>
    <s v="Golderg/차세권"/>
    <s v="2022/06/29 오후  7:49:02"/>
    <s v="주문서"/>
    <s v="2022/05/31 -2"/>
    <s v="SO220531002"/>
    <m/>
    <m/>
    <m/>
    <n v="0.02"/>
    <n v="2.1700000000000001E-2"/>
    <s v="COILMASTER(ZQ)"/>
    <n v="700"/>
    <n v="759.5"/>
    <n v="885583.99999999988"/>
    <n v="960858.6399999999"/>
  </r>
  <r>
    <s v="2022/06/24 -7"/>
    <s v="외자"/>
    <s v="CM-20220624GZ01"/>
    <m/>
    <s v="2206170626LGDGZ"/>
    <s v="SL220629043"/>
    <s v="220049"/>
    <s v="LG DISPLAY(GZ)"/>
    <s v="KOR Warehouse"/>
    <s v="Display"/>
    <s v="차세권(golderg)"/>
    <s v="차세권(golderg)"/>
    <x v="65"/>
    <x v="65"/>
    <x v="54"/>
    <x v="54"/>
    <n v="106000"/>
    <s v="USD"/>
    <n v="1269.8800000000001"/>
    <n v="3.9E-2"/>
    <n v="4134"/>
    <n v="5249684"/>
    <m/>
    <s v="고객사(Cust)"/>
    <s v="LG DISPLAY"/>
    <s v="FERRITE P.I"/>
    <s v="DP"/>
    <s v="8040"/>
    <s v="NOT INCLUDE VAT 0%(ALL)"/>
    <m/>
    <m/>
    <s v="Golderg/차세권"/>
    <s v="2022/06/29 오후  7:49:02"/>
    <s v="주문서"/>
    <s v="2022/06/27 -2"/>
    <s v="SO220627002"/>
    <m/>
    <m/>
    <m/>
    <n v="3.1E-2"/>
    <n v="3.9E-2"/>
    <s v="COILMASTER(TH)"/>
    <n v="3286"/>
    <n v="4134"/>
    <n v="4157184.32"/>
    <n v="5230006.0799999991"/>
  </r>
  <r>
    <s v="2022/06/24 -7"/>
    <s v="외자"/>
    <s v="CM-20220624GZ01"/>
    <m/>
    <s v="2205310616LGDGZ"/>
    <s v="SL220629043"/>
    <s v="220049"/>
    <s v="LG DISPLAY(GZ)"/>
    <s v="KOR Warehouse"/>
    <s v="Display"/>
    <s v="차세권(golderg)"/>
    <s v="차세권(golderg)"/>
    <x v="65"/>
    <x v="65"/>
    <x v="54"/>
    <x v="54"/>
    <n v="49000"/>
    <s v="USD"/>
    <n v="1269.8800000000001"/>
    <n v="3.9E-2"/>
    <n v="1911"/>
    <n v="2426741"/>
    <m/>
    <s v="고객사(Cust)"/>
    <s v="LG DISPLAY"/>
    <s v="FERRITE P.I"/>
    <s v="DP"/>
    <s v="8040"/>
    <s v="NOT INCLUDE VAT 0%(ALL)"/>
    <m/>
    <m/>
    <s v="Golderg/차세권"/>
    <s v="2022/06/29 오후  7:49:02"/>
    <s v="주문서"/>
    <s v="2022/06/17 -1"/>
    <s v="SO220617001"/>
    <m/>
    <m/>
    <m/>
    <n v="3.1E-2"/>
    <n v="3.9E-2"/>
    <s v="COILMASTER(TH)"/>
    <n v="1519"/>
    <n v="1911"/>
    <n v="1921717.2799999998"/>
    <n v="2417644.3199999998"/>
  </r>
  <r>
    <s v="2022/06/24 -7"/>
    <s v="외자"/>
    <s v="CM-20220624GZ01"/>
    <m/>
    <s v="2205310616LGDGZ"/>
    <s v="SL220629043"/>
    <s v="220049"/>
    <s v="LG DISPLAY(GZ)"/>
    <s v="KOR Warehouse"/>
    <s v="Display"/>
    <s v="차세권(golderg)"/>
    <s v="차세권(golderg)"/>
    <x v="6"/>
    <x v="6"/>
    <x v="6"/>
    <x v="6"/>
    <n v="98000"/>
    <s v="USD"/>
    <n v="1269.8800000000001"/>
    <n v="2.8000000000000001E-2"/>
    <n v="2744"/>
    <n v="3484551"/>
    <m/>
    <s v="고객사(Cust)"/>
    <s v="LG DISPLAY"/>
    <s v="FERRITE P.I"/>
    <s v="DP"/>
    <s v="8020"/>
    <s v="NOT INCLUDE VAT 0%(ALL)"/>
    <m/>
    <m/>
    <s v="Golderg/차세권"/>
    <s v="2022/06/29 오후  7:49:02"/>
    <s v="주문서"/>
    <s v="2022/06/17 -1"/>
    <s v="SO220617001"/>
    <m/>
    <m/>
    <m/>
    <n v="2.4E-2"/>
    <n v="2.8000000000000001E-2"/>
    <s v="COILMASTER(TH)"/>
    <n v="2352"/>
    <n v="2744"/>
    <n v="2975562.2399999998"/>
    <n v="3471489.28"/>
  </r>
  <r>
    <s v="2022/06/24 -7"/>
    <s v="외자"/>
    <s v="CM-20220624GZ01"/>
    <m/>
    <s v="2205200525LGDGZ"/>
    <s v="SL220629043"/>
    <s v="220049"/>
    <s v="LG DISPLAY(GZ)"/>
    <s v="KOR Warehouse"/>
    <s v="Display"/>
    <s v="차세권(golderg)"/>
    <s v="차세권(golderg)"/>
    <x v="6"/>
    <x v="6"/>
    <x v="6"/>
    <x v="6"/>
    <n v="2000"/>
    <s v="USD"/>
    <n v="1269.8800000000001"/>
    <n v="2.8000000000000001E-2"/>
    <n v="56"/>
    <n v="69011"/>
    <m/>
    <s v="고객사(Cust)"/>
    <s v="LG DISPLAY"/>
    <s v="FERRITE P.I"/>
    <s v="DP"/>
    <s v="8020"/>
    <s v="NOT INCLUDE VAT 0%(ALL)"/>
    <m/>
    <m/>
    <s v="Golderg/차세권"/>
    <s v="2022/06/29 오후  7:49:02"/>
    <s v="주문서"/>
    <s v="2022/05/26 -4"/>
    <s v="SO220526004"/>
    <m/>
    <m/>
    <m/>
    <n v="2.4E-2"/>
    <n v="2.8000000000000001E-2"/>
    <s v="COILMASTER(TH)"/>
    <n v="48"/>
    <n v="56"/>
    <n v="60725.759999999995"/>
    <n v="70846.720000000001"/>
  </r>
  <r>
    <s v="2022/06/24 -6"/>
    <s v="외자"/>
    <m/>
    <m/>
    <s v="2204134020LGD"/>
    <s v="SL220629040"/>
    <s v="220016"/>
    <s v="LG DISPLAY(KOR)"/>
    <s v="KOR Warehouse"/>
    <s v="Display"/>
    <s v="차세권(golderg)"/>
    <s v="차세권(golderg)"/>
    <x v="4"/>
    <x v="4"/>
    <x v="4"/>
    <x v="4"/>
    <n v="49000"/>
    <s v="USD"/>
    <n v="1300.7"/>
    <n v="2.0899999999999998E-2"/>
    <n v="1024.0999999999999"/>
    <n v="1332047"/>
    <m/>
    <s v="고객사(Cust)"/>
    <s v="LG DISPLAY"/>
    <s v="FERRITE P.I"/>
    <s v="DOP/DCP"/>
    <s v="4018"/>
    <s v="NOT INCLUDE VAT 0%(ALL)"/>
    <s v="220630-M02"/>
    <m/>
    <s v="Golderg/차세권"/>
    <s v="2022/06/29 오후  7:40:06"/>
    <s v="주문서"/>
    <s v="2022/04/21 -4"/>
    <s v="SO220421004"/>
    <m/>
    <m/>
    <m/>
    <n v="1.9E-2"/>
    <n v="2.0899999999999998E-2"/>
    <s v="COILMASTER(TH)"/>
    <n v="931"/>
    <n v="1024.0999999999999"/>
    <n v="1177826.72"/>
    <n v="1295609.3919999998"/>
  </r>
  <r>
    <s v="2022/06/24 -6"/>
    <s v="외자"/>
    <m/>
    <m/>
    <s v="2203290412LGD"/>
    <s v="SL220629040"/>
    <s v="220016"/>
    <s v="LG DISPLAY(KOR)"/>
    <s v="KOR Warehouse"/>
    <s v="Display"/>
    <s v="차세권(golderg)"/>
    <s v="차세권(golderg)"/>
    <x v="4"/>
    <x v="4"/>
    <x v="4"/>
    <x v="4"/>
    <n v="157500"/>
    <s v="USD"/>
    <n v="1300.7"/>
    <n v="2.0899999999999998E-2"/>
    <n v="3291.75"/>
    <n v="4281579"/>
    <m/>
    <s v="고객사(Cust)"/>
    <s v="LG DISPLAY"/>
    <s v="FERRITE P.I"/>
    <s v="DOP/DCP"/>
    <s v="4018"/>
    <s v="NOT INCLUDE VAT 0%(ALL)"/>
    <s v="220630-M02"/>
    <m/>
    <s v="Golderg/차세권"/>
    <s v="2022/06/29 오후  7:40:06"/>
    <s v="주문서"/>
    <s v="2022/04/12 -17"/>
    <s v="SO220412017"/>
    <m/>
    <m/>
    <m/>
    <n v="1.9E-2"/>
    <n v="2.0899999999999998E-2"/>
    <s v="COILMASTER(TH)"/>
    <n v="2992.5"/>
    <n v="3291.7499999999995"/>
    <n v="3785871.5999999996"/>
    <n v="4164458.7599999988"/>
  </r>
  <r>
    <s v="2022/06/24 -6"/>
    <s v="외자"/>
    <m/>
    <m/>
    <s v="2203220328"/>
    <s v="SL220629040"/>
    <s v="220016"/>
    <s v="LG DISPLAY(KOR)"/>
    <s v="KOR Warehouse"/>
    <s v="Display"/>
    <s v="차세권(golderg)"/>
    <s v="차세권(golderg)"/>
    <x v="4"/>
    <x v="4"/>
    <x v="4"/>
    <x v="4"/>
    <n v="24500"/>
    <s v="USD"/>
    <n v="1300.7"/>
    <n v="2.0899999999999998E-2"/>
    <n v="512.04999999999995"/>
    <n v="666023"/>
    <m/>
    <s v="고객사(Cust)"/>
    <s v="LG DISPLAY"/>
    <s v="FERRITE P.I"/>
    <s v="DOP/DCP"/>
    <s v="4018"/>
    <s v="NOT INCLUDE VAT 0%(ALL)"/>
    <s v="220630-M02"/>
    <m/>
    <s v="Golderg/차세권"/>
    <s v="2022/06/29 오후  7:40:06"/>
    <s v="주문서"/>
    <s v="2022/03/28 -1"/>
    <s v="SO220328001"/>
    <m/>
    <m/>
    <m/>
    <n v="1.9E-2"/>
    <n v="2.0899999999999998E-2"/>
    <s v="COILMASTER(TH)"/>
    <n v="465.5"/>
    <n v="512.04999999999995"/>
    <n v="588913.36"/>
    <n v="647804.69599999988"/>
  </r>
  <r>
    <s v="2022/06/24 -6"/>
    <s v="외자"/>
    <m/>
    <m/>
    <s v="2205200616LGD"/>
    <s v="SL220629040"/>
    <s v="220016"/>
    <s v="LG DISPLAY(KOR)"/>
    <s v="KOR Warehouse"/>
    <s v="Display"/>
    <s v="차세권(golderg)"/>
    <s v="차세권(golderg)"/>
    <x v="5"/>
    <x v="5"/>
    <x v="5"/>
    <x v="5"/>
    <n v="35000"/>
    <s v="USD"/>
    <n v="1300.7"/>
    <n v="5.2479999999999999E-2"/>
    <n v="1836.8"/>
    <n v="2389126"/>
    <m/>
    <s v="고객사(Cust)"/>
    <s v="LG DISPLAY"/>
    <s v="METAL P.I"/>
    <s v="MMPP"/>
    <s v="6030"/>
    <s v="NOT INCLUDE VAT 0%(ALL)"/>
    <s v="220630-M02"/>
    <m/>
    <s v="Golderg/차세권"/>
    <s v="2022/06/29 오후  7:40:06"/>
    <s v="주문서"/>
    <s v="2022/06/16 -10"/>
    <s v="SO220616010"/>
    <m/>
    <m/>
    <m/>
    <n v="5.024E-2"/>
    <n v="5.2479999999999999E-2"/>
    <s v="COILMASTER(WD)"/>
    <n v="1758.4"/>
    <n v="1836.8"/>
    <n v="2224587.0079999999"/>
    <n v="2323772.4159999997"/>
  </r>
  <r>
    <s v="2022/06/24 -6"/>
    <s v="외자"/>
    <m/>
    <m/>
    <s v="2204134020LGD"/>
    <s v="SL220629040"/>
    <s v="220016"/>
    <s v="LG DISPLAY(KOR)"/>
    <s v="KOR Warehouse"/>
    <s v="Display"/>
    <s v="차세권(golderg)"/>
    <s v="차세권(golderg)"/>
    <x v="5"/>
    <x v="5"/>
    <x v="5"/>
    <x v="5"/>
    <n v="78000"/>
    <s v="USD"/>
    <n v="1300.7"/>
    <n v="5.2479999999999999E-2"/>
    <n v="4093.44"/>
    <n v="5324337"/>
    <m/>
    <s v="고객사(Cust)"/>
    <s v="LG DISPLAY"/>
    <s v="METAL P.I"/>
    <s v="MMPP"/>
    <s v="6030"/>
    <s v="NOT INCLUDE VAT 0%(ALL)"/>
    <s v="220630-M02"/>
    <m/>
    <s v="Golderg/차세권"/>
    <s v="2022/06/29 오후  7:40:06"/>
    <s v="주문서"/>
    <s v="2022/04/21 -4"/>
    <s v="SO220421004"/>
    <m/>
    <m/>
    <m/>
    <n v="5.024E-2"/>
    <n v="5.2479999999999999E-2"/>
    <s v="COILMASTER(WD)"/>
    <n v="3918.72"/>
    <n v="4093.44"/>
    <n v="4957651.0463999994"/>
    <n v="5178692.8127999995"/>
  </r>
  <r>
    <s v="2022/06/24 -6"/>
    <s v="외자"/>
    <m/>
    <m/>
    <s v="2205200616LGD"/>
    <s v="SL220629040"/>
    <s v="220016"/>
    <s v="LG DISPLAY(KOR)"/>
    <s v="KOR Warehouse"/>
    <s v="Display"/>
    <s v="차세권(golderg)"/>
    <s v="차세권(golderg)"/>
    <x v="7"/>
    <x v="7"/>
    <x v="7"/>
    <x v="7"/>
    <n v="100000"/>
    <s v="USD"/>
    <n v="1300.7"/>
    <n v="2.7E-2"/>
    <n v="2700"/>
    <n v="3511890"/>
    <m/>
    <s v="고객사(Cust)"/>
    <s v="LG DISPLAY"/>
    <s v="FERRITE P.I"/>
    <s v="DP"/>
    <s v="8018"/>
    <s v="NOT INCLUDE VAT 0%(ALL)"/>
    <s v="220630-M02"/>
    <m/>
    <s v="Golderg/차세권"/>
    <s v="2022/06/29 오후  7:40:06"/>
    <s v="주문서"/>
    <s v="2022/06/16 -10"/>
    <s v="SO220616010"/>
    <m/>
    <m/>
    <m/>
    <n v="2.4E-2"/>
    <n v="2.7E-2"/>
    <s v="COILMASTER(TH)"/>
    <n v="2400"/>
    <n v="2700"/>
    <n v="3036287.9999999995"/>
    <n v="3415823.9999999995"/>
  </r>
  <r>
    <s v="2022/06/24 -5"/>
    <s v="외자"/>
    <m/>
    <m/>
    <s v="2204290512LGD"/>
    <s v="SL220629039"/>
    <s v="220016"/>
    <s v="LG DISPLAY(KOR)"/>
    <s v="KOR Warehouse"/>
    <s v="Display"/>
    <s v="차세권(golderg)"/>
    <s v="차세권(golderg)"/>
    <x v="66"/>
    <x v="66"/>
    <x v="55"/>
    <x v="55"/>
    <n v="9000"/>
    <s v="USD"/>
    <n v="1300.7"/>
    <n v="0.06"/>
    <n v="540"/>
    <n v="702378"/>
    <m/>
    <s v="고객사(Cust)"/>
    <s v="LG DISPLAY"/>
    <s v="METAL P.I"/>
    <s v="MMP"/>
    <s v="4010"/>
    <s v="NOT INCLUDE VAT 0%(ALL)"/>
    <s v="220630-D01"/>
    <m/>
    <s v="Golderg/차세권"/>
    <s v="2022/06/29 오후  7:33:51"/>
    <s v="주문서"/>
    <s v="2022/05/12 -8"/>
    <s v="SO220512008"/>
    <m/>
    <m/>
    <m/>
    <n v="3.7999999999999999E-2"/>
    <n v="0.06"/>
    <s v="COILMASTER(WD)"/>
    <n v="342"/>
    <n v="540"/>
    <n v="432671.04"/>
    <n v="683164.79999999993"/>
  </r>
  <r>
    <s v="2022/06/24 -4"/>
    <s v="외자"/>
    <m/>
    <m/>
    <s v="SMD-0209"/>
    <s v="SL220629013"/>
    <s v="220057"/>
    <s v="(주)유니온"/>
    <s v="KOR Warehouse"/>
    <s v="Display"/>
    <s v="차세권(golderg)"/>
    <s v="차세권(golderg)"/>
    <x v="67"/>
    <x v="67"/>
    <x v="56"/>
    <x v="56"/>
    <n v="3000"/>
    <s v="USD"/>
    <n v="1292.9000000000001"/>
    <n v="4.8000000000000001E-2"/>
    <n v="144"/>
    <n v="186178"/>
    <m/>
    <s v="고객사(Cust)"/>
    <s v="S/S SDC"/>
    <s v="METAL P.I"/>
    <s v="MMPF"/>
    <s v="252010"/>
    <s v="NOT INCLUDE VAT 0%(ALL)"/>
    <m/>
    <m/>
    <s v="Golderg/차세권"/>
    <s v="2022/06/30 오후  5:28:08"/>
    <s v="주문서"/>
    <s v="2022/03/04 -3"/>
    <s v="SO220304003"/>
    <m/>
    <m/>
    <m/>
    <n v="1.4E-2"/>
    <n v="4.8000000000000001E-2"/>
    <s v="COILMASTER(ZQ)"/>
    <n v="42"/>
    <n v="144"/>
    <n v="53135.039999999994"/>
    <n v="182177.27999999997"/>
  </r>
  <r>
    <s v="2022/06/24 -2"/>
    <s v="내자"/>
    <m/>
    <m/>
    <s v="po2206134"/>
    <s v="SL220624001"/>
    <s v="220023"/>
    <s v="(주)제인테크"/>
    <s v="KOR Warehouse"/>
    <s v="H.A/Settop/AV"/>
    <s v="박인희(rosa)"/>
    <s v="유상훈(sam)"/>
    <x v="68"/>
    <x v="68"/>
    <x v="57"/>
    <x v="57"/>
    <n v="3000"/>
    <m/>
    <n v="0"/>
    <n v="22"/>
    <n v="0"/>
    <n v="66000"/>
    <n v="6600"/>
    <s v="고객사(Cust)"/>
    <s v="휴맥스"/>
    <s v="METAL P.I"/>
    <s v="MMP"/>
    <s v="252010"/>
    <s v="INCLUDE VAT 10%(HQ)"/>
    <m/>
    <m/>
    <s v="rosa/박인희"/>
    <s v="2022/06/24 오전  8:33:50"/>
    <s v="주문서"/>
    <s v="2022/06/16 -6"/>
    <s v="SO220616006"/>
    <m/>
    <m/>
    <m/>
    <n v="1.4E-2"/>
    <n v="1.7389654736309601E-2"/>
    <s v="COILMASTER(ZQ)"/>
    <n v="42"/>
    <n v="52.168964208928806"/>
    <n v="53135.039999999994"/>
    <n v="66000"/>
  </r>
  <r>
    <s v="2022/06/23 -16"/>
    <s v="외자"/>
    <m/>
    <m/>
    <s v="21L4060855"/>
    <s v="SL220629026"/>
    <s v="220018"/>
    <s v="엘지이노텍"/>
    <s v="KOR Warehouse"/>
    <s v="Automotive"/>
    <s v="차세권(golderg)"/>
    <s v="차세권(golderg)"/>
    <x v="69"/>
    <x v="69"/>
    <x v="58"/>
    <x v="58"/>
    <n v="4000"/>
    <s v="USD"/>
    <n v="1291.7"/>
    <n v="9.5000000000000001E-2"/>
    <n v="380"/>
    <n v="490846"/>
    <m/>
    <s v="고객사(Cust)"/>
    <s v="엘지이노텍"/>
    <s v="FERRITE P.I"/>
    <s v="SSP"/>
    <s v="7032"/>
    <s v="NOT INCLUDE VAT 0%(ALL)"/>
    <s v="220630-AL1"/>
    <s v="1/25일 : 21년잔량 USD 일괄 UPLOAD"/>
    <s v="Golderg/차세권"/>
    <s v="2022/06/29 오후  6:15:42"/>
    <s v="주문서"/>
    <s v="2022/01/01 -532"/>
    <s v="SO220101532"/>
    <m/>
    <m/>
    <m/>
    <n v="4.8000000000000001E-2"/>
    <n v="9.5000000000000001E-2"/>
    <s v="COILMASTER(TH)"/>
    <n v="192"/>
    <n v="380"/>
    <n v="242903.03999999998"/>
    <n v="480745.6"/>
  </r>
  <r>
    <s v="2022/06/23 -12"/>
    <s v="내자"/>
    <m/>
    <m/>
    <s v="2022/05/17 -1"/>
    <s v="SL220623013"/>
    <s v="220026"/>
    <s v="주식회사 세미코어"/>
    <s v="KOR Warehouse"/>
    <s v="Automotive"/>
    <s v="박인희(rosa)"/>
    <s v="양보성(david)"/>
    <x v="70"/>
    <x v="70"/>
    <x v="15"/>
    <x v="39"/>
    <n v="2400"/>
    <m/>
    <n v="0"/>
    <n v="180"/>
    <n v="0"/>
    <n v="432000"/>
    <n v="43200"/>
    <s v="고객사(Cust)"/>
    <s v="세미코어"/>
    <s v="METAL P.I"/>
    <s v="MMPP"/>
    <s v="10055"/>
    <s v="INCLUDE VAT 10%(HQ)"/>
    <m/>
    <s v="mobis"/>
    <s v="rosa/박인희"/>
    <s v="2022/06/23 오후  5:36:57"/>
    <s v="주문서"/>
    <s v="2022/05/18 -4"/>
    <s v="SO220518004"/>
    <m/>
    <m/>
    <m/>
    <n v="0.12"/>
    <n v="0.14227899329707855"/>
    <s v="COILMASTER(ZQ)"/>
    <n v="288"/>
    <n v="341.46958391298853"/>
    <n v="364354.55999999994"/>
    <n v="432000"/>
  </r>
  <r>
    <s v="2022/06/23 -12"/>
    <s v="내자"/>
    <m/>
    <m/>
    <s v="2022/05/17 -1"/>
    <s v="SL220623013"/>
    <s v="220026"/>
    <s v="주식회사 세미코어"/>
    <s v="KOR Warehouse"/>
    <s v="Automotive"/>
    <s v="박인희(rosa)"/>
    <s v="양보성(david)"/>
    <x v="71"/>
    <x v="71"/>
    <x v="15"/>
    <x v="39"/>
    <n v="2400"/>
    <m/>
    <n v="0"/>
    <n v="160"/>
    <n v="0"/>
    <n v="384000"/>
    <n v="38400"/>
    <s v="고객사(Cust)"/>
    <s v="세미코어"/>
    <s v="METAL P.I"/>
    <s v="MMPP"/>
    <s v="10055"/>
    <s v="INCLUDE VAT 10%(HQ)"/>
    <m/>
    <s v="mobis"/>
    <s v="rosa/박인희"/>
    <s v="2022/06/23 오후  5:36:57"/>
    <s v="주문서"/>
    <s v="2022/05/18 -4"/>
    <s v="SO220518004"/>
    <m/>
    <m/>
    <m/>
    <n v="0.12"/>
    <n v="0.12647021626406982"/>
    <s v="COILMASTER(ZQ)"/>
    <n v="288"/>
    <n v="303.52851903376757"/>
    <n v="364354.55999999994"/>
    <n v="384000"/>
  </r>
  <r>
    <s v="2022/06/23 -12"/>
    <s v="내자"/>
    <m/>
    <m/>
    <s v="코일0425-01"/>
    <s v="SL220623013"/>
    <s v="220026"/>
    <s v="주식회사 세미코어"/>
    <s v="KOR Warehouse"/>
    <s v="Automotive"/>
    <s v="박인희(rosa)"/>
    <s v="양보성(david)"/>
    <x v="72"/>
    <x v="72"/>
    <x v="15"/>
    <x v="39"/>
    <n v="2000"/>
    <m/>
    <n v="0"/>
    <n v="95"/>
    <n v="0"/>
    <n v="190000"/>
    <n v="19000"/>
    <s v="고객사(Cust)"/>
    <s v="세미코어"/>
    <s v="METAL P.I"/>
    <s v="MMP"/>
    <s v="4030"/>
    <s v="INCLUDE VAT 10%(HQ)"/>
    <m/>
    <s v="엘컴텍"/>
    <s v="rosa/박인희"/>
    <s v="2022/06/23 오후  5:36:57"/>
    <s v="주문서"/>
    <s v="2022/04/25 -1"/>
    <s v="SO220425001"/>
    <m/>
    <m/>
    <m/>
    <n v="5.1999999999999998E-2"/>
    <n v="7.5091690906791464E-2"/>
    <s v="COILMASTER(WD)"/>
    <n v="104"/>
    <n v="150.18338181358294"/>
    <n v="131572.47999999998"/>
    <n v="190000.00000000003"/>
  </r>
  <r>
    <s v="2022/06/23 -12"/>
    <s v="내자"/>
    <m/>
    <m/>
    <s v="2022/05/17 -1"/>
    <s v="SL220623013"/>
    <s v="220026"/>
    <s v="주식회사 세미코어"/>
    <s v="KOR Warehouse"/>
    <s v="Automotive"/>
    <s v="박인희(rosa)"/>
    <s v="양보성(david)"/>
    <x v="73"/>
    <x v="73"/>
    <x v="15"/>
    <x v="39"/>
    <n v="2800"/>
    <m/>
    <n v="0"/>
    <n v="150"/>
    <n v="0"/>
    <n v="420000"/>
    <n v="42000"/>
    <s v="고객사(Cust)"/>
    <s v="세미코어"/>
    <s v="METAL P.I"/>
    <s v="MMPP"/>
    <s v="8050"/>
    <s v="INCLUDE VAT 10%(HQ)"/>
    <m/>
    <s v="mobis"/>
    <s v="rosa/박인희"/>
    <s v="2022/06/23 오후  5:36:57"/>
    <s v="주문서"/>
    <s v="2022/05/18 -4"/>
    <s v="SO220518004"/>
    <m/>
    <m/>
    <m/>
    <n v="0.11"/>
    <n v="0.11856582774756545"/>
    <s v="COILMASTER(WD)"/>
    <n v="308"/>
    <n v="331.98431769318324"/>
    <n v="389656.95999999996"/>
    <n v="419999.99999999994"/>
  </r>
  <r>
    <s v="2022/06/23 -12"/>
    <s v="내자"/>
    <m/>
    <m/>
    <s v="2022/05/17 -1"/>
    <s v="SL220623013"/>
    <s v="220026"/>
    <s v="주식회사 세미코어"/>
    <s v="KOR Warehouse"/>
    <s v="Automotive"/>
    <s v="박인희(rosa)"/>
    <s v="양보성(david)"/>
    <x v="74"/>
    <x v="74"/>
    <x v="15"/>
    <x v="39"/>
    <n v="2800"/>
    <m/>
    <n v="0"/>
    <n v="130"/>
    <n v="0"/>
    <n v="364000"/>
    <n v="36400"/>
    <s v="고객사(Cust)"/>
    <s v="세미코어"/>
    <s v="METAL P.I"/>
    <s v="MMPP"/>
    <s v="6050"/>
    <s v="INCLUDE VAT 10%(HQ)"/>
    <m/>
    <s v="mobis"/>
    <s v="rosa/박인희"/>
    <s v="2022/06/23 오후  5:36:57"/>
    <s v="주문서"/>
    <s v="2022/05/18 -4"/>
    <s v="SO220518004"/>
    <m/>
    <m/>
    <m/>
    <n v="7.0000000000000007E-2"/>
    <n v="0.10275705071455674"/>
    <s v="COILMASTER(WD)"/>
    <n v="196.00000000000003"/>
    <n v="287.71974200075886"/>
    <n v="247963.52000000002"/>
    <n v="364000"/>
  </r>
  <r>
    <s v="2022/06/23 -12"/>
    <s v="내자"/>
    <m/>
    <m/>
    <s v="2022/05/17 -1"/>
    <s v="SL220623013"/>
    <s v="220026"/>
    <s v="주식회사 세미코어"/>
    <s v="KOR Warehouse"/>
    <s v="Automotive"/>
    <s v="박인희(rosa)"/>
    <s v="양보성(david)"/>
    <x v="75"/>
    <x v="75"/>
    <x v="15"/>
    <x v="59"/>
    <n v="3000"/>
    <m/>
    <n v="0"/>
    <n v="100"/>
    <n v="0"/>
    <n v="300000"/>
    <n v="30000"/>
    <s v="고객사(Cust)"/>
    <s v="세미코어"/>
    <s v="METAL P.I"/>
    <s v="MMPP"/>
    <s v="6040"/>
    <s v="INCLUDE VAT 10%(HQ)"/>
    <m/>
    <s v="mobis"/>
    <s v="rosa/박인희"/>
    <s v="2022/06/23 오후  5:36:57"/>
    <s v="주문서"/>
    <s v="2022/05/18 -4"/>
    <s v="SO220518004"/>
    <m/>
    <m/>
    <m/>
    <n v="6.5000000000000002E-2"/>
    <n v="7.904388516504364E-2"/>
    <s v="COILMASTER(WD)"/>
    <n v="195"/>
    <n v="237.13165549513093"/>
    <n v="246698.39999999997"/>
    <n v="300000"/>
  </r>
  <r>
    <s v="2022/06/23 -12"/>
    <s v="내자"/>
    <m/>
    <m/>
    <s v="코일0425-01"/>
    <s v="SL220623013"/>
    <s v="220026"/>
    <s v="주식회사 세미코어"/>
    <s v="KOR Warehouse"/>
    <s v="Automotive"/>
    <s v="박인희(rosa)"/>
    <s v="양보성(david)"/>
    <x v="76"/>
    <x v="76"/>
    <x v="15"/>
    <x v="39"/>
    <n v="2000"/>
    <m/>
    <n v="0"/>
    <n v="90"/>
    <n v="0"/>
    <n v="180000"/>
    <n v="18000"/>
    <s v="고객사(Cust)"/>
    <s v="세미코어"/>
    <s v="METAL P.I"/>
    <s v="MMP"/>
    <s v="4020"/>
    <s v="INCLUDE VAT 10%(HQ)"/>
    <m/>
    <s v="엘컴텍"/>
    <s v="rosa/박인희"/>
    <s v="2022/06/23 오후  5:36:57"/>
    <s v="주문서"/>
    <s v="2022/04/25 -1"/>
    <s v="SO220425001"/>
    <m/>
    <m/>
    <m/>
    <n v="5.1999999999999998E-2"/>
    <n v="7.1139496648539274E-2"/>
    <s v="COILMASTER(WD)"/>
    <n v="104"/>
    <n v="142.27899329707856"/>
    <n v="131572.47999999998"/>
    <n v="180000"/>
  </r>
  <r>
    <s v="2022/06/23 -11"/>
    <s v="내자"/>
    <m/>
    <m/>
    <s v="ANTPO-C220021"/>
    <s v="SL220623012"/>
    <s v="220027"/>
    <s v="주식회사 앤텍"/>
    <s v="KOR Warehouse"/>
    <s v="Automotive"/>
    <s v="박인희(rosa)"/>
    <s v="양보성(david)"/>
    <x v="77"/>
    <x v="77"/>
    <x v="15"/>
    <x v="60"/>
    <n v="40800"/>
    <m/>
    <n v="0"/>
    <n v="229"/>
    <n v="0"/>
    <n v="9343200"/>
    <n v="934320"/>
    <s v="고객사(Cust)"/>
    <s v="ANTTEC"/>
    <s v="METAL P.I"/>
    <s v="MMPP"/>
    <s v="13070"/>
    <s v="INCLUDE VAT 10%(HQ)"/>
    <m/>
    <s v="one gene"/>
    <s v="rosa/박인희"/>
    <s v="2022/07/06 오후  3:24:11"/>
    <s v="주문서"/>
    <s v="2022/05/02 -1"/>
    <s v="SO220502001"/>
    <m/>
    <m/>
    <m/>
    <n v="0.17699999999999999"/>
    <n v="0.18101049702794994"/>
    <s v="COILMASTER(WD)"/>
    <n v="7221.5999999999995"/>
    <n v="7385.2282787403574"/>
    <n v="9136190.5919999983"/>
    <n v="9343200"/>
  </r>
  <r>
    <s v="2022/06/23 -11"/>
    <s v="내자"/>
    <m/>
    <m/>
    <s v="ANTPO-C220010"/>
    <s v="SL220623012"/>
    <s v="220027"/>
    <s v="주식회사 앤텍"/>
    <s v="KOR Warehouse"/>
    <s v="Automotive"/>
    <s v="박인희(rosa)"/>
    <s v="양보성(david)"/>
    <x v="43"/>
    <x v="43"/>
    <x v="15"/>
    <x v="38"/>
    <n v="65000"/>
    <m/>
    <n v="0"/>
    <n v="77"/>
    <n v="0"/>
    <n v="5005000"/>
    <n v="50050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3/31 -8"/>
    <s v="SO220331008"/>
    <m/>
    <m/>
    <m/>
    <n v="4.9320000000000003E-2"/>
    <n v="6.0863791577083604E-2"/>
    <s v="COILMASTER(ZQ)"/>
    <n v="3205.8"/>
    <n v="3956.1464525104343"/>
    <n v="4055721.696"/>
    <n v="5005000"/>
  </r>
  <r>
    <s v="2022/06/23 -11"/>
    <s v="내자"/>
    <m/>
    <m/>
    <s v="ANTPO-C220016"/>
    <s v="SL220623012"/>
    <s v="220027"/>
    <s v="주식회사 앤텍"/>
    <s v="KOR Warehouse"/>
    <s v="Automotive"/>
    <s v="박인희(rosa)"/>
    <s v="양보성(david)"/>
    <x v="78"/>
    <x v="78"/>
    <x v="15"/>
    <x v="60"/>
    <n v="30000"/>
    <m/>
    <n v="0"/>
    <n v="80"/>
    <n v="0"/>
    <n v="2400000"/>
    <n v="24000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4/18 -8"/>
    <s v="SO220418008"/>
    <m/>
    <m/>
    <m/>
    <n v="5.7820000000000003E-2"/>
    <n v="6.3235108132034909E-2"/>
    <s v="COILMASTER(ZQ)"/>
    <n v="1734.6000000000001"/>
    <n v="1897.0532439610472"/>
    <n v="2194477.1519999998"/>
    <n v="2400000"/>
  </r>
  <r>
    <s v="2022/06/23 -11"/>
    <s v="내자"/>
    <m/>
    <m/>
    <s v="ANTPO-C220010"/>
    <s v="SL220623012"/>
    <s v="220027"/>
    <s v="주식회사 앤텍"/>
    <s v="KOR Warehouse"/>
    <s v="Automotive"/>
    <s v="박인희(rosa)"/>
    <s v="양보성(david)"/>
    <x v="78"/>
    <x v="78"/>
    <x v="15"/>
    <x v="60"/>
    <n v="5500"/>
    <m/>
    <n v="0"/>
    <n v="80"/>
    <n v="0"/>
    <n v="440000"/>
    <n v="4400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3/31 -8"/>
    <s v="SO220331008"/>
    <m/>
    <m/>
    <m/>
    <n v="5.7820000000000003E-2"/>
    <n v="6.3235108132034909E-2"/>
    <s v="COILMASTER(ZQ)"/>
    <n v="318.01"/>
    <n v="347.79309472619201"/>
    <n v="402320.81119999994"/>
    <n v="440000"/>
  </r>
  <r>
    <s v="2022/06/23 -11"/>
    <s v="내자"/>
    <m/>
    <m/>
    <s v="ANTPO-C220027"/>
    <s v="SL220623012"/>
    <s v="220027"/>
    <s v="주식회사 앤텍"/>
    <s v="KOR Warehouse"/>
    <s v="Automotive"/>
    <s v="박인희(rosa)"/>
    <s v="양보성(david)"/>
    <x v="79"/>
    <x v="79"/>
    <x v="15"/>
    <x v="38"/>
    <n v="2500"/>
    <m/>
    <n v="0"/>
    <n v="81"/>
    <n v="0"/>
    <n v="202500"/>
    <n v="2025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5/17 -5"/>
    <s v="SO220517005"/>
    <m/>
    <m/>
    <m/>
    <n v="5.7820000000000003E-2"/>
    <n v="6.4025546983685344E-2"/>
    <s v="COILMASTER(ZQ)"/>
    <n v="144.55000000000001"/>
    <n v="160.06386745921336"/>
    <n v="182873.09599999999"/>
    <n v="202499.99999999997"/>
  </r>
  <r>
    <s v="2022/06/23 -11"/>
    <s v="내자"/>
    <m/>
    <m/>
    <s v="ANTPO-C220016"/>
    <s v="SL220623012"/>
    <s v="220027"/>
    <s v="주식회사 앤텍"/>
    <s v="KOR Warehouse"/>
    <s v="Automotive"/>
    <s v="박인희(rosa)"/>
    <s v="양보성(david)"/>
    <x v="79"/>
    <x v="79"/>
    <x v="15"/>
    <x v="38"/>
    <n v="12500"/>
    <m/>
    <n v="0"/>
    <n v="81"/>
    <n v="0"/>
    <n v="1012500"/>
    <n v="10125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4/18 -8"/>
    <s v="SO220418008"/>
    <m/>
    <m/>
    <m/>
    <n v="5.7820000000000003E-2"/>
    <n v="6.4025546983685344E-2"/>
    <s v="COILMASTER(ZQ)"/>
    <n v="722.75"/>
    <n v="800.31933729606681"/>
    <n v="914365.47999999986"/>
    <n v="1012500"/>
  </r>
  <r>
    <s v="2022/06/23 -11"/>
    <s v="내자"/>
    <m/>
    <m/>
    <s v="ANTPO-C220010"/>
    <s v="SL220623012"/>
    <s v="220027"/>
    <s v="주식회사 앤텍"/>
    <s v="KOR Warehouse"/>
    <s v="Automotive"/>
    <s v="박인희(rosa)"/>
    <s v="양보성(david)"/>
    <x v="79"/>
    <x v="79"/>
    <x v="15"/>
    <x v="38"/>
    <n v="13500"/>
    <m/>
    <n v="0"/>
    <n v="81"/>
    <n v="0"/>
    <n v="1093500"/>
    <n v="10935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3/31 -8"/>
    <s v="SO220331008"/>
    <m/>
    <m/>
    <m/>
    <n v="5.7820000000000003E-2"/>
    <n v="6.4025546983685344E-2"/>
    <s v="COILMASTER(ZQ)"/>
    <n v="780.57"/>
    <n v="864.34488427975214"/>
    <n v="987514.71840000001"/>
    <n v="1093500"/>
  </r>
  <r>
    <s v="2022/06/23 -11"/>
    <s v="내자"/>
    <m/>
    <m/>
    <s v="ANTPO-C220011"/>
    <s v="SL220623012"/>
    <s v="220027"/>
    <s v="주식회사 앤텍"/>
    <s v="KOR Warehouse"/>
    <s v="Automotive"/>
    <s v="박인희(rosa)"/>
    <s v="양보성(david)"/>
    <x v="79"/>
    <x v="79"/>
    <x v="15"/>
    <x v="38"/>
    <n v="2500"/>
    <m/>
    <n v="0"/>
    <n v="81"/>
    <n v="0"/>
    <n v="202500"/>
    <n v="20250"/>
    <s v="고객사(Cust)"/>
    <s v="ANTTEC"/>
    <s v="COMMON MODE FILTER"/>
    <s v="CMF(S.L)"/>
    <s v="4532"/>
    <s v="INCLUDE VAT 10%(HQ)"/>
    <m/>
    <s v="SL"/>
    <s v="rosa/박인희"/>
    <s v="2022/07/06 오후  3:24:11"/>
    <s v="주문서"/>
    <s v="2022/03/31 -7"/>
    <s v="SO220331007"/>
    <m/>
    <m/>
    <m/>
    <n v="5.7820000000000003E-2"/>
    <n v="6.4025546983685344E-2"/>
    <s v="COILMASTER(ZQ)"/>
    <n v="144.55000000000001"/>
    <n v="160.06386745921336"/>
    <n v="182873.09599999999"/>
    <n v="202499.99999999997"/>
  </r>
  <r>
    <s v="2022/06/23 -9"/>
    <s v="내자"/>
    <m/>
    <m/>
    <s v="PO2204000129"/>
    <s v="SL220623010"/>
    <s v="220022"/>
    <s v="(주)노바스이지"/>
    <s v="KOR Warehouse"/>
    <s v="H.A/Settop/AV"/>
    <s v="박인희(rosa)"/>
    <s v="양보성(david)"/>
    <x v="80"/>
    <x v="80"/>
    <x v="59"/>
    <x v="61"/>
    <n v="28000"/>
    <m/>
    <n v="0"/>
    <n v="106"/>
    <n v="0"/>
    <n v="2968000"/>
    <n v="296800"/>
    <s v="고객사(Cust)"/>
    <s v="노바스이지"/>
    <s v="FERRITE P.I"/>
    <s v="SSP"/>
    <s v="8045"/>
    <s v="INCLUDE VAT 10%(HQ)"/>
    <m/>
    <s v="ECO2703-004634"/>
    <s v="rosa/박인희"/>
    <s v="2022/06/23 오후  2:06:19"/>
    <s v="주문서"/>
    <s v="2022/04/11 -5"/>
    <s v="SO220411005"/>
    <m/>
    <m/>
    <m/>
    <n v="0.05"/>
    <n v="8.3786518274946251E-2"/>
    <s v="COILMASTER(TH)"/>
    <n v="1400"/>
    <n v="2346.0225116984952"/>
    <n v="1771167.9999999998"/>
    <n v="2968000"/>
  </r>
  <r>
    <s v="2022/06/23 -2"/>
    <s v="외자"/>
    <m/>
    <m/>
    <s v="4500282723"/>
    <s v="SL220623002"/>
    <s v="220013"/>
    <s v="(주)휴맥스"/>
    <s v="KOR Warehouse"/>
    <s v="H.A/Settop/AV"/>
    <s v="박인희(rosa)"/>
    <s v="유상훈(sam)"/>
    <x v="81"/>
    <x v="81"/>
    <x v="60"/>
    <x v="62"/>
    <n v="12000"/>
    <s v="USD"/>
    <n v="1198.3399999999999"/>
    <n v="1.7999999999999999E-2"/>
    <n v="216"/>
    <n v="255679"/>
    <m/>
    <s v="고객사(Cust)"/>
    <s v="휴맥스"/>
    <s v="METAL P.I"/>
    <s v="MMP"/>
    <s v="252010"/>
    <s v="NOT INCLUDE VAT 0%(ALL)"/>
    <m/>
    <s v="1/25일 : 21년잔량 USD 일괄 UPLOAD"/>
    <s v="rosa/박인희"/>
    <s v="2022/06/23 오전  11:45:59"/>
    <s v="주문서"/>
    <s v="2022/01/01 -508"/>
    <s v="SO220101508"/>
    <m/>
    <m/>
    <m/>
    <n v="1.4E-2"/>
    <n v="1.7999999999999999E-2"/>
    <s v="COILMASTER(ZQ)"/>
    <n v="168"/>
    <n v="215.99999999999997"/>
    <n v="212540.15999999997"/>
    <n v="273265.91999999993"/>
  </r>
  <r>
    <s v="2022/06/23 -2"/>
    <s v="외자"/>
    <m/>
    <m/>
    <s v="4500284147"/>
    <s v="SL220623002"/>
    <s v="220013"/>
    <s v="(주)휴맥스"/>
    <s v="KOR Warehouse"/>
    <s v="H.A/Settop/AV"/>
    <s v="박인희(rosa)"/>
    <s v="유상훈(sam)"/>
    <x v="68"/>
    <x v="68"/>
    <x v="57"/>
    <x v="57"/>
    <n v="42000"/>
    <s v="USD"/>
    <n v="1198.3399999999999"/>
    <n v="1.7999999999999999E-2"/>
    <n v="756"/>
    <n v="905945"/>
    <m/>
    <s v="고객사(Cust)"/>
    <s v="휴맥스"/>
    <s v="METAL P.I"/>
    <s v="MMP"/>
    <s v="252010"/>
    <s v="NOT INCLUDE VAT 0%(ALL)"/>
    <m/>
    <s v="1/25일 : 21년잔량 USD 일괄 UPLOAD"/>
    <s v="rosa/박인희"/>
    <s v="2022/06/23 오전  11:45:59"/>
    <s v="주문서"/>
    <s v="2022/01/01 -510"/>
    <s v="SO220101510"/>
    <m/>
    <m/>
    <m/>
    <n v="1.4E-2"/>
    <n v="1.7999999999999999E-2"/>
    <s v="COILMASTER(ZQ)"/>
    <n v="588"/>
    <n v="755.99999999999989"/>
    <n v="743890.55999999994"/>
    <n v="956430.71999999974"/>
  </r>
  <r>
    <s v="2022/06/23 -2"/>
    <s v="외자"/>
    <m/>
    <m/>
    <s v="4500291644"/>
    <s v="SL220623002"/>
    <s v="220013"/>
    <s v="(주)휴맥스"/>
    <s v="KOR Warehouse"/>
    <s v="H.A/Settop/AV"/>
    <s v="박인희(rosa)"/>
    <s v="유상훈(sam)"/>
    <x v="82"/>
    <x v="82"/>
    <x v="61"/>
    <x v="63"/>
    <n v="21000"/>
    <s v="USD"/>
    <n v="1198.3399999999999"/>
    <n v="1.7999999999999999E-2"/>
    <n v="378"/>
    <n v="452973"/>
    <m/>
    <s v="고객사(Cust)"/>
    <s v="휴맥스"/>
    <s v="METAL P.I"/>
    <s v="MMP"/>
    <s v="252010"/>
    <s v="NOT INCLUDE VAT 0%(ALL)"/>
    <m/>
    <m/>
    <s v="rosa/박인희"/>
    <s v="2022/06/23 오전  11:45:59"/>
    <s v="주문서"/>
    <s v="2022/03/28 -5"/>
    <s v="SO220328005"/>
    <m/>
    <m/>
    <m/>
    <n v="1.4E-2"/>
    <n v="1.7999999999999999E-2"/>
    <s v="COILMASTER(ZQ)"/>
    <n v="294"/>
    <n v="377.99999999999994"/>
    <n v="371945.27999999997"/>
    <n v="478215.35999999987"/>
  </r>
  <r>
    <s v="2022/06/23 -2"/>
    <s v="외자"/>
    <m/>
    <m/>
    <s v="4500291644"/>
    <s v="SL220623002"/>
    <s v="220013"/>
    <s v="(주)휴맥스"/>
    <s v="KOR Warehouse"/>
    <s v="H.A/Settop/AV"/>
    <s v="박인희(rosa)"/>
    <s v="유상훈(sam)"/>
    <x v="82"/>
    <x v="82"/>
    <x v="61"/>
    <x v="63"/>
    <n v="24000"/>
    <s v="USD"/>
    <n v="1198.3399999999999"/>
    <n v="1.7999999999999999E-2"/>
    <n v="432"/>
    <n v="517683"/>
    <m/>
    <s v="고객사(Cust)"/>
    <s v="휴맥스"/>
    <s v="METAL P.I"/>
    <s v="MMP"/>
    <s v="252010"/>
    <s v="NOT INCLUDE VAT 0%(ALL)"/>
    <m/>
    <m/>
    <s v="rosa/박인희"/>
    <s v="2022/06/23 오전  11:45:59"/>
    <s v="주문서"/>
    <s v="2022/03/28 -5"/>
    <s v="SO220328005"/>
    <m/>
    <m/>
    <m/>
    <n v="1.4E-2"/>
    <n v="1.7999999999999999E-2"/>
    <s v="COILMASTER(ZQ)"/>
    <n v="336"/>
    <n v="431.99999999999994"/>
    <n v="425080.31999999995"/>
    <n v="546531.83999999985"/>
  </r>
  <r>
    <s v="2022/06/23 -2"/>
    <s v="외자"/>
    <m/>
    <m/>
    <s v="4500291518"/>
    <s v="SL220623002"/>
    <s v="220013"/>
    <s v="(주)휴맥스"/>
    <s v="KOR Warehouse"/>
    <s v="H.A/Settop/AV"/>
    <s v="박인희(rosa)"/>
    <s v="유상훈(sam)"/>
    <x v="83"/>
    <x v="83"/>
    <x v="62"/>
    <x v="64"/>
    <n v="42000"/>
    <s v="USD"/>
    <n v="1198.3399999999999"/>
    <n v="1.7999999999999999E-2"/>
    <n v="756"/>
    <n v="905945"/>
    <m/>
    <s v="고객사(Cust)"/>
    <s v="휴맥스"/>
    <s v="METAL P.I"/>
    <s v="MMP"/>
    <s v="252010"/>
    <s v="NOT INCLUDE VAT 0%(ALL)"/>
    <m/>
    <m/>
    <s v="rosa/박인희"/>
    <s v="2022/06/23 오전  11:45:59"/>
    <s v="주문서"/>
    <s v="2022/03/22 -10"/>
    <s v="4500291518"/>
    <m/>
    <m/>
    <m/>
    <n v="1.4E-2"/>
    <n v="1.7999999999999999E-2"/>
    <s v="COILMASTER(ZQ)"/>
    <n v="588"/>
    <n v="755.99999999999989"/>
    <n v="743890.55999999994"/>
    <n v="956430.71999999974"/>
  </r>
  <r>
    <s v="2022/06/23 -2"/>
    <s v="외자"/>
    <m/>
    <m/>
    <s v="4500291397"/>
    <s v="SL220623002"/>
    <s v="220013"/>
    <s v="(주)휴맥스"/>
    <s v="KOR Warehouse"/>
    <s v="H.A/Settop/AV"/>
    <s v="박인희(rosa)"/>
    <s v="유상훈(sam)"/>
    <x v="83"/>
    <x v="83"/>
    <x v="62"/>
    <x v="64"/>
    <n v="48000"/>
    <s v="USD"/>
    <n v="1198.3399999999999"/>
    <n v="1.7999999999999999E-2"/>
    <n v="864"/>
    <n v="1022717"/>
    <m/>
    <s v="고객사(Cust)"/>
    <s v="휴맥스"/>
    <s v="METAL P.I"/>
    <s v="MMP"/>
    <s v="252010"/>
    <s v="NOT INCLUDE VAT 0%(ALL)"/>
    <m/>
    <m/>
    <s v="rosa/박인희"/>
    <s v="2022/06/23 오전  11:45:59"/>
    <s v="주문서"/>
    <s v="2022/03/22 -8"/>
    <s v="4500291397"/>
    <m/>
    <m/>
    <m/>
    <n v="1.4E-2"/>
    <n v="1.7999999999999999E-2"/>
    <s v="COILMASTER(ZQ)"/>
    <n v="672"/>
    <n v="863.99999999999989"/>
    <n v="850160.6399999999"/>
    <n v="1093063.6799999997"/>
  </r>
  <r>
    <s v="2022/06/23 -2"/>
    <s v="외자"/>
    <m/>
    <m/>
    <s v="4500286725"/>
    <s v="SL220623002"/>
    <s v="220013"/>
    <s v="(주)휴맥스"/>
    <s v="KOR Warehouse"/>
    <s v="H.A/Settop/AV"/>
    <s v="박인희(rosa)"/>
    <s v="유상훈(sam)"/>
    <x v="83"/>
    <x v="83"/>
    <x v="62"/>
    <x v="64"/>
    <n v="6000"/>
    <s v="USD"/>
    <n v="1198.3399999999999"/>
    <n v="1.7999999999999999E-2"/>
    <n v="108"/>
    <n v="127840"/>
    <m/>
    <s v="고객사(Cust)"/>
    <s v="휴맥스"/>
    <s v="METAL P.I"/>
    <s v="MMP"/>
    <s v="252010"/>
    <s v="NOT INCLUDE VAT 0%(ALL)"/>
    <m/>
    <s v="1/25일 : 1/18일까지 USD 일괄 UPLOAD"/>
    <s v="rosa/박인희"/>
    <s v="2022/06/23 오전  11:45:59"/>
    <s v="주문서"/>
    <s v="2022/01/01 -611"/>
    <s v="SO220101611"/>
    <m/>
    <m/>
    <m/>
    <n v="1.4E-2"/>
    <n v="1.7999999999999999E-2"/>
    <s v="COILMASTER(ZQ)"/>
    <n v="84"/>
    <n v="107.99999999999999"/>
    <n v="106270.07999999999"/>
    <n v="136632.95999999996"/>
  </r>
  <r>
    <s v="2022/06/22 -11"/>
    <s v="외자"/>
    <m/>
    <m/>
    <s v="2204220515"/>
    <s v="SL220629025"/>
    <s v="220018"/>
    <s v="엘지이노텍"/>
    <s v="KOR Warehouse"/>
    <s v="Automotive"/>
    <s v="차세권(golderg)"/>
    <s v="차세권(golderg)"/>
    <x v="84"/>
    <x v="84"/>
    <x v="63"/>
    <x v="65"/>
    <n v="500"/>
    <s v="USD"/>
    <n v="1291.7"/>
    <n v="0.12659999999999999"/>
    <n v="63.3"/>
    <n v="81765"/>
    <m/>
    <s v="고객사(Cust)"/>
    <s v="엘지이노텍"/>
    <s v="FERRITE P.I"/>
    <s v="SSP"/>
    <s v="12080"/>
    <s v="NOT INCLUDE VAT 0%(ALL)"/>
    <s v="220630-AP1"/>
    <m/>
    <s v="Golderg/차세권"/>
    <s v="2022/06/29 오후  6:14:06"/>
    <s v="주문서"/>
    <s v="2022/05/16 -6"/>
    <s v="SO220516006"/>
    <m/>
    <m/>
    <m/>
    <n v="9.0999999999999998E-2"/>
    <n v="0.12659999999999999"/>
    <s v="COILMASTER(ZQ)"/>
    <n v="45.5"/>
    <n v="63.3"/>
    <n v="57562.959999999992"/>
    <n v="80082.09599999999"/>
  </r>
  <r>
    <s v="2022/06/22 -11"/>
    <s v="외자"/>
    <m/>
    <m/>
    <s v="2203220406LGIT"/>
    <s v="SL220629025"/>
    <s v="220018"/>
    <s v="엘지이노텍"/>
    <s v="KOR Warehouse"/>
    <s v="Automotive"/>
    <s v="차세권(golderg)"/>
    <s v="차세권(golderg)"/>
    <x v="84"/>
    <x v="84"/>
    <x v="63"/>
    <x v="65"/>
    <n v="3500"/>
    <s v="USD"/>
    <n v="1291.7"/>
    <n v="0.12659999999999999"/>
    <n v="443.1"/>
    <n v="572352"/>
    <m/>
    <s v="고객사(Cust)"/>
    <s v="엘지이노텍"/>
    <s v="FERRITE P.I"/>
    <s v="SSP"/>
    <s v="12080"/>
    <s v="NOT INCLUDE VAT 0%(ALL)"/>
    <s v="220630-AP1"/>
    <m/>
    <s v="Golderg/차세권"/>
    <s v="2022/06/29 오후  6:14:06"/>
    <s v="주문서"/>
    <s v="2022/04/07 -3"/>
    <s v="SO220407003"/>
    <m/>
    <m/>
    <m/>
    <n v="9.0999999999999998E-2"/>
    <n v="0.12659999999999999"/>
    <s v="COILMASTER(ZQ)"/>
    <n v="318.5"/>
    <n v="443.09999999999997"/>
    <n v="402940.72"/>
    <n v="560574.6719999999"/>
  </r>
  <r>
    <s v="2022/06/22 -10"/>
    <s v="외자"/>
    <m/>
    <m/>
    <s v="12022052400001"/>
    <s v="SL220629012"/>
    <s v="220047"/>
    <s v="씨유테크주식회사"/>
    <s v="KOR Warehouse"/>
    <s v="Display"/>
    <s v="차세권(golderg)"/>
    <s v="차세권(golderg)"/>
    <x v="67"/>
    <x v="67"/>
    <x v="56"/>
    <x v="56"/>
    <n v="3000"/>
    <s v="USD"/>
    <n v="1277.3499999999999"/>
    <n v="4.8000000000000001E-2"/>
    <n v="144"/>
    <n v="183938"/>
    <m/>
    <s v="고객사(Cust)"/>
    <s v="S/S SDC"/>
    <s v="METAL P.I"/>
    <s v="MMPF"/>
    <s v="252010"/>
    <s v="NOT INCLUDE VAT 0%(ALL)"/>
    <m/>
    <m/>
    <s v="Golderg/차세권"/>
    <s v="2022/06/30 오후  5:24:40"/>
    <s v="주문서"/>
    <s v="2022/05/24 -2"/>
    <s v="SO220524002"/>
    <m/>
    <m/>
    <m/>
    <n v="1.4E-2"/>
    <n v="4.8000000000000001E-2"/>
    <s v="COILMASTER(ZQ)"/>
    <n v="42"/>
    <n v="144"/>
    <n v="53135.039999999994"/>
    <n v="182177.27999999997"/>
  </r>
  <r>
    <s v="2022/06/22 -10"/>
    <s v="외자"/>
    <m/>
    <m/>
    <s v="12022051100012"/>
    <s v="SL220629012"/>
    <s v="220047"/>
    <s v="씨유테크주식회사"/>
    <s v="KOR Warehouse"/>
    <s v="Display"/>
    <s v="차세권(golderg)"/>
    <s v="차세권(golderg)"/>
    <x v="67"/>
    <x v="67"/>
    <x v="56"/>
    <x v="56"/>
    <n v="24000"/>
    <s v="USD"/>
    <n v="1277.3499999999999"/>
    <n v="4.8000000000000001E-2"/>
    <n v="1152"/>
    <n v="1471507"/>
    <m/>
    <s v="고객사(Cust)"/>
    <s v="S/S SDC"/>
    <s v="METAL P.I"/>
    <s v="MMPF"/>
    <s v="252010"/>
    <s v="NOT INCLUDE VAT 0%(ALL)"/>
    <m/>
    <m/>
    <s v="Golderg/차세권"/>
    <s v="2022/06/30 오후  5:24:40"/>
    <s v="주문서"/>
    <s v="2022/05/12 -1"/>
    <s v="SO220512001"/>
    <m/>
    <m/>
    <m/>
    <n v="1.4E-2"/>
    <n v="4.8000000000000001E-2"/>
    <s v="COILMASTER(ZQ)"/>
    <n v="336"/>
    <n v="1152"/>
    <n v="425080.31999999995"/>
    <n v="1457418.2399999998"/>
  </r>
  <r>
    <s v="2022/06/22 -10"/>
    <s v="외자"/>
    <m/>
    <m/>
    <s v="12022040700008"/>
    <s v="SL220629012"/>
    <s v="220047"/>
    <s v="씨유테크주식회사"/>
    <s v="KOR Warehouse"/>
    <s v="Display"/>
    <s v="차세권(golderg)"/>
    <s v="차세권(golderg)"/>
    <x v="67"/>
    <x v="67"/>
    <x v="56"/>
    <x v="56"/>
    <n v="21000"/>
    <s v="USD"/>
    <n v="1277.3499999999999"/>
    <n v="4.8000000000000001E-2"/>
    <n v="1008"/>
    <n v="1287569"/>
    <m/>
    <s v="고객사(Cust)"/>
    <s v="S/S SDC"/>
    <s v="METAL P.I"/>
    <s v="MMPF"/>
    <s v="252010"/>
    <s v="NOT INCLUDE VAT 0%(ALL)"/>
    <m/>
    <m/>
    <s v="Golderg/차세권"/>
    <s v="2022/06/30 오후  5:24:40"/>
    <s v="주문서"/>
    <s v="2022/04/07 -1"/>
    <s v="SO220407001"/>
    <m/>
    <m/>
    <m/>
    <n v="1.4E-2"/>
    <n v="4.8000000000000001E-2"/>
    <s v="COILMASTER(ZQ)"/>
    <n v="294"/>
    <n v="1008"/>
    <n v="371945.27999999997"/>
    <n v="1275240.96"/>
  </r>
  <r>
    <s v="2022/06/22 -7"/>
    <s v="외자"/>
    <s v="CMWD220622-12HQ-AT-FOXCONN"/>
    <s v="DHL AWB NO.2978223581"/>
    <s v="MC20220621ZKWID23"/>
    <s v="SL220622007"/>
    <s v="220006"/>
    <s v="COILMASTER(EU)"/>
    <s v="KOR Warehouse"/>
    <s v="****"/>
    <s v="Arean(WD)"/>
    <s v="이종찬(Jason)"/>
    <x v="85"/>
    <x v="85"/>
    <x v="64"/>
    <x v="66"/>
    <n v="160"/>
    <s v="USD"/>
    <n v="1269.8800000000001"/>
    <n v="0.125"/>
    <n v="20"/>
    <n v="25398"/>
    <m/>
    <s v="CoilMaster"/>
    <s v="COILMASTER(EU)"/>
    <s v="METAL P.I"/>
    <s v="MMPP"/>
    <s v="7030"/>
    <s v="NOT INCLUDE VAT 0%(ALL)"/>
    <s v="유상샘플 진행 (문등, 조경)"/>
    <s v="WD"/>
    <s v="허하이샤(WD)"/>
    <s v="2022/06/30 오후  8:25:56"/>
    <s v="주문서"/>
    <s v="2022/06/22 -8"/>
    <s v="SO220622008"/>
    <m/>
    <m/>
    <m/>
    <n v="0.1"/>
    <n v="0.125"/>
    <s v="COILMASTER(WD)"/>
    <n v="16"/>
    <n v="20"/>
    <n v="20241.919999999998"/>
    <n v="25302.399999999998"/>
  </r>
  <r>
    <s v="2022/06/21 -8"/>
    <s v="외자"/>
    <s v="CM-20220620GZ01"/>
    <m/>
    <s v="2206170626LGDGZ"/>
    <s v="SL220629042"/>
    <s v="220049"/>
    <s v="LG DISPLAY(GZ)"/>
    <s v="KOR Warehouse"/>
    <s v="Display"/>
    <s v="차세권(golderg)"/>
    <s v="차세권(golderg)"/>
    <x v="5"/>
    <x v="5"/>
    <x v="5"/>
    <x v="5"/>
    <n v="51000"/>
    <s v="USD"/>
    <n v="1269.8800000000001"/>
    <n v="5.2479999999999999E-2"/>
    <n v="2676.48"/>
    <n v="3398808"/>
    <m/>
    <s v="고객사(Cust)"/>
    <s v="LG DISPLAY"/>
    <s v="METAL P.I"/>
    <s v="MMPP"/>
    <s v="6030"/>
    <s v="NOT INCLUDE VAT 0%(ALL)"/>
    <m/>
    <m/>
    <s v="Golderg/차세권"/>
    <s v="2022/06/29 오후  7:45:23"/>
    <s v="주문서"/>
    <s v="2022/06/27 -2"/>
    <s v="SO220627002"/>
    <m/>
    <m/>
    <m/>
    <n v="5.024E-2"/>
    <n v="5.2479999999999999E-2"/>
    <s v="COILMASTER(WD)"/>
    <n v="2562.2399999999998"/>
    <n v="2676.48"/>
    <n v="3241541.0687999995"/>
    <n v="3386068.3775999998"/>
  </r>
  <r>
    <s v="2022/06/21 -8"/>
    <s v="외자"/>
    <s v="CM-20220620GZ01"/>
    <m/>
    <s v="2205310616LGDGZ"/>
    <s v="SL220629042"/>
    <s v="220049"/>
    <s v="LG DISPLAY(GZ)"/>
    <s v="KOR Warehouse"/>
    <s v="Display"/>
    <s v="차세권(golderg)"/>
    <s v="차세권(golderg)"/>
    <x v="5"/>
    <x v="5"/>
    <x v="5"/>
    <x v="5"/>
    <n v="249000"/>
    <s v="USD"/>
    <n v="1269.8800000000001"/>
    <n v="5.2479999999999999E-2"/>
    <n v="13067.52"/>
    <n v="16594182"/>
    <m/>
    <s v="고객사(Cust)"/>
    <s v="LG DISPLAY"/>
    <s v="METAL P.I"/>
    <s v="MMPP"/>
    <s v="6030"/>
    <s v="NOT INCLUDE VAT 0%(ALL)"/>
    <m/>
    <m/>
    <s v="Golderg/차세권"/>
    <s v="2022/06/29 오후  7:45:23"/>
    <s v="주문서"/>
    <s v="2022/06/17 -1"/>
    <s v="SO220617001"/>
    <m/>
    <m/>
    <m/>
    <n v="5.024E-2"/>
    <n v="5.2479999999999999E-2"/>
    <s v="COILMASTER(WD)"/>
    <n v="12509.76"/>
    <n v="13067.52"/>
    <n v="15826347.571199998"/>
    <n v="16531980.9024"/>
  </r>
  <r>
    <s v="2022/06/21 -8"/>
    <s v="외자"/>
    <s v="CM-20220620GZ01"/>
    <m/>
    <s v="2205310616LGDGZ"/>
    <s v="SL220629042"/>
    <s v="220049"/>
    <s v="LG DISPLAY(GZ)"/>
    <s v="KOR Warehouse"/>
    <s v="Display"/>
    <s v="차세권(golderg)"/>
    <s v="차세권(golderg)"/>
    <x v="61"/>
    <x v="61"/>
    <x v="50"/>
    <x v="50"/>
    <n v="1000"/>
    <s v="USD"/>
    <n v="1269.8800000000001"/>
    <n v="5.4960000000000002E-2"/>
    <n v="54.96"/>
    <n v="69793"/>
    <m/>
    <s v="고객사(Cust)"/>
    <s v="LG DISPLAY"/>
    <s v="METAL P.I"/>
    <s v="MMPP"/>
    <s v="6030"/>
    <s v="NOT INCLUDE VAT 0%(ALL)"/>
    <m/>
    <m/>
    <s v="Golderg/차세권"/>
    <s v="2022/06/29 오후  7:45:23"/>
    <s v="주문서"/>
    <s v="2022/06/17 -1"/>
    <s v="SO220617001"/>
    <m/>
    <m/>
    <m/>
    <n v="4.9000000000000002E-2"/>
    <n v="5.4960000000000002E-2"/>
    <s v="COILMASTER(WD)"/>
    <n v="49"/>
    <n v="54.96"/>
    <n v="61990.879999999997"/>
    <n v="69530.99519999999"/>
  </r>
  <r>
    <s v="2022/06/21 -8"/>
    <s v="외자"/>
    <s v="CM-20220620GZ01"/>
    <m/>
    <s v="2205310616LGDGZ"/>
    <s v="SL220629042"/>
    <s v="220049"/>
    <s v="LG DISPLAY(GZ)"/>
    <s v="KOR Warehouse"/>
    <s v="Display"/>
    <s v="차세권(golderg)"/>
    <s v="차세권(golderg)"/>
    <x v="62"/>
    <x v="62"/>
    <x v="51"/>
    <x v="51"/>
    <n v="24000"/>
    <s v="USD"/>
    <n v="1269.8800000000001"/>
    <n v="2.349E-2"/>
    <n v="563.76"/>
    <n v="715908"/>
    <m/>
    <s v="고객사(Cust)"/>
    <s v="LG DISPLAY"/>
    <s v="FERRITE P.I"/>
    <s v="DOP/DCP"/>
    <s v="3012"/>
    <s v="NOT INCLUDE VAT 0%(ALL)"/>
    <m/>
    <m/>
    <s v="Golderg/차세권"/>
    <s v="2022/06/29 오후  7:45:23"/>
    <s v="주문서"/>
    <s v="2022/06/17 -1"/>
    <s v="SO220617001"/>
    <m/>
    <m/>
    <m/>
    <n v="2.1999999999999999E-2"/>
    <n v="2.349E-2"/>
    <s v="COILMASTER(ZQ)"/>
    <n v="528"/>
    <n v="563.76"/>
    <n v="667983.35999999999"/>
    <n v="713224.05119999987"/>
  </r>
  <r>
    <s v="2022/06/21 -8"/>
    <s v="외자"/>
    <s v="CM-20220620GZ01"/>
    <m/>
    <s v="2205310616LGDGZ"/>
    <s v="SL220629042"/>
    <s v="220049"/>
    <s v="LG DISPLAY(GZ)"/>
    <s v="KOR Warehouse"/>
    <s v="Display"/>
    <s v="차세권(golderg)"/>
    <s v="차세권(golderg)"/>
    <x v="65"/>
    <x v="65"/>
    <x v="54"/>
    <x v="54"/>
    <n v="200000"/>
    <s v="USD"/>
    <n v="1269.8800000000001"/>
    <n v="3.9E-2"/>
    <n v="7800"/>
    <n v="9905064"/>
    <m/>
    <s v="고객사(Cust)"/>
    <s v="LG DISPLAY"/>
    <s v="FERRITE P.I"/>
    <s v="DP"/>
    <s v="8040"/>
    <s v="NOT INCLUDE VAT 0%(ALL)"/>
    <m/>
    <m/>
    <s v="Golderg/차세권"/>
    <s v="2022/06/29 오후  7:45:23"/>
    <s v="주문서"/>
    <s v="2022/06/17 -1"/>
    <s v="SO220617001"/>
    <m/>
    <m/>
    <m/>
    <n v="3.1E-2"/>
    <n v="3.9E-2"/>
    <s v="COILMASTER(TH)"/>
    <n v="6200"/>
    <n v="7800"/>
    <n v="7843743.9999999991"/>
    <n v="9867936"/>
  </r>
  <r>
    <s v="2022/06/21 -8"/>
    <s v="외자"/>
    <s v="CM-20220620GZ01"/>
    <m/>
    <s v="220526LGDGZ"/>
    <s v="SL220629042"/>
    <s v="220049"/>
    <s v="LG DISPLAY(GZ)"/>
    <s v="KOR Warehouse"/>
    <s v="Display"/>
    <s v="차세권(golderg)"/>
    <s v="차세권(golderg)"/>
    <x v="65"/>
    <x v="65"/>
    <x v="54"/>
    <x v="54"/>
    <n v="51000"/>
    <s v="USD"/>
    <n v="1269.8800000000001"/>
    <n v="3.9E-2"/>
    <n v="1989"/>
    <n v="2451124"/>
    <m/>
    <s v="고객사(Cust)"/>
    <s v="LG DISPLAY"/>
    <s v="FERRITE P.I"/>
    <s v="DP"/>
    <s v="8040"/>
    <s v="NOT INCLUDE VAT 0%(ALL)"/>
    <m/>
    <m/>
    <s v="Golderg/차세권"/>
    <s v="2022/06/29 오후  7:45:23"/>
    <s v="주문서"/>
    <s v="2022/05/26 -6"/>
    <s v="SO220526006"/>
    <m/>
    <m/>
    <m/>
    <n v="3.1E-2"/>
    <n v="3.9E-2"/>
    <s v="COILMASTER(TH)"/>
    <n v="1581"/>
    <n v="1989"/>
    <n v="2000154.7199999997"/>
    <n v="2516323.6799999997"/>
  </r>
  <r>
    <s v="2022/06/21 -8"/>
    <s v="외자"/>
    <s v="CM-20220620GZ01"/>
    <m/>
    <s v="2205200525LGDGZ"/>
    <s v="SL220629042"/>
    <s v="220049"/>
    <s v="LG DISPLAY(GZ)"/>
    <s v="KOR Warehouse"/>
    <s v="Display"/>
    <s v="차세권(golderg)"/>
    <s v="차세권(golderg)"/>
    <x v="65"/>
    <x v="65"/>
    <x v="54"/>
    <x v="54"/>
    <n v="49000"/>
    <s v="USD"/>
    <n v="1269.8800000000001"/>
    <n v="3.9E-2"/>
    <n v="1911"/>
    <n v="2355002"/>
    <m/>
    <s v="고객사(Cust)"/>
    <s v="LG DISPLAY"/>
    <s v="FERRITE P.I"/>
    <s v="DP"/>
    <s v="8040"/>
    <s v="NOT INCLUDE VAT 0%(ALL)"/>
    <m/>
    <m/>
    <s v="Golderg/차세권"/>
    <s v="2022/06/29 오후  7:45:23"/>
    <s v="주문서"/>
    <s v="2022/05/26 -4"/>
    <s v="SO220526004"/>
    <m/>
    <m/>
    <m/>
    <n v="3.1E-2"/>
    <n v="3.9E-2"/>
    <s v="COILMASTER(TH)"/>
    <n v="1519"/>
    <n v="1911"/>
    <n v="1921717.2799999998"/>
    <n v="2417644.3199999998"/>
  </r>
  <r>
    <s v="2022/06/21 -7"/>
    <s v="외자"/>
    <m/>
    <m/>
    <s v="2205130519LGD"/>
    <s v="SL220629038"/>
    <s v="220016"/>
    <s v="LG DISPLAY(KOR)"/>
    <s v="KOR Warehouse"/>
    <s v="Display"/>
    <s v="차세권(golderg)"/>
    <s v="차세권(golderg)"/>
    <x v="86"/>
    <x v="86"/>
    <x v="65"/>
    <x v="67"/>
    <n v="1000"/>
    <s v="USD"/>
    <n v="1291.7"/>
    <n v="5.6480000000000002E-2"/>
    <n v="56.48"/>
    <n v="72955"/>
    <m/>
    <s v="고객사(Cust)"/>
    <s v="LG DISPLAY"/>
    <s v="METAL P.I"/>
    <s v="MMPP"/>
    <s v="6030"/>
    <s v="NOT INCLUDE VAT 0%(ALL)"/>
    <s v="220630-M02"/>
    <m/>
    <s v="Golderg/차세권"/>
    <s v="2022/06/29 오후  7:32:51"/>
    <s v="주문서"/>
    <s v="2022/05/19 -7"/>
    <s v="SO220519007"/>
    <m/>
    <m/>
    <m/>
    <n v="5.024E-2"/>
    <n v="5.6480000000000002E-2"/>
    <s v="COILMASTER(WD)"/>
    <n v="50.24"/>
    <n v="56.480000000000004"/>
    <n v="63559.628799999999"/>
    <n v="71453.977599999998"/>
  </r>
  <r>
    <s v="2022/06/21 -7"/>
    <s v="외자"/>
    <m/>
    <m/>
    <s v="2205200616LGD"/>
    <s v="SL220629038"/>
    <s v="220016"/>
    <s v="LG DISPLAY(KOR)"/>
    <s v="KOR Warehouse"/>
    <s v="Display"/>
    <s v="차세권(golderg)"/>
    <s v="차세권(golderg)"/>
    <x v="62"/>
    <x v="62"/>
    <x v="51"/>
    <x v="51"/>
    <n v="51000"/>
    <s v="USD"/>
    <n v="1291.7"/>
    <n v="2.349E-2"/>
    <n v="1197.99"/>
    <n v="1547444"/>
    <m/>
    <s v="고객사(Cust)"/>
    <s v="LG DISPLAY"/>
    <s v="FERRITE P.I"/>
    <s v="DOP/DCP"/>
    <s v="3012"/>
    <s v="NOT INCLUDE VAT 0%(ALL)"/>
    <s v="220630-M02"/>
    <m/>
    <s v="Golderg/차세권"/>
    <s v="2022/06/29 오후  7:32:51"/>
    <s v="주문서"/>
    <s v="2022/06/16 -10"/>
    <s v="SO220616010"/>
    <m/>
    <m/>
    <m/>
    <n v="2.1999999999999999E-2"/>
    <n v="2.349E-2"/>
    <s v="COILMASTER(ZQ)"/>
    <n v="1122"/>
    <n v="1197.99"/>
    <n v="1419464.64"/>
    <n v="1515601.1087999998"/>
  </r>
  <r>
    <s v="2022/06/21 -7"/>
    <s v="외자"/>
    <m/>
    <m/>
    <s v="2205200616LGD"/>
    <s v="SL220629038"/>
    <s v="220016"/>
    <s v="LG DISPLAY(KOR)"/>
    <s v="KOR Warehouse"/>
    <s v="Display"/>
    <s v="차세권(golderg)"/>
    <s v="차세권(golderg)"/>
    <x v="64"/>
    <x v="64"/>
    <x v="53"/>
    <x v="53"/>
    <n v="280000"/>
    <s v="USD"/>
    <n v="1291.7"/>
    <n v="2.1700000000000001E-2"/>
    <n v="6076"/>
    <n v="7848369"/>
    <m/>
    <s v="고객사(Cust)"/>
    <s v="LG DISPLAY"/>
    <s v="FERRITE P.I"/>
    <s v="DOP/DCP"/>
    <s v="3910"/>
    <s v="NOT INCLUDE VAT 0%(ALL)"/>
    <s v="220630-M02"/>
    <m/>
    <s v="Golderg/차세권"/>
    <s v="2022/06/29 오후  7:32:51"/>
    <s v="주문서"/>
    <s v="2022/06/16 -10"/>
    <s v="SO220616010"/>
    <m/>
    <m/>
    <m/>
    <n v="0.02"/>
    <n v="2.1700000000000001E-2"/>
    <s v="COILMASTER(ZQ)"/>
    <n v="5600"/>
    <n v="6076"/>
    <n v="7084671.9999999991"/>
    <n v="7686869.1199999992"/>
  </r>
  <r>
    <s v="2022/06/21 -7"/>
    <s v="외자"/>
    <m/>
    <m/>
    <s v="2205130519LGD"/>
    <s v="SL220629038"/>
    <s v="220016"/>
    <s v="LG DISPLAY(KOR)"/>
    <s v="KOR Warehouse"/>
    <s v="Display"/>
    <s v="차세권(golderg)"/>
    <s v="차세권(golderg)"/>
    <x v="64"/>
    <x v="64"/>
    <x v="53"/>
    <x v="53"/>
    <n v="20000"/>
    <s v="USD"/>
    <n v="1291.7"/>
    <n v="2.1700000000000001E-2"/>
    <n v="434"/>
    <n v="560598"/>
    <m/>
    <s v="고객사(Cust)"/>
    <s v="LG DISPLAY"/>
    <s v="FERRITE P.I"/>
    <s v="DOP/DCP"/>
    <s v="3910"/>
    <s v="NOT INCLUDE VAT 0%(ALL)"/>
    <s v="220630-M02"/>
    <m/>
    <s v="Golderg/차세권"/>
    <s v="2022/06/29 오후  7:32:51"/>
    <s v="주문서"/>
    <s v="2022/05/19 -7"/>
    <s v="SO220519007"/>
    <m/>
    <m/>
    <m/>
    <n v="0.02"/>
    <n v="2.1700000000000001E-2"/>
    <s v="COILMASTER(ZQ)"/>
    <n v="400"/>
    <n v="434"/>
    <n v="506047.99999999994"/>
    <n v="549062.07999999996"/>
  </r>
  <r>
    <s v="2022/06/21 -7"/>
    <s v="외자"/>
    <m/>
    <m/>
    <s v="2205200616LGD"/>
    <s v="SL220629038"/>
    <s v="220016"/>
    <s v="LG DISPLAY(KOR)"/>
    <s v="KOR Warehouse"/>
    <s v="Display"/>
    <s v="차세권(golderg)"/>
    <s v="차세권(golderg)"/>
    <x v="7"/>
    <x v="7"/>
    <x v="7"/>
    <x v="7"/>
    <n v="50000"/>
    <s v="USD"/>
    <n v="1291.7"/>
    <n v="2.7E-2"/>
    <n v="1350"/>
    <n v="1743795"/>
    <m/>
    <s v="고객사(Cust)"/>
    <s v="LG DISPLAY"/>
    <s v="FERRITE P.I"/>
    <s v="DP"/>
    <s v="8018"/>
    <s v="NOT INCLUDE VAT 0%(ALL)"/>
    <s v="220630-M02"/>
    <m/>
    <s v="Golderg/차세권"/>
    <s v="2022/06/29 오후  7:32:51"/>
    <s v="주문서"/>
    <s v="2022/06/16 -10"/>
    <s v="SO220616010"/>
    <m/>
    <m/>
    <m/>
    <n v="2.4E-2"/>
    <n v="2.7E-2"/>
    <s v="COILMASTER(TH)"/>
    <n v="1200"/>
    <n v="1350"/>
    <n v="1518143.9999999998"/>
    <n v="1707911.9999999998"/>
  </r>
  <r>
    <s v="2022/06/21 -6"/>
    <s v="외자"/>
    <m/>
    <m/>
    <s v="2204070412LGIT"/>
    <s v="SL220629024"/>
    <s v="220018"/>
    <s v="엘지이노텍"/>
    <s v="KOR Warehouse"/>
    <s v="Automotive"/>
    <s v="차세권(golderg)"/>
    <s v="차세권(golderg)"/>
    <x v="87"/>
    <x v="87"/>
    <x v="66"/>
    <x v="68"/>
    <n v="600"/>
    <s v="USD"/>
    <n v="1291.7"/>
    <n v="0.108"/>
    <n v="64.8"/>
    <n v="83702"/>
    <m/>
    <s v="고객사(Cust)"/>
    <s v="엘지이노텍"/>
    <s v="FERRITE P.I"/>
    <s v="SSP"/>
    <s v="10040"/>
    <s v="NOT INCLUDE VAT 0%(ALL)"/>
    <s v="220630-AP1"/>
    <m/>
    <s v="Golderg/차세권"/>
    <s v="2022/06/29 오후  6:10:44"/>
    <s v="주문서"/>
    <s v="2022/04/13 -1"/>
    <s v="SO220413001"/>
    <m/>
    <m/>
    <m/>
    <n v="8.4000000000000005E-2"/>
    <n v="0.108"/>
    <s v="COILMASTER(ZQ)"/>
    <n v="50.400000000000006"/>
    <n v="64.8"/>
    <n v="63762.048000000003"/>
    <n v="81979.775999999983"/>
  </r>
  <r>
    <s v="2022/06/21 -6"/>
    <s v="외자"/>
    <m/>
    <m/>
    <s v="2203220406LGIT"/>
    <s v="SL220629024"/>
    <s v="220018"/>
    <s v="엘지이노텍"/>
    <s v="KOR Warehouse"/>
    <s v="Automotive"/>
    <s v="차세권(golderg)"/>
    <s v="차세권(golderg)"/>
    <x v="87"/>
    <x v="87"/>
    <x v="66"/>
    <x v="68"/>
    <n v="2400"/>
    <s v="USD"/>
    <n v="1291.7"/>
    <n v="0.108"/>
    <n v="259.2"/>
    <n v="334809"/>
    <m/>
    <s v="고객사(Cust)"/>
    <s v="엘지이노텍"/>
    <s v="FERRITE P.I"/>
    <s v="SSP"/>
    <s v="10040"/>
    <s v="NOT INCLUDE VAT 0%(ALL)"/>
    <s v="220630-AP1"/>
    <m/>
    <s v="Golderg/차세권"/>
    <s v="2022/06/29 오후  6:10:44"/>
    <s v="주문서"/>
    <s v="2022/04/07 -3"/>
    <s v="SO220407003"/>
    <m/>
    <m/>
    <m/>
    <n v="8.4000000000000005E-2"/>
    <n v="0.108"/>
    <s v="COILMASTER(ZQ)"/>
    <n v="201.60000000000002"/>
    <n v="259.2"/>
    <n v="255048.19200000001"/>
    <n v="327919.10399999993"/>
  </r>
  <r>
    <s v="2022/06/21 -6"/>
    <s v="외자"/>
    <m/>
    <m/>
    <s v="2204070412LGIT"/>
    <s v="SL220629024"/>
    <s v="220018"/>
    <s v="엘지이노텍"/>
    <s v="KOR Warehouse"/>
    <s v="Automotive"/>
    <s v="차세권(golderg)"/>
    <s v="차세권(golderg)"/>
    <x v="88"/>
    <x v="88"/>
    <x v="67"/>
    <x v="69"/>
    <n v="1000"/>
    <s v="USD"/>
    <n v="1291.7"/>
    <n v="0.12659999999999999"/>
    <n v="126.6"/>
    <n v="163529"/>
    <m/>
    <s v="고객사(Cust)"/>
    <s v="엘지이노텍"/>
    <s v="FERRITE P.I"/>
    <s v="SSP"/>
    <s v="12080"/>
    <s v="NOT INCLUDE VAT 0%(ALL)"/>
    <s v="220630-AP1"/>
    <m/>
    <s v="Golderg/차세권"/>
    <s v="2022/06/29 오후  6:10:44"/>
    <s v="주문서"/>
    <s v="2022/04/13 -1"/>
    <s v="SO220413001"/>
    <m/>
    <m/>
    <m/>
    <n v="9.0999999999999998E-2"/>
    <n v="0.12659999999999999"/>
    <s v="COILMASTER(ZQ)"/>
    <n v="91"/>
    <n v="126.6"/>
    <n v="115125.91999999998"/>
    <n v="160164.19199999998"/>
  </r>
  <r>
    <s v="2022/06/21 -6"/>
    <s v="외자"/>
    <m/>
    <m/>
    <s v="2203220406LGIT"/>
    <s v="SL220629024"/>
    <s v="220018"/>
    <s v="엘지이노텍"/>
    <s v="KOR Warehouse"/>
    <s v="Automotive"/>
    <s v="차세권(golderg)"/>
    <s v="차세권(golderg)"/>
    <x v="88"/>
    <x v="88"/>
    <x v="67"/>
    <x v="69"/>
    <n v="2000"/>
    <s v="USD"/>
    <n v="1291.7"/>
    <n v="0.12659999999999999"/>
    <n v="253.2"/>
    <n v="327058"/>
    <m/>
    <s v="고객사(Cust)"/>
    <s v="엘지이노텍"/>
    <s v="FERRITE P.I"/>
    <s v="SSP"/>
    <s v="12080"/>
    <s v="NOT INCLUDE VAT 0%(ALL)"/>
    <s v="220630-AP1"/>
    <m/>
    <s v="Golderg/차세권"/>
    <s v="2022/06/29 오후  6:10:44"/>
    <s v="주문서"/>
    <s v="2022/04/07 -3"/>
    <s v="SO220407003"/>
    <m/>
    <m/>
    <m/>
    <n v="9.0999999999999998E-2"/>
    <n v="0.12659999999999999"/>
    <s v="COILMASTER(ZQ)"/>
    <n v="182"/>
    <n v="253.2"/>
    <n v="230251.83999999997"/>
    <n v="320328.38399999996"/>
  </r>
  <r>
    <s v="2022/06/21 -6"/>
    <s v="외자"/>
    <m/>
    <m/>
    <s v="2204220515"/>
    <s v="SL220629024"/>
    <s v="220018"/>
    <s v="엘지이노텍"/>
    <s v="KOR Warehouse"/>
    <s v="Automotive"/>
    <s v="차세권(golderg)"/>
    <s v="차세권(golderg)"/>
    <x v="89"/>
    <x v="89"/>
    <x v="68"/>
    <x v="70"/>
    <n v="1000"/>
    <s v="USD"/>
    <n v="1291.7"/>
    <n v="4.5499999999999999E-2"/>
    <n v="45.5"/>
    <n v="58772"/>
    <m/>
    <s v="고객사(Cust)"/>
    <s v="엘지이노텍"/>
    <s v="FERRITE P.I"/>
    <s v="DP"/>
    <s v="6045"/>
    <s v="NOT INCLUDE VAT 0%(ALL)"/>
    <s v="220630-AP1"/>
    <m/>
    <s v="Golderg/차세권"/>
    <s v="2022/06/29 오후  6:10:44"/>
    <s v="주문서"/>
    <s v="2022/05/16 -6"/>
    <s v="SO220516006"/>
    <m/>
    <m/>
    <m/>
    <n v="3.2500000000000001E-2"/>
    <n v="4.5499999999999999E-2"/>
    <s v="COILMASTER(ZQ)"/>
    <n v="32.5"/>
    <n v="45.5"/>
    <n v="41116.399999999994"/>
    <n v="57562.959999999992"/>
  </r>
  <r>
    <s v="2022/06/21 -6"/>
    <s v="외자"/>
    <m/>
    <m/>
    <s v="2204220515"/>
    <s v="SL220629024"/>
    <s v="220018"/>
    <s v="엘지이노텍"/>
    <s v="KOR Warehouse"/>
    <s v="Automotive"/>
    <s v="차세권(golderg)"/>
    <s v="차세권(golderg)"/>
    <x v="90"/>
    <x v="90"/>
    <x v="69"/>
    <x v="71"/>
    <n v="1000"/>
    <s v="USD"/>
    <n v="1291.7"/>
    <n v="4.5499999999999999E-2"/>
    <n v="45.5"/>
    <n v="58772"/>
    <m/>
    <s v="고객사(Cust)"/>
    <s v="엘지이노텍"/>
    <s v="FERRITE P.I"/>
    <s v="DP"/>
    <s v="6045"/>
    <s v="NOT INCLUDE VAT 0%(ALL)"/>
    <s v="220630-AP1"/>
    <m/>
    <s v="Golderg/차세권"/>
    <s v="2022/06/29 오후  6:10:44"/>
    <s v="주문서"/>
    <s v="2022/05/16 -6"/>
    <s v="SO220516006"/>
    <m/>
    <m/>
    <m/>
    <n v="3.5000000000000003E-2"/>
    <n v="4.5499999999999999E-2"/>
    <s v="COILMASTER(ZQ)"/>
    <n v="35"/>
    <n v="45.5"/>
    <n v="44279.199999999997"/>
    <n v="57562.959999999992"/>
  </r>
  <r>
    <s v="2022/06/21 -6"/>
    <s v="외자"/>
    <m/>
    <m/>
    <s v="2204220515"/>
    <s v="SL220629024"/>
    <s v="220018"/>
    <s v="엘지이노텍"/>
    <s v="KOR Warehouse"/>
    <s v="Automotive"/>
    <s v="차세권(golderg)"/>
    <s v="차세권(golderg)"/>
    <x v="91"/>
    <x v="91"/>
    <x v="70"/>
    <x v="72"/>
    <n v="4000"/>
    <s v="USD"/>
    <n v="1291.7"/>
    <n v="4.5499999999999999E-2"/>
    <n v="182"/>
    <n v="235089"/>
    <m/>
    <s v="고객사(Cust)"/>
    <s v="엘지이노텍"/>
    <s v="FERRITE P.I"/>
    <s v="DP"/>
    <s v="6045"/>
    <s v="NOT INCLUDE VAT 0%(ALL)"/>
    <s v="220630-AP1"/>
    <m/>
    <s v="Golderg/차세권"/>
    <s v="2022/06/29 오후  6:10:44"/>
    <s v="주문서"/>
    <s v="2022/05/16 -6"/>
    <s v="SO220516006"/>
    <m/>
    <m/>
    <m/>
    <n v="3.3500000000000002E-2"/>
    <n v="4.5499999999999999E-2"/>
    <s v="COILMASTER(ZQ)"/>
    <n v="134"/>
    <n v="182"/>
    <n v="169526.08"/>
    <n v="230251.83999999997"/>
  </r>
  <r>
    <s v="2022/06/21 -5"/>
    <s v="외자"/>
    <m/>
    <m/>
    <s v="21L4837535"/>
    <s v="SL220629023"/>
    <s v="220018"/>
    <s v="엘지이노텍"/>
    <s v="KOR Warehouse"/>
    <s v="Automotive"/>
    <s v="차세권(golderg)"/>
    <s v="차세권(golderg)"/>
    <x v="92"/>
    <x v="92"/>
    <x v="71"/>
    <x v="73"/>
    <n v="10000"/>
    <s v="USD"/>
    <n v="1291.7"/>
    <n v="0.12"/>
    <n v="1200"/>
    <n v="1550040"/>
    <m/>
    <s v="고객사(Cust)"/>
    <s v="엘지이노텍"/>
    <s v="FERRITE P.I"/>
    <s v="SSP"/>
    <s v="7045"/>
    <s v="NOT INCLUDE VAT 0%(ALL)"/>
    <s v="220630-AL1"/>
    <s v="1/25일 : 21년잔량 USD 일괄 UPLOAD"/>
    <s v="Golderg/차세권"/>
    <s v="2022/06/29 오후  6:07:02"/>
    <s v="주문서"/>
    <s v="2022/01/01 -538"/>
    <s v="SO220101538"/>
    <m/>
    <m/>
    <m/>
    <n v="7.0000000000000007E-2"/>
    <n v="0.12"/>
    <s v="COILMASTER(ZQ)"/>
    <n v="700.00000000000011"/>
    <n v="1200"/>
    <n v="885584.00000000012"/>
    <n v="1518143.9999999998"/>
  </r>
  <r>
    <s v="2022/06/21 -5"/>
    <s v="외자"/>
    <m/>
    <m/>
    <s v="220421 보충PO"/>
    <s v="SL220629023"/>
    <s v="220018"/>
    <s v="엘지이노텍"/>
    <s v="KOR Warehouse"/>
    <s v="Automotive"/>
    <s v="차세권(golderg)"/>
    <s v="차세권(golderg)"/>
    <x v="93"/>
    <x v="93"/>
    <x v="72"/>
    <x v="74"/>
    <n v="20300"/>
    <s v="USD"/>
    <n v="1291.7"/>
    <n v="0.28799999999999998"/>
    <n v="5846.4"/>
    <n v="7551795"/>
    <m/>
    <s v="고객사(Cust)"/>
    <s v="엘지이노텍"/>
    <s v="METAL P.I"/>
    <s v="MMPP"/>
    <s v="13050"/>
    <s v="NOT INCLUDE VAT 0%(ALL)"/>
    <s v="220630-AL1"/>
    <m/>
    <s v="Golderg/차세권"/>
    <s v="2022/06/29 오후  6:07:02"/>
    <s v="주문서"/>
    <s v="2022/04/21 -3"/>
    <s v="SO220421003"/>
    <m/>
    <m/>
    <m/>
    <n v="0.22500000000000001"/>
    <n v="0.28799999999999998"/>
    <s v="COILMASTER(WD)"/>
    <n v="4567.5"/>
    <n v="5846.4"/>
    <n v="5778435.5999999996"/>
    <n v="7396397.567999999"/>
  </r>
  <r>
    <s v="2022/06/21 -5"/>
    <s v="외자"/>
    <m/>
    <m/>
    <s v="220421 보충PO"/>
    <s v="SL220629023"/>
    <s v="220018"/>
    <s v="엘지이노텍"/>
    <s v="KOR Warehouse"/>
    <s v="Automotive"/>
    <s v="차세권(golderg)"/>
    <s v="차세권(golderg)"/>
    <x v="94"/>
    <x v="94"/>
    <x v="73"/>
    <x v="75"/>
    <n v="1000"/>
    <s v="USD"/>
    <n v="1291.7"/>
    <n v="9.4500000000000001E-2"/>
    <n v="94.5"/>
    <n v="122066"/>
    <m/>
    <s v="고객사(Cust)"/>
    <s v="엘지이노텍"/>
    <s v="FERRITE P.I"/>
    <s v="SSP"/>
    <s v="8045"/>
    <s v="NOT INCLUDE VAT 0%(ALL)"/>
    <s v="220630-AL1"/>
    <m/>
    <s v="Golderg/차세권"/>
    <s v="2022/06/29 오후  6:07:02"/>
    <s v="주문서"/>
    <s v="2022/04/21 -3"/>
    <s v="SO220421003"/>
    <m/>
    <m/>
    <m/>
    <n v="4.8000000000000001E-2"/>
    <n v="9.4500000000000001E-2"/>
    <s v="COILMASTER(ZQ)"/>
    <n v="48"/>
    <n v="94.5"/>
    <n v="60725.759999999995"/>
    <n v="119553.84"/>
  </r>
  <r>
    <s v="2022/06/21 -5"/>
    <s v="외자"/>
    <m/>
    <m/>
    <s v="220421 보충PO"/>
    <s v="SL220629023"/>
    <s v="220018"/>
    <s v="엘지이노텍"/>
    <s v="KOR Warehouse"/>
    <s v="Automotive"/>
    <s v="차세권(golderg)"/>
    <s v="차세권(golderg)"/>
    <x v="95"/>
    <x v="95"/>
    <x v="74"/>
    <x v="76"/>
    <n v="8000"/>
    <s v="USD"/>
    <n v="1291.7"/>
    <n v="0.19"/>
    <n v="1520"/>
    <n v="1963384"/>
    <m/>
    <s v="고객사(Cust)"/>
    <s v="엘지이노텍"/>
    <s v="METAL P.I"/>
    <s v="MMPP"/>
    <s v="10040"/>
    <s v="NOT INCLUDE VAT 0%(ALL)"/>
    <s v="220630-AL1"/>
    <m/>
    <s v="Golderg/차세권"/>
    <s v="2022/06/29 오후  6:07:02"/>
    <s v="주문서"/>
    <s v="2022/04/21 -3"/>
    <s v="SO220421003"/>
    <m/>
    <m/>
    <m/>
    <n v="0.14549999999999999"/>
    <n v="0.19"/>
    <s v="COILMASTER(WD)"/>
    <n v="1164"/>
    <n v="1520"/>
    <n v="1472599.68"/>
    <n v="1922982.4"/>
  </r>
  <r>
    <s v="2022/06/21 -5"/>
    <s v="외자"/>
    <m/>
    <m/>
    <s v="220421 보충PO"/>
    <s v="SL220629023"/>
    <s v="220018"/>
    <s v="엘지이노텍"/>
    <s v="KOR Warehouse"/>
    <s v="Automotive"/>
    <s v="차세권(golderg)"/>
    <s v="차세권(golderg)"/>
    <x v="47"/>
    <x v="47"/>
    <x v="41"/>
    <x v="40"/>
    <n v="9000"/>
    <s v="USD"/>
    <n v="1291.7"/>
    <n v="9.1999999999999998E-2"/>
    <n v="828"/>
    <n v="1069528"/>
    <m/>
    <s v="고객사(Cust)"/>
    <s v="엘지이노텍"/>
    <s v="FERRITE P.I"/>
    <s v="SSP"/>
    <s v="6028"/>
    <s v="NOT INCLUDE VAT 0%(ALL)"/>
    <s v="220630-AL1"/>
    <m/>
    <s v="Golderg/차세권"/>
    <s v="2022/06/29 오후  6:07:02"/>
    <s v="주문서"/>
    <s v="2022/04/21 -3"/>
    <s v="SO220421003"/>
    <m/>
    <m/>
    <m/>
    <n v="0.04"/>
    <n v="9.1999999999999998E-2"/>
    <s v="COILMASTER(ZQ)"/>
    <n v="360"/>
    <n v="828"/>
    <n v="455443.19999999995"/>
    <n v="1047519.3599999999"/>
  </r>
  <r>
    <s v="2022/06/21 -5"/>
    <s v="외자"/>
    <m/>
    <m/>
    <s v="220421 보충PO"/>
    <s v="SL220629023"/>
    <s v="220018"/>
    <s v="엘지이노텍"/>
    <s v="KOR Warehouse"/>
    <s v="Automotive"/>
    <s v="차세권(golderg)"/>
    <s v="차세권(golderg)"/>
    <x v="48"/>
    <x v="48"/>
    <x v="42"/>
    <x v="41"/>
    <n v="1500"/>
    <s v="USD"/>
    <n v="1291.7"/>
    <n v="9.1999999999999998E-2"/>
    <n v="138"/>
    <n v="178255"/>
    <m/>
    <s v="고객사(Cust)"/>
    <s v="엘지이노텍"/>
    <s v="FERRITE P.I"/>
    <s v="SSP"/>
    <s v="6028"/>
    <s v="NOT INCLUDE VAT 0%(ALL)"/>
    <s v="220630-AL1"/>
    <m/>
    <s v="Golderg/차세권"/>
    <s v="2022/06/29 오후  6:07:02"/>
    <s v="주문서"/>
    <s v="2022/04/21 -3"/>
    <s v="SO220421003"/>
    <m/>
    <m/>
    <m/>
    <n v="0.04"/>
    <n v="9.1999999999999998E-2"/>
    <s v="COILMASTER(ZQ)"/>
    <n v="60"/>
    <n v="138"/>
    <n v="75907.199999999997"/>
    <n v="174586.56"/>
  </r>
  <r>
    <s v="2022/06/21 -4"/>
    <s v="외자"/>
    <m/>
    <m/>
    <s v="13775298-11-1"/>
    <s v="SL220621011"/>
    <s v="220020"/>
    <s v="LG VS"/>
    <s v="KOR Warehouse"/>
    <s v="Automotive"/>
    <s v="유상훈(sam)"/>
    <s v="유상훈(sam)"/>
    <x v="96"/>
    <x v="96"/>
    <x v="75"/>
    <x v="77"/>
    <n v="28000"/>
    <s v="USD"/>
    <n v="1287.5"/>
    <n v="3.6999999999999998E-2"/>
    <n v="1036"/>
    <n v="1333850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8 -13"/>
    <s v="SO220308013"/>
    <m/>
    <m/>
    <m/>
    <n v="1.7999999999999999E-2"/>
    <n v="3.6999999999999998E-2"/>
    <s v="COILMASTER(ZQ)"/>
    <n v="503.99999999999994"/>
    <n v="1036"/>
    <n v="637620.47999999986"/>
    <n v="1310664.3199999998"/>
  </r>
  <r>
    <s v="2022/06/21 -4"/>
    <s v="외자"/>
    <m/>
    <m/>
    <s v="13775298-15"/>
    <s v="SL220621011"/>
    <s v="220020"/>
    <s v="LG VS"/>
    <s v="KOR Warehouse"/>
    <s v="Automotive"/>
    <s v="유상훈(sam)"/>
    <s v="유상훈(sam)"/>
    <x v="96"/>
    <x v="96"/>
    <x v="75"/>
    <x v="77"/>
    <n v="30000"/>
    <s v="USD"/>
    <n v="1287.5"/>
    <n v="3.6999999999999998E-2"/>
    <n v="1110"/>
    <n v="1429125"/>
    <m/>
    <s v="고객사(Cust)"/>
    <s v="LG VS"/>
    <s v="METAL P.I"/>
    <s v="MMPP"/>
    <s v="252012"/>
    <s v="NOT INCLUDE VAT 0%(ALL)"/>
    <m/>
    <s v="13775298-15-2"/>
    <s v="Sam/유상훈"/>
    <s v="2022/06/21 오후  11:47:35"/>
    <s v="주문서"/>
    <s v="2022/03/05 -5"/>
    <s v="SO220305005"/>
    <m/>
    <m/>
    <m/>
    <n v="1.7999999999999999E-2"/>
    <n v="3.6999999999999998E-2"/>
    <s v="COILMASTER(ZQ)"/>
    <n v="540"/>
    <n v="1110"/>
    <n v="683164.79999999993"/>
    <n v="1404283.2"/>
  </r>
  <r>
    <s v="2022/06/21 -4"/>
    <s v="외자"/>
    <m/>
    <m/>
    <s v="13775298-15"/>
    <s v="SL220621011"/>
    <s v="220020"/>
    <s v="LG VS"/>
    <s v="KOR Warehouse"/>
    <s v="Automotive"/>
    <s v="유상훈(sam)"/>
    <s v="유상훈(sam)"/>
    <x v="96"/>
    <x v="96"/>
    <x v="75"/>
    <x v="77"/>
    <n v="15000"/>
    <s v="USD"/>
    <n v="1287.5"/>
    <n v="3.6999999999999998E-2"/>
    <n v="555"/>
    <n v="714563"/>
    <m/>
    <s v="고객사(Cust)"/>
    <s v="LG VS"/>
    <s v="METAL P.I"/>
    <s v="MMPP"/>
    <s v="252012"/>
    <s v="NOT INCLUDE VAT 0%(ALL)"/>
    <m/>
    <s v="13775298-15-1"/>
    <s v="Sam/유상훈"/>
    <s v="2022/06/21 오후  11:47:35"/>
    <s v="주문서"/>
    <s v="2022/03/05 -5"/>
    <s v="SO220305005"/>
    <m/>
    <m/>
    <m/>
    <n v="1.7999999999999999E-2"/>
    <n v="3.6999999999999998E-2"/>
    <s v="COILMASTER(ZQ)"/>
    <n v="270"/>
    <n v="555"/>
    <n v="341582.39999999997"/>
    <n v="702141.6"/>
  </r>
  <r>
    <s v="2022/06/21 -4"/>
    <s v="외자"/>
    <m/>
    <m/>
    <s v="13775298-10-1"/>
    <s v="SL220621011"/>
    <s v="220020"/>
    <s v="LG VS"/>
    <s v="KOR Warehouse"/>
    <s v="Automotive"/>
    <s v="유상훈(sam)"/>
    <s v="유상훈(sam)"/>
    <x v="96"/>
    <x v="96"/>
    <x v="75"/>
    <x v="77"/>
    <n v="2000"/>
    <s v="USD"/>
    <n v="1287.5"/>
    <n v="3.6999999999999998E-2"/>
    <n v="74"/>
    <n v="95275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2/04 -10"/>
    <s v="SO220204010"/>
    <m/>
    <m/>
    <m/>
    <n v="1.7999999999999999E-2"/>
    <n v="3.6999999999999998E-2"/>
    <s v="COILMASTER(ZQ)"/>
    <n v="36"/>
    <n v="74"/>
    <n v="45544.319999999992"/>
    <n v="93618.87999999999"/>
  </r>
  <r>
    <s v="2022/06/21 -4"/>
    <s v="외자"/>
    <m/>
    <m/>
    <s v="13706033-17-1"/>
    <s v="SL220621011"/>
    <s v="220020"/>
    <s v="LG VS"/>
    <s v="KOR Warehouse"/>
    <s v="Automotive"/>
    <s v="유상훈(sam)"/>
    <s v="유상훈(sam)"/>
    <x v="21"/>
    <x v="21"/>
    <x v="21"/>
    <x v="21"/>
    <n v="30000"/>
    <s v="USD"/>
    <n v="1287.5"/>
    <n v="3.5889999999999998E-2"/>
    <n v="1076.7"/>
    <n v="1386251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10 -22"/>
    <s v="SO220310021"/>
    <m/>
    <m/>
    <m/>
    <n v="1.7999999999999999E-2"/>
    <n v="3.5889999999999998E-2"/>
    <s v="COILMASTER(ZQ)"/>
    <n v="540"/>
    <n v="1076.7"/>
    <n v="683164.79999999993"/>
    <n v="1362154.7039999999"/>
  </r>
  <r>
    <s v="2022/06/21 -4"/>
    <s v="외자"/>
    <m/>
    <m/>
    <s v="13706033-16-1"/>
    <s v="SL220621011"/>
    <s v="220020"/>
    <s v="LG VS"/>
    <s v="KOR Warehouse"/>
    <s v="Automotive"/>
    <s v="유상훈(sam)"/>
    <s v="유상훈(sam)"/>
    <x v="21"/>
    <x v="21"/>
    <x v="21"/>
    <x v="21"/>
    <n v="75000"/>
    <s v="USD"/>
    <n v="1287.5"/>
    <n v="3.5889999999999998E-2"/>
    <n v="2691.75"/>
    <n v="3465628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7 -22"/>
    <s v="SO220307022"/>
    <m/>
    <m/>
    <m/>
    <n v="1.7999999999999999E-2"/>
    <n v="3.5889999999999998E-2"/>
    <s v="COILMASTER(ZQ)"/>
    <n v="1350"/>
    <n v="2691.75"/>
    <n v="1707911.9999999998"/>
    <n v="3405386.76"/>
  </r>
  <r>
    <s v="2022/06/21 -4"/>
    <s v="외자"/>
    <m/>
    <m/>
    <s v="13706033-12-1"/>
    <s v="SL220621011"/>
    <s v="220020"/>
    <s v="LG VS"/>
    <s v="KOR Warehouse"/>
    <s v="Automotive"/>
    <s v="유상훈(sam)"/>
    <s v="유상훈(sam)"/>
    <x v="21"/>
    <x v="21"/>
    <x v="21"/>
    <x v="21"/>
    <n v="15000"/>
    <s v="USD"/>
    <n v="1287.5"/>
    <n v="3.5889999999999998E-2"/>
    <n v="538.35"/>
    <n v="693126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8 -8"/>
    <s v="SO220308008"/>
    <m/>
    <m/>
    <m/>
    <n v="1.7999999999999999E-2"/>
    <n v="3.5889999999999998E-2"/>
    <s v="COILMASTER(ZQ)"/>
    <n v="270"/>
    <n v="538.35"/>
    <n v="341582.39999999997"/>
    <n v="681077.35199999996"/>
  </r>
  <r>
    <s v="2022/06/21 -4"/>
    <s v="외자"/>
    <m/>
    <m/>
    <s v="13706033-11-1"/>
    <s v="SL220621011"/>
    <s v="220020"/>
    <s v="LG VS"/>
    <s v="KOR Warehouse"/>
    <s v="Automotive"/>
    <s v="유상훈(sam)"/>
    <s v="유상훈(sam)"/>
    <x v="21"/>
    <x v="21"/>
    <x v="21"/>
    <x v="21"/>
    <n v="30000"/>
    <s v="USD"/>
    <n v="1287.5"/>
    <n v="3.5889999999999998E-2"/>
    <n v="1076.7"/>
    <n v="1386251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2/04 -11"/>
    <s v="SO220204011"/>
    <m/>
    <m/>
    <m/>
    <n v="1.7999999999999999E-2"/>
    <n v="3.5889999999999998E-2"/>
    <s v="COILMASTER(ZQ)"/>
    <n v="540"/>
    <n v="1076.7"/>
    <n v="683164.79999999993"/>
    <n v="1362154.7039999999"/>
  </r>
  <r>
    <s v="2022/06/21 -4"/>
    <s v="외자"/>
    <m/>
    <m/>
    <s v="13183953-10-1"/>
    <s v="SL220621011"/>
    <s v="220020"/>
    <s v="LG VS"/>
    <s v="KOR Warehouse"/>
    <s v="Automotive"/>
    <s v="유상훈(sam)"/>
    <s v="유상훈(sam)"/>
    <x v="35"/>
    <x v="35"/>
    <x v="33"/>
    <x v="33"/>
    <n v="3000"/>
    <s v="USD"/>
    <n v="1287.5"/>
    <n v="2.8000000000000001E-2"/>
    <n v="84"/>
    <n v="108150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9 -9"/>
    <s v="SO220309009"/>
    <m/>
    <m/>
    <m/>
    <n v="1.7999999999999999E-2"/>
    <n v="2.8000000000000001E-2"/>
    <s v="COILMASTER(ZQ)"/>
    <n v="53.999999999999993"/>
    <n v="84"/>
    <n v="68316.479999999981"/>
    <n v="106270.07999999999"/>
  </r>
  <r>
    <s v="2022/06/21 -4"/>
    <s v="외자"/>
    <m/>
    <m/>
    <s v="13183953-7-1"/>
    <s v="SL220621011"/>
    <s v="220020"/>
    <s v="LG VS"/>
    <s v="KOR Warehouse"/>
    <s v="Automotive"/>
    <s v="유상훈(sam)"/>
    <s v="유상훈(sam)"/>
    <x v="35"/>
    <x v="35"/>
    <x v="33"/>
    <x v="33"/>
    <n v="3000"/>
    <s v="USD"/>
    <n v="1287.5"/>
    <n v="2.8000000000000001E-2"/>
    <n v="84"/>
    <n v="108150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8 -6"/>
    <s v="SO220308006"/>
    <m/>
    <m/>
    <m/>
    <n v="1.7999999999999999E-2"/>
    <n v="2.8000000000000001E-2"/>
    <s v="COILMASTER(ZQ)"/>
    <n v="53.999999999999993"/>
    <n v="84"/>
    <n v="68316.479999999981"/>
    <n v="106270.07999999999"/>
  </r>
  <r>
    <s v="2022/06/21 -4"/>
    <s v="외자"/>
    <m/>
    <m/>
    <s v="13183953-9-1"/>
    <s v="SL220621011"/>
    <s v="220020"/>
    <s v="LG VS"/>
    <s v="KOR Warehouse"/>
    <s v="Automotive"/>
    <s v="유상훈(sam)"/>
    <s v="유상훈(sam)"/>
    <x v="35"/>
    <x v="35"/>
    <x v="33"/>
    <x v="33"/>
    <n v="3000"/>
    <s v="USD"/>
    <n v="1287.5"/>
    <n v="2.8000000000000001E-2"/>
    <n v="84"/>
    <n v="108150"/>
    <m/>
    <s v="고객사(Cust)"/>
    <s v="LG VS"/>
    <s v="METAL P.I"/>
    <s v="MMPP"/>
    <s v="252012"/>
    <s v="NOT INCLUDE VAT 0%(ALL)"/>
    <m/>
    <m/>
    <s v="Sam/유상훈"/>
    <s v="2022/06/21 오후  11:47:35"/>
    <s v="주문서"/>
    <s v="2022/03/08 -31"/>
    <s v="SO220308031"/>
    <m/>
    <m/>
    <m/>
    <n v="1.7999999999999999E-2"/>
    <n v="2.8000000000000001E-2"/>
    <s v="COILMASTER(ZQ)"/>
    <n v="53.999999999999993"/>
    <n v="84"/>
    <n v="68316.479999999981"/>
    <n v="106270.07999999999"/>
  </r>
  <r>
    <s v="2022/06/21 -4"/>
    <s v="외자"/>
    <m/>
    <m/>
    <s v="13183953-6-1"/>
    <s v="SL220621011"/>
    <s v="220020"/>
    <s v="LG VS"/>
    <s v="KOR Warehouse"/>
    <s v="Automotive"/>
    <s v="유상훈(sam)"/>
    <s v="유상훈(sam)"/>
    <x v="35"/>
    <x v="35"/>
    <x v="33"/>
    <x v="33"/>
    <n v="6000"/>
    <s v="USD"/>
    <n v="1287.5"/>
    <n v="2.8000000000000001E-2"/>
    <n v="168"/>
    <n v="216300"/>
    <m/>
    <s v="고객사(Cust)"/>
    <s v="LG VS"/>
    <s v="METAL P.I"/>
    <s v="MMPP"/>
    <s v="252012"/>
    <s v="NOT INCLUDE VAT 0%(ALL)"/>
    <m/>
    <s v="1/25일 : 1/18일까지 USD 일괄 UPLOAD"/>
    <s v="Sam/유상훈"/>
    <s v="2022/06/21 오후  11:47:35"/>
    <s v="주문서"/>
    <s v="2022/01/18 -91"/>
    <s v="SO220118091"/>
    <m/>
    <m/>
    <m/>
    <n v="1.7999999999999999E-2"/>
    <n v="2.8000000000000001E-2"/>
    <s v="COILMASTER(ZQ)"/>
    <n v="107.99999999999999"/>
    <n v="168"/>
    <n v="136632.95999999996"/>
    <n v="212540.15999999997"/>
  </r>
  <r>
    <s v="2022/06/21 -4"/>
    <s v="외자"/>
    <m/>
    <m/>
    <s v="13183946-28-1"/>
    <s v="SL220621011"/>
    <s v="220020"/>
    <s v="LG VS"/>
    <s v="KOR Warehouse"/>
    <s v="Automotive"/>
    <s v="유상훈(sam)"/>
    <s v="유상훈(sam)"/>
    <x v="34"/>
    <x v="34"/>
    <x v="32"/>
    <x v="32"/>
    <n v="16000"/>
    <s v="USD"/>
    <n v="1287.5"/>
    <n v="0.08"/>
    <n v="1280"/>
    <n v="1648000"/>
    <m/>
    <s v="고객사(Cust)"/>
    <s v="LG VS"/>
    <s v="METAL P.I"/>
    <s v="MMPP"/>
    <s v="4030"/>
    <s v="NOT INCLUDE VAT 0%(ALL)"/>
    <m/>
    <s v="1/25일 : 1/18일까지 USD 일괄 UPLOAD"/>
    <s v="Sam/유상훈"/>
    <s v="2022/06/21 오후  11:47:35"/>
    <s v="주문서"/>
    <s v="2022/01/17 -114"/>
    <s v="SO220117114"/>
    <m/>
    <m/>
    <m/>
    <n v="7.0000000000000007E-2"/>
    <n v="0.08"/>
    <s v="COILMASTER(WD)"/>
    <n v="1120"/>
    <n v="1280"/>
    <n v="1416934.3999999999"/>
    <n v="1619353.5999999999"/>
  </r>
  <r>
    <s v="2022/06/21 -4"/>
    <s v="외자"/>
    <m/>
    <m/>
    <s v="13183946-27-1"/>
    <s v="SL220621011"/>
    <s v="220020"/>
    <s v="LG VS"/>
    <s v="KOR Warehouse"/>
    <s v="Automotive"/>
    <s v="유상훈(sam)"/>
    <s v="유상훈(sam)"/>
    <x v="34"/>
    <x v="34"/>
    <x v="32"/>
    <x v="32"/>
    <n v="8000"/>
    <s v="USD"/>
    <n v="1287.5"/>
    <n v="0.08"/>
    <n v="640"/>
    <n v="824000"/>
    <m/>
    <s v="고객사(Cust)"/>
    <s v="LG VS"/>
    <s v="METAL P.I"/>
    <s v="MMPP"/>
    <s v="4030"/>
    <s v="NOT INCLUDE VAT 0%(ALL)"/>
    <m/>
    <s v="1/25일 : 1/18일까지 USD 일괄 UPLOAD"/>
    <s v="Sam/유상훈"/>
    <s v="2022/06/21 오후  11:47:35"/>
    <s v="주문서"/>
    <s v="2022/01/17 -113"/>
    <s v="SO220117113"/>
    <m/>
    <m/>
    <m/>
    <n v="7.0000000000000007E-2"/>
    <n v="0.08"/>
    <s v="COILMASTER(WD)"/>
    <n v="560"/>
    <n v="640"/>
    <n v="708467.19999999995"/>
    <n v="809676.79999999993"/>
  </r>
  <r>
    <s v="2022/06/21 -4"/>
    <s v="외자"/>
    <m/>
    <m/>
    <s v="13183946-26-1"/>
    <s v="SL220621011"/>
    <s v="220020"/>
    <s v="LG VS"/>
    <s v="KOR Warehouse"/>
    <s v="Automotive"/>
    <s v="유상훈(sam)"/>
    <s v="유상훈(sam)"/>
    <x v="34"/>
    <x v="34"/>
    <x v="32"/>
    <x v="32"/>
    <n v="24000"/>
    <s v="USD"/>
    <n v="1287.5"/>
    <n v="0.08"/>
    <n v="1920"/>
    <n v="2472000"/>
    <m/>
    <s v="고객사(Cust)"/>
    <s v="LG VS"/>
    <s v="METAL P.I"/>
    <s v="MMPP"/>
    <s v="4030"/>
    <s v="NOT INCLUDE VAT 0%(ALL)"/>
    <m/>
    <s v="1/25일 : 1/18일까지 USD 일괄 UPLOAD"/>
    <s v="Sam/유상훈"/>
    <s v="2022/06/21 오후  11:47:35"/>
    <s v="주문서"/>
    <s v="2022/01/17 -112"/>
    <s v="SO220117112"/>
    <m/>
    <m/>
    <m/>
    <n v="7.0000000000000007E-2"/>
    <n v="0.08"/>
    <s v="COILMASTER(WD)"/>
    <n v="1680.0000000000002"/>
    <n v="1920"/>
    <n v="2125401.6"/>
    <n v="2429030.3999999999"/>
  </r>
  <r>
    <s v="2022/06/21 -4"/>
    <s v="외자"/>
    <m/>
    <m/>
    <s v="13183944-27-1"/>
    <s v="SL220621011"/>
    <s v="220020"/>
    <s v="LG VS"/>
    <s v="KOR Warehouse"/>
    <s v="Automotive"/>
    <s v="유상훈(sam)"/>
    <s v="유상훈(sam)"/>
    <x v="32"/>
    <x v="32"/>
    <x v="30"/>
    <x v="30"/>
    <n v="4000"/>
    <s v="USD"/>
    <n v="1287.5"/>
    <n v="0.06"/>
    <n v="240"/>
    <n v="309000"/>
    <m/>
    <s v="고객사(Cust)"/>
    <s v="LG VS"/>
    <s v="FERRITE P.I"/>
    <s v="SSP"/>
    <s v="6045"/>
    <s v="NOT INCLUDE VAT 0%(ALL)"/>
    <m/>
    <m/>
    <s v="Sam/유상훈"/>
    <s v="2022/06/21 오후  11:47:35"/>
    <s v="주문서"/>
    <s v="2022/03/06 -40"/>
    <s v="SO220306040"/>
    <m/>
    <m/>
    <m/>
    <n v="4.4999999999999998E-2"/>
    <n v="0.06"/>
    <s v="COILMASTER(ZQ)"/>
    <n v="180"/>
    <n v="240"/>
    <n v="227721.59999999998"/>
    <n v="303628.79999999999"/>
  </r>
  <r>
    <s v="2022/06/21 -4"/>
    <s v="외자"/>
    <m/>
    <m/>
    <s v="11557132-151-1"/>
    <s v="SL220621011"/>
    <s v="220020"/>
    <s v="LG VS"/>
    <s v="KOR Warehouse"/>
    <s v="Automotive"/>
    <s v="유상훈(sam)"/>
    <s v="유상훈(sam)"/>
    <x v="40"/>
    <x v="40"/>
    <x v="38"/>
    <x v="15"/>
    <n v="3348"/>
    <s v="USD"/>
    <n v="1287.5"/>
    <n v="0.93"/>
    <n v="3113.64"/>
    <n v="4008812"/>
    <m/>
    <s v="고객사(Cust)"/>
    <s v="LG VS"/>
    <s v="CHOKE COIL"/>
    <s v="TOROIDAL"/>
    <s v="22"/>
    <s v="NOT INCLUDE VAT 0%(ALL)"/>
    <m/>
    <m/>
    <s v="Sam/유상훈"/>
    <s v="2022/06/21 오후  11:47:35"/>
    <s v="주문서"/>
    <s v="2022/03/06 -19"/>
    <s v="SO220306019"/>
    <m/>
    <m/>
    <m/>
    <n v="0.79049999999999998"/>
    <n v="0.93"/>
    <s v="COILMASTER(WD)"/>
    <n v="2646.5940000000001"/>
    <n v="3113.6400000000003"/>
    <n v="3348259.00128"/>
    <n v="3939128.2368000001"/>
  </r>
  <r>
    <s v="2022/06/21 -4"/>
    <s v="외자"/>
    <m/>
    <m/>
    <s v="11557132-144-1"/>
    <s v="SL220621011"/>
    <s v="220020"/>
    <s v="LG VS"/>
    <s v="KOR Warehouse"/>
    <s v="Automotive"/>
    <s v="유상훈(sam)"/>
    <s v="유상훈(sam)"/>
    <x v="40"/>
    <x v="40"/>
    <x v="38"/>
    <x v="15"/>
    <n v="54"/>
    <s v="USD"/>
    <n v="1287.5"/>
    <n v="0.93"/>
    <n v="50.22"/>
    <n v="64658"/>
    <m/>
    <s v="고객사(Cust)"/>
    <s v="LG VS"/>
    <s v="CHOKE COIL"/>
    <s v="TOROIDAL"/>
    <s v="22"/>
    <s v="NOT INCLUDE VAT 0%(ALL)"/>
    <m/>
    <s v="1/25일 : 1/18일까지 USD 일괄 UPLOAD"/>
    <s v="Sam/유상훈"/>
    <s v="2022/06/21 오후  11:47:35"/>
    <s v="주문서"/>
    <s v="2022/01/18 -78"/>
    <s v="SO220118078"/>
    <m/>
    <m/>
    <m/>
    <n v="0.79049999999999998"/>
    <n v="0.93"/>
    <s v="COILMASTER(WD)"/>
    <n v="42.686999999999998"/>
    <n v="50.220000000000006"/>
    <n v="54004.177439999992"/>
    <n v="63534.326400000005"/>
  </r>
  <r>
    <s v="2022/06/21 -4"/>
    <s v="외자"/>
    <m/>
    <m/>
    <s v="9769811-457-2"/>
    <s v="SL220621011"/>
    <s v="220020"/>
    <s v="LG VS"/>
    <s v="KOR Warehouse"/>
    <s v="Automotive"/>
    <s v="유상훈(sam)"/>
    <s v="유상훈(sam)"/>
    <x v="39"/>
    <x v="39"/>
    <x v="37"/>
    <x v="15"/>
    <n v="2064"/>
    <s v="USD"/>
    <n v="1287.5"/>
    <n v="0.52"/>
    <n v="1073.28"/>
    <n v="1381848"/>
    <m/>
    <s v="고객사(Cust)"/>
    <s v="LG VS"/>
    <s v="CHOKE COIL"/>
    <s v="TOROIDAL"/>
    <s v="22"/>
    <s v="NOT INCLUDE VAT 0%(ALL)"/>
    <m/>
    <m/>
    <s v="Sam/유상훈"/>
    <s v="2022/06/21 오후  11:47:35"/>
    <s v="주문서"/>
    <s v="2022/03/06 -8"/>
    <s v="SO220306008"/>
    <m/>
    <m/>
    <m/>
    <n v="0.45942"/>
    <n v="0.52"/>
    <s v="COILMASTER(WD)"/>
    <n v="948.24288000000001"/>
    <n v="1073.28"/>
    <n v="1199641.0323456"/>
    <n v="1357827.9935999999"/>
  </r>
  <r>
    <s v="2022/06/21 -4"/>
    <s v="외자"/>
    <m/>
    <m/>
    <s v="9769811-459-1"/>
    <s v="SL220621011"/>
    <s v="220020"/>
    <s v="LG VS"/>
    <s v="KOR Warehouse"/>
    <s v="Automotive"/>
    <s v="유상훈(sam)"/>
    <s v="유상훈(sam)"/>
    <x v="39"/>
    <x v="39"/>
    <x v="37"/>
    <x v="15"/>
    <n v="4860"/>
    <s v="USD"/>
    <n v="1287.5"/>
    <n v="0.52"/>
    <n v="2527.1999999999998"/>
    <n v="3253770"/>
    <m/>
    <s v="고객사(Cust)"/>
    <s v="LG VS"/>
    <s v="CHOKE COIL"/>
    <s v="TOROIDAL"/>
    <s v="22"/>
    <s v="NOT INCLUDE VAT 0%(ALL)"/>
    <m/>
    <m/>
    <s v="Sam/유상훈"/>
    <s v="2022/06/21 오후  11:47:35"/>
    <s v="주문서"/>
    <s v="2022/03/06 -13"/>
    <s v="SO220306013"/>
    <m/>
    <m/>
    <m/>
    <n v="0.45942"/>
    <n v="0.52"/>
    <s v="COILMASTER(WD)"/>
    <n v="2232.7811999999999"/>
    <n v="2527.2000000000003"/>
    <n v="2824736.1517439997"/>
    <n v="3197211.264"/>
  </r>
  <r>
    <s v="2022/06/21 -4"/>
    <s v="외자"/>
    <m/>
    <m/>
    <s v="9769811-458-1"/>
    <s v="SL220621011"/>
    <s v="220020"/>
    <s v="LG VS"/>
    <s v="KOR Warehouse"/>
    <s v="Automotive"/>
    <s v="유상훈(sam)"/>
    <s v="유상훈(sam)"/>
    <x v="39"/>
    <x v="39"/>
    <x v="37"/>
    <x v="15"/>
    <n v="10086"/>
    <s v="USD"/>
    <n v="1287.5"/>
    <n v="0.52"/>
    <n v="5244.72"/>
    <n v="6752577"/>
    <m/>
    <s v="고객사(Cust)"/>
    <s v="LG VS"/>
    <s v="CHOKE COIL"/>
    <s v="TOROIDAL"/>
    <s v="22"/>
    <s v="NOT INCLUDE VAT 0%(ALL)"/>
    <m/>
    <m/>
    <s v="Sam/유상훈"/>
    <s v="2022/06/21 오후  11:47:35"/>
    <s v="주문서"/>
    <s v="2022/03/06 -12"/>
    <s v="SO220306012"/>
    <m/>
    <m/>
    <m/>
    <n v="0.45942"/>
    <n v="0.52"/>
    <s v="COILMASTER(WD)"/>
    <n v="4633.7101199999997"/>
    <n v="5244.72"/>
    <n v="5862199.3470143992"/>
    <n v="6635200.1663999995"/>
  </r>
  <r>
    <s v="2022/06/21 -4"/>
    <s v="외자"/>
    <m/>
    <m/>
    <s v="12534920-106-1"/>
    <s v="SL220621011"/>
    <s v="220020"/>
    <s v="LG VS"/>
    <s v="KOR Warehouse"/>
    <s v="Automotive"/>
    <s v="유상훈(sam)"/>
    <s v="유상훈(sam)"/>
    <x v="41"/>
    <x v="41"/>
    <x v="39"/>
    <x v="15"/>
    <n v="9720"/>
    <s v="USD"/>
    <n v="1287.5"/>
    <n v="0.47"/>
    <n v="4568.3999999999996"/>
    <n v="5881815"/>
    <m/>
    <s v="고객사(Cust)"/>
    <s v="LG VS"/>
    <s v="CHOKE COIL"/>
    <s v="TOROIDAL"/>
    <s v="22"/>
    <s v="NOT INCLUDE VAT 0%(ALL)"/>
    <m/>
    <s v="1/25일 : 1/18일까지 USD 일괄 UPLOAD"/>
    <s v="Sam/유상훈"/>
    <s v="2022/06/21 오후  11:47:35"/>
    <s v="주문서"/>
    <s v="2022/01/18 -82"/>
    <s v="SO220118082"/>
    <m/>
    <m/>
    <m/>
    <n v="0.42"/>
    <n v="0.47"/>
    <s v="COILMASTER(WD)"/>
    <n v="4082.3999999999996"/>
    <n v="4568.3999999999996"/>
    <n v="5164725.8879999993"/>
    <n v="5779574.2079999987"/>
  </r>
  <r>
    <s v="2022/06/21 -4"/>
    <s v="외자"/>
    <m/>
    <m/>
    <s v="12534920-105-1"/>
    <s v="SL220621011"/>
    <s v="220020"/>
    <s v="LG VS"/>
    <s v="KOR Warehouse"/>
    <s v="Automotive"/>
    <s v="유상훈(sam)"/>
    <s v="유상훈(sam)"/>
    <x v="41"/>
    <x v="41"/>
    <x v="39"/>
    <x v="15"/>
    <n v="10530"/>
    <s v="USD"/>
    <n v="1287.5"/>
    <n v="0.47"/>
    <n v="4949.1000000000004"/>
    <n v="6371966"/>
    <m/>
    <s v="고객사(Cust)"/>
    <s v="LG VS"/>
    <s v="CHOKE COIL"/>
    <s v="TOROIDAL"/>
    <s v="22"/>
    <s v="NOT INCLUDE VAT 0%(ALL)"/>
    <m/>
    <s v="1/25일 : 1/18일까지 USD 일괄 UPLOAD"/>
    <s v="Sam/유상훈"/>
    <s v="2022/06/21 오후  11:47:35"/>
    <s v="주문서"/>
    <s v="2022/01/18 -81"/>
    <s v="SO220118081"/>
    <m/>
    <m/>
    <m/>
    <n v="0.42"/>
    <n v="0.47"/>
    <s v="COILMASTER(WD)"/>
    <n v="4422.5999999999995"/>
    <n v="4949.0999999999995"/>
    <n v="5595119.7119999984"/>
    <n v="6261205.3919999991"/>
  </r>
  <r>
    <s v="2022/06/20 -14"/>
    <s v="외자"/>
    <m/>
    <m/>
    <s v="2203220328"/>
    <s v="SL220629037"/>
    <s v="220016"/>
    <s v="LG DISPLAY(KOR)"/>
    <s v="KOR Warehouse"/>
    <s v="Display"/>
    <s v="차세권(golderg)"/>
    <s v="차세권(golderg)"/>
    <x v="4"/>
    <x v="4"/>
    <x v="4"/>
    <x v="4"/>
    <n v="143500"/>
    <s v="USD"/>
    <n v="1287.5"/>
    <n v="2.0899999999999998E-2"/>
    <n v="2999.15"/>
    <n v="3861406"/>
    <m/>
    <s v="고객사(Cust)"/>
    <s v="LG DISPLAY"/>
    <s v="FERRITE P.I"/>
    <s v="DOP/DCP"/>
    <s v="4018"/>
    <s v="NOT INCLUDE VAT 0%(ALL)"/>
    <s v="220620-M02"/>
    <m/>
    <s v="Golderg/차세권"/>
    <s v="2022/06/29 오후  7:31:01"/>
    <s v="주문서"/>
    <s v="2022/03/28 -1"/>
    <s v="SO220328001"/>
    <m/>
    <m/>
    <m/>
    <n v="1.9E-2"/>
    <n v="2.0899999999999998E-2"/>
    <s v="COILMASTER(TH)"/>
    <n v="2726.5"/>
    <n v="2999.1499999999996"/>
    <n v="3449349.6799999997"/>
    <n v="3794284.6479999991"/>
  </r>
  <r>
    <s v="2022/06/20 -14"/>
    <s v="외자"/>
    <m/>
    <m/>
    <s v="2204134020LGD"/>
    <s v="SL220629037"/>
    <s v="220016"/>
    <s v="LG DISPLAY(KOR)"/>
    <s v="KOR Warehouse"/>
    <s v="Display"/>
    <s v="차세권(golderg)"/>
    <s v="차세권(golderg)"/>
    <x v="5"/>
    <x v="5"/>
    <x v="5"/>
    <x v="5"/>
    <n v="51000"/>
    <s v="USD"/>
    <n v="1287.5"/>
    <n v="5.2479999999999999E-2"/>
    <n v="2676.48"/>
    <n v="3445968"/>
    <m/>
    <s v="고객사(Cust)"/>
    <s v="LG DISPLAY"/>
    <s v="METAL P.I"/>
    <s v="MMPP"/>
    <s v="6030"/>
    <s v="NOT INCLUDE VAT 0%(ALL)"/>
    <s v="220620-M02"/>
    <m/>
    <s v="Golderg/차세권"/>
    <s v="2022/06/29 오후  7:31:01"/>
    <s v="주문서"/>
    <s v="2022/04/21 -4"/>
    <s v="SO220421004"/>
    <m/>
    <m/>
    <m/>
    <n v="5.024E-2"/>
    <n v="5.2479999999999999E-2"/>
    <s v="COILMASTER(WD)"/>
    <n v="2562.2399999999998"/>
    <n v="2676.48"/>
    <n v="3241541.0687999995"/>
    <n v="3386068.3775999998"/>
  </r>
  <r>
    <s v="2022/06/20 -14"/>
    <s v="외자"/>
    <m/>
    <m/>
    <s v="2203290412LGD"/>
    <s v="SL220629037"/>
    <s v="220016"/>
    <s v="LG DISPLAY(KOR)"/>
    <s v="KOR Warehouse"/>
    <s v="Display"/>
    <s v="차세권(golderg)"/>
    <s v="차세권(golderg)"/>
    <x v="5"/>
    <x v="5"/>
    <x v="5"/>
    <x v="5"/>
    <n v="112000"/>
    <s v="USD"/>
    <n v="1287.5"/>
    <n v="5.2479999999999999E-2"/>
    <n v="5877.76"/>
    <n v="7567616"/>
    <m/>
    <s v="고객사(Cust)"/>
    <s v="LG DISPLAY"/>
    <s v="METAL P.I"/>
    <s v="MMPP"/>
    <s v="6030"/>
    <s v="NOT INCLUDE VAT 0%(ALL)"/>
    <s v="220620-M02"/>
    <m/>
    <s v="Golderg/차세권"/>
    <s v="2022/06/29 오후  7:31:01"/>
    <s v="주문서"/>
    <s v="2022/04/12 -17"/>
    <s v="SO220412017"/>
    <m/>
    <m/>
    <m/>
    <n v="5.024E-2"/>
    <n v="5.2479999999999999E-2"/>
    <s v="COILMASTER(WD)"/>
    <n v="5626.88"/>
    <n v="5877.76"/>
    <n v="7118678.4255999997"/>
    <n v="7436071.7311999993"/>
  </r>
  <r>
    <s v="2022/06/20 -14"/>
    <s v="외자"/>
    <m/>
    <m/>
    <s v="2205200616LGD"/>
    <s v="SL220629037"/>
    <s v="220016"/>
    <s v="LG DISPLAY(KOR)"/>
    <s v="KOR Warehouse"/>
    <s v="Display"/>
    <s v="차세권(golderg)"/>
    <s v="차세권(golderg)"/>
    <x v="63"/>
    <x v="63"/>
    <x v="52"/>
    <x v="52"/>
    <n v="3500"/>
    <s v="USD"/>
    <n v="1287.5"/>
    <n v="2.6849999999999999E-2"/>
    <n v="93.98"/>
    <n v="120999"/>
    <m/>
    <s v="고객사(Cust)"/>
    <s v="LG DISPLAY"/>
    <s v="FERRITE P.I"/>
    <s v="DOP/DCP"/>
    <s v="4018"/>
    <s v="NOT INCLUDE VAT 0%(ALL)"/>
    <s v="220620-M02"/>
    <m/>
    <s v="Golderg/차세권"/>
    <s v="2022/06/29 오후  7:31:01"/>
    <s v="주문서"/>
    <s v="2022/06/16 -10"/>
    <s v="SO220616010"/>
    <m/>
    <m/>
    <m/>
    <n v="0.02"/>
    <n v="2.6849999999999999E-2"/>
    <s v="COILMASTER(TH)"/>
    <n v="70"/>
    <n v="93.974999999999994"/>
    <n v="88558.399999999994"/>
    <n v="118889.65199999999"/>
  </r>
  <r>
    <s v="2022/06/20 -14"/>
    <s v="외자"/>
    <m/>
    <m/>
    <s v="2205130519LGD"/>
    <s v="SL220629037"/>
    <s v="220016"/>
    <s v="LG DISPLAY(KOR)"/>
    <s v="KOR Warehouse"/>
    <s v="Display"/>
    <s v="차세권(golderg)"/>
    <s v="차세권(golderg)"/>
    <x v="64"/>
    <x v="64"/>
    <x v="53"/>
    <x v="53"/>
    <n v="10000"/>
    <s v="USD"/>
    <n v="1287.5"/>
    <n v="2.1700000000000001E-2"/>
    <n v="217"/>
    <n v="279388"/>
    <m/>
    <s v="고객사(Cust)"/>
    <s v="LG DISPLAY"/>
    <s v="FERRITE P.I"/>
    <s v="DOP/DCP"/>
    <s v="3910"/>
    <s v="NOT INCLUDE VAT 0%(ALL)"/>
    <s v="220620-M02"/>
    <m/>
    <s v="Golderg/차세권"/>
    <s v="2022/06/29 오후  7:31:01"/>
    <s v="주문서"/>
    <s v="2022/05/19 -7"/>
    <s v="SO220519007"/>
    <m/>
    <m/>
    <m/>
    <n v="0.02"/>
    <n v="2.1700000000000001E-2"/>
    <s v="COILMASTER(ZQ)"/>
    <n v="200"/>
    <n v="217"/>
    <n v="253023.99999999997"/>
    <n v="274531.03999999998"/>
  </r>
  <r>
    <s v="2022/06/20 -14"/>
    <s v="외자"/>
    <m/>
    <m/>
    <s v="2205200616LGD"/>
    <s v="SL220629037"/>
    <s v="220016"/>
    <s v="LG DISPLAY(KOR)"/>
    <s v="KOR Warehouse"/>
    <s v="Display"/>
    <s v="차세권(golderg)"/>
    <s v="차세권(golderg)"/>
    <x v="6"/>
    <x v="6"/>
    <x v="6"/>
    <x v="6"/>
    <n v="14000"/>
    <s v="USD"/>
    <n v="1287.5"/>
    <n v="2.8000000000000001E-2"/>
    <n v="392"/>
    <n v="504700"/>
    <m/>
    <s v="고객사(Cust)"/>
    <s v="LG DISPLAY"/>
    <s v="FERRITE P.I"/>
    <s v="DP"/>
    <s v="8020"/>
    <s v="NOT INCLUDE VAT 0%(ALL)"/>
    <s v="220620-M02"/>
    <m/>
    <s v="Golderg/차세권"/>
    <s v="2022/06/29 오후  7:31:01"/>
    <s v="주문서"/>
    <s v="2022/06/16 -10"/>
    <s v="SO220616010"/>
    <m/>
    <m/>
    <m/>
    <n v="2.4E-2"/>
    <n v="2.8000000000000001E-2"/>
    <s v="COILMASTER(TH)"/>
    <n v="336"/>
    <n v="392"/>
    <n v="425080.31999999995"/>
    <n v="495927.03999999998"/>
  </r>
  <r>
    <s v="2022/06/20 -14"/>
    <s v="외자"/>
    <m/>
    <m/>
    <s v="2205130519LGD"/>
    <s v="SL220629037"/>
    <s v="220016"/>
    <s v="LG DISPLAY(KOR)"/>
    <s v="KOR Warehouse"/>
    <s v="Display"/>
    <s v="차세권(golderg)"/>
    <s v="차세권(golderg)"/>
    <x v="6"/>
    <x v="6"/>
    <x v="6"/>
    <x v="6"/>
    <n v="36000"/>
    <s v="USD"/>
    <n v="1287.5"/>
    <n v="2.8000000000000001E-2"/>
    <n v="1008"/>
    <n v="1297800"/>
    <m/>
    <s v="고객사(Cust)"/>
    <s v="LG DISPLAY"/>
    <s v="FERRITE P.I"/>
    <s v="DP"/>
    <s v="8020"/>
    <s v="NOT INCLUDE VAT 0%(ALL)"/>
    <s v="220620-M02"/>
    <m/>
    <s v="Golderg/차세권"/>
    <s v="2022/06/29 오후  7:31:01"/>
    <s v="주문서"/>
    <s v="2022/05/19 -7"/>
    <s v="SO220519007"/>
    <m/>
    <m/>
    <m/>
    <n v="2.4E-2"/>
    <n v="2.8000000000000001E-2"/>
    <s v="COILMASTER(TH)"/>
    <n v="864"/>
    <n v="1008"/>
    <n v="1093063.6799999999"/>
    <n v="1275240.96"/>
  </r>
  <r>
    <s v="2022/06/20 -14"/>
    <s v="외자"/>
    <m/>
    <m/>
    <s v="2205200616LGD"/>
    <s v="SL220629037"/>
    <s v="220016"/>
    <s v="LG DISPLAY(KOR)"/>
    <s v="KOR Warehouse"/>
    <s v="Display"/>
    <s v="차세권(golderg)"/>
    <s v="차세권(golderg)"/>
    <x v="7"/>
    <x v="7"/>
    <x v="7"/>
    <x v="7"/>
    <n v="112000"/>
    <s v="USD"/>
    <n v="1287.5"/>
    <n v="2.7E-2"/>
    <n v="3024"/>
    <n v="3893400"/>
    <m/>
    <s v="고객사(Cust)"/>
    <s v="LG DISPLAY"/>
    <s v="FERRITE P.I"/>
    <s v="DP"/>
    <s v="8018"/>
    <s v="NOT INCLUDE VAT 0%(ALL)"/>
    <s v="220620-M02"/>
    <m/>
    <s v="Golderg/차세권"/>
    <s v="2022/06/29 오후  7:31:01"/>
    <s v="주문서"/>
    <s v="2022/06/16 -10"/>
    <s v="SO220616010"/>
    <m/>
    <m/>
    <m/>
    <n v="2.4E-2"/>
    <n v="2.7E-2"/>
    <s v="COILMASTER(TH)"/>
    <n v="2688"/>
    <n v="3024"/>
    <n v="3400642.5599999996"/>
    <n v="3825722.88"/>
  </r>
  <r>
    <s v="2022/06/20 -14"/>
    <s v="외자"/>
    <m/>
    <m/>
    <s v="2205130519LGD"/>
    <s v="SL220629037"/>
    <s v="220016"/>
    <s v="LG DISPLAY(KOR)"/>
    <s v="KOR Warehouse"/>
    <s v="Display"/>
    <s v="차세권(golderg)"/>
    <s v="차세권(golderg)"/>
    <x v="7"/>
    <x v="7"/>
    <x v="7"/>
    <x v="7"/>
    <n v="8000"/>
    <s v="USD"/>
    <n v="1287.5"/>
    <n v="2.7E-2"/>
    <n v="216"/>
    <n v="278100"/>
    <m/>
    <s v="고객사(Cust)"/>
    <s v="LG DISPLAY"/>
    <s v="FERRITE P.I"/>
    <s v="DP"/>
    <s v="8018"/>
    <s v="NOT INCLUDE VAT 0%(ALL)"/>
    <s v="220620-M02"/>
    <m/>
    <s v="Golderg/차세권"/>
    <s v="2022/06/29 오후  7:31:01"/>
    <s v="주문서"/>
    <s v="2022/05/19 -7"/>
    <s v="SO220519007"/>
    <m/>
    <m/>
    <m/>
    <n v="2.4E-2"/>
    <n v="2.7E-2"/>
    <s v="COILMASTER(TH)"/>
    <n v="192"/>
    <n v="216"/>
    <n v="242903.03999999998"/>
    <n v="273265.91999999998"/>
  </r>
  <r>
    <s v="2022/06/20 -13"/>
    <s v="외자"/>
    <m/>
    <m/>
    <s v="2204210428"/>
    <s v="SL220629036"/>
    <s v="220016"/>
    <s v="LG DISPLAY(KOR)"/>
    <s v="KOR Warehouse"/>
    <s v="Display"/>
    <s v="차세권(golderg)"/>
    <s v="차세권(golderg)"/>
    <x v="60"/>
    <x v="60"/>
    <x v="49"/>
    <x v="49"/>
    <n v="12000"/>
    <s v="USD"/>
    <n v="1287.5"/>
    <n v="6.2859999999999999E-2"/>
    <n v="754.32"/>
    <n v="971187"/>
    <m/>
    <s v="고객사(Cust)"/>
    <s v="LG DISPLAY"/>
    <s v="METAL P.I"/>
    <s v="MMPP"/>
    <s v="6024"/>
    <s v="NOT INCLUDE VAT 0%(ALL)"/>
    <s v="220620-M01"/>
    <m/>
    <s v="Golderg/차세권"/>
    <s v="2022/06/29 오후  7:28:20"/>
    <s v="주문서"/>
    <s v="2022/04/28 -2"/>
    <s v="SO220428002"/>
    <m/>
    <m/>
    <m/>
    <n v="5.604E-2"/>
    <n v="6.2859999999999999E-2"/>
    <s v="COILMASTER(WD)"/>
    <n v="672.48"/>
    <n v="754.31999999999994"/>
    <n v="850767.89759999991"/>
    <n v="954305.31839999987"/>
  </r>
  <r>
    <s v="2022/06/20 -13"/>
    <s v="외자"/>
    <m/>
    <m/>
    <s v="2204134020LGD"/>
    <s v="SL220629036"/>
    <s v="220016"/>
    <s v="LG DISPLAY(KOR)"/>
    <s v="KOR Warehouse"/>
    <s v="Display"/>
    <s v="차세권(golderg)"/>
    <s v="차세권(golderg)"/>
    <x v="60"/>
    <x v="60"/>
    <x v="49"/>
    <x v="49"/>
    <n v="3000"/>
    <s v="USD"/>
    <n v="1287.5"/>
    <n v="6.2859999999999999E-2"/>
    <n v="188.58"/>
    <n v="230173"/>
    <m/>
    <s v="고객사(Cust)"/>
    <s v="LG DISPLAY"/>
    <s v="METAL P.I"/>
    <s v="MMPP"/>
    <s v="6024"/>
    <s v="NOT INCLUDE VAT 0%(ALL)"/>
    <s v="220620-M01"/>
    <m/>
    <s v="Golderg/차세권"/>
    <s v="2022/06/29 오후  7:28:20"/>
    <s v="주문서"/>
    <s v="2022/04/21 -4"/>
    <s v="SO220421004"/>
    <m/>
    <m/>
    <m/>
    <n v="5.604E-2"/>
    <n v="6.2859999999999999E-2"/>
    <s v="COILMASTER(WD)"/>
    <n v="168.12"/>
    <n v="188.57999999999998"/>
    <n v="212691.97439999998"/>
    <n v="238576.32959999997"/>
  </r>
  <r>
    <s v="2022/06/20 -13"/>
    <s v="외자"/>
    <m/>
    <m/>
    <s v="2205200616LGD"/>
    <s v="SL220629036"/>
    <s v="220016"/>
    <s v="LG DISPLAY(KOR)"/>
    <s v="KOR Warehouse"/>
    <s v="Display"/>
    <s v="차세권(golderg)"/>
    <s v="차세권(golderg)"/>
    <x v="97"/>
    <x v="97"/>
    <x v="76"/>
    <x v="78"/>
    <n v="108000"/>
    <s v="USD"/>
    <n v="1287.5"/>
    <n v="2.7400000000000001E-2"/>
    <n v="2959.2"/>
    <n v="3809970"/>
    <m/>
    <s v="고객사(Cust)"/>
    <s v="LG DISPLAY"/>
    <s v="METAL P.I"/>
    <s v="MMPP"/>
    <s v="252010"/>
    <s v="NOT INCLUDE VAT 0%(ALL)"/>
    <s v="220620-M01"/>
    <m/>
    <s v="Golderg/차세권"/>
    <s v="2022/06/29 오후  7:28:20"/>
    <s v="주문서"/>
    <s v="2022/06/16 -10"/>
    <s v="SO220616010"/>
    <m/>
    <m/>
    <m/>
    <n v="2.1000000000000001E-2"/>
    <n v="2.7400000000000001E-2"/>
    <s v="COILMASTER(ZQ)"/>
    <n v="2268"/>
    <n v="2959.2000000000003"/>
    <n v="2869292.1599999997"/>
    <n v="3743743.1039999998"/>
  </r>
  <r>
    <s v="2022/06/20 -13"/>
    <s v="외자"/>
    <m/>
    <m/>
    <s v="2204290512LGD"/>
    <s v="SL220629036"/>
    <s v="220016"/>
    <s v="LG DISPLAY(KOR)"/>
    <s v="KOR Warehouse"/>
    <s v="Display"/>
    <s v="차세권(golderg)"/>
    <s v="차세권(golderg)"/>
    <x v="61"/>
    <x v="61"/>
    <x v="50"/>
    <x v="50"/>
    <n v="9000"/>
    <s v="USD"/>
    <n v="1287.5"/>
    <n v="5.4960000000000002E-2"/>
    <n v="494.64"/>
    <n v="636849"/>
    <m/>
    <s v="고객사(Cust)"/>
    <s v="LG DISPLAY"/>
    <s v="METAL P.I"/>
    <s v="MMPP"/>
    <s v="6030"/>
    <s v="NOT INCLUDE VAT 0%(ALL)"/>
    <s v="220620-M01"/>
    <m/>
    <s v="Golderg/차세권"/>
    <s v="2022/06/29 오후  7:28:20"/>
    <s v="주문서"/>
    <s v="2022/05/12 -8"/>
    <s v="SO220512008"/>
    <m/>
    <m/>
    <m/>
    <n v="4.9000000000000002E-2"/>
    <n v="5.4960000000000002E-2"/>
    <s v="COILMASTER(WD)"/>
    <n v="441"/>
    <n v="494.64000000000004"/>
    <n v="557917.91999999993"/>
    <n v="625778.95680000004"/>
  </r>
  <r>
    <s v="2022/06/20 -13"/>
    <s v="외자"/>
    <m/>
    <m/>
    <s v="2202200308"/>
    <s v="SL220629036"/>
    <s v="220016"/>
    <s v="LG DISPLAY(KOR)"/>
    <s v="KOR Warehouse"/>
    <s v="Display"/>
    <s v="차세권(golderg)"/>
    <s v="차세권(golderg)"/>
    <x v="61"/>
    <x v="61"/>
    <x v="50"/>
    <x v="50"/>
    <n v="1000"/>
    <s v="USD"/>
    <n v="1287.5"/>
    <n v="5.4960000000000002E-2"/>
    <n v="54.96"/>
    <n v="70761"/>
    <m/>
    <s v="고객사(Cust)"/>
    <s v="LG DISPLAY"/>
    <s v="METAL P.I"/>
    <s v="MMPP"/>
    <s v="6030"/>
    <s v="NOT INCLUDE VAT 0%(ALL)"/>
    <s v="220620-M01"/>
    <m/>
    <s v="Golderg/차세권"/>
    <s v="2022/06/29 오후  7:28:20"/>
    <s v="주문서"/>
    <s v="2022/03/08 -1"/>
    <s v="SO220308001"/>
    <m/>
    <m/>
    <m/>
    <n v="4.9000000000000002E-2"/>
    <n v="5.4960000000000002E-2"/>
    <s v="COILMASTER(WD)"/>
    <n v="49"/>
    <n v="54.96"/>
    <n v="61990.879999999997"/>
    <n v="69530.99519999999"/>
  </r>
  <r>
    <s v="2022/06/20 -12"/>
    <s v="외자"/>
    <m/>
    <m/>
    <s v="2204210428"/>
    <s v="SL220629035"/>
    <s v="220016"/>
    <s v="LG DISPLAY(KOR)"/>
    <s v="KOR Warehouse"/>
    <s v="Display"/>
    <s v="차세권(golderg)"/>
    <s v="차세권(golderg)"/>
    <x v="98"/>
    <x v="98"/>
    <x v="77"/>
    <x v="79"/>
    <n v="3000"/>
    <s v="USD"/>
    <n v="1287.5"/>
    <n v="8.6999999999999994E-2"/>
    <n v="261"/>
    <n v="336038"/>
    <m/>
    <s v="고객사(Cust)"/>
    <s v="LG DISPLAY"/>
    <s v="METAL P.I"/>
    <s v="MMPP"/>
    <s v="6015"/>
    <s v="NOT INCLUDE VAT 0%(ALL)"/>
    <s v="220620-D01"/>
    <m/>
    <s v="Golderg/차세권"/>
    <s v="2022/06/29 오후  7:24:52"/>
    <s v="주문서"/>
    <s v="2022/04/28 -2"/>
    <s v="SO220428002"/>
    <m/>
    <m/>
    <m/>
    <n v="6.3E-2"/>
    <n v="8.6999999999999994E-2"/>
    <s v="COILMASTER(WD)"/>
    <n v="189"/>
    <n v="261"/>
    <n v="239107.68"/>
    <n v="330196.31999999995"/>
  </r>
  <r>
    <s v="2022/06/20 -4"/>
    <s v="내자"/>
    <m/>
    <m/>
    <s v="2022/03/11-1"/>
    <s v="SL220620008"/>
    <s v="220026"/>
    <s v="주식회사 세미코어"/>
    <s v="KOR Warehouse"/>
    <s v="Automotive"/>
    <s v="박인희(rosa)"/>
    <s v="양보성(david)"/>
    <x v="99"/>
    <x v="99"/>
    <x v="15"/>
    <x v="39"/>
    <n v="18000"/>
    <m/>
    <n v="0"/>
    <n v="83"/>
    <n v="0"/>
    <n v="1494000"/>
    <n v="149400"/>
    <s v="고객사(Cust)"/>
    <s v="세미코어"/>
    <s v="METAL P.I"/>
    <s v="MMPP"/>
    <s v="6024"/>
    <s v="INCLUDE VAT 10%(HQ)"/>
    <m/>
    <m/>
    <s v="rosa/박인희"/>
    <s v="2022/06/20 오후  7:20:26"/>
    <s v="주문서"/>
    <s v="2022/03/17 -3"/>
    <s v="2022/03/11-1"/>
    <m/>
    <m/>
    <m/>
    <n v="5.7329999999999999E-2"/>
    <n v="6.5606424686986214E-2"/>
    <s v="COILMASTER(WD)"/>
    <n v="1031.94"/>
    <n v="1180.9156443657519"/>
    <n v="1305527.9328000001"/>
    <n v="1493999.9999999998"/>
  </r>
  <r>
    <s v="2022/06/20 -4"/>
    <s v="내자"/>
    <m/>
    <m/>
    <s v="S220221"/>
    <s v="SL220620008"/>
    <s v="220026"/>
    <s v="주식회사 세미코어"/>
    <s v="KOR Warehouse"/>
    <s v="Automotive"/>
    <s v="박인희(rosa)"/>
    <s v="양보성(david)"/>
    <x v="100"/>
    <x v="100"/>
    <x v="15"/>
    <x v="39"/>
    <n v="24000"/>
    <m/>
    <n v="0"/>
    <n v="75"/>
    <n v="0"/>
    <n v="1800000"/>
    <n v="180000"/>
    <s v="고객사(Cust)"/>
    <s v="세미코어"/>
    <s v="METAL P.I"/>
    <s v="MMPP"/>
    <s v="4020"/>
    <s v="INCLUDE VAT 10%(HQ)"/>
    <m/>
    <m/>
    <s v="rosa/박인희"/>
    <s v="2022/06/20 오후  7:20:26"/>
    <s v="주문서"/>
    <s v="2022/02/22 -3"/>
    <s v="SO220222003"/>
    <m/>
    <m/>
    <m/>
    <n v="4.8800000000000003E-2"/>
    <n v="5.9282913873782726E-2"/>
    <s v="COILMASTER(WD)"/>
    <n v="1171.2"/>
    <n v="1422.7899329707855"/>
    <n v="1481708.544"/>
    <n v="1800000"/>
  </r>
  <r>
    <s v="2022/06/20 -1"/>
    <s v="내자"/>
    <m/>
    <m/>
    <s v="CMA22-014"/>
    <s v="SL220620002"/>
    <s v="220021"/>
    <s v="코일마스터총판"/>
    <s v="KOR Warehouse"/>
    <s v="Distribution"/>
    <s v="차세권(golderg)"/>
    <s v="차세권(golderg)"/>
    <x v="101"/>
    <x v="101"/>
    <x v="15"/>
    <x v="43"/>
    <n v="22500"/>
    <m/>
    <n v="0"/>
    <n v="43"/>
    <n v="0"/>
    <n v="967500"/>
    <n v="96750"/>
    <s v="고객사(Cust)"/>
    <s v="코일마스터총판"/>
    <s v="FERRITE P.I"/>
    <s v="DOP/DCP"/>
    <s v="3015"/>
    <s v="INCLUDE VAT 10%(HQ)"/>
    <m/>
    <m/>
    <s v="Golderg/차세권"/>
    <s v="2022/06/20 오전  11:19:50"/>
    <s v="주문서"/>
    <s v="2022/03/02 -7"/>
    <s v="SO220302006"/>
    <m/>
    <m/>
    <m/>
    <n v="2.9000000000000001E-2"/>
    <n v="3.3988870620968767E-2"/>
    <s v="COILMASTER(ZQ)"/>
    <n v="652.5"/>
    <n v="764.74958897179727"/>
    <n v="825490.79999999993"/>
    <n v="967500.00000000012"/>
  </r>
  <r>
    <s v="2022/06/20 -1"/>
    <s v="내자"/>
    <m/>
    <m/>
    <s v="CMA22-009"/>
    <s v="SL220620002"/>
    <s v="220021"/>
    <s v="코일마스터총판"/>
    <s v="KOR Warehouse"/>
    <s v="Distribution"/>
    <s v="차세권(golderg)"/>
    <s v="차세권(golderg)"/>
    <x v="101"/>
    <x v="101"/>
    <x v="15"/>
    <x v="43"/>
    <n v="7500"/>
    <m/>
    <n v="0"/>
    <n v="43"/>
    <n v="0"/>
    <n v="322500"/>
    <n v="32250"/>
    <s v="고객사(Cust)"/>
    <s v="코일마스터총판"/>
    <s v="FERRITE P.I"/>
    <s v="DOP/DCP"/>
    <s v="3015"/>
    <s v="INCLUDE VAT 10%(HQ)"/>
    <m/>
    <m/>
    <s v="Golderg/차세권"/>
    <s v="2022/06/20 오전  11:19:50"/>
    <s v="주문서"/>
    <s v="2022/01/28 -2"/>
    <s v="SO220128002"/>
    <m/>
    <m/>
    <m/>
    <n v="2.9000000000000001E-2"/>
    <n v="3.3988870620968767E-2"/>
    <s v="COILMASTER(ZQ)"/>
    <n v="217.5"/>
    <n v="254.91652965726576"/>
    <n v="275163.59999999998"/>
    <n v="322500"/>
  </r>
  <r>
    <s v="2022/06/20 -1"/>
    <s v="내자"/>
    <m/>
    <m/>
    <s v="CMA22-019"/>
    <s v="SL220620002"/>
    <s v="220021"/>
    <s v="코일마스터총판"/>
    <s v="KOR Warehouse"/>
    <s v="Distribution"/>
    <s v="차세권(golderg)"/>
    <s v="차세권(golderg)"/>
    <x v="102"/>
    <x v="102"/>
    <x v="15"/>
    <x v="43"/>
    <n v="7000"/>
    <m/>
    <n v="0"/>
    <n v="44"/>
    <n v="0"/>
    <n v="308000"/>
    <n v="30800"/>
    <s v="고객사(Cust)"/>
    <s v="코일마스터총판"/>
    <s v="FERRITE P.I"/>
    <s v="DOP/DCP"/>
    <s v="3918"/>
    <s v="INCLUDE VAT 10%(HQ)"/>
    <m/>
    <m/>
    <s v="Golderg/차세권"/>
    <s v="2022/06/20 오전  11:19:50"/>
    <s v="주문서"/>
    <s v="2022/04/08 -3"/>
    <s v="SO220408003"/>
    <m/>
    <m/>
    <m/>
    <n v="2.35E-2"/>
    <n v="3.4779309472619202E-2"/>
    <s v="COILMASTER(TH)"/>
    <n v="164.5"/>
    <n v="243.45516630833441"/>
    <n v="208112.24"/>
    <n v="308000"/>
  </r>
  <r>
    <s v="2022/06/20 -1"/>
    <s v="내자"/>
    <m/>
    <m/>
    <s v="CMA22-016"/>
    <s v="SL220620002"/>
    <s v="220021"/>
    <s v="코일마스터총판"/>
    <s v="KOR Warehouse"/>
    <s v="Distribution"/>
    <s v="차세권(golderg)"/>
    <s v="차세권(golderg)"/>
    <x v="102"/>
    <x v="102"/>
    <x v="15"/>
    <x v="43"/>
    <n v="7000"/>
    <m/>
    <n v="0"/>
    <n v="44"/>
    <n v="0"/>
    <n v="308000"/>
    <n v="30800"/>
    <s v="고객사(Cust)"/>
    <s v="코일마스터총판"/>
    <s v="FERRITE P.I"/>
    <s v="DOP/DCP"/>
    <s v="3918"/>
    <s v="INCLUDE VAT 10%(HQ)"/>
    <m/>
    <m/>
    <s v="Golderg/차세권"/>
    <s v="2022/06/20 오전  11:19:50"/>
    <s v="주문서"/>
    <s v="2022/03/18 -1"/>
    <s v="CMA22-016"/>
    <m/>
    <m/>
    <m/>
    <n v="2.35E-2"/>
    <n v="3.4779309472619202E-2"/>
    <s v="COILMASTER(TH)"/>
    <n v="164.5"/>
    <n v="243.45516630833441"/>
    <n v="208112.24"/>
    <n v="308000"/>
  </r>
  <r>
    <s v="2022/06/20 -1"/>
    <s v="내자"/>
    <m/>
    <m/>
    <s v="CMA22-019"/>
    <s v="SL220620002"/>
    <s v="220021"/>
    <s v="코일마스터총판"/>
    <s v="KOR Warehouse"/>
    <s v="Distribution"/>
    <s v="차세권(golderg)"/>
    <s v="차세권(golderg)"/>
    <x v="103"/>
    <x v="103"/>
    <x v="15"/>
    <x v="43"/>
    <n v="14000"/>
    <m/>
    <n v="0"/>
    <n v="44"/>
    <n v="0"/>
    <n v="616000"/>
    <n v="61600"/>
    <s v="고객사(Cust)"/>
    <s v="코일마스터총판"/>
    <s v="FERRITE P.I"/>
    <s v="DOP/DCP"/>
    <s v="4018"/>
    <s v="INCLUDE VAT 10%(HQ)"/>
    <m/>
    <m/>
    <s v="Golderg/차세권"/>
    <s v="2022/06/20 오전  11:19:50"/>
    <s v="주문서"/>
    <s v="2022/04/08 -3"/>
    <s v="SO220408003"/>
    <m/>
    <m/>
    <m/>
    <n v="2.0500000000000001E-2"/>
    <n v="3.4779309472619202E-2"/>
    <s v="COILMASTER(TH)"/>
    <n v="287"/>
    <n v="486.91033261666882"/>
    <n v="363089.43999999994"/>
    <n v="616000"/>
  </r>
  <r>
    <s v="2022/06/20 -1"/>
    <s v="내자"/>
    <m/>
    <m/>
    <s v="CMA22-016"/>
    <s v="SL220620002"/>
    <s v="220021"/>
    <s v="코일마스터총판"/>
    <s v="KOR Warehouse"/>
    <s v="Distribution"/>
    <s v="차세권(golderg)"/>
    <s v="차세권(golderg)"/>
    <x v="103"/>
    <x v="103"/>
    <x v="15"/>
    <x v="43"/>
    <n v="56000"/>
    <m/>
    <n v="0"/>
    <n v="44"/>
    <n v="0"/>
    <n v="2464000"/>
    <n v="246400"/>
    <s v="고객사(Cust)"/>
    <s v="코일마스터총판"/>
    <s v="FERRITE P.I"/>
    <s v="DOP/DCP"/>
    <s v="4018"/>
    <s v="INCLUDE VAT 10%(HQ)"/>
    <m/>
    <m/>
    <s v="Golderg/차세권"/>
    <s v="2022/06/20 오전  11:19:50"/>
    <s v="주문서"/>
    <s v="2022/03/18 -1"/>
    <s v="CMA22-016"/>
    <m/>
    <m/>
    <m/>
    <n v="2.0500000000000001E-2"/>
    <n v="3.4779309472619202E-2"/>
    <s v="COILMASTER(TH)"/>
    <n v="1148"/>
    <n v="1947.6413304666753"/>
    <n v="1452357.7599999998"/>
    <n v="2464000"/>
  </r>
  <r>
    <s v="2022/06/20 -1"/>
    <s v="내자"/>
    <m/>
    <m/>
    <s v="CMA22-014"/>
    <s v="SL220620002"/>
    <s v="220021"/>
    <s v="코일마스터총판"/>
    <s v="KOR Warehouse"/>
    <s v="Distribution"/>
    <s v="차세권(golderg)"/>
    <s v="차세권(golderg)"/>
    <x v="103"/>
    <x v="103"/>
    <x v="15"/>
    <x v="43"/>
    <n v="3500"/>
    <m/>
    <n v="0"/>
    <n v="44"/>
    <n v="0"/>
    <n v="154000"/>
    <n v="15400"/>
    <s v="고객사(Cust)"/>
    <s v="코일마스터총판"/>
    <s v="FERRITE P.I"/>
    <s v="DOP/DCP"/>
    <s v="4018"/>
    <s v="INCLUDE VAT 10%(HQ)"/>
    <m/>
    <m/>
    <s v="Golderg/차세권"/>
    <s v="2022/06/20 오전  11:19:50"/>
    <s v="주문서"/>
    <s v="2022/03/02 -7"/>
    <s v="SO220302006"/>
    <m/>
    <m/>
    <m/>
    <n v="2.0500000000000001E-2"/>
    <n v="3.4779309472619202E-2"/>
    <s v="COILMASTER(TH)"/>
    <n v="71.75"/>
    <n v="121.72758315416721"/>
    <n v="90772.359999999986"/>
    <n v="154000"/>
  </r>
  <r>
    <s v="2022/06/20 -1"/>
    <s v="내자"/>
    <m/>
    <m/>
    <s v="CMA22-016"/>
    <s v="SL220620002"/>
    <s v="220021"/>
    <s v="코일마스터총판"/>
    <s v="KOR Warehouse"/>
    <s v="Distribution"/>
    <s v="차세권(golderg)"/>
    <s v="차세권(golderg)"/>
    <x v="57"/>
    <x v="57"/>
    <x v="46"/>
    <x v="46"/>
    <n v="6000"/>
    <m/>
    <n v="0"/>
    <n v="120"/>
    <n v="0"/>
    <n v="720000"/>
    <n v="72000"/>
    <s v="고객사(Cust)"/>
    <s v="코일마스터총판"/>
    <s v="FERRITE P.I"/>
    <s v="SSP"/>
    <s v="12080"/>
    <s v="INCLUDE VAT 10%(HQ)"/>
    <m/>
    <m/>
    <s v="Golderg/차세권"/>
    <s v="2022/06/20 오전  11:19:50"/>
    <s v="주문서"/>
    <s v="2022/03/18 -1"/>
    <s v="CMA22-016"/>
    <m/>
    <m/>
    <m/>
    <n v="7.4620000000000006E-2"/>
    <n v="9.485266219805237E-2"/>
    <s v="COILMASTER(ZQ)"/>
    <n v="447.72"/>
    <n v="569.11597318831423"/>
    <n v="566419.52639999997"/>
    <n v="720000"/>
  </r>
  <r>
    <s v="2022/06/20 -1"/>
    <s v="내자"/>
    <m/>
    <m/>
    <s v="CMA22-009"/>
    <s v="SL220620002"/>
    <s v="220021"/>
    <s v="코일마스터총판"/>
    <s v="KOR Warehouse"/>
    <s v="Distribution"/>
    <s v="차세권(golderg)"/>
    <s v="차세권(golderg)"/>
    <x v="57"/>
    <x v="57"/>
    <x v="46"/>
    <x v="46"/>
    <n v="6000"/>
    <m/>
    <n v="0"/>
    <n v="120"/>
    <n v="0"/>
    <n v="720000"/>
    <n v="72000"/>
    <s v="고객사(Cust)"/>
    <s v="코일마스터총판"/>
    <s v="FERRITE P.I"/>
    <s v="SSP"/>
    <s v="12080"/>
    <s v="INCLUDE VAT 10%(HQ)"/>
    <m/>
    <m/>
    <s v="Golderg/차세권"/>
    <s v="2022/06/20 오전  11:19:50"/>
    <s v="주문서"/>
    <s v="2022/01/28 -2"/>
    <s v="SO220128002"/>
    <m/>
    <m/>
    <m/>
    <n v="7.4620000000000006E-2"/>
    <n v="9.485266219805237E-2"/>
    <s v="COILMASTER(ZQ)"/>
    <n v="447.72"/>
    <n v="569.11597318831423"/>
    <n v="566419.52639999997"/>
    <n v="720000"/>
  </r>
  <r>
    <s v="2022/06/20 -1"/>
    <s v="내자"/>
    <m/>
    <m/>
    <s v="CMA22-013"/>
    <s v="SL220620002"/>
    <s v="220021"/>
    <s v="코일마스터총판"/>
    <s v="KOR Warehouse"/>
    <s v="Distribution"/>
    <s v="차세권(golderg)"/>
    <s v="차세권(golderg)"/>
    <x v="104"/>
    <x v="104"/>
    <x v="78"/>
    <x v="80"/>
    <n v="65000"/>
    <m/>
    <n v="0"/>
    <n v="46"/>
    <n v="0"/>
    <n v="2990000"/>
    <n v="299000"/>
    <s v="고객사(Cust)"/>
    <s v="코일마스터총판"/>
    <s v="FERRITE P.I"/>
    <s v="SSP"/>
    <s v="5018"/>
    <s v="INCLUDE VAT 10%(HQ)"/>
    <m/>
    <m/>
    <s v="Golderg/차세권"/>
    <s v="2022/06/20 오전  11:19:50"/>
    <s v="주문서"/>
    <s v="2022/02/25 -2"/>
    <s v="SO220225002"/>
    <m/>
    <m/>
    <m/>
    <n v="2.1999999999999999E-2"/>
    <n v="3.6360187175920072E-2"/>
    <s v="COILMASTER(TH)"/>
    <n v="1430"/>
    <n v="2363.4121664348045"/>
    <n v="1809121.5999999999"/>
    <n v="2989999.9999999995"/>
  </r>
  <r>
    <s v="2022/06/20 -1"/>
    <s v="내자"/>
    <m/>
    <m/>
    <s v="CMA22-013"/>
    <s v="SL220620002"/>
    <s v="220021"/>
    <s v="코일마스터총판"/>
    <s v="KOR Warehouse"/>
    <s v="Distribution"/>
    <s v="차세권(golderg)"/>
    <s v="차세권(golderg)"/>
    <x v="104"/>
    <x v="104"/>
    <x v="78"/>
    <x v="80"/>
    <n v="35000"/>
    <m/>
    <n v="0"/>
    <n v="46"/>
    <n v="0"/>
    <n v="1610000"/>
    <n v="161000"/>
    <s v="고객사(Cust)"/>
    <s v="코일마스터총판"/>
    <s v="FERRITE P.I"/>
    <s v="SSP"/>
    <s v="5018"/>
    <s v="INCLUDE VAT 10%(HQ)"/>
    <m/>
    <m/>
    <s v="Golderg/차세권"/>
    <s v="2022/06/20 오전  11:19:50"/>
    <s v="주문서"/>
    <s v="2022/02/25 -2"/>
    <s v="SO220225002"/>
    <m/>
    <m/>
    <m/>
    <n v="2.1999999999999999E-2"/>
    <n v="3.6360187175920072E-2"/>
    <s v="COILMASTER(TH)"/>
    <n v="770"/>
    <n v="1272.6065511572026"/>
    <n v="974142.39999999991"/>
    <n v="1610000"/>
  </r>
  <r>
    <s v="2022/06/20 -1"/>
    <s v="내자"/>
    <m/>
    <m/>
    <s v="CMA22-019"/>
    <s v="SL220620002"/>
    <s v="220021"/>
    <s v="코일마스터총판"/>
    <s v="KOR Warehouse"/>
    <s v="Distribution"/>
    <s v="차세권(golderg)"/>
    <s v="차세권(golderg)"/>
    <x v="105"/>
    <x v="105"/>
    <x v="79"/>
    <x v="23"/>
    <n v="10000"/>
    <m/>
    <n v="0"/>
    <n v="74"/>
    <n v="0"/>
    <n v="740000"/>
    <n v="74000"/>
    <s v="고객사(Cust)"/>
    <s v="코일마스터총판"/>
    <s v="FERRITE P.I"/>
    <s v="SSP"/>
    <s v="7045"/>
    <s v="INCLUDE VAT 10%(HQ)"/>
    <m/>
    <m/>
    <s v="Golderg/차세권"/>
    <s v="2022/06/20 오전  11:19:50"/>
    <s v="주문서"/>
    <s v="2022/04/08 -3"/>
    <s v="SO220408003"/>
    <m/>
    <m/>
    <m/>
    <n v="0.05"/>
    <n v="5.8492475022132291E-2"/>
    <s v="COILMASTER(TH)"/>
    <n v="500"/>
    <n v="584.92475022132294"/>
    <n v="632560"/>
    <n v="740000"/>
  </r>
  <r>
    <s v="2022/06/20 -1"/>
    <s v="내자"/>
    <m/>
    <m/>
    <s v="CMA22-019"/>
    <s v="SL220620002"/>
    <s v="220021"/>
    <s v="코일마스터총판"/>
    <s v="KOR Warehouse"/>
    <s v="Distribution"/>
    <s v="차세권(golderg)"/>
    <s v="차세권(golderg)"/>
    <x v="106"/>
    <x v="106"/>
    <x v="15"/>
    <x v="43"/>
    <n v="8000"/>
    <m/>
    <n v="0"/>
    <n v="75"/>
    <n v="0"/>
    <n v="600000"/>
    <n v="60000"/>
    <s v="고객사(Cust)"/>
    <s v="코일마스터총판"/>
    <s v="FERRITE P.I"/>
    <s v="SSP"/>
    <s v="7055"/>
    <s v="INCLUDE VAT 10%(HQ)"/>
    <m/>
    <m/>
    <s v="Golderg/차세권"/>
    <s v="2022/06/20 오전  11:19:50"/>
    <s v="주문서"/>
    <s v="2022/04/08 -3"/>
    <s v="SO220408003"/>
    <m/>
    <m/>
    <m/>
    <n v="0.05"/>
    <n v="5.9282913873782726E-2"/>
    <s v="COILMASTER(TH)"/>
    <n v="400"/>
    <n v="474.2633109902618"/>
    <n v="506047.99999999994"/>
    <n v="600000"/>
  </r>
  <r>
    <s v="2022/06/18 -4"/>
    <s v="외자"/>
    <s v="CM-220618CMKB-JS"/>
    <s v="UPS NO 1Z 374 46A 04 4000 4818"/>
    <s v="4503049240"/>
    <s v="SL220622003"/>
    <s v="220033"/>
    <s v="KIMBALL(USA)"/>
    <s v="KOR Warehouse"/>
    <s v="Automotive"/>
    <s v="차서진(Jeanniecha)"/>
    <s v="미국영업(USA)"/>
    <x v="107"/>
    <x v="107"/>
    <x v="80"/>
    <x v="81"/>
    <n v="37200"/>
    <s v="USD"/>
    <n v="1284.0999999999999"/>
    <n v="0.55000000000000004"/>
    <n v="20460"/>
    <n v="26272686"/>
    <m/>
    <s v="고객사(Cust)"/>
    <s v="KIMBALL"/>
    <s v="FERRITE P.I"/>
    <s v="MPLD"/>
    <s v="13080"/>
    <s v="NOT INCLUDE VAT 0%(ALL)"/>
    <s v="CMWD220618-05HQ-AT-USA KIMBALL"/>
    <s v="line 10"/>
    <s v="Jeanniecha/차서진"/>
    <s v="2022/06/22 오후  2:50:12"/>
    <s v="주문서"/>
    <s v="2022/05/05 -3"/>
    <s v="SO220505003"/>
    <m/>
    <m/>
    <m/>
    <n v="0.4"/>
    <n v="0.55000000000000004"/>
    <s v="COILMASTER(WD)"/>
    <n v="14880"/>
    <n v="20460"/>
    <n v="18824985.599999998"/>
    <n v="25884355.199999999"/>
  </r>
  <r>
    <s v="2022/06/17 -19"/>
    <s v="외자"/>
    <s v="CMTH220617-004HQ-VT-EU"/>
    <m/>
    <s v="CMEU20220429"/>
    <s v="SL220620003"/>
    <s v="220006"/>
    <s v="COILMASTER(EU)"/>
    <s v="KOR Warehouse"/>
    <s v="****"/>
    <s v="BO(TH)"/>
    <s v="이종찬(Jason)"/>
    <x v="56"/>
    <x v="56"/>
    <x v="45"/>
    <x v="45"/>
    <n v="377000"/>
    <s v="EUR"/>
    <n v="1345.11"/>
    <n v="2.2499999999999999E-2"/>
    <n v="8482.5"/>
    <n v="11409896"/>
    <m/>
    <s v="CoilMaster"/>
    <s v="COILMASTER(EU)"/>
    <s v="FERRITE P.I"/>
    <s v="SSP"/>
    <s v="5040"/>
    <s v="NOT INCLUDE VAT 0%(ALL)"/>
    <s v="CMTH220617-004HQ-VT-EU"/>
    <m/>
    <s v="view(TH)"/>
    <s v="2022/06/21 오후  6:27:31"/>
    <s v="주문서"/>
    <s v="2022/04/29 -5"/>
    <s v="SO220429005"/>
    <m/>
    <m/>
    <m/>
    <n v="2.1999999999999999E-2"/>
    <n v="2.3922612975307449E-2"/>
    <s v="COILMASTER(TH)"/>
    <n v="8294"/>
    <n v="9018.8250916909074"/>
    <n v="10492905.279999999"/>
    <n v="11409896"/>
  </r>
  <r>
    <s v="2022/06/17 -19"/>
    <s v="외자"/>
    <s v="CMTH220617-004HQ-VT-EU"/>
    <m/>
    <s v="CMEU0422-KO"/>
    <s v="SL220620003"/>
    <s v="220006"/>
    <s v="COILMASTER(EU)"/>
    <s v="KOR Warehouse"/>
    <s v="****"/>
    <s v="BO(TH)"/>
    <s v="이종찬(Jason)"/>
    <x v="108"/>
    <x v="108"/>
    <x v="81"/>
    <x v="82"/>
    <n v="200000"/>
    <s v="EUR"/>
    <n v="1345.11"/>
    <n v="2.2499999999999999E-2"/>
    <n v="4500"/>
    <n v="6052995"/>
    <m/>
    <s v="CoilMaster"/>
    <s v="COILMASTER(EU)"/>
    <s v="FERRITE P.I"/>
    <s v="SSP"/>
    <s v="5030"/>
    <s v="NOT INCLUDE VAT 0%(ALL)"/>
    <s v="CMTH220617-004HQ-VT-EU"/>
    <s v="TH"/>
    <s v="view(TH)"/>
    <s v="2022/06/21 오후  6:27:31"/>
    <s v="주문서"/>
    <s v="2022/04/22 -9"/>
    <s v="SO220422009"/>
    <m/>
    <m/>
    <m/>
    <n v="2.1999999999999999E-2"/>
    <n v="2.3922612084229165E-2"/>
    <s v="COILMASTER(TH)"/>
    <n v="4400"/>
    <n v="4784.5224168458326"/>
    <n v="5566527.9999999991"/>
    <n v="6052994.9999999991"/>
  </r>
  <r>
    <s v="2022/06/17 -19"/>
    <s v="외자"/>
    <s v="CMTH220617-004HQ-VT-EU"/>
    <m/>
    <s v="CMEU20220415"/>
    <s v="SL220620003"/>
    <s v="220006"/>
    <s v="COILMASTER(EU)"/>
    <s v="KOR Warehouse"/>
    <s v="****"/>
    <s v="BO(TH)"/>
    <s v="이종찬(Jason)"/>
    <x v="56"/>
    <x v="56"/>
    <x v="45"/>
    <x v="45"/>
    <n v="835000"/>
    <s v="EUR"/>
    <n v="1345.11"/>
    <n v="2.2499999999999999E-2"/>
    <n v="18787.5"/>
    <n v="25271254"/>
    <m/>
    <s v="CoilMaster"/>
    <s v="COILMASTER(EU)"/>
    <s v="FERRITE P.I"/>
    <s v="SSP"/>
    <s v="5040"/>
    <s v="NOT INCLUDE VAT 0%(ALL)"/>
    <s v="CMTH220617-004HQ-VT-EU"/>
    <s v="TH발주 나뉘어서 보내주세요(급하지 않음)"/>
    <s v="view(TH)"/>
    <s v="2022/06/21 오후  6:27:31"/>
    <s v="주문서"/>
    <s v="2022/04/14 -13"/>
    <s v="SO220414013"/>
    <m/>
    <m/>
    <m/>
    <n v="2.1999999999999999E-2"/>
    <n v="2.3922611965899999E-2"/>
    <s v="COILMASTER(TH)"/>
    <n v="18370"/>
    <n v="19975.380991526497"/>
    <n v="23240254.399999999"/>
    <n v="25271254"/>
  </r>
  <r>
    <s v="2022/06/17 -19"/>
    <s v="외자"/>
    <s v="CMTH220617-004HQ-VT-EU"/>
    <m/>
    <s v="CMEU20220415"/>
    <s v="SL220620003"/>
    <s v="220006"/>
    <s v="COILMASTER(EU)"/>
    <s v="KOR Warehouse"/>
    <s v="****"/>
    <s v="BO(TH)"/>
    <s v="이종찬(Jason)"/>
    <x v="108"/>
    <x v="108"/>
    <x v="81"/>
    <x v="82"/>
    <n v="24000"/>
    <s v="EUR"/>
    <n v="1345.11"/>
    <n v="2.2499999999999999E-2"/>
    <n v="540"/>
    <n v="726359"/>
    <m/>
    <s v="CoilMaster"/>
    <s v="COILMASTER(EU)"/>
    <s v="FERRITE P.I"/>
    <s v="SSP"/>
    <s v="5030"/>
    <s v="NOT INCLUDE VAT 0%(ALL)"/>
    <s v="CMTH220617-004HQ-VT-EU"/>
    <s v="TH 발주"/>
    <s v="view(TH)"/>
    <s v="2022/06/21 오후  6:27:31"/>
    <s v="주문서"/>
    <s v="2022/04/14 -13"/>
    <s v="SO220414013"/>
    <m/>
    <m/>
    <m/>
    <n v="2.1999999999999999E-2"/>
    <n v="2.3922598910248304E-2"/>
    <s v="COILMASTER(TH)"/>
    <n v="528"/>
    <n v="574.14237384595924"/>
    <n v="667983.35999999999"/>
    <n v="726358.99999999988"/>
  </r>
  <r>
    <s v="2022/06/17 -19"/>
    <s v="외자"/>
    <s v="CMTH220617-004HQ-VT-EU"/>
    <m/>
    <s v="EU PO (DEC)"/>
    <s v="SL220620003"/>
    <s v="220006"/>
    <s v="COILMASTER(EU)"/>
    <s v="KOR Warehouse"/>
    <s v="****"/>
    <s v="BO(TH)"/>
    <s v="이종찬(Jason)"/>
    <x v="58"/>
    <x v="58"/>
    <x v="47"/>
    <x v="47"/>
    <n v="320000"/>
    <s v="EUR"/>
    <n v="1345.11"/>
    <n v="1.8499999999999999E-2"/>
    <n v="5920"/>
    <n v="7963051"/>
    <m/>
    <s v="CoilMaster"/>
    <s v="COILMASTER(EU)"/>
    <s v="FERRITE P.I"/>
    <s v="DSS"/>
    <s v="6028"/>
    <s v="NOT INCLUDE VAT 0%(ALL)"/>
    <s v="CMTH220617-004HQ-VT-EU"/>
    <m/>
    <s v="view(TH)"/>
    <s v="2022/06/21 오후  6:27:31"/>
    <s v="주문서"/>
    <s v="2021/12/21 -7"/>
    <s v="SO211221007"/>
    <m/>
    <m/>
    <m/>
    <n v="1.95E-2"/>
    <n v="1.9669702775230811E-2"/>
    <s v="COILMASTER(TH)"/>
    <n v="6240"/>
    <n v="6294.3048880738597"/>
    <n v="7894348.7999999989"/>
    <n v="7963051.0000000009"/>
  </r>
  <r>
    <s v="2022/06/17 -16"/>
    <s v="내자"/>
    <m/>
    <m/>
    <s v="po2206134"/>
    <s v="SL220617017"/>
    <s v="220023"/>
    <s v="(주)제인테크"/>
    <s v="KOR Warehouse"/>
    <s v="H.A/Settop/AV"/>
    <s v="박인희(rosa)"/>
    <s v="유상훈(sam)"/>
    <x v="68"/>
    <x v="68"/>
    <x v="57"/>
    <x v="57"/>
    <n v="51000"/>
    <m/>
    <n v="0"/>
    <n v="22"/>
    <n v="0"/>
    <n v="1122000"/>
    <n v="112200"/>
    <s v="고객사(Cust)"/>
    <s v="휴맥스"/>
    <s v="METAL P.I"/>
    <s v="MMP"/>
    <s v="252010"/>
    <s v="INCLUDE VAT 10%(HQ)"/>
    <m/>
    <m/>
    <s v="rosa/박인희"/>
    <s v="2022/06/24 오전  8:30:27"/>
    <s v="주문서"/>
    <s v="2022/06/16 -6"/>
    <s v="SO220616006"/>
    <m/>
    <m/>
    <m/>
    <n v="1.4E-2"/>
    <n v="1.7389654736309601E-2"/>
    <s v="COILMASTER(ZQ)"/>
    <n v="714"/>
    <n v="886.87239155178963"/>
    <n v="903295.67999999993"/>
    <n v="1122000"/>
  </r>
  <r>
    <s v="2022/06/17 -16"/>
    <s v="내자"/>
    <m/>
    <m/>
    <s v="PO2204165"/>
    <s v="SL220617017"/>
    <s v="220023"/>
    <s v="(주)제인테크"/>
    <s v="KOR Warehouse"/>
    <s v="H.A/Settop/AV"/>
    <s v="박인희(rosa)"/>
    <s v="유상훈(sam)"/>
    <x v="109"/>
    <x v="109"/>
    <x v="82"/>
    <x v="83"/>
    <n v="42000"/>
    <m/>
    <n v="0"/>
    <n v="67.5"/>
    <n v="0"/>
    <n v="2835000"/>
    <n v="283500"/>
    <s v="고객사(Cust)"/>
    <s v="휴맥스"/>
    <s v="METAL P.I"/>
    <s v="MMPP"/>
    <s v="6030"/>
    <s v="INCLUDE VAT 10%(HQ)"/>
    <m/>
    <m/>
    <s v="rosa/박인희"/>
    <s v="2022/06/24 오전  8:30:27"/>
    <s v="주문서"/>
    <s v="2022/04/18 -14"/>
    <s v="SO220418014"/>
    <m/>
    <m/>
    <m/>
    <n v="0.05"/>
    <n v="5.3354622486404456E-2"/>
    <s v="COILMASTER(WD)"/>
    <n v="2100"/>
    <n v="2240.8941444289871"/>
    <n v="2656752"/>
    <n v="2835000"/>
  </r>
  <r>
    <s v="2022/06/17 -15"/>
    <s v="외자"/>
    <m/>
    <m/>
    <s v="4500290602"/>
    <s v="SL220617016"/>
    <s v="220013"/>
    <s v="(주)휴맥스"/>
    <s v="KOR Warehouse"/>
    <s v="H.A/Settop/AV"/>
    <s v="박인희(rosa)"/>
    <s v="유상훈(sam)"/>
    <x v="81"/>
    <x v="81"/>
    <x v="60"/>
    <x v="62"/>
    <n v="15000"/>
    <s v="USD"/>
    <n v="1195.3"/>
    <n v="1.7999999999999999E-2"/>
    <n v="270"/>
    <n v="322731"/>
    <m/>
    <s v="고객사(Cust)"/>
    <s v="휴맥스"/>
    <s v="METAL P.I"/>
    <s v="MMP"/>
    <s v="252010"/>
    <s v="NOT INCLUDE VAT 0%(ALL)"/>
    <m/>
    <m/>
    <s v="rosa/박인희"/>
    <s v="2022/06/17 오후  4:54:29"/>
    <s v="주문서"/>
    <s v="2022/01/01 -840"/>
    <s v="SO220101840"/>
    <m/>
    <m/>
    <m/>
    <n v="1.4E-2"/>
    <n v="1.7999999999999999E-2"/>
    <s v="COILMASTER(ZQ)"/>
    <n v="210"/>
    <n v="270"/>
    <n v="265675.19999999995"/>
    <n v="341582.39999999997"/>
  </r>
  <r>
    <s v="2022/06/17 -15"/>
    <s v="외자"/>
    <m/>
    <m/>
    <s v="4500286725"/>
    <s v="SL220617016"/>
    <s v="220013"/>
    <s v="(주)휴맥스"/>
    <s v="KOR Warehouse"/>
    <s v="H.A/Settop/AV"/>
    <s v="박인희(rosa)"/>
    <s v="유상훈(sam)"/>
    <x v="83"/>
    <x v="83"/>
    <x v="62"/>
    <x v="64"/>
    <n v="129000"/>
    <s v="USD"/>
    <n v="1195.3"/>
    <n v="1.7999999999999999E-2"/>
    <n v="2322"/>
    <n v="2775487"/>
    <m/>
    <s v="고객사(Cust)"/>
    <s v="휴맥스"/>
    <s v="METAL P.I"/>
    <s v="MMP"/>
    <s v="252010"/>
    <s v="NOT INCLUDE VAT 0%(ALL)"/>
    <m/>
    <s v="1/25일 : 1/18일까지 USD 일괄 UPLOAD"/>
    <s v="rosa/박인희"/>
    <s v="2022/06/17 오후  4:54:29"/>
    <s v="주문서"/>
    <s v="2022/01/01 -611"/>
    <s v="SO220101611"/>
    <m/>
    <m/>
    <m/>
    <n v="1.4E-2"/>
    <n v="1.7999999999999999E-2"/>
    <s v="COILMASTER(ZQ)"/>
    <n v="1806"/>
    <n v="2322"/>
    <n v="2284806.7199999997"/>
    <n v="2937608.6399999997"/>
  </r>
  <r>
    <s v="2022/06/17 -14"/>
    <s v="내자"/>
    <m/>
    <m/>
    <s v="PO2204000129"/>
    <s v="SL220617015"/>
    <s v="220022"/>
    <s v="(주)노바스이지"/>
    <s v="KOR Warehouse"/>
    <s v="H.A/Settop/AV"/>
    <s v="박인희(rosa)"/>
    <s v="양보성(david)"/>
    <x v="80"/>
    <x v="80"/>
    <x v="59"/>
    <x v="61"/>
    <n v="18000"/>
    <m/>
    <n v="0"/>
    <n v="106"/>
    <n v="0"/>
    <n v="1908000"/>
    <n v="190800"/>
    <s v="고객사(Cust)"/>
    <s v="노바스이지"/>
    <s v="FERRITE P.I"/>
    <s v="SSP"/>
    <s v="8045"/>
    <s v="INCLUDE VAT 10%(HQ)"/>
    <m/>
    <s v="ECO2703-004634"/>
    <s v="rosa/박인희"/>
    <s v="2022/06/20 오후  3:43:02"/>
    <s v="주문서"/>
    <s v="2022/04/11 -5"/>
    <s v="SO220411005"/>
    <m/>
    <m/>
    <m/>
    <n v="0.05"/>
    <n v="8.3786518274946251E-2"/>
    <s v="COILMASTER(TH)"/>
    <n v="900"/>
    <n v="1508.1573289490325"/>
    <n v="1138608"/>
    <n v="1907999.9999999998"/>
  </r>
  <r>
    <s v="2022/06/17 -14"/>
    <s v="내자"/>
    <m/>
    <m/>
    <s v="PO2204000129"/>
    <s v="SL220617015"/>
    <s v="220022"/>
    <s v="(주)노바스이지"/>
    <s v="KOR Warehouse"/>
    <s v="H.A/Settop/AV"/>
    <s v="박인희(rosa)"/>
    <s v="양보성(david)"/>
    <x v="80"/>
    <x v="80"/>
    <x v="59"/>
    <x v="61"/>
    <n v="38000"/>
    <m/>
    <n v="0"/>
    <n v="106"/>
    <n v="0"/>
    <n v="4028000"/>
    <n v="402800"/>
    <s v="고객사(Cust)"/>
    <s v="노바스이지"/>
    <s v="FERRITE P.I"/>
    <s v="SSP"/>
    <s v="8045"/>
    <s v="INCLUDE VAT 10%(HQ)"/>
    <m/>
    <s v="ECO2703-004634"/>
    <s v="rosa/박인희"/>
    <s v="2022/06/20 오후  3:43:02"/>
    <s v="주문서"/>
    <s v="2022/04/11 -5"/>
    <s v="SO220411005"/>
    <m/>
    <m/>
    <m/>
    <n v="0.05"/>
    <n v="8.3786518274946251E-2"/>
    <s v="COILMASTER(TH)"/>
    <n v="1900"/>
    <n v="3183.8876944479575"/>
    <n v="2403728"/>
    <n v="4027999.9999999995"/>
  </r>
  <r>
    <s v="2022/06/17 -14"/>
    <s v="내자"/>
    <m/>
    <m/>
    <s v="PO2112000169"/>
    <s v="SL220617015"/>
    <s v="220022"/>
    <s v="(주)노바스이지"/>
    <s v="KOR Warehouse"/>
    <s v="H.A/Settop/AV"/>
    <s v="박인희(rosa)"/>
    <s v="양보성(david)"/>
    <x v="80"/>
    <x v="80"/>
    <x v="59"/>
    <x v="61"/>
    <n v="2000"/>
    <m/>
    <n v="0"/>
    <n v="106"/>
    <n v="0"/>
    <n v="212000"/>
    <n v="21200"/>
    <s v="고객사(Cust)"/>
    <s v="노바스이지"/>
    <s v="FERRITE P.I"/>
    <s v="SSP"/>
    <s v="8045"/>
    <s v="INCLUDE VAT 10%(HQ)"/>
    <m/>
    <s v="1/25일 : 21년잔량 WON 일괄 UPLOAD"/>
    <s v="rosa/박인희"/>
    <s v="2022/06/20 오후  3:43:02"/>
    <s v="주문서"/>
    <s v="2022/01/01 -621"/>
    <s v="SO220101621"/>
    <m/>
    <m/>
    <m/>
    <n v="0.05"/>
    <n v="8.3786518274946251E-2"/>
    <s v="COILMASTER(TH)"/>
    <n v="100"/>
    <n v="167.57303654989249"/>
    <n v="126511.99999999999"/>
    <n v="211999.99999999997"/>
  </r>
  <r>
    <s v="2022/06/17 -14"/>
    <s v="내자"/>
    <m/>
    <m/>
    <s v="PO2204000129"/>
    <s v="SL220617015"/>
    <s v="220022"/>
    <s v="(주)노바스이지"/>
    <s v="KOR Warehouse"/>
    <s v="H.A/Settop/AV"/>
    <s v="박인희(rosa)"/>
    <s v="양보성(david)"/>
    <x v="104"/>
    <x v="104"/>
    <x v="78"/>
    <x v="80"/>
    <n v="5000"/>
    <m/>
    <n v="0"/>
    <n v="61"/>
    <n v="0"/>
    <n v="305000"/>
    <n v="30500"/>
    <s v="고객사(Cust)"/>
    <s v="노바스이지"/>
    <s v="FERRITE P.I"/>
    <s v="SSP"/>
    <s v="5018"/>
    <s v="INCLUDE VAT 10%(HQ)"/>
    <m/>
    <s v="ECO2703-004082"/>
    <s v="rosa/박인희"/>
    <s v="2022/06/20 오후  3:43:02"/>
    <s v="주문서"/>
    <s v="2022/04/11 -5"/>
    <s v="SO220411005"/>
    <m/>
    <m/>
    <m/>
    <n v="2.1999999999999999E-2"/>
    <n v="4.821676995067662E-2"/>
    <s v="COILMASTER(TH)"/>
    <n v="110"/>
    <n v="241.08384975338311"/>
    <n v="139163.19999999998"/>
    <n v="305000"/>
  </r>
  <r>
    <s v="2022/06/17 -14"/>
    <s v="내자"/>
    <m/>
    <m/>
    <s v="PO2204000129"/>
    <s v="SL220617015"/>
    <s v="220022"/>
    <s v="(주)노바스이지"/>
    <s v="KOR Warehouse"/>
    <s v="H.A/Settop/AV"/>
    <s v="박인희(rosa)"/>
    <s v="양보성(david)"/>
    <x v="104"/>
    <x v="104"/>
    <x v="78"/>
    <x v="80"/>
    <n v="10000"/>
    <m/>
    <n v="0"/>
    <n v="61"/>
    <n v="0"/>
    <n v="610000"/>
    <n v="61000"/>
    <s v="고객사(Cust)"/>
    <s v="노바스이지"/>
    <s v="FERRITE P.I"/>
    <s v="SSP"/>
    <s v="5018"/>
    <s v="INCLUDE VAT 10%(HQ)"/>
    <m/>
    <s v="ECO2703-004082"/>
    <s v="rosa/박인희"/>
    <s v="2022/06/20 오후  3:43:02"/>
    <s v="주문서"/>
    <s v="2022/04/11 -5"/>
    <s v="SO220411005"/>
    <m/>
    <m/>
    <m/>
    <n v="2.1999999999999999E-2"/>
    <n v="4.821676995067662E-2"/>
    <s v="COILMASTER(TH)"/>
    <n v="220"/>
    <n v="482.16769950676621"/>
    <n v="278326.39999999997"/>
    <n v="610000"/>
  </r>
  <r>
    <s v="2022/06/17 -14"/>
    <s v="내자"/>
    <m/>
    <m/>
    <s v="PO2205000090"/>
    <s v="SL220617015"/>
    <s v="220022"/>
    <s v="(주)노바스이지"/>
    <s v="KOR Warehouse"/>
    <s v="H.A/Settop/AV"/>
    <s v="박인희(rosa)"/>
    <s v="양보성(david)"/>
    <x v="110"/>
    <x v="110"/>
    <x v="83"/>
    <x v="84"/>
    <n v="8000"/>
    <m/>
    <n v="0"/>
    <n v="40"/>
    <n v="0"/>
    <n v="320000"/>
    <n v="32000"/>
    <s v="고객사(Cust)"/>
    <s v="노바스이지"/>
    <s v="FERRITE P.I"/>
    <s v="DSS"/>
    <s v="3012"/>
    <s v="INCLUDE VAT 10%(HQ)"/>
    <m/>
    <s v="노바스이지"/>
    <s v="rosa/박인희"/>
    <s v="2022/06/20 오후  3:43:02"/>
    <s v="주문서"/>
    <s v="2022/05/09 -6"/>
    <s v="SO220509006"/>
    <m/>
    <m/>
    <m/>
    <n v="2.4E-2"/>
    <n v="3.1617554066017454E-2"/>
    <s v="COILMASTER(ZQ)"/>
    <n v="192"/>
    <n v="252.94043252813964"/>
    <n v="242903.03999999998"/>
    <n v="320000"/>
  </r>
  <r>
    <s v="2022/06/17 -13"/>
    <s v="내자"/>
    <m/>
    <m/>
    <s v="ANTPO-C220018"/>
    <s v="SL220617014"/>
    <s v="220027"/>
    <s v="주식회사 앤텍"/>
    <s v="KOR Warehouse"/>
    <s v="Automotive"/>
    <s v="박인희(rosa)"/>
    <s v="양보성(david)"/>
    <x v="43"/>
    <x v="43"/>
    <x v="15"/>
    <x v="38"/>
    <n v="28000"/>
    <m/>
    <n v="0"/>
    <n v="77"/>
    <n v="0"/>
    <n v="2156000"/>
    <n v="215600"/>
    <s v="고객사(Cust)"/>
    <s v="ANTTEC"/>
    <s v="COMMON MODE FILTER"/>
    <s v="CMF(S.L)"/>
    <s v="4532"/>
    <s v="INCLUDE VAT 10%(HQ)"/>
    <m/>
    <s v="SL"/>
    <s v="rosa/박인희"/>
    <s v="2022/07/06 오후  3:26:05"/>
    <s v="주문서"/>
    <s v="2022/04/26 -6"/>
    <s v="SO220426006"/>
    <m/>
    <m/>
    <m/>
    <n v="4.9320000000000003E-2"/>
    <n v="6.0863791577083604E-2"/>
    <s v="COILMASTER(ZQ)"/>
    <n v="1380.96"/>
    <n v="1704.1861641583409"/>
    <n v="1747080.1151999999"/>
    <n v="2156000"/>
  </r>
  <r>
    <s v="2022/06/17 -13"/>
    <s v="내자"/>
    <m/>
    <m/>
    <s v="ANTPO-C220010"/>
    <s v="SL220617014"/>
    <s v="220027"/>
    <s v="주식회사 앤텍"/>
    <s v="KOR Warehouse"/>
    <s v="Automotive"/>
    <s v="박인희(rosa)"/>
    <s v="양보성(david)"/>
    <x v="43"/>
    <x v="43"/>
    <x v="15"/>
    <x v="38"/>
    <n v="4500"/>
    <m/>
    <n v="0"/>
    <n v="77"/>
    <n v="0"/>
    <n v="346500"/>
    <n v="34650"/>
    <s v="고객사(Cust)"/>
    <s v="ANTTEC"/>
    <s v="COMMON MODE FILTER"/>
    <s v="CMF(S.L)"/>
    <s v="4532"/>
    <s v="INCLUDE VAT 10%(HQ)"/>
    <m/>
    <s v="SL"/>
    <s v="rosa/박인희"/>
    <s v="2022/07/06 오후  3:26:05"/>
    <s v="주문서"/>
    <s v="2022/03/31 -8"/>
    <s v="SO220331008"/>
    <m/>
    <m/>
    <m/>
    <n v="4.9320000000000003E-2"/>
    <n v="6.0863791577083604E-2"/>
    <s v="COILMASTER(ZQ)"/>
    <n v="221.94000000000003"/>
    <n v="273.88706209687621"/>
    <n v="280780.7328"/>
    <n v="346500"/>
  </r>
  <r>
    <s v="2022/06/17 -13"/>
    <s v="내자"/>
    <m/>
    <m/>
    <s v="ANTPO-C220008"/>
    <s v="SL220617014"/>
    <s v="220027"/>
    <s v="주식회사 앤텍"/>
    <s v="KOR Warehouse"/>
    <s v="Automotive"/>
    <s v="박인희(rosa)"/>
    <s v="양보성(david)"/>
    <x v="43"/>
    <x v="43"/>
    <x v="15"/>
    <x v="38"/>
    <n v="47500"/>
    <m/>
    <n v="0"/>
    <n v="77"/>
    <n v="0"/>
    <n v="3657500"/>
    <n v="365750"/>
    <s v="고객사(Cust)"/>
    <s v="ANTTEC"/>
    <s v="COMMON MODE FILTER"/>
    <s v="CMF(S.L)"/>
    <s v="4532"/>
    <s v="INCLUDE VAT 10%(HQ)"/>
    <m/>
    <s v="SL"/>
    <s v="rosa/박인희"/>
    <s v="2022/07/06 오후  3:26:05"/>
    <s v="주문서"/>
    <s v="2022/03/11 -13"/>
    <s v="ANTPO-C220008"/>
    <m/>
    <m/>
    <m/>
    <n v="4.9320000000000003E-2"/>
    <n v="6.0863791577083604E-2"/>
    <s v="COILMASTER(ZQ)"/>
    <n v="2342.7000000000003"/>
    <n v="2891.0300999114711"/>
    <n v="2963796.6240000003"/>
    <n v="3657500"/>
  </r>
  <r>
    <s v="2022/06/17 -13"/>
    <s v="내자"/>
    <m/>
    <m/>
    <s v="ANTPO-C220028"/>
    <s v="SL220617014"/>
    <s v="220027"/>
    <s v="주식회사 앤텍"/>
    <s v="KOR Warehouse"/>
    <s v="Automotive"/>
    <s v="박인희(rosa)"/>
    <s v="양보성(david)"/>
    <x v="111"/>
    <x v="111"/>
    <x v="15"/>
    <x v="85"/>
    <n v="3000"/>
    <m/>
    <n v="0"/>
    <n v="114"/>
    <n v="0"/>
    <n v="342000"/>
    <n v="34200"/>
    <s v="고객사(Cust)"/>
    <s v="ANTTEC"/>
    <s v="METAL P.I"/>
    <s v="MMPP"/>
    <s v="10040"/>
    <s v="INCLUDE VAT 10%(HQ)"/>
    <m/>
    <s v="korea hitek"/>
    <s v="rosa/박인희"/>
    <s v="2022/07/06 오후  3:26:05"/>
    <s v="주문서"/>
    <s v="2022/05/19 -2"/>
    <s v="SO220519002"/>
    <m/>
    <m/>
    <m/>
    <n v="9.2200000000000004E-2"/>
    <n v="9.0110029088149746E-2"/>
    <s v="COILMASTER(WD)"/>
    <n v="276.60000000000002"/>
    <n v="270.33008726444922"/>
    <n v="349932.19199999998"/>
    <n v="341999.99999999994"/>
  </r>
  <r>
    <s v="2022/06/17 -13"/>
    <s v="내자"/>
    <m/>
    <m/>
    <s v="ANTPO-C220027"/>
    <s v="SL220617014"/>
    <s v="220027"/>
    <s v="주식회사 앤텍"/>
    <s v="KOR Warehouse"/>
    <s v="Automotive"/>
    <s v="박인희(rosa)"/>
    <s v="양보성(david)"/>
    <x v="79"/>
    <x v="79"/>
    <x v="15"/>
    <x v="38"/>
    <n v="17500"/>
    <m/>
    <n v="0"/>
    <n v="81"/>
    <n v="0"/>
    <n v="1417500"/>
    <n v="141750"/>
    <s v="고객사(Cust)"/>
    <s v="ANTTEC"/>
    <s v="COMMON MODE FILTER"/>
    <s v="CMF(S.L)"/>
    <s v="4532"/>
    <s v="INCLUDE VAT 10%(HQ)"/>
    <m/>
    <s v="SL"/>
    <s v="rosa/박인희"/>
    <s v="2022/07/06 오후  3:26:05"/>
    <s v="주문서"/>
    <s v="2022/05/17 -5"/>
    <s v="SO220517005"/>
    <m/>
    <m/>
    <m/>
    <n v="5.7820000000000003E-2"/>
    <n v="6.4025546983685344E-2"/>
    <s v="COILMASTER(ZQ)"/>
    <n v="1011.85"/>
    <n v="1120.4470722144936"/>
    <n v="1280111.672"/>
    <n v="1417500"/>
  </r>
  <r>
    <s v="2022/06/17 -13"/>
    <s v="내자"/>
    <m/>
    <m/>
    <s v="ANTPO-C220022"/>
    <s v="SL220617014"/>
    <s v="220027"/>
    <s v="주식회사 앤텍"/>
    <s v="KOR Warehouse"/>
    <s v="Automotive"/>
    <s v="박인희(rosa)"/>
    <s v="양보성(david)"/>
    <x v="79"/>
    <x v="79"/>
    <x v="15"/>
    <x v="38"/>
    <n v="20000"/>
    <m/>
    <n v="0"/>
    <n v="81"/>
    <n v="0"/>
    <n v="1620000"/>
    <n v="162000"/>
    <s v="고객사(Cust)"/>
    <s v="ANTTEC"/>
    <s v="COMMON MODE FILTER"/>
    <s v="CMF(S.L)"/>
    <s v="4532"/>
    <s v="INCLUDE VAT 10%(HQ)"/>
    <m/>
    <s v="SL"/>
    <s v="rosa/박인희"/>
    <s v="2022/07/06 오후  3:26:05"/>
    <s v="주문서"/>
    <s v="2022/05/09 -5"/>
    <s v="SO220509005"/>
    <m/>
    <m/>
    <m/>
    <n v="5.7820000000000003E-2"/>
    <n v="6.4025546983685344E-2"/>
    <s v="COILMASTER(ZQ)"/>
    <n v="1156.4000000000001"/>
    <n v="1280.5109396737068"/>
    <n v="1462984.7679999999"/>
    <n v="1619999.9999999998"/>
  </r>
  <r>
    <s v="2022/06/17 -13"/>
    <s v="내자"/>
    <m/>
    <m/>
    <s v="ANTPO-C220010"/>
    <s v="SL220617014"/>
    <s v="220027"/>
    <s v="주식회사 앤텍"/>
    <s v="KOR Warehouse"/>
    <s v="Automotive"/>
    <s v="박인희(rosa)"/>
    <s v="양보성(david)"/>
    <x v="112"/>
    <x v="112"/>
    <x v="15"/>
    <x v="60"/>
    <n v="10000"/>
    <m/>
    <n v="0"/>
    <n v="112"/>
    <n v="0"/>
    <n v="1120000"/>
    <n v="112000"/>
    <s v="고객사(Cust)"/>
    <s v="ANTTEC"/>
    <s v="FERRITE P.I"/>
    <s v="SSP"/>
    <s v="12080"/>
    <s v="INCLUDE VAT 10%(HQ)"/>
    <m/>
    <s v="모토닉스"/>
    <s v="rosa/박인희"/>
    <s v="2022/07/06 오후  3:26:05"/>
    <s v="주문서"/>
    <s v="2022/03/31 -8"/>
    <s v="SO220331008"/>
    <m/>
    <m/>
    <m/>
    <n v="0.08"/>
    <n v="8.8529151384848875E-2"/>
    <s v="COILMASTER(ZQ)"/>
    <n v="800"/>
    <n v="885.29151384848876"/>
    <n v="1012095.9999999999"/>
    <n v="1120000"/>
  </r>
  <r>
    <s v="2022/06/17 -13"/>
    <s v="내자"/>
    <m/>
    <m/>
    <s v="ANTPO-C220011"/>
    <s v="SL220617014"/>
    <s v="220027"/>
    <s v="주식회사 앤텍"/>
    <s v="KOR Warehouse"/>
    <s v="Automotive"/>
    <s v="박인희(rosa)"/>
    <s v="양보성(david)"/>
    <x v="112"/>
    <x v="112"/>
    <x v="15"/>
    <x v="60"/>
    <n v="5500"/>
    <m/>
    <n v="0"/>
    <n v="112"/>
    <n v="0"/>
    <n v="616000"/>
    <n v="61600"/>
    <s v="고객사(Cust)"/>
    <s v="ANTTEC"/>
    <s v="FERRITE P.I"/>
    <s v="SSP"/>
    <s v="12080"/>
    <s v="INCLUDE VAT 10%(HQ)"/>
    <m/>
    <s v="모토텍"/>
    <s v="rosa/박인희"/>
    <s v="2022/07/06 오후  3:26:05"/>
    <s v="주문서"/>
    <s v="2022/03/31 -7"/>
    <s v="SO220331007"/>
    <m/>
    <m/>
    <m/>
    <n v="0.08"/>
    <n v="8.8529151384848875E-2"/>
    <s v="COILMASTER(ZQ)"/>
    <n v="440"/>
    <n v="486.91033261666882"/>
    <n v="556652.79999999993"/>
    <n v="616000"/>
  </r>
  <r>
    <s v="2022/06/17 -13"/>
    <s v="내자"/>
    <m/>
    <m/>
    <s v="ANTPO-C220004"/>
    <s v="SL220617014"/>
    <s v="220027"/>
    <s v="주식회사 앤텍"/>
    <s v="KOR Warehouse"/>
    <s v="Automotive"/>
    <s v="박인희(rosa)"/>
    <s v="양보성(david)"/>
    <x v="113"/>
    <x v="113"/>
    <x v="15"/>
    <x v="60"/>
    <n v="27000"/>
    <m/>
    <n v="0"/>
    <n v="35"/>
    <n v="0"/>
    <n v="945000"/>
    <n v="94500"/>
    <s v="고객사(Cust)"/>
    <s v="ANTTEC"/>
    <s v="METAL P.I"/>
    <s v="MMP"/>
    <s v="252012"/>
    <s v="INCLUDE VAT 10%(HQ)"/>
    <m/>
    <s v="YURA"/>
    <s v="rosa/박인희"/>
    <s v="2022/07/06 오후  3:26:05"/>
    <s v="주문서"/>
    <s v="2022/02/14 -5"/>
    <s v="SO220214005"/>
    <m/>
    <m/>
    <m/>
    <n v="0.02"/>
    <n v="2.7665359807765275E-2"/>
    <s v="COILMASTER(ZQ)"/>
    <n v="540"/>
    <n v="746.96471480966238"/>
    <n v="683164.79999999993"/>
    <n v="945000"/>
  </r>
  <r>
    <s v="2022/06/16 -7"/>
    <s v="외자"/>
    <m/>
    <m/>
    <s v="2205130519LGD"/>
    <s v="SL220629034"/>
    <s v="220016"/>
    <s v="LG DISPLAY(KOR)"/>
    <s v="KOR Warehouse"/>
    <s v="Display"/>
    <s v="차세권(golderg)"/>
    <s v="차세권(golderg)"/>
    <x v="7"/>
    <x v="7"/>
    <x v="7"/>
    <x v="7"/>
    <n v="128000"/>
    <s v="USD"/>
    <n v="1291.3"/>
    <n v="2.7E-2"/>
    <n v="3456"/>
    <n v="4462733"/>
    <m/>
    <s v="고객사(Cust)"/>
    <s v="LG DISPLAY"/>
    <s v="FERRITE P.I"/>
    <s v="DP"/>
    <s v="8018"/>
    <s v="NOT INCLUDE VAT 0%(ALL)"/>
    <s v="220620-M02"/>
    <m/>
    <s v="Golderg/차세권"/>
    <s v="2022/06/29 오후  7:23:43"/>
    <s v="주문서"/>
    <s v="2022/05/19 -7"/>
    <s v="SO220519007"/>
    <m/>
    <m/>
    <m/>
    <n v="2.4E-2"/>
    <n v="2.7E-2"/>
    <s v="COILMASTER(TH)"/>
    <n v="3072"/>
    <n v="3456"/>
    <n v="3886448.6399999997"/>
    <n v="4372254.7199999997"/>
  </r>
  <r>
    <s v="2022/06/16 -6"/>
    <s v="외자"/>
    <m/>
    <m/>
    <s v="2203220406LGIT"/>
    <s v="SL220629022"/>
    <s v="220018"/>
    <s v="엘지이노텍"/>
    <s v="KOR Warehouse"/>
    <s v="Automotive"/>
    <s v="차세권(golderg)"/>
    <s v="차세권(golderg)"/>
    <x v="114"/>
    <x v="114"/>
    <x v="84"/>
    <x v="86"/>
    <n v="9000"/>
    <s v="USD"/>
    <n v="1289.7"/>
    <n v="4.5999999999999999E-2"/>
    <n v="414"/>
    <n v="533936"/>
    <m/>
    <s v="고객사(Cust)"/>
    <s v="엘지이노텍"/>
    <s v="FERRITE P.I"/>
    <s v="DP"/>
    <s v="4020"/>
    <s v="NOT INCLUDE VAT 0%(ALL)"/>
    <s v="220620-AL1"/>
    <m/>
    <s v="Golderg/차세권"/>
    <s v="2022/06/29 오후  6:04:18"/>
    <s v="주문서"/>
    <s v="2022/04/07 -3"/>
    <s v="SO220407003"/>
    <m/>
    <m/>
    <m/>
    <n v="0.03"/>
    <n v="4.5999999999999999E-2"/>
    <s v="COILMASTER(ZQ)"/>
    <n v="270"/>
    <n v="414"/>
    <n v="341582.39999999997"/>
    <n v="523759.67999999993"/>
  </r>
  <r>
    <s v="2022/06/16 -3"/>
    <s v="외자"/>
    <m/>
    <m/>
    <s v="13839270-1-1"/>
    <s v="SL220616005"/>
    <s v="220020"/>
    <s v="LG VS"/>
    <s v="KOR Warehouse"/>
    <s v="Automotive"/>
    <s v="유상훈(sam)"/>
    <s v="유상훈(sam)"/>
    <x v="16"/>
    <x v="16"/>
    <x v="16"/>
    <x v="16"/>
    <n v="4000"/>
    <s v="USD"/>
    <n v="1286"/>
    <n v="6.3E-2"/>
    <n v="252"/>
    <n v="324072"/>
    <m/>
    <s v="고객사(Cust)"/>
    <s v="LG VS"/>
    <s v="METAL P.I"/>
    <s v="MMP"/>
    <s v="7030"/>
    <s v="NOT INCLUDE VAT 0%(ALL)"/>
    <m/>
    <m/>
    <s v="Sam/유상훈"/>
    <s v="2022/06/16 오후  7:47:32"/>
    <s v="주문서"/>
    <s v="2022/05/03 -10"/>
    <s v="SO220503010"/>
    <m/>
    <m/>
    <m/>
    <n v="5.8000000000000003E-2"/>
    <n v="6.3E-2"/>
    <s v="COILMASTER(WD)"/>
    <n v="232"/>
    <n v="252"/>
    <n v="293507.83999999997"/>
    <n v="318810.23999999999"/>
  </r>
  <r>
    <s v="2022/06/16 -3"/>
    <s v="외자"/>
    <m/>
    <m/>
    <s v="13775298-10-1"/>
    <s v="SL220616005"/>
    <s v="220020"/>
    <s v="LG VS"/>
    <s v="KOR Warehouse"/>
    <s v="Automotive"/>
    <s v="유상훈(sam)"/>
    <s v="유상훈(sam)"/>
    <x v="96"/>
    <x v="96"/>
    <x v="75"/>
    <x v="77"/>
    <n v="28000"/>
    <s v="USD"/>
    <n v="1286"/>
    <n v="3.6999999999999998E-2"/>
    <n v="1036"/>
    <n v="1332296"/>
    <m/>
    <s v="고객사(Cust)"/>
    <s v="LG VS"/>
    <s v="METAL P.I"/>
    <s v="MMPP"/>
    <s v="252012"/>
    <s v="NOT INCLUDE VAT 0%(ALL)"/>
    <m/>
    <m/>
    <s v="Sam/유상훈"/>
    <s v="2022/06/16 오후  7:47:32"/>
    <s v="주문서"/>
    <s v="2022/02/04 -10"/>
    <s v="SO220204010"/>
    <m/>
    <m/>
    <m/>
    <n v="1.7999999999999999E-2"/>
    <n v="3.6999999999999998E-2"/>
    <s v="COILMASTER(ZQ)"/>
    <n v="503.99999999999994"/>
    <n v="1036"/>
    <n v="637620.47999999986"/>
    <n v="1310664.3199999998"/>
  </r>
  <r>
    <s v="2022/06/16 -3"/>
    <s v="외자"/>
    <m/>
    <m/>
    <s v="13775298-9-1"/>
    <s v="SL220616005"/>
    <s v="220020"/>
    <s v="LG VS"/>
    <s v="KOR Warehouse"/>
    <s v="Automotive"/>
    <s v="유상훈(sam)"/>
    <s v="유상훈(sam)"/>
    <x v="96"/>
    <x v="96"/>
    <x v="75"/>
    <x v="77"/>
    <n v="30000"/>
    <s v="USD"/>
    <n v="1286"/>
    <n v="3.6999999999999998E-2"/>
    <n v="1110"/>
    <n v="1427460"/>
    <m/>
    <s v="고객사(Cust)"/>
    <s v="LG VS"/>
    <s v="METAL P.I"/>
    <s v="MMPP"/>
    <s v="252012"/>
    <s v="NOT INCLUDE VAT 0%(ALL)"/>
    <m/>
    <m/>
    <s v="Sam/유상훈"/>
    <s v="2022/06/16 오후  7:47:32"/>
    <s v="주문서"/>
    <s v="2022/02/04 -9"/>
    <s v="SO220204009"/>
    <m/>
    <m/>
    <m/>
    <n v="1.7999999999999999E-2"/>
    <n v="3.6999999999999998E-2"/>
    <s v="COILMASTER(ZQ)"/>
    <n v="540"/>
    <n v="1110"/>
    <n v="683164.79999999993"/>
    <n v="1404283.2"/>
  </r>
  <r>
    <s v="2022/06/16 -3"/>
    <s v="외자"/>
    <m/>
    <m/>
    <s v="13775298-8-1"/>
    <s v="SL220616005"/>
    <s v="220020"/>
    <s v="LG VS"/>
    <s v="KOR Warehouse"/>
    <s v="Automotive"/>
    <s v="유상훈(sam)"/>
    <s v="유상훈(sam)"/>
    <x v="96"/>
    <x v="96"/>
    <x v="75"/>
    <x v="77"/>
    <n v="45000"/>
    <s v="USD"/>
    <n v="1286"/>
    <n v="3.6999999999999998E-2"/>
    <n v="1665"/>
    <n v="2141190"/>
    <m/>
    <s v="고객사(Cust)"/>
    <s v="LG VS"/>
    <s v="METAL P.I"/>
    <s v="MMPP"/>
    <s v="252012"/>
    <s v="NOT INCLUDE VAT 0%(ALL)"/>
    <m/>
    <s v="1/25일 : 1/18일까지 USD 일괄 UPLOAD"/>
    <s v="Sam/유상훈"/>
    <s v="2022/06/16 오후  7:47:32"/>
    <s v="주문서"/>
    <s v="2022/01/18 -104"/>
    <s v="SO220118104"/>
    <m/>
    <m/>
    <m/>
    <n v="1.7999999999999999E-2"/>
    <n v="3.6999999999999998E-2"/>
    <s v="COILMASTER(ZQ)"/>
    <n v="809.99999999999989"/>
    <n v="1665"/>
    <n v="1024747.1999999997"/>
    <n v="2106424.7999999998"/>
  </r>
  <r>
    <s v="2022/06/16 -3"/>
    <s v="외자"/>
    <m/>
    <m/>
    <s v="13775298-7-1"/>
    <s v="SL220616005"/>
    <s v="220020"/>
    <s v="LG VS"/>
    <s v="KOR Warehouse"/>
    <s v="Automotive"/>
    <s v="유상훈(sam)"/>
    <s v="유상훈(sam)"/>
    <x v="96"/>
    <x v="96"/>
    <x v="75"/>
    <x v="77"/>
    <n v="2000"/>
    <s v="USD"/>
    <n v="1286"/>
    <n v="3.6999999999999998E-2"/>
    <n v="74"/>
    <n v="95164"/>
    <m/>
    <s v="고객사(Cust)"/>
    <s v="LG VS"/>
    <s v="METAL P.I"/>
    <s v="MMPP"/>
    <s v="252012"/>
    <s v="NOT INCLUDE VAT 0%(ALL)"/>
    <m/>
    <s v="1/25일 : 1/18일까지 USD 일괄 UPLOAD"/>
    <s v="Sam/유상훈"/>
    <s v="2022/06/16 오후  7:47:32"/>
    <s v="주문서"/>
    <s v="2022/01/18 -103"/>
    <s v="SO220118103"/>
    <m/>
    <m/>
    <m/>
    <n v="1.7999999999999999E-2"/>
    <n v="3.6999999999999998E-2"/>
    <s v="COILMASTER(ZQ)"/>
    <n v="36"/>
    <n v="74"/>
    <n v="45544.319999999992"/>
    <n v="93618.87999999999"/>
  </r>
  <r>
    <s v="2022/06/16 -3"/>
    <s v="외자"/>
    <m/>
    <m/>
    <s v="13706033-10-1"/>
    <s v="SL220616005"/>
    <s v="220020"/>
    <s v="LG VS"/>
    <s v="KOR Warehouse"/>
    <s v="Automotive"/>
    <s v="유상훈(sam)"/>
    <s v="유상훈(sam)"/>
    <x v="21"/>
    <x v="21"/>
    <x v="21"/>
    <x v="21"/>
    <n v="45000"/>
    <s v="USD"/>
    <n v="1286"/>
    <n v="3.5889999999999998E-2"/>
    <n v="1615.05"/>
    <n v="2076954"/>
    <m/>
    <s v="고객사(Cust)"/>
    <s v="LG VS"/>
    <s v="METAL P.I"/>
    <s v="MMPP"/>
    <s v="252012"/>
    <s v="NOT INCLUDE VAT 0%(ALL)"/>
    <m/>
    <s v="1/25일 : 1/18일까지 USD 일괄 UPLOAD"/>
    <s v="Sam/유상훈"/>
    <s v="2022/06/16 오후  7:47:32"/>
    <s v="주문서"/>
    <s v="2022/01/18 -98"/>
    <s v="SO220118098"/>
    <m/>
    <m/>
    <m/>
    <n v="1.7999999999999999E-2"/>
    <n v="3.5889999999999998E-2"/>
    <s v="COILMASTER(ZQ)"/>
    <n v="809.99999999999989"/>
    <n v="1615.05"/>
    <n v="1024747.1999999997"/>
    <n v="2043232.0559999999"/>
  </r>
  <r>
    <s v="2022/06/16 -3"/>
    <s v="외자"/>
    <m/>
    <m/>
    <s v="13706033-9-1"/>
    <s v="SL220616005"/>
    <s v="220020"/>
    <s v="LG VS"/>
    <s v="KOR Warehouse"/>
    <s v="Automotive"/>
    <s v="유상훈(sam)"/>
    <s v="유상훈(sam)"/>
    <x v="21"/>
    <x v="21"/>
    <x v="21"/>
    <x v="21"/>
    <n v="30000"/>
    <s v="USD"/>
    <n v="1286"/>
    <n v="3.5889999999999998E-2"/>
    <n v="1076.7"/>
    <n v="1384636"/>
    <m/>
    <s v="고객사(Cust)"/>
    <s v="LG VS"/>
    <s v="METAL P.I"/>
    <s v="MMPP"/>
    <s v="252012"/>
    <s v="NOT INCLUDE VAT 0%(ALL)"/>
    <m/>
    <s v="1/25일 : 1/18일까지 USD 일괄 UPLOAD"/>
    <s v="Sam/유상훈"/>
    <s v="2022/06/16 오후  7:47:32"/>
    <s v="주문서"/>
    <s v="2022/01/18 -101"/>
    <s v="SO220118101"/>
    <m/>
    <m/>
    <m/>
    <n v="1.7999999999999999E-2"/>
    <n v="3.5889999999999998E-2"/>
    <s v="COILMASTER(ZQ)"/>
    <n v="540"/>
    <n v="1076.7"/>
    <n v="683164.79999999993"/>
    <n v="1362154.7039999999"/>
  </r>
  <r>
    <s v="2022/06/16 -3"/>
    <s v="외자"/>
    <m/>
    <m/>
    <s v="13183946-25-1"/>
    <s v="SL220616005"/>
    <s v="220020"/>
    <s v="LG VS"/>
    <s v="KOR Warehouse"/>
    <s v="Automotive"/>
    <s v="유상훈(sam)"/>
    <s v="유상훈(sam)"/>
    <x v="34"/>
    <x v="34"/>
    <x v="32"/>
    <x v="32"/>
    <n v="32000"/>
    <s v="USD"/>
    <n v="1286"/>
    <n v="0.08"/>
    <n v="2560"/>
    <n v="3292160"/>
    <m/>
    <s v="고객사(Cust)"/>
    <s v="LG VS"/>
    <s v="METAL P.I"/>
    <s v="MMPP"/>
    <s v="4030"/>
    <s v="NOT INCLUDE VAT 0%(ALL)"/>
    <m/>
    <s v="1/25일 : 1/18일까지 USD 일괄 UPLOAD"/>
    <s v="Sam/유상훈"/>
    <s v="2022/06/16 오후  7:47:32"/>
    <s v="주문서"/>
    <s v="2022/01/14 -119"/>
    <s v="SO220114119"/>
    <m/>
    <m/>
    <m/>
    <n v="7.0000000000000007E-2"/>
    <n v="0.08"/>
    <s v="COILMASTER(WD)"/>
    <n v="2240"/>
    <n v="2560"/>
    <n v="2833868.7999999998"/>
    <n v="3238707.1999999997"/>
  </r>
  <r>
    <s v="2022/06/16 -3"/>
    <s v="외자"/>
    <m/>
    <m/>
    <s v="13183946-24-1"/>
    <s v="SL220616005"/>
    <s v="220020"/>
    <s v="LG VS"/>
    <s v="KOR Warehouse"/>
    <s v="Automotive"/>
    <s v="유상훈(sam)"/>
    <s v="유상훈(sam)"/>
    <x v="34"/>
    <x v="34"/>
    <x v="32"/>
    <x v="32"/>
    <n v="16000"/>
    <s v="USD"/>
    <n v="1286"/>
    <n v="0.08"/>
    <n v="1280"/>
    <n v="1646080"/>
    <m/>
    <s v="고객사(Cust)"/>
    <s v="LG VS"/>
    <s v="METAL P.I"/>
    <s v="MMPP"/>
    <s v="4030"/>
    <s v="NOT INCLUDE VAT 0%(ALL)"/>
    <m/>
    <s v="1/25일 : 1/18일까지 USD 일괄 UPLOAD"/>
    <s v="Sam/유상훈"/>
    <s v="2022/06/16 오후  7:47:32"/>
    <s v="주문서"/>
    <s v="2022/01/14 -118"/>
    <s v="SO220114118"/>
    <m/>
    <m/>
    <m/>
    <n v="7.0000000000000007E-2"/>
    <n v="0.08"/>
    <s v="COILMASTER(WD)"/>
    <n v="1120"/>
    <n v="1280"/>
    <n v="1416934.3999999999"/>
    <n v="1619353.5999999999"/>
  </r>
  <r>
    <s v="2022/06/16 -3"/>
    <s v="외자"/>
    <m/>
    <m/>
    <s v="13183944-26-2"/>
    <s v="SL220616005"/>
    <s v="220020"/>
    <s v="LG VS"/>
    <s v="KOR Warehouse"/>
    <s v="Automotive"/>
    <s v="유상훈(sam)"/>
    <s v="유상훈(sam)"/>
    <x v="32"/>
    <x v="32"/>
    <x v="30"/>
    <x v="30"/>
    <n v="8000"/>
    <s v="USD"/>
    <n v="1286"/>
    <n v="0.06"/>
    <n v="480"/>
    <n v="617280"/>
    <m/>
    <s v="고객사(Cust)"/>
    <s v="LG VS"/>
    <s v="FERRITE P.I"/>
    <s v="SSP"/>
    <s v="6045"/>
    <s v="NOT INCLUDE VAT 0%(ALL)"/>
    <m/>
    <s v="1/25일 : 1/18일까지 USD 일괄 UPLOAD"/>
    <s v="Sam/유상훈"/>
    <s v="2022/06/16 오후  7:47:32"/>
    <s v="주문서"/>
    <s v="2022/01/17 -111"/>
    <s v="SO220117111"/>
    <m/>
    <m/>
    <m/>
    <n v="4.4999999999999998E-2"/>
    <n v="0.06"/>
    <s v="COILMASTER(ZQ)"/>
    <n v="360"/>
    <n v="480"/>
    <n v="455443.19999999995"/>
    <n v="607257.59999999998"/>
  </r>
  <r>
    <s v="2022/06/16 -3"/>
    <s v="외자"/>
    <m/>
    <m/>
    <s v="13183944-25-1"/>
    <s v="SL220616005"/>
    <s v="220020"/>
    <s v="LG VS"/>
    <s v="KOR Warehouse"/>
    <s v="Automotive"/>
    <s v="유상훈(sam)"/>
    <s v="유상훈(sam)"/>
    <x v="32"/>
    <x v="32"/>
    <x v="30"/>
    <x v="30"/>
    <n v="4000"/>
    <s v="USD"/>
    <n v="1286"/>
    <n v="0.06"/>
    <n v="240"/>
    <n v="308640"/>
    <m/>
    <s v="고객사(Cust)"/>
    <s v="LG VS"/>
    <s v="FERRITE P.I"/>
    <s v="SSP"/>
    <s v="6045"/>
    <s v="NOT INCLUDE VAT 0%(ALL)"/>
    <m/>
    <s v="1/25일 : 1/18일까지 USD 일괄 UPLOAD"/>
    <s v="Sam/유상훈"/>
    <s v="2022/06/16 오후  7:47:32"/>
    <s v="주문서"/>
    <s v="2022/01/18 -85"/>
    <s v="SO220118085"/>
    <m/>
    <m/>
    <m/>
    <n v="4.4999999999999998E-2"/>
    <n v="0.06"/>
    <s v="COILMASTER(ZQ)"/>
    <n v="180"/>
    <n v="240"/>
    <n v="227721.59999999998"/>
    <n v="303628.79999999999"/>
  </r>
  <r>
    <s v="2022/06/16 -3"/>
    <s v="외자"/>
    <m/>
    <m/>
    <s v="11466531-248-1"/>
    <s v="SL220616005"/>
    <s v="220020"/>
    <s v="LG VS"/>
    <s v="KOR Warehouse"/>
    <s v="Automotive"/>
    <s v="유상훈(sam)"/>
    <s v="유상훈(sam)"/>
    <x v="33"/>
    <x v="33"/>
    <x v="31"/>
    <x v="31"/>
    <n v="1200"/>
    <s v="USD"/>
    <n v="1286"/>
    <n v="9.1999999999999998E-2"/>
    <n v="110.4"/>
    <n v="141974"/>
    <m/>
    <s v="고객사(Cust)"/>
    <s v="LG VS"/>
    <s v="FERRITE P.I"/>
    <s v="SSP"/>
    <s v="10040"/>
    <s v="NOT INCLUDE VAT 0%(ALL)"/>
    <m/>
    <m/>
    <s v="Sam/유상훈"/>
    <s v="2022/06/16 오후  7:47:32"/>
    <s v="주문서"/>
    <s v="2022/05/08 -20"/>
    <s v="SO220508020"/>
    <m/>
    <m/>
    <m/>
    <n v="0.08"/>
    <n v="9.1999999999999998E-2"/>
    <s v="COILMASTER(ZQ)"/>
    <n v="96"/>
    <n v="110.39999999999999"/>
    <n v="121451.51999999999"/>
    <n v="139669.24799999996"/>
  </r>
  <r>
    <s v="2022/06/16 -3"/>
    <s v="외자"/>
    <m/>
    <m/>
    <s v="9917969-130-1"/>
    <s v="SL220616005"/>
    <s v="220020"/>
    <s v="LG VS"/>
    <s v="KOR Warehouse"/>
    <s v="Automotive"/>
    <s v="유상훈(sam)"/>
    <s v="유상훈(sam)"/>
    <x v="115"/>
    <x v="115"/>
    <x v="85"/>
    <x v="15"/>
    <n v="2187"/>
    <s v="USD"/>
    <n v="1286"/>
    <n v="0.63"/>
    <n v="1377.81"/>
    <n v="1771864"/>
    <m/>
    <s v="고객사(Cust)"/>
    <s v="LG VS"/>
    <s v="CHOKE COIL"/>
    <s v="TOROIDAL"/>
    <s v="22"/>
    <s v="NOT INCLUDE VAT 0%(ALL)"/>
    <m/>
    <m/>
    <s v="Sam/유상훈"/>
    <s v="2022/06/16 오후  7:47:32"/>
    <s v="주문서"/>
    <s v="2022/03/15 -7"/>
    <s v="9917969-130-1"/>
    <m/>
    <m/>
    <m/>
    <n v="0.49399999999999999"/>
    <n v="0.63"/>
    <s v="COILMASTER(WD)"/>
    <n v="1080.3779999999999"/>
    <n v="1377.81"/>
    <n v="1366807.8153599999"/>
    <n v="1743094.9871999999"/>
  </r>
  <r>
    <s v="2022/06/16 -3"/>
    <s v="외자"/>
    <m/>
    <m/>
    <s v="9917969-121-2"/>
    <s v="SL220616005"/>
    <s v="220020"/>
    <s v="LG VS"/>
    <s v="KOR Warehouse"/>
    <s v="Automotive"/>
    <s v="유상훈(sam)"/>
    <s v="유상훈(sam)"/>
    <x v="115"/>
    <x v="115"/>
    <x v="85"/>
    <x v="15"/>
    <n v="1215"/>
    <s v="USD"/>
    <n v="1286"/>
    <n v="0.63"/>
    <n v="765.45"/>
    <n v="984369"/>
    <m/>
    <s v="고객사(Cust)"/>
    <s v="LG VS"/>
    <s v="CHOKE COIL"/>
    <s v="TOROIDAL"/>
    <s v="22"/>
    <s v="NOT INCLUDE VAT 0%(ALL)"/>
    <m/>
    <s v="1/25일 : 1/18일까지 USD 일괄 UPLOAD"/>
    <s v="Sam/유상훈"/>
    <s v="2022/06/16 오후  7:47:32"/>
    <s v="주문서"/>
    <s v="2022/01/10 -118"/>
    <s v="SO220110118"/>
    <m/>
    <m/>
    <m/>
    <n v="0.49399999999999999"/>
    <n v="0.63"/>
    <s v="COILMASTER(WD)"/>
    <n v="600.21"/>
    <n v="765.45"/>
    <n v="759337.67519999994"/>
    <n v="968386.10399999993"/>
  </r>
  <r>
    <s v="2022/06/16 -3"/>
    <s v="외자"/>
    <m/>
    <m/>
    <s v="12534920-105-1"/>
    <s v="SL220616005"/>
    <s v="220020"/>
    <s v="LG VS"/>
    <s v="KOR Warehouse"/>
    <s v="Automotive"/>
    <s v="유상훈(sam)"/>
    <s v="유상훈(sam)"/>
    <x v="41"/>
    <x v="41"/>
    <x v="39"/>
    <x v="15"/>
    <n v="810"/>
    <s v="USD"/>
    <n v="1286"/>
    <n v="0.47"/>
    <n v="380.7"/>
    <n v="489580"/>
    <m/>
    <s v="고객사(Cust)"/>
    <s v="LG VS"/>
    <s v="CHOKE COIL"/>
    <s v="TOROIDAL"/>
    <s v="22"/>
    <s v="NOT INCLUDE VAT 0%(ALL)"/>
    <m/>
    <s v="1/25일 : 1/18일까지 USD 일괄 UPLOAD"/>
    <s v="Sam/유상훈"/>
    <s v="2022/06/16 오후  7:47:32"/>
    <s v="주문서"/>
    <s v="2022/01/18 -81"/>
    <s v="SO220118081"/>
    <m/>
    <m/>
    <m/>
    <n v="0.42"/>
    <n v="0.47"/>
    <s v="COILMASTER(WD)"/>
    <n v="340.2"/>
    <n v="380.7"/>
    <n v="430393.82399999996"/>
    <n v="481631.18399999995"/>
  </r>
  <r>
    <s v="2022/06/16 -3"/>
    <s v="외자"/>
    <m/>
    <m/>
    <s v="12534920-111-1"/>
    <s v="SL220616005"/>
    <s v="220020"/>
    <s v="LG VS"/>
    <s v="KOR Warehouse"/>
    <s v="Automotive"/>
    <s v="유상훈(sam)"/>
    <s v="유상훈(sam)"/>
    <x v="41"/>
    <x v="41"/>
    <x v="39"/>
    <x v="15"/>
    <n v="25920"/>
    <s v="USD"/>
    <n v="1286"/>
    <n v="0.47"/>
    <n v="12182.4"/>
    <n v="15666566"/>
    <m/>
    <s v="고객사(Cust)"/>
    <s v="LG VS"/>
    <s v="CHOKE COIL"/>
    <s v="TOROIDAL"/>
    <s v="22"/>
    <s v="NOT INCLUDE VAT 0%(ALL)"/>
    <m/>
    <s v="1/25일 : 1/18일까지 USD 일괄 UPLOAD"/>
    <s v="Sam/유상훈"/>
    <s v="2022/06/16 오후  7:47:32"/>
    <s v="주문서"/>
    <s v="2022/01/14 -101"/>
    <s v="SO220114101"/>
    <m/>
    <m/>
    <m/>
    <n v="0.42"/>
    <n v="0.47"/>
    <s v="COILMASTER(WD)"/>
    <n v="10886.4"/>
    <n v="12182.4"/>
    <n v="13772602.367999999"/>
    <n v="15412197.887999998"/>
  </r>
  <r>
    <s v="2022/06/16 -3"/>
    <s v="외자"/>
    <m/>
    <m/>
    <s v="12534920-104-1"/>
    <s v="SL220616005"/>
    <s v="220020"/>
    <s v="LG VS"/>
    <s v="KOR Warehouse"/>
    <s v="Automotive"/>
    <s v="유상훈(sam)"/>
    <s v="유상훈(sam)"/>
    <x v="41"/>
    <x v="41"/>
    <x v="39"/>
    <x v="15"/>
    <n v="4860"/>
    <s v="USD"/>
    <n v="1286"/>
    <n v="0.47"/>
    <n v="2284.1999999999998"/>
    <n v="2937481"/>
    <m/>
    <s v="고객사(Cust)"/>
    <s v="LG VS"/>
    <s v="CHOKE COIL"/>
    <s v="TOROIDAL"/>
    <s v="22"/>
    <s v="NOT INCLUDE VAT 0%(ALL)"/>
    <m/>
    <s v="1/25일 : 1/18일까지 USD 일괄 UPLOAD"/>
    <s v="Sam/유상훈"/>
    <s v="2022/06/16 오후  7:47:32"/>
    <s v="주문서"/>
    <s v="2022/01/18 -80"/>
    <s v="SO220118080"/>
    <m/>
    <m/>
    <m/>
    <n v="0.42"/>
    <n v="0.47"/>
    <s v="COILMASTER(WD)"/>
    <n v="2041.1999999999998"/>
    <n v="2284.1999999999998"/>
    <n v="2582362.9439999997"/>
    <n v="2889787.1039999994"/>
  </r>
  <r>
    <s v="2022/06/16 -3"/>
    <s v="외자"/>
    <m/>
    <m/>
    <s v="12534920-103-2"/>
    <s v="SL220616005"/>
    <s v="220020"/>
    <s v="LG VS"/>
    <s v="KOR Warehouse"/>
    <s v="Automotive"/>
    <s v="유상훈(sam)"/>
    <s v="유상훈(sam)"/>
    <x v="41"/>
    <x v="41"/>
    <x v="39"/>
    <x v="15"/>
    <n v="810"/>
    <s v="USD"/>
    <n v="1286"/>
    <n v="0.47"/>
    <n v="380.7"/>
    <n v="489580"/>
    <m/>
    <s v="고객사(Cust)"/>
    <s v="LG VS"/>
    <s v="CHOKE COIL"/>
    <s v="TOROIDAL"/>
    <s v="22"/>
    <s v="NOT INCLUDE VAT 0%(ALL)"/>
    <m/>
    <s v="1/25일 : 1/18일까지 USD 일괄 UPLOAD"/>
    <s v="Sam/유상훈"/>
    <s v="2022/06/16 오후  7:47:32"/>
    <s v="주문서"/>
    <s v="2022/01/17 -98"/>
    <s v="SO220117098"/>
    <m/>
    <m/>
    <m/>
    <n v="0.42"/>
    <n v="0.47"/>
    <s v="COILMASTER(WD)"/>
    <n v="340.2"/>
    <n v="380.7"/>
    <n v="430393.82399999996"/>
    <n v="481631.18399999995"/>
  </r>
  <r>
    <s v="2022/06/15 -9"/>
    <s v="외자"/>
    <m/>
    <m/>
    <s v="2203220406LGIT"/>
    <s v="SL220629021"/>
    <s v="220018"/>
    <s v="엘지이노텍"/>
    <s v="KOR Warehouse"/>
    <s v="Automotive"/>
    <s v="차세권(golderg)"/>
    <s v="차세권(golderg)"/>
    <x v="87"/>
    <x v="87"/>
    <x v="66"/>
    <x v="68"/>
    <n v="5400"/>
    <s v="USD"/>
    <n v="1289.7"/>
    <n v="0.108"/>
    <n v="583.20000000000005"/>
    <n v="752153"/>
    <m/>
    <s v="고객사(Cust)"/>
    <s v="엘지이노텍"/>
    <s v="FERRITE P.I"/>
    <s v="SSP"/>
    <s v="10040"/>
    <s v="NOT INCLUDE VAT 0%(ALL)"/>
    <s v="220620-AP1"/>
    <m/>
    <s v="Golderg/차세권"/>
    <s v="2022/06/29 오후  6:03:12"/>
    <s v="주문서"/>
    <s v="2022/04/07 -3"/>
    <s v="SO220407003"/>
    <m/>
    <m/>
    <m/>
    <n v="8.4000000000000005E-2"/>
    <n v="0.108"/>
    <s v="COILMASTER(ZQ)"/>
    <n v="453.6"/>
    <n v="583.20000000000005"/>
    <n v="573858.43200000003"/>
    <n v="737817.98399999994"/>
  </r>
  <r>
    <s v="2022/06/15 -9"/>
    <s v="외자"/>
    <m/>
    <m/>
    <s v="2201210224LGIT"/>
    <s v="SL220629021"/>
    <s v="220018"/>
    <s v="엘지이노텍"/>
    <s v="KOR Warehouse"/>
    <s v="Automotive"/>
    <s v="차세권(golderg)"/>
    <s v="차세권(golderg)"/>
    <x v="87"/>
    <x v="87"/>
    <x v="66"/>
    <x v="68"/>
    <n v="600"/>
    <s v="USD"/>
    <n v="1289.7"/>
    <n v="0.109"/>
    <n v="65.400000000000006"/>
    <n v="84346"/>
    <m/>
    <s v="고객사(Cust)"/>
    <s v="엘지이노텍"/>
    <s v="FERRITE P.I"/>
    <s v="SSP"/>
    <s v="10040"/>
    <s v="NOT INCLUDE VAT 0%(ALL)"/>
    <s v="220620-AP1"/>
    <m/>
    <s v="Golderg/차세권"/>
    <s v="2022/06/29 오후  6:03:12"/>
    <s v="주문서"/>
    <s v="2022/02/24 -2"/>
    <s v="SO220224002"/>
    <m/>
    <m/>
    <m/>
    <n v="8.4000000000000005E-2"/>
    <n v="0.109"/>
    <s v="COILMASTER(ZQ)"/>
    <n v="50.400000000000006"/>
    <n v="65.400000000000006"/>
    <n v="63762.048000000003"/>
    <n v="82738.847999999998"/>
  </r>
  <r>
    <s v="2022/06/15 -9"/>
    <s v="외자"/>
    <m/>
    <m/>
    <s v="2203220406LGIT"/>
    <s v="SL220629021"/>
    <s v="220018"/>
    <s v="엘지이노텍"/>
    <s v="KOR Warehouse"/>
    <s v="Automotive"/>
    <s v="차세권(golderg)"/>
    <s v="차세권(golderg)"/>
    <x v="84"/>
    <x v="84"/>
    <x v="63"/>
    <x v="65"/>
    <n v="500"/>
    <s v="USD"/>
    <n v="1289.7"/>
    <n v="0.12659999999999999"/>
    <n v="63.3"/>
    <n v="81638"/>
    <m/>
    <s v="고객사(Cust)"/>
    <s v="엘지이노텍"/>
    <s v="FERRITE P.I"/>
    <s v="SSP"/>
    <s v="12080"/>
    <s v="NOT INCLUDE VAT 0%(ALL)"/>
    <s v="220620-AP1"/>
    <m/>
    <s v="Golderg/차세권"/>
    <s v="2022/06/29 오후  6:03:12"/>
    <s v="주문서"/>
    <s v="2022/04/07 -3"/>
    <s v="SO220407003"/>
    <m/>
    <m/>
    <m/>
    <n v="9.0999999999999998E-2"/>
    <n v="0.12659999999999999"/>
    <s v="COILMASTER(ZQ)"/>
    <n v="45.5"/>
    <n v="63.3"/>
    <n v="57562.959999999992"/>
    <n v="80082.09599999999"/>
  </r>
  <r>
    <s v="2022/06/15 -9"/>
    <s v="외자"/>
    <m/>
    <m/>
    <s v="2201210224LGIT"/>
    <s v="SL220629021"/>
    <s v="220018"/>
    <s v="엘지이노텍"/>
    <s v="KOR Warehouse"/>
    <s v="Automotive"/>
    <s v="차세권(golderg)"/>
    <s v="차세권(golderg)"/>
    <x v="84"/>
    <x v="84"/>
    <x v="63"/>
    <x v="65"/>
    <n v="4500"/>
    <s v="USD"/>
    <n v="1289.7"/>
    <n v="0.128"/>
    <n v="576"/>
    <n v="742867"/>
    <m/>
    <s v="고객사(Cust)"/>
    <s v="엘지이노텍"/>
    <s v="FERRITE P.I"/>
    <s v="SSP"/>
    <s v="12080"/>
    <s v="NOT INCLUDE VAT 0%(ALL)"/>
    <s v="220620-AP1"/>
    <m/>
    <s v="Golderg/차세권"/>
    <s v="2022/06/29 오후  6:03:12"/>
    <s v="주문서"/>
    <s v="2022/02/24 -2"/>
    <s v="SO220224002"/>
    <m/>
    <m/>
    <m/>
    <n v="9.0999999999999998E-2"/>
    <n v="0.128"/>
    <s v="COILMASTER(ZQ)"/>
    <n v="409.5"/>
    <n v="576"/>
    <n v="518066.63999999996"/>
    <n v="728709.11999999988"/>
  </r>
  <r>
    <s v="2022/06/15 -9"/>
    <s v="외자"/>
    <m/>
    <m/>
    <s v="2204220515"/>
    <s v="SL220629021"/>
    <s v="220018"/>
    <s v="엘지이노텍"/>
    <s v="KOR Warehouse"/>
    <s v="Automotive"/>
    <s v="차세권(golderg)"/>
    <s v="차세권(golderg)"/>
    <x v="14"/>
    <x v="14"/>
    <x v="14"/>
    <x v="14"/>
    <n v="5000"/>
    <s v="USD"/>
    <n v="1289.7"/>
    <n v="0.12659999999999999"/>
    <n v="633"/>
    <n v="816380"/>
    <m/>
    <s v="고객사(Cust)"/>
    <s v="엘지이노텍"/>
    <s v="FERRITE P.I"/>
    <s v="SSP"/>
    <s v="12080"/>
    <s v="NOT INCLUDE VAT 0%(ALL)"/>
    <s v="220620-AP1"/>
    <m/>
    <s v="Golderg/차세권"/>
    <s v="2022/06/29 오후  6:03:12"/>
    <s v="주문서"/>
    <s v="2022/05/16 -6"/>
    <s v="SO220516006"/>
    <m/>
    <m/>
    <m/>
    <n v="9.0999999999999998E-2"/>
    <n v="0.12659999999999999"/>
    <s v="COILMASTER(ZQ)"/>
    <n v="455"/>
    <n v="633"/>
    <n v="575629.6"/>
    <n v="800820.96"/>
  </r>
  <r>
    <s v="2022/06/15 -9"/>
    <s v="외자"/>
    <m/>
    <m/>
    <s v="2203220406LGIT"/>
    <s v="SL220629021"/>
    <s v="220018"/>
    <s v="엘지이노텍"/>
    <s v="KOR Warehouse"/>
    <s v="Automotive"/>
    <s v="차세권(golderg)"/>
    <s v="차세권(golderg)"/>
    <x v="88"/>
    <x v="88"/>
    <x v="67"/>
    <x v="69"/>
    <n v="4500"/>
    <s v="USD"/>
    <n v="1289.7"/>
    <n v="0.12659999999999999"/>
    <n v="569.70000000000005"/>
    <n v="734742"/>
    <m/>
    <s v="고객사(Cust)"/>
    <s v="엘지이노텍"/>
    <s v="FERRITE P.I"/>
    <s v="SSP"/>
    <s v="12080"/>
    <s v="NOT INCLUDE VAT 0%(ALL)"/>
    <s v="220620-AP1"/>
    <m/>
    <s v="Golderg/차세권"/>
    <s v="2022/06/29 오후  6:03:12"/>
    <s v="주문서"/>
    <s v="2022/04/07 -3"/>
    <s v="SO220407003"/>
    <m/>
    <m/>
    <m/>
    <n v="9.0999999999999998E-2"/>
    <n v="0.12659999999999999"/>
    <s v="COILMASTER(ZQ)"/>
    <n v="409.5"/>
    <n v="569.69999999999993"/>
    <n v="518066.63999999996"/>
    <n v="720738.86399999983"/>
  </r>
  <r>
    <s v="2022/06/15 -9"/>
    <s v="외자"/>
    <m/>
    <m/>
    <s v="2201210224LGIT"/>
    <s v="SL220629021"/>
    <s v="220018"/>
    <s v="엘지이노텍"/>
    <s v="KOR Warehouse"/>
    <s v="Automotive"/>
    <s v="차세권(golderg)"/>
    <s v="차세권(golderg)"/>
    <x v="88"/>
    <x v="88"/>
    <x v="67"/>
    <x v="69"/>
    <n v="1500"/>
    <s v="USD"/>
    <n v="1289.7"/>
    <n v="0.128"/>
    <n v="192"/>
    <n v="247622"/>
    <m/>
    <s v="고객사(Cust)"/>
    <s v="엘지이노텍"/>
    <s v="FERRITE P.I"/>
    <s v="SSP"/>
    <s v="12080"/>
    <s v="NOT INCLUDE VAT 0%(ALL)"/>
    <s v="220620-AP1"/>
    <m/>
    <s v="Golderg/차세권"/>
    <s v="2022/06/29 오후  6:03:12"/>
    <s v="주문서"/>
    <s v="2022/02/24 -2"/>
    <s v="SO220224002"/>
    <m/>
    <m/>
    <m/>
    <n v="9.0999999999999998E-2"/>
    <n v="0.128"/>
    <s v="COILMASTER(ZQ)"/>
    <n v="136.5"/>
    <n v="192"/>
    <n v="172688.87999999998"/>
    <n v="242903.03999999998"/>
  </r>
  <r>
    <s v="2022/06/15 -9"/>
    <s v="외자"/>
    <m/>
    <m/>
    <s v="2204220515"/>
    <s v="SL220629021"/>
    <s v="220018"/>
    <s v="엘지이노텍"/>
    <s v="KOR Warehouse"/>
    <s v="Automotive"/>
    <s v="차세권(golderg)"/>
    <s v="차세권(golderg)"/>
    <x v="89"/>
    <x v="89"/>
    <x v="68"/>
    <x v="70"/>
    <n v="9000"/>
    <s v="USD"/>
    <n v="1289.7"/>
    <n v="4.5499999999999999E-2"/>
    <n v="409.5"/>
    <n v="528132"/>
    <m/>
    <s v="고객사(Cust)"/>
    <s v="엘지이노텍"/>
    <s v="FERRITE P.I"/>
    <s v="DP"/>
    <s v="6045"/>
    <s v="NOT INCLUDE VAT 0%(ALL)"/>
    <s v="220620-AP1"/>
    <m/>
    <s v="Golderg/차세권"/>
    <s v="2022/06/29 오후  6:03:12"/>
    <s v="주문서"/>
    <s v="2022/05/16 -6"/>
    <s v="SO220516006"/>
    <m/>
    <m/>
    <m/>
    <n v="3.2500000000000001E-2"/>
    <n v="4.5499999999999999E-2"/>
    <s v="COILMASTER(ZQ)"/>
    <n v="292.5"/>
    <n v="409.5"/>
    <n v="370047.6"/>
    <n v="518066.63999999996"/>
  </r>
  <r>
    <s v="2022/06/15 -9"/>
    <s v="외자"/>
    <m/>
    <m/>
    <s v="2204220515"/>
    <s v="SL220629021"/>
    <s v="220018"/>
    <s v="엘지이노텍"/>
    <s v="KOR Warehouse"/>
    <s v="Automotive"/>
    <s v="차세권(golderg)"/>
    <s v="차세권(golderg)"/>
    <x v="90"/>
    <x v="90"/>
    <x v="69"/>
    <x v="71"/>
    <n v="18000"/>
    <s v="USD"/>
    <n v="1289.7"/>
    <n v="4.5499999999999999E-2"/>
    <n v="819"/>
    <n v="1056264"/>
    <m/>
    <s v="고객사(Cust)"/>
    <s v="엘지이노텍"/>
    <s v="FERRITE P.I"/>
    <s v="DP"/>
    <s v="6045"/>
    <s v="NOT INCLUDE VAT 0%(ALL)"/>
    <s v="220620-AP1"/>
    <m/>
    <s v="Golderg/차세권"/>
    <s v="2022/06/29 오후  6:03:12"/>
    <s v="주문서"/>
    <s v="2022/05/16 -6"/>
    <s v="SO220516006"/>
    <m/>
    <m/>
    <m/>
    <n v="3.5000000000000003E-2"/>
    <n v="4.5499999999999999E-2"/>
    <s v="COILMASTER(ZQ)"/>
    <n v="630.00000000000011"/>
    <n v="819"/>
    <n v="797025.60000000009"/>
    <n v="1036133.2799999999"/>
  </r>
  <r>
    <s v="2022/06/15 -9"/>
    <s v="외자"/>
    <m/>
    <m/>
    <s v="2204220515"/>
    <s v="SL220629021"/>
    <s v="220018"/>
    <s v="엘지이노텍"/>
    <s v="KOR Warehouse"/>
    <s v="Automotive"/>
    <s v="차세권(golderg)"/>
    <s v="차세권(golderg)"/>
    <x v="91"/>
    <x v="91"/>
    <x v="70"/>
    <x v="72"/>
    <n v="28000"/>
    <s v="USD"/>
    <n v="1289.7"/>
    <n v="4.5499999999999999E-2"/>
    <n v="1274"/>
    <n v="1643078"/>
    <m/>
    <s v="고객사(Cust)"/>
    <s v="엘지이노텍"/>
    <s v="FERRITE P.I"/>
    <s v="DP"/>
    <s v="6045"/>
    <s v="NOT INCLUDE VAT 0%(ALL)"/>
    <s v="220620-AP1"/>
    <m/>
    <s v="Golderg/차세권"/>
    <s v="2022/06/29 오후  6:03:12"/>
    <s v="주문서"/>
    <s v="2022/05/16 -6"/>
    <s v="SO220516006"/>
    <m/>
    <m/>
    <m/>
    <n v="3.3500000000000002E-2"/>
    <n v="4.5499999999999999E-2"/>
    <s v="COILMASTER(ZQ)"/>
    <n v="938"/>
    <n v="1274"/>
    <n v="1186682.5599999998"/>
    <n v="1611762.88"/>
  </r>
  <r>
    <s v="2022/06/15 -8"/>
    <s v="외자"/>
    <m/>
    <m/>
    <s v="21L4837535"/>
    <s v="SL220629020"/>
    <s v="220018"/>
    <s v="엘지이노텍"/>
    <s v="KOR Warehouse"/>
    <s v="Automotive"/>
    <s v="차세권(golderg)"/>
    <s v="차세권(golderg)"/>
    <x v="92"/>
    <x v="92"/>
    <x v="71"/>
    <x v="73"/>
    <n v="16000"/>
    <s v="USD"/>
    <n v="1289.7"/>
    <n v="0.12"/>
    <n v="1920"/>
    <n v="2476224"/>
    <m/>
    <s v="고객사(Cust)"/>
    <s v="엘지이노텍"/>
    <s v="FERRITE P.I"/>
    <s v="SSP"/>
    <s v="7045"/>
    <s v="NOT INCLUDE VAT 0%(ALL)"/>
    <s v="220620-AL1"/>
    <s v="1/25일 : 21년잔량 USD 일괄 UPLOAD"/>
    <s v="Golderg/차세권"/>
    <s v="2022/06/29 오후  5:59:37"/>
    <s v="주문서"/>
    <s v="2022/01/01 -538"/>
    <s v="SO220101538"/>
    <m/>
    <m/>
    <m/>
    <n v="7.0000000000000007E-2"/>
    <n v="0.12"/>
    <s v="COILMASTER(ZQ)"/>
    <n v="1120"/>
    <n v="1920"/>
    <n v="1416934.3999999999"/>
    <n v="2429030.3999999999"/>
  </r>
  <r>
    <s v="2022/06/15 -8"/>
    <s v="외자"/>
    <m/>
    <m/>
    <s v="220421 보충PO"/>
    <s v="SL220629020"/>
    <s v="220018"/>
    <s v="엘지이노텍"/>
    <s v="KOR Warehouse"/>
    <s v="Automotive"/>
    <s v="차세권(golderg)"/>
    <s v="차세권(golderg)"/>
    <x v="47"/>
    <x v="47"/>
    <x v="41"/>
    <x v="40"/>
    <n v="12000"/>
    <s v="USD"/>
    <n v="1289.7"/>
    <n v="9.1999999999999998E-2"/>
    <n v="1104"/>
    <n v="1423829"/>
    <m/>
    <s v="고객사(Cust)"/>
    <s v="엘지이노텍"/>
    <s v="FERRITE P.I"/>
    <s v="SSP"/>
    <s v="6028"/>
    <s v="NOT INCLUDE VAT 0%(ALL)"/>
    <s v="220620-AL1"/>
    <m/>
    <s v="Golderg/차세권"/>
    <s v="2022/06/29 오후  5:59:37"/>
    <s v="주문서"/>
    <s v="2022/04/21 -3"/>
    <s v="SO220421003"/>
    <m/>
    <m/>
    <m/>
    <n v="0.04"/>
    <n v="9.1999999999999998E-2"/>
    <s v="COILMASTER(ZQ)"/>
    <n v="480"/>
    <n v="1104"/>
    <n v="607257.59999999998"/>
    <n v="1396692.48"/>
  </r>
  <r>
    <s v="2022/06/15 -8"/>
    <s v="외자"/>
    <m/>
    <m/>
    <s v="2203220406LGIT"/>
    <s v="SL220629020"/>
    <s v="220018"/>
    <s v="엘지이노텍"/>
    <s v="KOR Warehouse"/>
    <s v="Automotive"/>
    <s v="차세권(golderg)"/>
    <s v="차세권(golderg)"/>
    <x v="47"/>
    <x v="47"/>
    <x v="41"/>
    <x v="40"/>
    <n v="9000"/>
    <s v="USD"/>
    <n v="1289.7"/>
    <n v="9.1999999999999998E-2"/>
    <n v="828"/>
    <n v="1067872"/>
    <m/>
    <s v="고객사(Cust)"/>
    <s v="엘지이노텍"/>
    <s v="FERRITE P.I"/>
    <s v="SSP"/>
    <s v="6028"/>
    <s v="NOT INCLUDE VAT 0%(ALL)"/>
    <s v="220620-AL1"/>
    <m/>
    <s v="Golderg/차세권"/>
    <s v="2022/06/29 오후  5:59:37"/>
    <s v="주문서"/>
    <s v="2022/04/07 -3"/>
    <s v="SO220407003"/>
    <m/>
    <m/>
    <m/>
    <n v="0.04"/>
    <n v="9.1999999999999998E-2"/>
    <s v="COILMASTER(ZQ)"/>
    <n v="360"/>
    <n v="828"/>
    <n v="455443.19999999995"/>
    <n v="1047519.3599999999"/>
  </r>
  <r>
    <s v="2022/06/15 -8"/>
    <s v="외자"/>
    <m/>
    <m/>
    <s v="220421 보충PO"/>
    <s v="SL220629020"/>
    <s v="220018"/>
    <s v="엘지이노텍"/>
    <s v="KOR Warehouse"/>
    <s v="Automotive"/>
    <s v="차세권(golderg)"/>
    <s v="차세권(golderg)"/>
    <x v="48"/>
    <x v="48"/>
    <x v="42"/>
    <x v="41"/>
    <n v="4500"/>
    <s v="USD"/>
    <n v="1289.7"/>
    <n v="9.1999999999999998E-2"/>
    <n v="414"/>
    <n v="533936"/>
    <m/>
    <s v="고객사(Cust)"/>
    <s v="엘지이노텍"/>
    <s v="FERRITE P.I"/>
    <s v="SSP"/>
    <s v="6028"/>
    <s v="NOT INCLUDE VAT 0%(ALL)"/>
    <s v="220620-AL1"/>
    <m/>
    <s v="Golderg/차세권"/>
    <s v="2022/06/29 오후  5:59:37"/>
    <s v="주문서"/>
    <s v="2022/04/21 -3"/>
    <s v="SO220421003"/>
    <m/>
    <m/>
    <m/>
    <n v="0.04"/>
    <n v="9.1999999999999998E-2"/>
    <s v="COILMASTER(ZQ)"/>
    <n v="180"/>
    <n v="414"/>
    <n v="227721.59999999998"/>
    <n v="523759.67999999993"/>
  </r>
  <r>
    <s v="2022/06/15 -8"/>
    <s v="외자"/>
    <m/>
    <m/>
    <s v="2203220406LGIT"/>
    <s v="SL220629020"/>
    <s v="220018"/>
    <s v="엘지이노텍"/>
    <s v="KOR Warehouse"/>
    <s v="Automotive"/>
    <s v="차세권(golderg)"/>
    <s v="차세권(golderg)"/>
    <x v="48"/>
    <x v="48"/>
    <x v="42"/>
    <x v="41"/>
    <n v="4500"/>
    <s v="USD"/>
    <n v="1289.7"/>
    <n v="9.1999999999999998E-2"/>
    <n v="414"/>
    <n v="533936"/>
    <m/>
    <s v="고객사(Cust)"/>
    <s v="엘지이노텍"/>
    <s v="FERRITE P.I"/>
    <s v="SSP"/>
    <s v="6028"/>
    <s v="NOT INCLUDE VAT 0%(ALL)"/>
    <s v="220620-AL1"/>
    <m/>
    <s v="Golderg/차세권"/>
    <s v="2022/06/29 오후  5:59:37"/>
    <s v="주문서"/>
    <s v="2022/04/07 -3"/>
    <s v="SO220407003"/>
    <m/>
    <m/>
    <m/>
    <n v="0.04"/>
    <n v="9.1999999999999998E-2"/>
    <s v="COILMASTER(ZQ)"/>
    <n v="180"/>
    <n v="414"/>
    <n v="227721.59999999998"/>
    <n v="523759.67999999993"/>
  </r>
  <r>
    <s v="2022/06/15 -7"/>
    <s v="내자"/>
    <m/>
    <m/>
    <m/>
    <s v="SL220616002"/>
    <s v="220027"/>
    <s v="주식회사 앤텍"/>
    <s v="KOR Warehouse"/>
    <s v="Automotive"/>
    <s v="박인희(rosa)"/>
    <s v="양보성(david)"/>
    <x v="43"/>
    <x v="43"/>
    <x v="15"/>
    <x v="38"/>
    <n v="72000"/>
    <m/>
    <n v="0"/>
    <n v="77"/>
    <n v="0"/>
    <n v="5544000"/>
    <n v="554400"/>
    <s v="고객사(Cust)"/>
    <s v="ANTTEC"/>
    <s v="COMMON MODE FILTER"/>
    <s v="CMF(S.L)"/>
    <s v="4532"/>
    <s v="INCLUDE VAT 10%(HQ)"/>
    <s v="SSG1556128-퀵발송"/>
    <s v="SL"/>
    <s v="rosa/박인희"/>
    <s v="2022/06/16 오후  2:10:34"/>
    <s v="주문서"/>
    <s v="2022/04/26 -6"/>
    <s v="SO220426006"/>
    <m/>
    <m/>
    <m/>
    <n v="4.9320000000000003E-2"/>
    <n v="6.0863791577083604E-2"/>
    <s v="COILMASTER(ZQ)"/>
    <n v="3551.0400000000004"/>
    <n v="4382.1929935500193"/>
    <n v="4492491.7248"/>
    <n v="5544000"/>
  </r>
  <r>
    <s v="2022/06/15 -7"/>
    <s v="내자"/>
    <m/>
    <m/>
    <m/>
    <s v="SL220616002"/>
    <s v="220027"/>
    <s v="주식회사 앤텍"/>
    <s v="KOR Warehouse"/>
    <s v="Automotive"/>
    <s v="박인희(rosa)"/>
    <s v="양보성(david)"/>
    <x v="79"/>
    <x v="79"/>
    <x v="15"/>
    <x v="38"/>
    <n v="26000"/>
    <m/>
    <n v="0"/>
    <n v="81"/>
    <n v="0"/>
    <n v="2106000"/>
    <n v="210600"/>
    <s v="고객사(Cust)"/>
    <s v="ANTTEC"/>
    <s v="COMMON MODE FILTER"/>
    <s v="CMF(S.L)"/>
    <s v="4532"/>
    <s v="INCLUDE VAT 10%(HQ)"/>
    <s v="SSG1556128-퀵발송"/>
    <s v="SL"/>
    <s v="rosa/박인희"/>
    <s v="2022/06/16 오후  2:10:34"/>
    <s v="주문서"/>
    <s v="2022/03/31 -8"/>
    <s v="SO220331008"/>
    <m/>
    <m/>
    <m/>
    <n v="5.7820000000000003E-2"/>
    <n v="6.4025546983685344E-2"/>
    <s v="COILMASTER(ZQ)"/>
    <n v="1503.3200000000002"/>
    <n v="1664.6642215758191"/>
    <n v="1901880.1984000001"/>
    <n v="2106000"/>
  </r>
  <r>
    <s v="2022/06/15 -3"/>
    <s v="내자"/>
    <m/>
    <m/>
    <s v="ANTPO-C220028"/>
    <s v="SL220615003"/>
    <s v="220027"/>
    <s v="주식회사 앤텍"/>
    <s v="KOR Warehouse"/>
    <s v="Automotive"/>
    <s v="박인희(rosa)"/>
    <s v="양보성(david)"/>
    <x v="111"/>
    <x v="111"/>
    <x v="15"/>
    <x v="85"/>
    <n v="11000"/>
    <m/>
    <n v="0"/>
    <n v="114"/>
    <n v="0"/>
    <n v="1254000"/>
    <n v="125400"/>
    <s v="고객사(Cust)"/>
    <s v="ANTTEC"/>
    <s v="METAL P.I"/>
    <s v="MMPP"/>
    <s v="10040"/>
    <s v="INCLUDE VAT 10%(HQ)"/>
    <m/>
    <s v="korea hitek"/>
    <s v="rosa/박인희"/>
    <s v="2022/06/15 오후  5:10:00"/>
    <s v="주문서"/>
    <s v="2022/05/19 -2"/>
    <s v="SO220519002"/>
    <m/>
    <m/>
    <m/>
    <n v="9.2200000000000004E-2"/>
    <n v="9.0110029088149746E-2"/>
    <s v="COILMASTER(WD)"/>
    <n v="1014.2"/>
    <n v="991.21031996964723"/>
    <n v="1283084.7039999999"/>
    <n v="1254000"/>
  </r>
  <r>
    <s v="2022/06/15 -3"/>
    <s v="내자"/>
    <m/>
    <m/>
    <s v="ANTPO-C220028"/>
    <s v="SL220615003"/>
    <s v="220027"/>
    <s v="주식회사 앤텍"/>
    <s v="KOR Warehouse"/>
    <s v="Automotive"/>
    <s v="박인희(rosa)"/>
    <s v="양보성(david)"/>
    <x v="116"/>
    <x v="116"/>
    <x v="15"/>
    <x v="85"/>
    <n v="8000"/>
    <m/>
    <n v="0"/>
    <n v="62"/>
    <n v="0"/>
    <n v="496000"/>
    <n v="49600"/>
    <s v="고객사(Cust)"/>
    <s v="ANTTEC"/>
    <s v="METAL P.I"/>
    <s v="MMPP"/>
    <s v="6030"/>
    <s v="INCLUDE VAT 10%(HQ)"/>
    <m/>
    <s v="korea hitek"/>
    <s v="rosa/박인희"/>
    <s v="2022/06/15 오후  5:10:00"/>
    <s v="주문서"/>
    <s v="2022/05/19 -2"/>
    <s v="SO220519002"/>
    <m/>
    <m/>
    <m/>
    <n v="4.9000000000000002E-2"/>
    <n v="4.9007208802327056E-2"/>
    <s v="COILMASTER(WD)"/>
    <n v="392"/>
    <n v="392.05767041861645"/>
    <n v="495927.03999999998"/>
    <n v="496000"/>
  </r>
  <r>
    <s v="2022/06/15 -2"/>
    <s v="외자"/>
    <m/>
    <s v="SSG1556128"/>
    <s v="4500291644"/>
    <s v="SL220615002"/>
    <s v="220013"/>
    <s v="(주)휴맥스"/>
    <s v="KOR Warehouse"/>
    <s v="H.A/Settop/AV"/>
    <s v="박인희(rosa)"/>
    <s v="유상훈(sam)"/>
    <x v="82"/>
    <x v="82"/>
    <x v="61"/>
    <x v="63"/>
    <n v="60000"/>
    <s v="USD"/>
    <n v="1198.3399999999999"/>
    <n v="1.7999999999999999E-2"/>
    <n v="1080"/>
    <n v="1294207"/>
    <m/>
    <s v="고객사(Cust)"/>
    <s v="휴맥스"/>
    <s v="METAL P.I"/>
    <s v="MMP"/>
    <s v="252010"/>
    <s v="NOT INCLUDE VAT 0%(ALL)"/>
    <m/>
    <m/>
    <s v="rosa/박인희"/>
    <s v="2022/06/15 오후  5:07:40"/>
    <s v="주문서"/>
    <s v="2022/03/28 -5"/>
    <s v="SO220328005"/>
    <m/>
    <m/>
    <m/>
    <n v="1.4E-2"/>
    <n v="1.7999999999999999E-2"/>
    <s v="COILMASTER(ZQ)"/>
    <n v="840"/>
    <n v="1080"/>
    <n v="1062700.7999999998"/>
    <n v="1366329.5999999999"/>
  </r>
  <r>
    <s v="2022/06/15 -2"/>
    <s v="외자"/>
    <m/>
    <s v="SSG1556128"/>
    <s v="4500291518"/>
    <s v="SL220615002"/>
    <s v="220013"/>
    <s v="(주)휴맥스"/>
    <s v="KOR Warehouse"/>
    <s v="H.A/Settop/AV"/>
    <s v="박인희(rosa)"/>
    <s v="유상훈(sam)"/>
    <x v="83"/>
    <x v="83"/>
    <x v="62"/>
    <x v="64"/>
    <n v="66000"/>
    <s v="USD"/>
    <n v="1198.3399999999999"/>
    <n v="1.7999999999999999E-2"/>
    <n v="1188"/>
    <n v="1423628"/>
    <m/>
    <s v="고객사(Cust)"/>
    <s v="휴맥스"/>
    <s v="METAL P.I"/>
    <s v="MMP"/>
    <s v="252010"/>
    <s v="NOT INCLUDE VAT 0%(ALL)"/>
    <m/>
    <m/>
    <s v="rosa/박인희"/>
    <s v="2022/06/15 오후  5:07:40"/>
    <s v="주문서"/>
    <s v="2022/03/22 -10"/>
    <s v="4500291518"/>
    <m/>
    <m/>
    <m/>
    <n v="1.4E-2"/>
    <n v="1.7999999999999999E-2"/>
    <s v="COILMASTER(ZQ)"/>
    <n v="924"/>
    <n v="1188"/>
    <n v="1168970.8799999999"/>
    <n v="1502962.5599999998"/>
  </r>
  <r>
    <s v="2022/06/15 -2"/>
    <s v="외자"/>
    <m/>
    <s v="SSG1556128"/>
    <s v="4500282723"/>
    <s v="SL220615002"/>
    <s v="220013"/>
    <s v="(주)휴맥스"/>
    <s v="KOR Warehouse"/>
    <s v="H.A/Settop/AV"/>
    <s v="박인희(rosa)"/>
    <s v="유상훈(sam)"/>
    <x v="68"/>
    <x v="68"/>
    <x v="57"/>
    <x v="57"/>
    <n v="45000"/>
    <s v="USD"/>
    <n v="1198.3399999999999"/>
    <n v="1.7999999999999999E-2"/>
    <n v="810"/>
    <n v="970655"/>
    <m/>
    <s v="고객사(Cust)"/>
    <s v="휴맥스"/>
    <s v="METAL P.I"/>
    <s v="MMP"/>
    <s v="252010"/>
    <s v="NOT INCLUDE VAT 0%(ALL)"/>
    <m/>
    <s v="1/25일 : 21년잔량 USD 일괄 UPLOAD"/>
    <s v="rosa/박인희"/>
    <s v="2022/06/15 오후  5:07:40"/>
    <s v="주문서"/>
    <s v="2022/01/01 -508"/>
    <s v="SO220101508"/>
    <m/>
    <m/>
    <m/>
    <n v="1.4E-2"/>
    <n v="1.7999999999999999E-2"/>
    <s v="COILMASTER(ZQ)"/>
    <n v="630"/>
    <n v="809.99999999999989"/>
    <n v="797025.6"/>
    <n v="1024747.1999999997"/>
  </r>
  <r>
    <s v="2022/06/14 -7"/>
    <s v="외자"/>
    <s v="CM-20220614CA01"/>
    <m/>
    <s v="2205200525LGDCA"/>
    <s v="SL220629046"/>
    <s v="220048"/>
    <s v="LG DISPLAY(CA)"/>
    <s v="KOR Warehouse"/>
    <s v="Display"/>
    <s v="차세권(golderg)"/>
    <s v="차세권(golderg)"/>
    <x v="6"/>
    <x v="6"/>
    <x v="6"/>
    <x v="6"/>
    <n v="8000"/>
    <s v="USD"/>
    <n v="1232.3399999999999"/>
    <n v="2.8000000000000001E-2"/>
    <n v="224"/>
    <n v="276044"/>
    <m/>
    <s v="고객사(Cust)"/>
    <s v="LG DISPLAY"/>
    <s v="FERRITE P.I"/>
    <s v="DP"/>
    <s v="8020"/>
    <s v="NOT INCLUDE VAT 0%(ALL)"/>
    <m/>
    <m/>
    <s v="Golderg/차세권"/>
    <s v="2022/06/29 오후  7:51:29"/>
    <s v="주문서"/>
    <s v="2022/05/26 -5"/>
    <s v="SO220526005"/>
    <m/>
    <m/>
    <m/>
    <n v="2.4E-2"/>
    <n v="2.8000000000000001E-2"/>
    <s v="COILMASTER(TH)"/>
    <n v="192"/>
    <n v="224"/>
    <n v="242903.03999999998"/>
    <n v="283386.88"/>
  </r>
  <r>
    <s v="2022/06/14 -6"/>
    <s v="외자"/>
    <s v="CM-20220614GZ01"/>
    <m/>
    <s v="2205270530LGDGZ"/>
    <s v="SL220629041"/>
    <s v="220049"/>
    <s v="LG DISPLAY(GZ)"/>
    <s v="KOR Warehouse"/>
    <s v="Display"/>
    <s v="차세권(golderg)"/>
    <s v="차세권(golderg)"/>
    <x v="64"/>
    <x v="64"/>
    <x v="53"/>
    <x v="53"/>
    <n v="75000"/>
    <s v="USD"/>
    <n v="1269.8800000000001"/>
    <n v="2.1700000000000001E-2"/>
    <n v="1627.5"/>
    <n v="2066730"/>
    <m/>
    <s v="고객사(Cust)"/>
    <s v="LG DISPLAY"/>
    <s v="FERRITE P.I"/>
    <s v="DOP/DCP"/>
    <s v="3910"/>
    <s v="NOT INCLUDE VAT 0%(ALL)"/>
    <m/>
    <m/>
    <s v="Golderg/차세권"/>
    <s v="2022/06/29 오후  7:43:20"/>
    <s v="주문서"/>
    <s v="2022/05/31 -2"/>
    <s v="SO220531002"/>
    <m/>
    <m/>
    <m/>
    <n v="0.02"/>
    <n v="2.1700000000000001E-2"/>
    <s v="COILMASTER(ZQ)"/>
    <n v="1500"/>
    <n v="1627.5"/>
    <n v="1897679.9999999998"/>
    <n v="2058982.7999999998"/>
  </r>
  <r>
    <s v="2022/06/14 -6"/>
    <s v="외자"/>
    <s v="CM-20220614GZ01"/>
    <m/>
    <s v="220526LGDGZ"/>
    <s v="SL220629041"/>
    <s v="220049"/>
    <s v="LG DISPLAY(GZ)"/>
    <s v="KOR Warehouse"/>
    <s v="Display"/>
    <s v="차세권(golderg)"/>
    <s v="차세권(golderg)"/>
    <x v="5"/>
    <x v="5"/>
    <x v="5"/>
    <x v="5"/>
    <n v="44000"/>
    <s v="USD"/>
    <n v="1269.8800000000001"/>
    <n v="5.2479999999999999E-2"/>
    <n v="2309.12"/>
    <n v="2845621"/>
    <m/>
    <s v="고객사(Cust)"/>
    <s v="LG DISPLAY"/>
    <s v="METAL P.I"/>
    <s v="MMPP"/>
    <s v="6030"/>
    <s v="NOT INCLUDE VAT 0%(ALL)"/>
    <m/>
    <m/>
    <s v="Golderg/차세권"/>
    <s v="2022/06/29 오후  7:43:20"/>
    <s v="주문서"/>
    <s v="2022/05/26 -6"/>
    <s v="SO220526006"/>
    <m/>
    <m/>
    <m/>
    <n v="5.024E-2"/>
    <n v="5.2479999999999999E-2"/>
    <s v="COILMASTER(WD)"/>
    <n v="2210.56"/>
    <n v="2309.12"/>
    <n v="2796623.6671999996"/>
    <n v="2921313.8943999996"/>
  </r>
  <r>
    <s v="2022/06/14 -6"/>
    <s v="외자"/>
    <s v="CM-20220614GZ01"/>
    <m/>
    <s v="2203290419LGDGZ"/>
    <s v="SL220629041"/>
    <s v="220049"/>
    <s v="LG DISPLAY(GZ)"/>
    <s v="KOR Warehouse"/>
    <s v="Display"/>
    <s v="차세권(golderg)"/>
    <s v="차세권(golderg)"/>
    <x v="5"/>
    <x v="5"/>
    <x v="5"/>
    <x v="5"/>
    <n v="98000"/>
    <s v="USD"/>
    <n v="1269.8800000000001"/>
    <n v="5.2479999999999999E-2"/>
    <n v="5143.04"/>
    <n v="6277389"/>
    <m/>
    <s v="고객사(Cust)"/>
    <s v="LG DISPLAY"/>
    <s v="METAL P.I"/>
    <s v="MMPP"/>
    <s v="6030"/>
    <s v="NOT INCLUDE VAT 0%(ALL)"/>
    <m/>
    <m/>
    <s v="Golderg/차세권"/>
    <s v="2022/06/29 오후  7:43:20"/>
    <s v="주문서"/>
    <s v="2022/04/20 -5"/>
    <s v="SO220420005"/>
    <m/>
    <m/>
    <m/>
    <n v="5.024E-2"/>
    <n v="5.2479999999999999E-2"/>
    <s v="COILMASTER(WD)"/>
    <n v="4923.5200000000004"/>
    <n v="5143.04"/>
    <n v="6228843.6223999998"/>
    <n v="6506562.7647999991"/>
  </r>
  <r>
    <s v="2022/06/14 -6"/>
    <s v="외자"/>
    <s v="CM-20220614GZ01"/>
    <m/>
    <s v="2203290419LGDGZ"/>
    <s v="SL220629041"/>
    <s v="220049"/>
    <s v="LG DISPLAY(GZ)"/>
    <s v="KOR Warehouse"/>
    <s v="Display"/>
    <s v="차세권(golderg)"/>
    <s v="차세권(golderg)"/>
    <x v="5"/>
    <x v="5"/>
    <x v="5"/>
    <x v="5"/>
    <n v="52000"/>
    <s v="USD"/>
    <n v="1269.8800000000001"/>
    <n v="5.2479999999999999E-2"/>
    <n v="2728.96"/>
    <n v="3330859"/>
    <m/>
    <s v="고객사(Cust)"/>
    <s v="LG DISPLAY"/>
    <s v="METAL P.I"/>
    <s v="MMPP"/>
    <s v="6030"/>
    <s v="NOT INCLUDE VAT 0%(ALL)"/>
    <m/>
    <m/>
    <s v="Golderg/차세권"/>
    <s v="2022/06/29 오후  7:43:20"/>
    <s v="주문서"/>
    <s v="2022/04/20 -5"/>
    <s v="SO220420005"/>
    <m/>
    <m/>
    <m/>
    <n v="5.024E-2"/>
    <n v="5.2479999999999999E-2"/>
    <s v="COILMASTER(WD)"/>
    <n v="2612.48"/>
    <n v="2728.96"/>
    <n v="3305100.6975999996"/>
    <n v="3452461.8751999997"/>
  </r>
  <r>
    <s v="2022/06/14 -6"/>
    <s v="외자"/>
    <s v="CM-20220614GZ01"/>
    <m/>
    <s v="2204280519LGDGZ"/>
    <s v="SL220629041"/>
    <s v="220049"/>
    <s v="LG DISPLAY(GZ)"/>
    <s v="KOR Warehouse"/>
    <s v="Display"/>
    <s v="차세권(golderg)"/>
    <s v="차세권(golderg)"/>
    <x v="117"/>
    <x v="117"/>
    <x v="86"/>
    <x v="87"/>
    <n v="6000"/>
    <s v="USD"/>
    <n v="1269.8800000000001"/>
    <n v="5.4469999999999998E-2"/>
    <n v="326.82"/>
    <n v="402753"/>
    <m/>
    <s v="고객사(Cust)"/>
    <s v="LG DISPLAY"/>
    <s v="METAL P.I"/>
    <s v="MMPP"/>
    <s v="6018"/>
    <s v="NOT INCLUDE VAT 0%(ALL)"/>
    <m/>
    <m/>
    <s v="Golderg/차세권"/>
    <s v="2022/06/29 오후  7:43:20"/>
    <s v="주문서"/>
    <s v="2022/05/19 -5"/>
    <s v="SO220519005"/>
    <m/>
    <m/>
    <m/>
    <n v="4.9050000000000003E-2"/>
    <n v="5.4469999999999998E-2"/>
    <s v="COILMASTER(WD)"/>
    <n v="294.3"/>
    <n v="326.82"/>
    <n v="372324.81599999999"/>
    <n v="413466.51839999994"/>
  </r>
  <r>
    <s v="2022/06/14 -6"/>
    <s v="외자"/>
    <s v="CM-20220614GZ01"/>
    <m/>
    <s v="2203290419LGDGZ"/>
    <s v="SL220629041"/>
    <s v="220049"/>
    <s v="LG DISPLAY(GZ)"/>
    <s v="KOR Warehouse"/>
    <s v="Display"/>
    <s v="차세권(golderg)"/>
    <s v="차세권(golderg)"/>
    <x v="117"/>
    <x v="117"/>
    <x v="86"/>
    <x v="87"/>
    <n v="2000"/>
    <s v="USD"/>
    <n v="1269.8800000000001"/>
    <n v="5.4469999999999998E-2"/>
    <n v="108.94"/>
    <n v="132968"/>
    <m/>
    <s v="고객사(Cust)"/>
    <s v="LG DISPLAY"/>
    <s v="METAL P.I"/>
    <s v="MMPP"/>
    <s v="6018"/>
    <s v="NOT INCLUDE VAT 0%(ALL)"/>
    <m/>
    <m/>
    <s v="Golderg/차세권"/>
    <s v="2022/06/29 오후  7:43:20"/>
    <s v="주문서"/>
    <s v="2022/04/20 -5"/>
    <s v="SO220420005"/>
    <m/>
    <m/>
    <m/>
    <n v="4.9050000000000003E-2"/>
    <n v="5.4469999999999998E-2"/>
    <s v="COILMASTER(WD)"/>
    <n v="98.100000000000009"/>
    <n v="108.94"/>
    <n v="124108.272"/>
    <n v="137822.17279999997"/>
  </r>
  <r>
    <s v="2022/06/14 -6"/>
    <s v="외자"/>
    <s v="CM-20220614GZ01"/>
    <m/>
    <s v="220526LGDGZ"/>
    <s v="SL220629041"/>
    <s v="220049"/>
    <s v="LG DISPLAY(GZ)"/>
    <s v="KOR Warehouse"/>
    <s v="Display"/>
    <s v="차세권(golderg)"/>
    <s v="차세권(golderg)"/>
    <x v="63"/>
    <x v="63"/>
    <x v="52"/>
    <x v="52"/>
    <n v="7000"/>
    <s v="USD"/>
    <n v="1269.8800000000001"/>
    <n v="2.6849999999999999E-2"/>
    <n v="187.95"/>
    <n v="238674"/>
    <m/>
    <s v="고객사(Cust)"/>
    <s v="LG DISPLAY"/>
    <s v="FERRITE P.I"/>
    <s v="DOP/DCP"/>
    <s v="4018"/>
    <s v="NOT INCLUDE VAT 0%(ALL)"/>
    <m/>
    <m/>
    <s v="Golderg/차세권"/>
    <s v="2022/06/29 오후  7:43:20"/>
    <s v="주문서"/>
    <s v="2022/05/26 -6"/>
    <s v="SO220526006"/>
    <m/>
    <m/>
    <m/>
    <n v="0.02"/>
    <n v="2.6849999999999999E-2"/>
    <s v="COILMASTER(TH)"/>
    <n v="140"/>
    <n v="187.95"/>
    <n v="177116.79999999999"/>
    <n v="237779.30399999997"/>
  </r>
  <r>
    <s v="2022/06/14 -6"/>
    <s v="외자"/>
    <s v="CM-20220614GZ01"/>
    <m/>
    <s v="2205200525LGDGZ"/>
    <s v="SL220629041"/>
    <s v="220049"/>
    <s v="LG DISPLAY(GZ)"/>
    <s v="KOR Warehouse"/>
    <s v="Display"/>
    <s v="차세권(golderg)"/>
    <s v="차세권(golderg)"/>
    <x v="63"/>
    <x v="63"/>
    <x v="52"/>
    <x v="52"/>
    <n v="14000"/>
    <s v="USD"/>
    <n v="1269.8800000000001"/>
    <n v="2.6849999999999999E-2"/>
    <n v="375.9"/>
    <n v="463237"/>
    <m/>
    <s v="고객사(Cust)"/>
    <s v="LG DISPLAY"/>
    <s v="FERRITE P.I"/>
    <s v="DOP/DCP"/>
    <s v="4018"/>
    <s v="NOT INCLUDE VAT 0%(ALL)"/>
    <m/>
    <m/>
    <s v="Golderg/차세권"/>
    <s v="2022/06/29 오후  7:43:20"/>
    <s v="주문서"/>
    <s v="2022/05/26 -4"/>
    <s v="SO220526004"/>
    <m/>
    <m/>
    <m/>
    <n v="0.02"/>
    <n v="2.6849999999999999E-2"/>
    <s v="COILMASTER(TH)"/>
    <n v="280"/>
    <n v="375.9"/>
    <n v="354233.59999999998"/>
    <n v="475558.60799999995"/>
  </r>
  <r>
    <s v="2022/06/14 -5"/>
    <s v="외자"/>
    <m/>
    <m/>
    <s v="2205130519LGD"/>
    <s v="SL220629033"/>
    <s v="220016"/>
    <s v="LG DISPLAY(KOR)"/>
    <s v="KOR Warehouse"/>
    <s v="Display"/>
    <s v="차세권(golderg)"/>
    <s v="차세권(golderg)"/>
    <x v="64"/>
    <x v="64"/>
    <x v="53"/>
    <x v="53"/>
    <n v="60000"/>
    <s v="USD"/>
    <n v="1286"/>
    <n v="2.1700000000000001E-2"/>
    <n v="1302"/>
    <n v="1674372"/>
    <m/>
    <s v="고객사(Cust)"/>
    <s v="LG DISPLAY"/>
    <s v="FERRITE P.I"/>
    <s v="DOP/DCP"/>
    <s v="3910"/>
    <s v="NOT INCLUDE VAT 0%(ALL)"/>
    <s v="220620-M02"/>
    <m/>
    <s v="Golderg/차세권"/>
    <s v="2022/06/29 오후  7:22:48"/>
    <s v="주문서"/>
    <s v="2022/05/19 -7"/>
    <s v="SO220519007"/>
    <m/>
    <m/>
    <m/>
    <n v="0.02"/>
    <n v="2.1700000000000001E-2"/>
    <s v="COILMASTER(ZQ)"/>
    <n v="1200"/>
    <n v="1302"/>
    <n v="1518143.9999999998"/>
    <n v="1647186.2399999998"/>
  </r>
  <r>
    <s v="2022/06/14 -5"/>
    <s v="외자"/>
    <m/>
    <m/>
    <s v="2205130519LGD"/>
    <s v="SL220629033"/>
    <s v="220016"/>
    <s v="LG DISPLAY(KOR)"/>
    <s v="KOR Warehouse"/>
    <s v="Display"/>
    <s v="차세권(golderg)"/>
    <s v="차세권(golderg)"/>
    <x v="6"/>
    <x v="6"/>
    <x v="6"/>
    <x v="6"/>
    <n v="44000"/>
    <s v="USD"/>
    <n v="1286"/>
    <n v="2.8000000000000001E-2"/>
    <n v="1232"/>
    <n v="1584352"/>
    <m/>
    <s v="고객사(Cust)"/>
    <s v="LG DISPLAY"/>
    <s v="FERRITE P.I"/>
    <s v="DP"/>
    <s v="8020"/>
    <s v="NOT INCLUDE VAT 0%(ALL)"/>
    <s v="220620-M02"/>
    <m/>
    <s v="Golderg/차세권"/>
    <s v="2022/06/29 오후  7:22:48"/>
    <s v="주문서"/>
    <s v="2022/05/19 -7"/>
    <s v="SO220519007"/>
    <m/>
    <m/>
    <m/>
    <n v="2.4E-2"/>
    <n v="2.8000000000000001E-2"/>
    <s v="COILMASTER(TH)"/>
    <n v="1056"/>
    <n v="1232"/>
    <n v="1335966.72"/>
    <n v="1558627.8399999999"/>
  </r>
  <r>
    <s v="2022/06/14 -5"/>
    <s v="외자"/>
    <m/>
    <m/>
    <s v="2204290512LGD"/>
    <s v="SL220629033"/>
    <s v="220016"/>
    <s v="LG DISPLAY(KOR)"/>
    <s v="KOR Warehouse"/>
    <s v="Display"/>
    <s v="차세권(golderg)"/>
    <s v="차세권(golderg)"/>
    <x v="6"/>
    <x v="6"/>
    <x v="6"/>
    <x v="6"/>
    <n v="176000"/>
    <s v="USD"/>
    <n v="1286"/>
    <n v="2.8000000000000001E-2"/>
    <n v="4928"/>
    <n v="6337408"/>
    <m/>
    <s v="고객사(Cust)"/>
    <s v="LG DISPLAY"/>
    <s v="FERRITE P.I"/>
    <s v="DP"/>
    <s v="8020"/>
    <s v="NOT INCLUDE VAT 0%(ALL)"/>
    <s v="220620-M02"/>
    <m/>
    <s v="Golderg/차세권"/>
    <s v="2022/06/29 오후  7:22:48"/>
    <s v="주문서"/>
    <s v="2022/05/12 -8"/>
    <s v="SO220512008"/>
    <m/>
    <m/>
    <m/>
    <n v="2.4E-2"/>
    <n v="2.8000000000000001E-2"/>
    <s v="COILMASTER(TH)"/>
    <n v="4224"/>
    <n v="4928"/>
    <n v="5343866.8799999999"/>
    <n v="6234511.3599999994"/>
  </r>
  <r>
    <s v="2022/06/14 -5"/>
    <s v="외자"/>
    <m/>
    <m/>
    <s v="2205130519LGD"/>
    <s v="SL220629033"/>
    <s v="220016"/>
    <s v="LG DISPLAY(KOR)"/>
    <s v="KOR Warehouse"/>
    <s v="Display"/>
    <s v="차세권(golderg)"/>
    <s v="차세권(golderg)"/>
    <x v="7"/>
    <x v="7"/>
    <x v="7"/>
    <x v="7"/>
    <n v="4000"/>
    <s v="USD"/>
    <n v="1286"/>
    <n v="2.7E-2"/>
    <n v="108"/>
    <n v="138888"/>
    <m/>
    <s v="고객사(Cust)"/>
    <s v="LG DISPLAY"/>
    <s v="FERRITE P.I"/>
    <s v="DP"/>
    <s v="8018"/>
    <s v="NOT INCLUDE VAT 0%(ALL)"/>
    <s v="220620-M02"/>
    <m/>
    <s v="Golderg/차세권"/>
    <s v="2022/06/29 오후  7:22:48"/>
    <s v="주문서"/>
    <s v="2022/05/19 -7"/>
    <s v="SO220519007"/>
    <m/>
    <m/>
    <m/>
    <n v="2.4E-2"/>
    <n v="2.7E-2"/>
    <s v="COILMASTER(TH)"/>
    <n v="96"/>
    <n v="108"/>
    <n v="121451.51999999999"/>
    <n v="136632.95999999999"/>
  </r>
  <r>
    <s v="2022/06/14 -5"/>
    <s v="외자"/>
    <m/>
    <m/>
    <s v="2204290512LGD"/>
    <s v="SL220629033"/>
    <s v="220016"/>
    <s v="LG DISPLAY(KOR)"/>
    <s v="KOR Warehouse"/>
    <s v="Display"/>
    <s v="차세권(golderg)"/>
    <s v="차세권(golderg)"/>
    <x v="7"/>
    <x v="7"/>
    <x v="7"/>
    <x v="7"/>
    <n v="76000"/>
    <s v="USD"/>
    <n v="1286"/>
    <n v="2.7E-2"/>
    <n v="2052"/>
    <n v="2638872"/>
    <m/>
    <s v="고객사(Cust)"/>
    <s v="LG DISPLAY"/>
    <s v="FERRITE P.I"/>
    <s v="DP"/>
    <s v="8018"/>
    <s v="NOT INCLUDE VAT 0%(ALL)"/>
    <s v="220620-M02"/>
    <m/>
    <s v="Golderg/차세권"/>
    <s v="2022/06/29 오후  7:22:48"/>
    <s v="주문서"/>
    <s v="2022/05/12 -8"/>
    <s v="SO220512008"/>
    <m/>
    <m/>
    <m/>
    <n v="2.4E-2"/>
    <n v="2.7E-2"/>
    <s v="COILMASTER(TH)"/>
    <n v="1824"/>
    <n v="2052"/>
    <n v="2307578.8799999999"/>
    <n v="2596026.2399999998"/>
  </r>
  <r>
    <s v="2022/06/14 -4"/>
    <s v="외자"/>
    <m/>
    <m/>
    <s v="2205200616LGD"/>
    <s v="SL220629032"/>
    <s v="220016"/>
    <s v="LG DISPLAY(KOR)"/>
    <s v="KOR Warehouse"/>
    <s v="Display"/>
    <s v="차세권(golderg)"/>
    <s v="차세권(golderg)"/>
    <x v="97"/>
    <x v="97"/>
    <x v="76"/>
    <x v="78"/>
    <n v="51000"/>
    <s v="USD"/>
    <n v="1286"/>
    <n v="2.7400000000000001E-2"/>
    <n v="1397.4"/>
    <n v="1797056"/>
    <m/>
    <s v="고객사(Cust)"/>
    <s v="LG DISPLAY"/>
    <s v="METAL P.I"/>
    <s v="MMPP"/>
    <s v="252010"/>
    <s v="NOT INCLUDE VAT 0%(ALL)"/>
    <s v="220620-M01"/>
    <m/>
    <s v="Golderg/차세권"/>
    <s v="2022/06/29 오후  7:21:14"/>
    <s v="주문서"/>
    <s v="2022/06/16 -10"/>
    <s v="SO220616010"/>
    <m/>
    <m/>
    <m/>
    <n v="2.1000000000000001E-2"/>
    <n v="2.7400000000000001E-2"/>
    <s v="COILMASTER(ZQ)"/>
    <n v="1071"/>
    <n v="1397.4"/>
    <n v="1354943.5199999998"/>
    <n v="1767878.6879999998"/>
  </r>
  <r>
    <s v="2022/06/14 -4"/>
    <s v="외자"/>
    <m/>
    <m/>
    <s v="2205130519LGD"/>
    <s v="SL220629032"/>
    <s v="220016"/>
    <s v="LG DISPLAY(KOR)"/>
    <s v="KOR Warehouse"/>
    <s v="Display"/>
    <s v="차세권(golderg)"/>
    <s v="차세권(golderg)"/>
    <x v="97"/>
    <x v="97"/>
    <x v="76"/>
    <x v="78"/>
    <n v="51000"/>
    <s v="USD"/>
    <n v="1286"/>
    <n v="2.7400000000000001E-2"/>
    <n v="1397.4"/>
    <n v="1797056"/>
    <m/>
    <s v="고객사(Cust)"/>
    <s v="LG DISPLAY"/>
    <s v="METAL P.I"/>
    <s v="MMPP"/>
    <s v="252010"/>
    <s v="NOT INCLUDE VAT 0%(ALL)"/>
    <s v="220620-M01"/>
    <m/>
    <s v="Golderg/차세권"/>
    <s v="2022/06/29 오후  7:21:14"/>
    <s v="주문서"/>
    <s v="2022/05/19 -7"/>
    <s v="SO220519007"/>
    <m/>
    <m/>
    <m/>
    <n v="2.1000000000000001E-2"/>
    <n v="2.7400000000000001E-2"/>
    <s v="COILMASTER(ZQ)"/>
    <n v="1071"/>
    <n v="1397.4"/>
    <n v="1354943.5199999998"/>
    <n v="1767878.6879999998"/>
  </r>
  <r>
    <s v="2022/06/14 -4"/>
    <s v="외자"/>
    <m/>
    <m/>
    <s v="2204290512LGD"/>
    <s v="SL220629032"/>
    <s v="220016"/>
    <s v="LG DISPLAY(KOR)"/>
    <s v="KOR Warehouse"/>
    <s v="Display"/>
    <s v="차세권(golderg)"/>
    <s v="차세권(golderg)"/>
    <x v="97"/>
    <x v="97"/>
    <x v="76"/>
    <x v="78"/>
    <n v="198000"/>
    <s v="USD"/>
    <n v="1286"/>
    <n v="2.7400000000000001E-2"/>
    <n v="5425.2"/>
    <n v="6976807"/>
    <m/>
    <s v="고객사(Cust)"/>
    <s v="LG DISPLAY"/>
    <s v="METAL P.I"/>
    <s v="MMPP"/>
    <s v="252010"/>
    <s v="NOT INCLUDE VAT 0%(ALL)"/>
    <s v="220620-M01"/>
    <m/>
    <s v="Golderg/차세권"/>
    <s v="2022/06/29 오후  7:21:14"/>
    <s v="주문서"/>
    <s v="2022/05/12 -8"/>
    <s v="SO220512008"/>
    <m/>
    <m/>
    <m/>
    <n v="2.1000000000000001E-2"/>
    <n v="2.7400000000000001E-2"/>
    <s v="COILMASTER(ZQ)"/>
    <n v="4158"/>
    <n v="5425.2"/>
    <n v="5260368.96"/>
    <n v="6863529.0239999993"/>
  </r>
  <r>
    <s v="2022/06/14 -4"/>
    <s v="외자"/>
    <m/>
    <m/>
    <s v="2204134020LGD"/>
    <s v="SL220629032"/>
    <s v="220016"/>
    <s v="LG DISPLAY(KOR)"/>
    <s v="KOR Warehouse"/>
    <s v="Display"/>
    <s v="차세권(golderg)"/>
    <s v="차세권(golderg)"/>
    <x v="60"/>
    <x v="60"/>
    <x v="49"/>
    <x v="49"/>
    <n v="6000"/>
    <s v="USD"/>
    <n v="1286"/>
    <n v="6.2859999999999999E-2"/>
    <n v="377.16"/>
    <n v="485028"/>
    <m/>
    <s v="고객사(Cust)"/>
    <s v="LG DISPLAY"/>
    <s v="METAL P.I"/>
    <s v="MMPP"/>
    <s v="6024"/>
    <s v="NOT INCLUDE VAT 0%(ALL)"/>
    <s v="220620-M01"/>
    <m/>
    <s v="Golderg/차세권"/>
    <s v="2022/06/29 오후  7:21:14"/>
    <s v="주문서"/>
    <s v="2022/04/21 -4"/>
    <s v="SO220421004"/>
    <m/>
    <m/>
    <m/>
    <n v="5.604E-2"/>
    <n v="6.2859999999999999E-2"/>
    <s v="COILMASTER(WD)"/>
    <n v="336.24"/>
    <n v="377.15999999999997"/>
    <n v="425383.94879999995"/>
    <n v="477152.65919999994"/>
  </r>
  <r>
    <s v="2022/06/14 -4"/>
    <s v="외자"/>
    <m/>
    <m/>
    <s v="2203290412LGD"/>
    <s v="SL220629032"/>
    <s v="220016"/>
    <s v="LG DISPLAY(KOR)"/>
    <s v="KOR Warehouse"/>
    <s v="Display"/>
    <s v="차세권(golderg)"/>
    <s v="차세권(golderg)"/>
    <x v="60"/>
    <x v="60"/>
    <x v="49"/>
    <x v="49"/>
    <n v="28500"/>
    <s v="USD"/>
    <n v="1286"/>
    <n v="6.2859999999999999E-2"/>
    <n v="1791.51"/>
    <n v="2303882"/>
    <m/>
    <s v="고객사(Cust)"/>
    <s v="LG DISPLAY"/>
    <s v="METAL P.I"/>
    <s v="MMPP"/>
    <s v="6024"/>
    <s v="NOT INCLUDE VAT 0%(ALL)"/>
    <s v="220620-M01"/>
    <m/>
    <s v="Golderg/차세권"/>
    <s v="2022/06/29 오후  7:21:14"/>
    <s v="주문서"/>
    <s v="2022/04/12 -17"/>
    <s v="SO220412017"/>
    <m/>
    <m/>
    <m/>
    <n v="5.604E-2"/>
    <n v="6.2859999999999999E-2"/>
    <s v="COILMASTER(WD)"/>
    <n v="1597.14"/>
    <n v="1791.51"/>
    <n v="2020573.7567999999"/>
    <n v="2266475.1311999997"/>
  </r>
  <r>
    <s v="2022/06/14 -4"/>
    <s v="외자"/>
    <m/>
    <m/>
    <s v="2203220328"/>
    <s v="SL220629032"/>
    <s v="220016"/>
    <s v="LG DISPLAY(KOR)"/>
    <s v="KOR Warehouse"/>
    <s v="Display"/>
    <s v="차세권(golderg)"/>
    <s v="차세권(golderg)"/>
    <x v="60"/>
    <x v="60"/>
    <x v="49"/>
    <x v="49"/>
    <n v="16500"/>
    <s v="USD"/>
    <n v="1286"/>
    <n v="6.2859999999999999E-2"/>
    <n v="1037.19"/>
    <n v="1333826"/>
    <m/>
    <s v="고객사(Cust)"/>
    <s v="LG DISPLAY"/>
    <s v="METAL P.I"/>
    <s v="MMPP"/>
    <s v="6024"/>
    <s v="NOT INCLUDE VAT 0%(ALL)"/>
    <s v="220620-M01"/>
    <m/>
    <s v="Golderg/차세권"/>
    <s v="2022/06/29 오후  7:21:14"/>
    <s v="주문서"/>
    <s v="2022/03/28 -1"/>
    <s v="SO220328001"/>
    <m/>
    <m/>
    <m/>
    <n v="5.604E-2"/>
    <n v="6.2859999999999999E-2"/>
    <s v="COILMASTER(WD)"/>
    <n v="924.66"/>
    <n v="1037.19"/>
    <n v="1169805.8591999998"/>
    <n v="1312169.8128"/>
  </r>
  <r>
    <s v="2022/06/14 -4"/>
    <s v="외자"/>
    <m/>
    <m/>
    <s v="2203090321"/>
    <s v="SL220629032"/>
    <s v="220016"/>
    <s v="LG DISPLAY(KOR)"/>
    <s v="KOR Warehouse"/>
    <s v="Display"/>
    <s v="차세권(golderg)"/>
    <s v="차세권(golderg)"/>
    <x v="60"/>
    <x v="60"/>
    <x v="49"/>
    <x v="49"/>
    <n v="9000"/>
    <s v="USD"/>
    <n v="1286"/>
    <n v="6.2859999999999999E-2"/>
    <n v="565.74"/>
    <n v="727542"/>
    <m/>
    <s v="고객사(Cust)"/>
    <s v="LG DISPLAY"/>
    <s v="METAL P.I"/>
    <s v="MMPP"/>
    <s v="6024"/>
    <s v="NOT INCLUDE VAT 0%(ALL)"/>
    <s v="220620-M01"/>
    <m/>
    <s v="Golderg/차세권"/>
    <s v="2022/06/29 오후  7:21:14"/>
    <s v="주문서"/>
    <s v="2022/03/22 -1"/>
    <s v="2203090321"/>
    <m/>
    <m/>
    <m/>
    <n v="5.604E-2"/>
    <n v="6.2859999999999999E-2"/>
    <s v="COILMASTER(WD)"/>
    <n v="504.36"/>
    <n v="565.74"/>
    <n v="638075.92319999996"/>
    <n v="715728.98879999993"/>
  </r>
  <r>
    <s v="2022/06/14 -4"/>
    <s v="외자"/>
    <m/>
    <m/>
    <s v="2205200616LGD"/>
    <s v="SL220629032"/>
    <s v="220016"/>
    <s v="LG DISPLAY(KOR)"/>
    <s v="KOR Warehouse"/>
    <s v="Display"/>
    <s v="차세권(golderg)"/>
    <s v="차세권(golderg)"/>
    <x v="118"/>
    <x v="118"/>
    <x v="87"/>
    <x v="88"/>
    <n v="180000"/>
    <s v="USD"/>
    <n v="1286"/>
    <n v="4.07E-2"/>
    <n v="7326"/>
    <n v="9421236"/>
    <m/>
    <s v="고객사(Cust)"/>
    <s v="LG DISPLAY"/>
    <s v="METAL P.I"/>
    <s v="MMPP"/>
    <s v="4010"/>
    <s v="NOT INCLUDE VAT 0%(ALL)"/>
    <s v="220620-M01"/>
    <m/>
    <s v="Golderg/차세권"/>
    <s v="2022/06/29 오후  7:21:14"/>
    <s v="주문서"/>
    <s v="2022/06/16 -10"/>
    <s v="SO220616010"/>
    <m/>
    <m/>
    <m/>
    <n v="3.7999999999999999E-2"/>
    <n v="4.07E-2"/>
    <s v="COILMASTER(ZQ)"/>
    <n v="6840"/>
    <n v="7326"/>
    <n v="8653420.7999999989"/>
    <n v="9268269.1199999992"/>
  </r>
  <r>
    <s v="2022/06/14 -4"/>
    <s v="외자"/>
    <m/>
    <m/>
    <s v="2204290512LGD"/>
    <s v="SL220629032"/>
    <s v="220016"/>
    <s v="LG DISPLAY(KOR)"/>
    <s v="KOR Warehouse"/>
    <s v="Display"/>
    <s v="차세권(golderg)"/>
    <s v="차세권(golderg)"/>
    <x v="118"/>
    <x v="118"/>
    <x v="87"/>
    <x v="88"/>
    <n v="49500"/>
    <s v="USD"/>
    <n v="1286"/>
    <n v="4.07E-2"/>
    <n v="2014.65"/>
    <n v="2590840"/>
    <m/>
    <s v="고객사(Cust)"/>
    <s v="LG DISPLAY"/>
    <s v="METAL P.I"/>
    <s v="MMPP"/>
    <s v="4010"/>
    <s v="NOT INCLUDE VAT 0%(ALL)"/>
    <s v="220620-M01"/>
    <m/>
    <s v="Golderg/차세권"/>
    <s v="2022/06/29 오후  7:21:14"/>
    <s v="주문서"/>
    <s v="2022/05/12 -8"/>
    <s v="SO220512008"/>
    <m/>
    <m/>
    <m/>
    <n v="3.7999999999999999E-2"/>
    <n v="4.07E-2"/>
    <s v="COILMASTER(ZQ)"/>
    <n v="1881"/>
    <n v="2014.65"/>
    <n v="2379690.7199999997"/>
    <n v="2548774.0079999999"/>
  </r>
  <r>
    <s v="2022/06/14 -4"/>
    <s v="외자"/>
    <m/>
    <m/>
    <s v="2204134020LGD"/>
    <s v="SL220629032"/>
    <s v="220016"/>
    <s v="LG DISPLAY(KOR)"/>
    <s v="KOR Warehouse"/>
    <s v="Display"/>
    <s v="차세권(golderg)"/>
    <s v="차세권(golderg)"/>
    <x v="118"/>
    <x v="118"/>
    <x v="87"/>
    <x v="88"/>
    <n v="178500"/>
    <s v="USD"/>
    <n v="1286"/>
    <n v="4.07E-2"/>
    <n v="7264.95"/>
    <n v="9342726"/>
    <m/>
    <s v="고객사(Cust)"/>
    <s v="LG DISPLAY"/>
    <s v="METAL P.I"/>
    <s v="MMPP"/>
    <s v="4010"/>
    <s v="NOT INCLUDE VAT 0%(ALL)"/>
    <s v="220620-M01"/>
    <m/>
    <s v="Golderg/차세권"/>
    <s v="2022/06/29 오후  7:21:14"/>
    <s v="주문서"/>
    <s v="2022/04/21 -4"/>
    <s v="SO220421004"/>
    <m/>
    <m/>
    <m/>
    <n v="3.7999999999999999E-2"/>
    <n v="4.07E-2"/>
    <s v="COILMASTER(ZQ)"/>
    <n v="6783"/>
    <n v="7264.95"/>
    <n v="8581308.959999999"/>
    <n v="9191033.5439999998"/>
  </r>
  <r>
    <s v="2022/06/14 -4"/>
    <s v="외자"/>
    <m/>
    <m/>
    <s v="2205200616LGD"/>
    <s v="SL220629032"/>
    <s v="220016"/>
    <s v="LG DISPLAY(KOR)"/>
    <s v="KOR Warehouse"/>
    <s v="Display"/>
    <s v="차세권(golderg)"/>
    <s v="차세권(golderg)"/>
    <x v="59"/>
    <x v="59"/>
    <x v="48"/>
    <x v="48"/>
    <n v="9000"/>
    <s v="USD"/>
    <n v="1286"/>
    <n v="3.1E-2"/>
    <n v="279"/>
    <n v="358794"/>
    <m/>
    <s v="고객사(Cust)"/>
    <s v="LG DISPLAY"/>
    <s v="METAL P.I"/>
    <s v="MMP"/>
    <s v="201610"/>
    <s v="NOT INCLUDE VAT 0%(ALL)"/>
    <s v="220620-M01"/>
    <m/>
    <s v="Golderg/차세권"/>
    <s v="2022/06/29 오후  7:21:14"/>
    <s v="주문서"/>
    <s v="2022/06/16 -10"/>
    <s v="SO220616010"/>
    <m/>
    <m/>
    <m/>
    <n v="1.9E-2"/>
    <n v="3.1E-2"/>
    <s v="COILMASTER(ZQ)"/>
    <n v="171"/>
    <n v="279"/>
    <n v="216335.52"/>
    <n v="352968.48"/>
  </r>
  <r>
    <s v="2022/06/14 -4"/>
    <s v="외자"/>
    <m/>
    <m/>
    <s v="2205130519LGD"/>
    <s v="SL220629032"/>
    <s v="220016"/>
    <s v="LG DISPLAY(KOR)"/>
    <s v="KOR Warehouse"/>
    <s v="Display"/>
    <s v="차세권(golderg)"/>
    <s v="차세권(golderg)"/>
    <x v="59"/>
    <x v="59"/>
    <x v="48"/>
    <x v="48"/>
    <n v="3000"/>
    <s v="USD"/>
    <n v="1286"/>
    <n v="3.1E-2"/>
    <n v="93"/>
    <n v="119598"/>
    <m/>
    <s v="고객사(Cust)"/>
    <s v="LG DISPLAY"/>
    <s v="METAL P.I"/>
    <s v="MMP"/>
    <s v="201610"/>
    <s v="NOT INCLUDE VAT 0%(ALL)"/>
    <s v="220620-M01"/>
    <m/>
    <s v="Golderg/차세권"/>
    <s v="2022/06/29 오후  7:21:14"/>
    <s v="주문서"/>
    <s v="2022/05/19 -7"/>
    <s v="SO220519007"/>
    <m/>
    <m/>
    <m/>
    <n v="1.9E-2"/>
    <n v="3.1E-2"/>
    <s v="COILMASTER(ZQ)"/>
    <n v="57"/>
    <n v="93"/>
    <n v="72111.839999999997"/>
    <n v="117656.15999999999"/>
  </r>
  <r>
    <s v="2022/06/14 -4"/>
    <s v="외자"/>
    <m/>
    <m/>
    <s v="2204290512LGD"/>
    <s v="SL220629032"/>
    <s v="220016"/>
    <s v="LG DISPLAY(KOR)"/>
    <s v="KOR Warehouse"/>
    <s v="Display"/>
    <s v="차세권(golderg)"/>
    <s v="차세권(golderg)"/>
    <x v="59"/>
    <x v="59"/>
    <x v="48"/>
    <x v="48"/>
    <n v="6000"/>
    <s v="USD"/>
    <n v="1286"/>
    <n v="3.1E-2"/>
    <n v="186"/>
    <n v="239196"/>
    <m/>
    <s v="고객사(Cust)"/>
    <s v="LG DISPLAY"/>
    <s v="METAL P.I"/>
    <s v="MMP"/>
    <s v="201610"/>
    <s v="NOT INCLUDE VAT 0%(ALL)"/>
    <s v="220620-M01"/>
    <m/>
    <s v="Golderg/차세권"/>
    <s v="2022/06/29 오후  7:21:14"/>
    <s v="주문서"/>
    <s v="2022/05/12 -8"/>
    <s v="SO220512008"/>
    <m/>
    <m/>
    <m/>
    <n v="1.9E-2"/>
    <n v="3.1E-2"/>
    <s v="COILMASTER(ZQ)"/>
    <n v="114"/>
    <n v="186"/>
    <n v="144223.67999999999"/>
    <n v="235312.31999999998"/>
  </r>
  <r>
    <s v="2022/06/14 -3"/>
    <s v="외자"/>
    <m/>
    <m/>
    <s v="12022040700008"/>
    <s v="SL220629008"/>
    <s v="220047"/>
    <s v="씨유테크주식회사"/>
    <s v="KOR Warehouse"/>
    <s v="Display"/>
    <s v="차세권(golderg)"/>
    <s v="차세권(golderg)"/>
    <x v="67"/>
    <x v="67"/>
    <x v="56"/>
    <x v="56"/>
    <n v="3000"/>
    <s v="USD"/>
    <n v="1277.3499999999999"/>
    <n v="4.8000000000000001E-2"/>
    <n v="144"/>
    <n v="183938"/>
    <m/>
    <s v="고객사(Cust)"/>
    <s v="S/S SDC"/>
    <s v="METAL P.I"/>
    <s v="MMPF"/>
    <s v="252010"/>
    <s v="NOT INCLUDE VAT 0%(ALL)"/>
    <m/>
    <m/>
    <s v="Golderg/차세권"/>
    <s v="2022/06/30 오후  5:24:22"/>
    <s v="주문서"/>
    <s v="2022/04/07 -1"/>
    <s v="SO220407001"/>
    <m/>
    <m/>
    <m/>
    <n v="1.4E-2"/>
    <n v="4.8000000000000001E-2"/>
    <s v="COILMASTER(ZQ)"/>
    <n v="42"/>
    <n v="144"/>
    <n v="53135.039999999994"/>
    <n v="182177.27999999997"/>
  </r>
  <r>
    <s v="2022/06/14 -3"/>
    <s v="외자"/>
    <m/>
    <m/>
    <s v="12022033100012"/>
    <s v="SL220629008"/>
    <s v="220047"/>
    <s v="씨유테크주식회사"/>
    <s v="KOR Warehouse"/>
    <s v="Display"/>
    <s v="차세권(golderg)"/>
    <s v="차세권(golderg)"/>
    <x v="67"/>
    <x v="67"/>
    <x v="56"/>
    <x v="56"/>
    <n v="9000"/>
    <s v="USD"/>
    <n v="1277.3499999999999"/>
    <n v="4.8000000000000001E-2"/>
    <n v="432"/>
    <n v="551815"/>
    <m/>
    <s v="고객사(Cust)"/>
    <s v="S/S SDC"/>
    <s v="METAL P.I"/>
    <s v="MMPF"/>
    <s v="252010"/>
    <s v="NOT INCLUDE VAT 0%(ALL)"/>
    <m/>
    <m/>
    <s v="Golderg/차세권"/>
    <s v="2022/06/30 오후  5:24:22"/>
    <s v="주문서"/>
    <s v="2022/03/31 -2"/>
    <s v="SO220331002"/>
    <m/>
    <m/>
    <m/>
    <n v="1.4E-2"/>
    <n v="4.8000000000000001E-2"/>
    <s v="COILMASTER(ZQ)"/>
    <n v="126"/>
    <n v="432"/>
    <n v="159405.12"/>
    <n v="546531.83999999997"/>
  </r>
  <r>
    <s v="2022/06/13 -2"/>
    <s v="내자"/>
    <m/>
    <m/>
    <s v="PO2205000090"/>
    <s v="SL220613004"/>
    <s v="220022"/>
    <s v="(주)노바스이지"/>
    <s v="KOR Warehouse"/>
    <s v="H.A/Settop/AV"/>
    <s v="박인희(rosa)"/>
    <s v="양보성(david)"/>
    <x v="80"/>
    <x v="80"/>
    <x v="59"/>
    <x v="61"/>
    <n v="50000"/>
    <m/>
    <n v="0"/>
    <n v="106"/>
    <n v="0"/>
    <n v="5300000"/>
    <n v="530000"/>
    <s v="고객사(Cust)"/>
    <s v="노바스이지"/>
    <s v="FERRITE P.I"/>
    <s v="SSP"/>
    <s v="8045"/>
    <s v="INCLUDE VAT 10%(HQ)"/>
    <s v="6/13 택배출하"/>
    <s v="노바스이지"/>
    <s v="rosa/박인희"/>
    <s v="2022/06/13 오후  3:22:52"/>
    <s v="주문서"/>
    <s v="2022/05/09 -6"/>
    <s v="SO220509006"/>
    <m/>
    <m/>
    <m/>
    <n v="0.05"/>
    <n v="8.3786518274946251E-2"/>
    <s v="COILMASTER(TH)"/>
    <n v="2500"/>
    <n v="4189.3259137473124"/>
    <n v="3162799.9999999995"/>
    <n v="5299999.9999999991"/>
  </r>
  <r>
    <s v="2022/06/13 -2"/>
    <s v="내자"/>
    <m/>
    <m/>
    <s v="PO2112000169"/>
    <s v="SL220613004"/>
    <s v="220022"/>
    <s v="(주)노바스이지"/>
    <s v="KOR Warehouse"/>
    <s v="H.A/Settop/AV"/>
    <s v="박인희(rosa)"/>
    <s v="양보성(david)"/>
    <x v="80"/>
    <x v="80"/>
    <x v="59"/>
    <x v="61"/>
    <n v="10000"/>
    <m/>
    <n v="0"/>
    <n v="106"/>
    <n v="0"/>
    <n v="1060000"/>
    <n v="106000"/>
    <s v="고객사(Cust)"/>
    <s v="노바스이지"/>
    <s v="FERRITE P.I"/>
    <s v="SSP"/>
    <s v="8045"/>
    <s v="INCLUDE VAT 10%(HQ)"/>
    <s v="6/13 택배출하"/>
    <s v="1/25일 : 21년잔량 WON 일괄 UPLOAD"/>
    <s v="rosa/박인희"/>
    <s v="2022/06/13 오후  3:22:52"/>
    <s v="주문서"/>
    <s v="2022/01/01 -621"/>
    <s v="SO220101621"/>
    <m/>
    <m/>
    <m/>
    <n v="0.05"/>
    <n v="8.3786518274946251E-2"/>
    <s v="COILMASTER(TH)"/>
    <n v="500"/>
    <n v="837.86518274946252"/>
    <n v="632560"/>
    <n v="1060000"/>
  </r>
  <r>
    <s v="2022/06/13 -2"/>
    <s v="내자"/>
    <m/>
    <m/>
    <s v="PO2204000129"/>
    <s v="SL220613004"/>
    <s v="220022"/>
    <s v="(주)노바스이지"/>
    <s v="KOR Warehouse"/>
    <s v="H.A/Settop/AV"/>
    <s v="박인희(rosa)"/>
    <s v="양보성(david)"/>
    <x v="110"/>
    <x v="110"/>
    <x v="83"/>
    <x v="84"/>
    <n v="16000"/>
    <m/>
    <n v="0"/>
    <n v="40"/>
    <n v="0"/>
    <n v="640000"/>
    <n v="64000"/>
    <s v="고객사(Cust)"/>
    <s v="노바스이지"/>
    <s v="FERRITE P.I"/>
    <s v="DSS"/>
    <s v="3012"/>
    <s v="INCLUDE VAT 10%(HQ)"/>
    <s v="6/13 택배출하"/>
    <s v="ECO2703-003657"/>
    <s v="rosa/박인희"/>
    <s v="2022/06/13 오후  3:22:52"/>
    <s v="주문서"/>
    <s v="2022/04/11 -5"/>
    <s v="SO220411005"/>
    <m/>
    <m/>
    <m/>
    <n v="2.4E-2"/>
    <n v="3.1617554066017454E-2"/>
    <s v="COILMASTER(ZQ)"/>
    <n v="384"/>
    <n v="505.88086505627928"/>
    <n v="485806.07999999996"/>
    <n v="640000"/>
  </r>
  <r>
    <s v="2022/06/13 -1"/>
    <s v="외자"/>
    <m/>
    <m/>
    <s v="4500291644"/>
    <s v="SL220613003"/>
    <s v="220013"/>
    <s v="(주)휴맥스"/>
    <s v="KOR Warehouse"/>
    <s v="H.A/Settop/AV"/>
    <s v="박인희(rosa)"/>
    <s v="유상훈(sam)"/>
    <x v="82"/>
    <x v="82"/>
    <x v="61"/>
    <x v="63"/>
    <n v="63000"/>
    <s v="USD"/>
    <n v="1198.3399999999999"/>
    <n v="1.7999999999999999E-2"/>
    <n v="1134"/>
    <n v="1358918"/>
    <m/>
    <s v="고객사(Cust)"/>
    <s v="휴맥스"/>
    <s v="METAL P.I"/>
    <s v="MMP"/>
    <s v="252010"/>
    <s v="NOT INCLUDE VAT 0%(ALL)"/>
    <s v="6/13 출하"/>
    <m/>
    <s v="rosa/박인희"/>
    <s v="2022/06/13 오후  3:19:20"/>
    <s v="주문서"/>
    <s v="2022/03/28 -5"/>
    <s v="SO220328005"/>
    <m/>
    <m/>
    <m/>
    <n v="1.4E-2"/>
    <n v="1.7999999999999999E-2"/>
    <s v="COILMASTER(ZQ)"/>
    <n v="882"/>
    <n v="1134"/>
    <n v="1115835.8399999999"/>
    <n v="1434646.0799999998"/>
  </r>
  <r>
    <s v="2022/06/10 -20"/>
    <s v="내자"/>
    <m/>
    <m/>
    <s v="ANTPO-C220010"/>
    <s v="SL220627003"/>
    <s v="220027"/>
    <s v="주식회사 앤텍"/>
    <s v="KOR Warehouse"/>
    <s v="Automotive"/>
    <s v="박인희(rosa)"/>
    <s v="양보성(david)"/>
    <x v="119"/>
    <x v="119"/>
    <x v="15"/>
    <x v="60"/>
    <n v="15000"/>
    <m/>
    <n v="0"/>
    <n v="35"/>
    <n v="0"/>
    <n v="525000"/>
    <n v="52500"/>
    <s v="고객사(Cust)"/>
    <s v="ANTTEC"/>
    <s v="METAL P.I"/>
    <s v="MMP"/>
    <s v="252012"/>
    <s v="INCLUDE VAT 10%(HQ)"/>
    <m/>
    <s v="이래에이엠에스"/>
    <s v="rosa/박인희"/>
    <s v="2022/07/06 오후  1:13:43"/>
    <s v="주문서"/>
    <s v="2022/03/31 -8"/>
    <s v="SO220331008"/>
    <m/>
    <m/>
    <m/>
    <n v="0.02"/>
    <n v="2.7665359807765275E-2"/>
    <s v="COILMASTER(ZQ)"/>
    <n v="300"/>
    <n v="414.98039711647914"/>
    <n v="379535.99999999994"/>
    <n v="525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0"/>
    <x v="120"/>
    <x v="15"/>
    <x v="60"/>
    <n v="200"/>
    <m/>
    <n v="0"/>
    <n v="320"/>
    <n v="0"/>
    <n v="64000"/>
    <n v="6400"/>
    <s v="고객사(Cust)"/>
    <s v="ANTTEC"/>
    <s v="METAL P.I"/>
    <s v="MMPF"/>
    <s v="5050"/>
    <s v="INCLUDE VAT 10%(HQ)"/>
    <m/>
    <m/>
    <s v="rosa/박인희"/>
    <s v="2022/06/30 오후  5:43:25"/>
    <s v="주문서"/>
    <s v="2022/06/10 -15"/>
    <s v="SO220610014"/>
    <m/>
    <m/>
    <m/>
    <n v="0.21"/>
    <n v="0.25294043252813964"/>
    <s v="COILMASTER(WD)"/>
    <n v="42"/>
    <n v="50.588086505627928"/>
    <n v="53135.039999999994"/>
    <n v="64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1"/>
    <x v="121"/>
    <x v="15"/>
    <x v="60"/>
    <n v="200"/>
    <m/>
    <n v="0"/>
    <n v="60"/>
    <n v="0"/>
    <n v="12000"/>
    <n v="1200"/>
    <s v="고객사(Cust)"/>
    <s v="ANTTEC"/>
    <s v="FERRITE P.I"/>
    <s v="DSS"/>
    <s v="6020"/>
    <s v="INCLUDE VAT 10%(HQ)"/>
    <m/>
    <m/>
    <s v="rosa/박인희"/>
    <s v="2022/06/30 오후  5:43:25"/>
    <s v="주문서"/>
    <s v="2022/06/10 -15"/>
    <s v="SO220610014"/>
    <m/>
    <m/>
    <m/>
    <n v="2.5000000000000001E-2"/>
    <n v="4.7426331099026185E-2"/>
    <s v="COILMASTER(ZQ)"/>
    <n v="5"/>
    <n v="9.4852662198052364"/>
    <n v="6325.5999999999995"/>
    <n v="12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2"/>
    <x v="122"/>
    <x v="15"/>
    <x v="60"/>
    <n v="200"/>
    <m/>
    <n v="0"/>
    <n v="39"/>
    <n v="0"/>
    <n v="7800"/>
    <n v="780"/>
    <s v="고객사(Cust)"/>
    <s v="ANTTEC"/>
    <s v="METAL P.I"/>
    <s v="MMP"/>
    <s v="252012"/>
    <s v="INCLUDE VAT 10%(HQ)"/>
    <m/>
    <m/>
    <s v="rosa/박인희"/>
    <s v="2022/06/30 오후  5:43:25"/>
    <s v="주문서"/>
    <s v="2022/06/10 -15"/>
    <s v="SO220610014"/>
    <m/>
    <m/>
    <m/>
    <n v="0.02"/>
    <n v="3.0827115214367019E-2"/>
    <s v="COILMASTER(ZQ)"/>
    <n v="4"/>
    <n v="6.165423042873404"/>
    <n v="5060.4799999999996"/>
    <n v="78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2"/>
    <x v="122"/>
    <x v="15"/>
    <x v="60"/>
    <n v="1000"/>
    <m/>
    <n v="0"/>
    <n v="39"/>
    <n v="0"/>
    <n v="39000"/>
    <n v="3900"/>
    <s v="고객사(Cust)"/>
    <s v="ANTTEC"/>
    <s v="METAL P.I"/>
    <s v="MMP"/>
    <s v="252012"/>
    <s v="INCLUDE VAT 10%(HQ)"/>
    <m/>
    <m/>
    <s v="rosa/박인희"/>
    <s v="2022/06/30 오후  5:43:25"/>
    <s v="주문서"/>
    <s v="2022/06/10 -15"/>
    <s v="SO220610014"/>
    <m/>
    <m/>
    <m/>
    <n v="0.02"/>
    <n v="3.0827115214367019E-2"/>
    <s v="COILMASTER(ZQ)"/>
    <n v="20"/>
    <n v="30.827115214367019"/>
    <n v="25302.399999999998"/>
    <n v="39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3"/>
    <x v="123"/>
    <x v="15"/>
    <x v="60"/>
    <n v="200"/>
    <m/>
    <n v="0"/>
    <n v="130"/>
    <n v="0"/>
    <n v="26000"/>
    <n v="2600"/>
    <s v="고객사(Cust)"/>
    <s v="ANTTEC"/>
    <s v="FERRITE P.I"/>
    <s v="SSP"/>
    <s v="10048"/>
    <s v="INCLUDE VAT 10%(HQ)"/>
    <m/>
    <m/>
    <s v="rosa/박인희"/>
    <s v="2022/06/30 오후  5:43:25"/>
    <s v="주문서"/>
    <s v="2022/06/10 -15"/>
    <s v="SO220610014"/>
    <m/>
    <m/>
    <m/>
    <n v="0.08"/>
    <n v="0.10275705071455674"/>
    <s v="COILMASTER(ZQ)"/>
    <n v="16"/>
    <n v="20.551410142911347"/>
    <n v="20241.919999999998"/>
    <n v="26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4"/>
    <x v="124"/>
    <x v="15"/>
    <x v="85"/>
    <n v="200"/>
    <m/>
    <n v="0"/>
    <n v="121"/>
    <n v="0"/>
    <n v="24200"/>
    <n v="2420"/>
    <s v="고객사(Cust)"/>
    <s v="ANTTEC"/>
    <s v="METAL P.I"/>
    <s v="MMPP"/>
    <s v="10030"/>
    <s v="INCLUDE VAT 10%(HQ)"/>
    <m/>
    <m/>
    <s v="rosa/박인희"/>
    <s v="2022/06/30 오후  5:43:25"/>
    <s v="주문서"/>
    <s v="2022/06/10 -15"/>
    <s v="SO220610014"/>
    <m/>
    <m/>
    <m/>
    <n v="9.5000000000000001E-2"/>
    <n v="9.5643101049702806E-2"/>
    <s v="COILMASTER(WD)"/>
    <n v="19"/>
    <n v="19.128620209940561"/>
    <n v="24037.279999999999"/>
    <n v="242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5"/>
    <x v="125"/>
    <x v="15"/>
    <x v="60"/>
    <n v="100"/>
    <m/>
    <n v="0"/>
    <n v="229"/>
    <n v="0"/>
    <n v="22900"/>
    <n v="2290"/>
    <s v="고객사(Cust)"/>
    <s v="ANTTEC"/>
    <s v="METAL P.I"/>
    <s v="MMPP"/>
    <s v="12055"/>
    <s v="INCLUDE VAT 10%(HQ)"/>
    <m/>
    <m/>
    <s v="rosa/박인희"/>
    <s v="2022/06/30 오후  5:43:25"/>
    <s v="주문서"/>
    <s v="2022/06/10 -15"/>
    <s v="SO220610014"/>
    <m/>
    <m/>
    <m/>
    <n v="0.16"/>
    <n v="0.18101049702794994"/>
    <s v="COILMASTER(WD)"/>
    <n v="16"/>
    <n v="18.101049702794995"/>
    <n v="20241.919999999998"/>
    <n v="22900.000000000004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6"/>
    <x v="126"/>
    <x v="15"/>
    <x v="89"/>
    <n v="200"/>
    <m/>
    <n v="0"/>
    <n v="85"/>
    <n v="0"/>
    <n v="17000"/>
    <n v="1700"/>
    <s v="고객사(Cust)"/>
    <s v="ANTTEC"/>
    <s v="METAL P.I"/>
    <s v="MMPP"/>
    <s v="4020"/>
    <s v="INCLUDE VAT 10%(HQ)"/>
    <m/>
    <m/>
    <s v="rosa/박인희"/>
    <s v="2022/06/30 오후  5:43:25"/>
    <s v="주문서"/>
    <s v="2022/06/10 -15"/>
    <s v="SO220610014"/>
    <m/>
    <m/>
    <m/>
    <n v="5.2499999999999998E-2"/>
    <n v="6.7187302390287099E-2"/>
    <s v="COILMASTER(WD)"/>
    <n v="10.5"/>
    <n v="13.437460478057419"/>
    <n v="13283.759999999998"/>
    <n v="17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6"/>
    <x v="126"/>
    <x v="15"/>
    <x v="89"/>
    <n v="1000"/>
    <m/>
    <n v="0"/>
    <n v="85"/>
    <n v="0"/>
    <n v="85000"/>
    <n v="8500"/>
    <s v="고객사(Cust)"/>
    <s v="ANTTEC"/>
    <s v="METAL P.I"/>
    <s v="MMPP"/>
    <s v="4020"/>
    <s v="INCLUDE VAT 10%(HQ)"/>
    <m/>
    <m/>
    <s v="rosa/박인희"/>
    <s v="2022/06/30 오후  5:43:25"/>
    <s v="주문서"/>
    <s v="2022/06/10 -15"/>
    <s v="SO220610014"/>
    <m/>
    <m/>
    <m/>
    <n v="5.2499999999999998E-2"/>
    <n v="6.7187302390287099E-2"/>
    <s v="COILMASTER(WD)"/>
    <n v="52.5"/>
    <n v="67.187302390287101"/>
    <n v="66418.799999999988"/>
    <n v="85000.000000000015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7"/>
    <x v="127"/>
    <x v="15"/>
    <x v="90"/>
    <n v="200"/>
    <m/>
    <n v="0"/>
    <n v="85"/>
    <n v="0"/>
    <n v="17000"/>
    <n v="1700"/>
    <s v="고객사(Cust)"/>
    <s v="ANTTEC"/>
    <s v="METAL P.I"/>
    <s v="MMPP"/>
    <s v="5030"/>
    <s v="INCLUDE VAT 10%(HQ)"/>
    <m/>
    <m/>
    <s v="rosa/박인희"/>
    <s v="2022/06/30 오후  5:43:25"/>
    <s v="주문서"/>
    <s v="2022/06/10 -15"/>
    <s v="SO220610014"/>
    <m/>
    <m/>
    <m/>
    <n v="5.2499999999999998E-2"/>
    <n v="6.7187302390287099E-2"/>
    <s v="COILMASTER(WD)"/>
    <n v="10.5"/>
    <n v="13.437460478057419"/>
    <n v="13283.759999999998"/>
    <n v="17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7"/>
    <x v="127"/>
    <x v="15"/>
    <x v="90"/>
    <n v="1000"/>
    <m/>
    <n v="0"/>
    <n v="85"/>
    <n v="0"/>
    <n v="85000"/>
    <n v="8500"/>
    <s v="고객사(Cust)"/>
    <s v="ANTTEC"/>
    <s v="METAL P.I"/>
    <s v="MMPP"/>
    <s v="5030"/>
    <s v="INCLUDE VAT 10%(HQ)"/>
    <m/>
    <m/>
    <s v="rosa/박인희"/>
    <s v="2022/06/30 오후  5:43:25"/>
    <s v="주문서"/>
    <s v="2022/06/10 -15"/>
    <s v="SO220610014"/>
    <m/>
    <m/>
    <m/>
    <n v="5.2499999999999998E-2"/>
    <n v="6.7187302390287099E-2"/>
    <s v="COILMASTER(WD)"/>
    <n v="52.5"/>
    <n v="67.187302390287101"/>
    <n v="66418.799999999988"/>
    <n v="85000.000000000015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8"/>
    <x v="128"/>
    <x v="15"/>
    <x v="90"/>
    <n v="200"/>
    <m/>
    <n v="0"/>
    <n v="85"/>
    <n v="0"/>
    <n v="17000"/>
    <n v="1700"/>
    <s v="고객사(Cust)"/>
    <s v="ANTTEC"/>
    <s v="METAL P.I"/>
    <s v="MMPP"/>
    <s v="5030"/>
    <s v="INCLUDE VAT 10%(HQ)"/>
    <m/>
    <m/>
    <s v="rosa/박인희"/>
    <s v="2022/06/30 오후  5:43:25"/>
    <s v="주문서"/>
    <s v="2022/06/10 -15"/>
    <s v="SO220610014"/>
    <m/>
    <m/>
    <m/>
    <n v="5.2499999999999998E-2"/>
    <n v="6.7187302390287099E-2"/>
    <s v="COILMASTER(WD)"/>
    <n v="10.5"/>
    <n v="13.437460478057419"/>
    <n v="13283.759999999998"/>
    <n v="17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29"/>
    <x v="129"/>
    <x v="88"/>
    <x v="91"/>
    <n v="100"/>
    <m/>
    <n v="0"/>
    <n v="112"/>
    <n v="0"/>
    <n v="11200"/>
    <n v="1120"/>
    <s v="고객사(Cust)"/>
    <s v="ANTTEC"/>
    <s v="FERRITE P.I"/>
    <s v="SSP"/>
    <s v="12080"/>
    <s v="INCLUDE VAT 10%(HQ)"/>
    <m/>
    <m/>
    <s v="rosa/박인희"/>
    <s v="2022/06/30 오후  5:43:25"/>
    <s v="주문서"/>
    <s v="2022/06/10 -15"/>
    <s v="SO220610014"/>
    <m/>
    <m/>
    <m/>
    <n v="7.0400000000000004E-2"/>
    <n v="8.8529151384848875E-2"/>
    <s v="COILMASTER(ZQ)"/>
    <n v="7.04"/>
    <n v="8.852915138484887"/>
    <n v="8906.4447999999993"/>
    <n v="112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30"/>
    <x v="130"/>
    <x v="15"/>
    <x v="92"/>
    <n v="900"/>
    <m/>
    <n v="0"/>
    <n v="167"/>
    <n v="0"/>
    <n v="150300"/>
    <n v="15030"/>
    <s v="고객사(Cust)"/>
    <s v="ANTTEC"/>
    <s v="METAL P.I"/>
    <s v="MMPP"/>
    <s v="10075"/>
    <s v="INCLUDE VAT 10%(HQ)"/>
    <m/>
    <m/>
    <s v="rosa/박인희"/>
    <s v="2022/06/30 오후  5:43:25"/>
    <s v="주문서"/>
    <s v="2022/06/10 -15"/>
    <s v="SO220610014"/>
    <m/>
    <m/>
    <m/>
    <n v="0.123"/>
    <n v="0.13200328822562288"/>
    <s v="COILMASTER(WD)"/>
    <n v="110.7"/>
    <n v="118.80295940306058"/>
    <n v="140048.78399999999"/>
    <n v="1503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31"/>
    <x v="131"/>
    <x v="15"/>
    <x v="23"/>
    <n v="400"/>
    <m/>
    <n v="0"/>
    <n v="76"/>
    <n v="0"/>
    <n v="30400"/>
    <n v="3040"/>
    <s v="고객사(Cust)"/>
    <s v="ANTTEC"/>
    <s v="METAL P.I"/>
    <s v="MMP"/>
    <s v="5030"/>
    <s v="INCLUDE VAT 10%(HQ)"/>
    <m/>
    <m/>
    <s v="rosa/박인희"/>
    <s v="2022/06/30 오후  5:43:25"/>
    <s v="주문서"/>
    <s v="2022/06/10 -15"/>
    <s v="SO220610014"/>
    <m/>
    <m/>
    <m/>
    <n v="0.05"/>
    <n v="6.0073352725433168E-2"/>
    <s v="COILMASTER(WD)"/>
    <n v="20"/>
    <n v="24.029341090173268"/>
    <n v="25302.399999999998"/>
    <n v="30400.000000000004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32"/>
    <x v="132"/>
    <x v="15"/>
    <x v="93"/>
    <n v="3000"/>
    <m/>
    <n v="0"/>
    <n v="70"/>
    <n v="0"/>
    <n v="210000"/>
    <n v="21000"/>
    <s v="고객사(Cust)"/>
    <s v="ANTTEC"/>
    <s v="METAL P.I"/>
    <s v="MMP"/>
    <s v="4020"/>
    <s v="INCLUDE VAT 10%(HQ)"/>
    <m/>
    <m/>
    <s v="rosa/박인희"/>
    <s v="2022/06/30 오후  5:43:25"/>
    <s v="주문서"/>
    <s v="2022/06/10 -15"/>
    <s v="SO220610014"/>
    <m/>
    <m/>
    <m/>
    <n v="5.067E-2"/>
    <n v="5.5330719615530551E-2"/>
    <s v="COILMASTER(WD)"/>
    <n v="152.01"/>
    <n v="165.99215884659165"/>
    <n v="192310.89119999998"/>
    <n v="2100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132"/>
    <x v="132"/>
    <x v="15"/>
    <x v="93"/>
    <n v="200"/>
    <m/>
    <n v="0"/>
    <n v="70"/>
    <n v="0"/>
    <n v="14000"/>
    <n v="1400"/>
    <s v="고객사(Cust)"/>
    <s v="ANTTEC"/>
    <s v="METAL P.I"/>
    <s v="MMP"/>
    <s v="4020"/>
    <s v="INCLUDE VAT 10%(HQ)"/>
    <m/>
    <m/>
    <s v="rosa/박인희"/>
    <s v="2022/06/30 오후  5:43:25"/>
    <s v="주문서"/>
    <s v="2022/06/10 -15"/>
    <s v="SO220610014"/>
    <m/>
    <m/>
    <m/>
    <n v="5.067E-2"/>
    <n v="5.5330719615530551E-2"/>
    <s v="COILMASTER(WD)"/>
    <n v="10.134"/>
    <n v="11.066143923106111"/>
    <n v="12820.726079999999"/>
    <n v="14000.000000000002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44"/>
    <x v="44"/>
    <x v="15"/>
    <x v="39"/>
    <n v="350"/>
    <m/>
    <n v="0"/>
    <n v="35"/>
    <n v="0"/>
    <n v="12250"/>
    <n v="1225"/>
    <s v="고객사(Cust)"/>
    <s v="ANTTEC"/>
    <s v="METAL P.I"/>
    <s v="MMP"/>
    <s v="252012"/>
    <s v="INCLUDE VAT 10%(HQ)"/>
    <m/>
    <m/>
    <s v="rosa/박인희"/>
    <s v="2022/06/30 오후  5:43:25"/>
    <s v="주문서"/>
    <s v="2022/06/10 -15"/>
    <s v="SO220610014"/>
    <m/>
    <m/>
    <m/>
    <n v="0.02"/>
    <n v="2.7665359807765275E-2"/>
    <s v="COILMASTER(ZQ)"/>
    <n v="7"/>
    <n v="9.6828759327178471"/>
    <n v="8855.84"/>
    <n v="12250.000000000002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44"/>
    <x v="44"/>
    <x v="15"/>
    <x v="39"/>
    <n v="400"/>
    <m/>
    <n v="0"/>
    <n v="39"/>
    <n v="0"/>
    <n v="15600"/>
    <n v="1560"/>
    <s v="고객사(Cust)"/>
    <s v="ANTTEC"/>
    <s v="METAL P.I"/>
    <s v="MMP"/>
    <s v="252012"/>
    <s v="INCLUDE VAT 10%(HQ)"/>
    <m/>
    <m/>
    <s v="rosa/박인희"/>
    <s v="2022/06/30 오후  5:43:25"/>
    <s v="주문서"/>
    <s v="2022/06/10 -15"/>
    <s v="SO220610014"/>
    <m/>
    <m/>
    <m/>
    <n v="0.02"/>
    <n v="3.0827115214367019E-2"/>
    <s v="COILMASTER(ZQ)"/>
    <n v="8"/>
    <n v="12.330846085746808"/>
    <n v="10120.959999999999"/>
    <n v="15600"/>
  </r>
  <r>
    <s v="2022/06/10 -17"/>
    <s v="내자"/>
    <m/>
    <m/>
    <s v="ANPO-0610"/>
    <s v="SL220614001"/>
    <s v="220027"/>
    <s v="주식회사 앤텍"/>
    <s v="KOR Warehouse"/>
    <s v="Automotive"/>
    <s v="양보성(david)"/>
    <s v="양보성(david)"/>
    <x v="44"/>
    <x v="44"/>
    <x v="15"/>
    <x v="39"/>
    <n v="1000"/>
    <m/>
    <n v="0"/>
    <n v="39"/>
    <n v="0"/>
    <n v="39000"/>
    <n v="3900"/>
    <s v="고객사(Cust)"/>
    <s v="ANTTEC"/>
    <s v="METAL P.I"/>
    <s v="MMP"/>
    <s v="252012"/>
    <s v="INCLUDE VAT 10%(HQ)"/>
    <m/>
    <m/>
    <s v="rosa/박인희"/>
    <s v="2022/06/30 오후  5:43:25"/>
    <s v="주문서"/>
    <s v="2022/06/10 -15"/>
    <s v="SO220610014"/>
    <m/>
    <m/>
    <m/>
    <n v="0.02"/>
    <n v="3.0827115214367019E-2"/>
    <s v="COILMASTER(ZQ)"/>
    <n v="20"/>
    <n v="30.827115214367019"/>
    <n v="25302.399999999998"/>
    <n v="39000"/>
  </r>
  <r>
    <s v="2022/06/09 -8"/>
    <s v="외자"/>
    <m/>
    <m/>
    <s v="12022033100012"/>
    <s v="SL220629007"/>
    <s v="220047"/>
    <s v="씨유테크주식회사"/>
    <s v="KOR Warehouse"/>
    <s v="Display"/>
    <s v="차세권(golderg)"/>
    <s v="차세권(golderg)"/>
    <x v="67"/>
    <x v="67"/>
    <x v="56"/>
    <x v="56"/>
    <n v="6000"/>
    <s v="USD"/>
    <n v="1277.3499999999999"/>
    <n v="4.8000000000000001E-2"/>
    <n v="288"/>
    <n v="367877"/>
    <m/>
    <s v="고객사(Cust)"/>
    <s v="S/S SDC"/>
    <s v="METAL P.I"/>
    <s v="MMPF"/>
    <s v="252010"/>
    <s v="NOT INCLUDE VAT 0%(ALL)"/>
    <m/>
    <m/>
    <s v="Golderg/차세권"/>
    <s v="2022/06/30 오후  5:24:06"/>
    <s v="주문서"/>
    <s v="2022/03/31 -2"/>
    <s v="SO220331002"/>
    <m/>
    <m/>
    <m/>
    <n v="1.4E-2"/>
    <n v="4.8000000000000001E-2"/>
    <s v="COILMASTER(ZQ)"/>
    <n v="84"/>
    <n v="288"/>
    <n v="106270.07999999999"/>
    <n v="364354.55999999994"/>
  </r>
  <r>
    <s v="2022/06/09 -3"/>
    <s v="내자"/>
    <m/>
    <m/>
    <s v="S220113"/>
    <s v="SL220609003"/>
    <s v="220026"/>
    <s v="주식회사 세미코어"/>
    <s v="KOR Warehouse"/>
    <s v="Automotive"/>
    <s v="양보성(david)"/>
    <s v="양보성(david)"/>
    <x v="44"/>
    <x v="44"/>
    <x v="15"/>
    <x v="39"/>
    <n v="60000"/>
    <m/>
    <n v="0"/>
    <n v="31"/>
    <n v="0"/>
    <n v="1860000"/>
    <n v="186000"/>
    <s v="고객사(Cust)"/>
    <s v="세미코어"/>
    <s v="METAL P.I"/>
    <s v="MMP"/>
    <s v="252012"/>
    <s v="INCLUDE VAT 10%(HQ)"/>
    <m/>
    <s v="1/25일 : 1월 주문 WON 일괄 UPLOAD"/>
    <s v="David/양보성"/>
    <s v="2022/06/09 오후  3:50:46"/>
    <s v="주문서"/>
    <s v="2022/01/13 -44"/>
    <s v="SO220113044"/>
    <m/>
    <m/>
    <m/>
    <n v="0.02"/>
    <n v="2.4503604401163528E-2"/>
    <s v="COILMASTER(ZQ)"/>
    <n v="1200"/>
    <n v="1470.2162640698116"/>
    <n v="1518143.9999999998"/>
    <n v="1859999.9999999998"/>
  </r>
  <r>
    <s v="2022/06/09 -1"/>
    <s v="내자"/>
    <m/>
    <m/>
    <s v="CMA22-022"/>
    <s v="SL220608003"/>
    <s v="220021"/>
    <s v="코일마스터총판"/>
    <s v="KOR Warehouse"/>
    <s v="Distribution"/>
    <s v="차세권(golderg)"/>
    <s v="차세권(golderg)"/>
    <x v="109"/>
    <x v="109"/>
    <x v="82"/>
    <x v="83"/>
    <n v="8000"/>
    <m/>
    <n v="0"/>
    <n v="72"/>
    <n v="0"/>
    <n v="576000"/>
    <n v="57600"/>
    <s v="고객사(Cust)"/>
    <s v="코일마스터총판"/>
    <s v="METAL P.I"/>
    <s v="MMPP"/>
    <s v="6030"/>
    <s v="INCLUDE VAT 10%(HQ)"/>
    <m/>
    <m/>
    <s v="Golderg/차세권"/>
    <s v="2022/06/29 오후  5:29:45"/>
    <s v="주문서"/>
    <s v="2022/06/08 -3"/>
    <s v="SO220608003"/>
    <m/>
    <m/>
    <m/>
    <n v="0.05"/>
    <n v="5.6911597318831421E-2"/>
    <s v="COILMASTER(WD)"/>
    <n v="400"/>
    <n v="455.29277855065135"/>
    <n v="506047.99999999994"/>
    <n v="576000"/>
  </r>
  <r>
    <s v="2022/06/09 -1"/>
    <s v="내자"/>
    <m/>
    <m/>
    <s v="CMA22-022"/>
    <s v="SL220608003"/>
    <s v="220021"/>
    <s v="코일마스터총판"/>
    <s v="KOR Warehouse"/>
    <s v="Distribution"/>
    <s v="차세권(golderg)"/>
    <s v="차세권(golderg)"/>
    <x v="133"/>
    <x v="133"/>
    <x v="15"/>
    <x v="43"/>
    <n v="4800"/>
    <m/>
    <n v="0"/>
    <n v="105"/>
    <n v="0"/>
    <n v="504000"/>
    <n v="50400"/>
    <s v="고객사(Cust)"/>
    <s v="코일마스터총판"/>
    <s v="FERRITE P.I"/>
    <s v="SSP"/>
    <s v="10048"/>
    <s v="INCLUDE VAT 10%(HQ)"/>
    <m/>
    <m/>
    <s v="Golderg/차세권"/>
    <s v="2022/06/29 오후  5:29:45"/>
    <s v="주문서"/>
    <s v="2022/06/08 -3"/>
    <s v="SO220608003"/>
    <m/>
    <m/>
    <m/>
    <n v="6.1760000000000002E-2"/>
    <n v="8.2996079423295815E-2"/>
    <s v="COILMASTER(ZQ)"/>
    <n v="296.44800000000004"/>
    <n v="398.38118123181994"/>
    <n v="375042.29376000003"/>
    <n v="504000"/>
  </r>
  <r>
    <s v="2022/06/08 -16"/>
    <s v="외자"/>
    <m/>
    <m/>
    <s v="2201210224LGIT"/>
    <s v="SL220629019"/>
    <s v="220018"/>
    <s v="엘지이노텍"/>
    <s v="KOR Warehouse"/>
    <s v="Automotive"/>
    <s v="차세권(golderg)"/>
    <s v="차세권(golderg)"/>
    <x v="87"/>
    <x v="87"/>
    <x v="66"/>
    <x v="68"/>
    <n v="2400"/>
    <s v="USD"/>
    <n v="1251.2"/>
    <n v="0.109"/>
    <n v="261.60000000000002"/>
    <n v="327314"/>
    <m/>
    <s v="고객사(Cust)"/>
    <s v="엘지이노텍"/>
    <s v="FERRITE P.I"/>
    <s v="SSP"/>
    <s v="10040"/>
    <s v="NOT INCLUDE VAT 0%(ALL)"/>
    <s v="220610-AP1"/>
    <m/>
    <s v="Golderg/차세권"/>
    <s v="2022/06/29 오후  5:57:34"/>
    <s v="주문서"/>
    <s v="2022/02/24 -2"/>
    <s v="SO220224002"/>
    <m/>
    <m/>
    <m/>
    <n v="8.4000000000000005E-2"/>
    <n v="0.109"/>
    <s v="COILMASTER(ZQ)"/>
    <n v="201.60000000000002"/>
    <n v="261.60000000000002"/>
    <n v="255048.19200000001"/>
    <n v="330955.39199999999"/>
  </r>
  <r>
    <s v="2022/06/08 -15"/>
    <s v="외자"/>
    <m/>
    <m/>
    <s v="11557132-150-1"/>
    <s v="SL220613009"/>
    <s v="220020"/>
    <s v="LG VS"/>
    <s v="KOR Warehouse"/>
    <s v="Automotive"/>
    <s v="박인희(rosa)"/>
    <s v="유상훈(sam)"/>
    <x v="40"/>
    <x v="40"/>
    <x v="38"/>
    <x v="15"/>
    <n v="3402"/>
    <s v="USD"/>
    <n v="1257.0999999999999"/>
    <n v="0.93"/>
    <n v="3163.86"/>
    <n v="3977288"/>
    <m/>
    <s v="고객사(Cust)"/>
    <s v="LG VS"/>
    <s v="CHOKE COIL"/>
    <s v="TOROIDAL"/>
    <s v="22"/>
    <s v="NOT INCLUDE VAT 0%(ALL)"/>
    <m/>
    <m/>
    <s v="rosa/박인희"/>
    <s v="2022/06/13 오후  5:26:18"/>
    <s v="주문서"/>
    <s v="2022/03/06 -18"/>
    <s v="SO220306018"/>
    <m/>
    <m/>
    <m/>
    <n v="0.79049999999999998"/>
    <n v="0.93"/>
    <s v="COILMASTER(WD)"/>
    <n v="2689.2809999999999"/>
    <n v="3163.86"/>
    <n v="3402263.1787199997"/>
    <n v="4002662.5631999997"/>
  </r>
  <r>
    <s v="2022/06/08 -15"/>
    <s v="외자"/>
    <m/>
    <m/>
    <s v="13183944-26-1"/>
    <s v="SL220613009"/>
    <s v="220020"/>
    <s v="LG VS"/>
    <s v="KOR Warehouse"/>
    <s v="Automotive"/>
    <s v="박인희(rosa)"/>
    <s v="유상훈(sam)"/>
    <x v="32"/>
    <x v="32"/>
    <x v="30"/>
    <x v="30"/>
    <n v="4000"/>
    <s v="USD"/>
    <n v="1257.0999999999999"/>
    <n v="0.06"/>
    <n v="240"/>
    <n v="301704"/>
    <m/>
    <s v="고객사(Cust)"/>
    <s v="LG VS"/>
    <s v="FERRITE P.I"/>
    <s v="SSP"/>
    <s v="6045"/>
    <s v="NOT INCLUDE VAT 0%(ALL)"/>
    <m/>
    <s v="1/25일 : 1/18일까지 USD 일괄 UPLOAD"/>
    <s v="rosa/박인희"/>
    <s v="2022/06/13 오후  5:26:18"/>
    <s v="주문서"/>
    <s v="2022/01/17 -110"/>
    <s v="SO220117110"/>
    <m/>
    <m/>
    <m/>
    <n v="4.4999999999999998E-2"/>
    <n v="0.06"/>
    <s v="COILMASTER(ZQ)"/>
    <n v="180"/>
    <n v="240"/>
    <n v="227721.59999999998"/>
    <n v="303628.79999999999"/>
  </r>
  <r>
    <s v="2022/06/08 -15"/>
    <s v="외자"/>
    <m/>
    <m/>
    <s v="11466531-244-1"/>
    <s v="SL220613009"/>
    <s v="220020"/>
    <s v="LG VS"/>
    <s v="KOR Warehouse"/>
    <s v="Automotive"/>
    <s v="박인희(rosa)"/>
    <s v="유상훈(sam)"/>
    <x v="33"/>
    <x v="33"/>
    <x v="31"/>
    <x v="31"/>
    <n v="1200"/>
    <s v="USD"/>
    <n v="1257.0999999999999"/>
    <n v="9.1999999999999998E-2"/>
    <n v="110.4"/>
    <n v="138784"/>
    <m/>
    <s v="고객사(Cust)"/>
    <s v="LG VS"/>
    <s v="FERRITE P.I"/>
    <s v="SSP"/>
    <s v="10040"/>
    <s v="NOT INCLUDE VAT 0%(ALL)"/>
    <m/>
    <m/>
    <s v="rosa/박인희"/>
    <s v="2022/06/13 오후  5:26:18"/>
    <s v="주문서"/>
    <s v="2022/04/12 -20"/>
    <s v="SO220412020"/>
    <m/>
    <m/>
    <m/>
    <n v="0.08"/>
    <n v="9.1999999999999998E-2"/>
    <s v="COILMASTER(ZQ)"/>
    <n v="96"/>
    <n v="110.39999999999999"/>
    <n v="121451.51999999999"/>
    <n v="139669.24799999996"/>
  </r>
  <r>
    <s v="2022/06/08 -15"/>
    <s v="외자"/>
    <m/>
    <m/>
    <s v="13183948-23-1"/>
    <s v="SL220613009"/>
    <s v="220020"/>
    <s v="LG VS"/>
    <s v="KOR Warehouse"/>
    <s v="Automotive"/>
    <s v="박인희(rosa)"/>
    <s v="유상훈(sam)"/>
    <x v="134"/>
    <x v="134"/>
    <x v="89"/>
    <x v="94"/>
    <n v="12000"/>
    <s v="USD"/>
    <n v="1257.0999999999999"/>
    <n v="6.4000000000000001E-2"/>
    <n v="768"/>
    <n v="965453"/>
    <m/>
    <s v="고객사(Cust)"/>
    <s v="LG VS"/>
    <s v="METAL P.I"/>
    <s v="MMPP"/>
    <s v="5030"/>
    <s v="NOT INCLUDE VAT 0%(ALL)"/>
    <m/>
    <m/>
    <s v="rosa/박인희"/>
    <s v="2022/06/13 오후  5:26:18"/>
    <s v="주문서"/>
    <s v="2022/03/06 -47"/>
    <s v="SO220306047"/>
    <m/>
    <m/>
    <m/>
    <n v="6.0999999999999999E-2"/>
    <n v="6.4000000000000001E-2"/>
    <s v="COILMASTER(WD)"/>
    <n v="732"/>
    <n v="768"/>
    <n v="926067.84"/>
    <n v="971612.15999999992"/>
  </r>
  <r>
    <s v="2022/06/08 -15"/>
    <s v="외자"/>
    <m/>
    <m/>
    <s v="13183948-22-1"/>
    <s v="SL220613009"/>
    <s v="220020"/>
    <s v="LG VS"/>
    <s v="KOR Warehouse"/>
    <s v="Automotive"/>
    <s v="박인희(rosa)"/>
    <s v="유상훈(sam)"/>
    <x v="134"/>
    <x v="134"/>
    <x v="89"/>
    <x v="94"/>
    <n v="6000"/>
    <s v="USD"/>
    <n v="1257.0999999999999"/>
    <n v="6.4000000000000001E-2"/>
    <n v="384"/>
    <n v="482726"/>
    <m/>
    <s v="고객사(Cust)"/>
    <s v="LG VS"/>
    <s v="METAL P.I"/>
    <s v="MMPP"/>
    <s v="5030"/>
    <s v="NOT INCLUDE VAT 0%(ALL)"/>
    <m/>
    <s v="1/25일 : 1/18일까지 USD 일괄 UPLOAD"/>
    <s v="rosa/박인희"/>
    <s v="2022/06/13 오후  5:26:18"/>
    <s v="주문서"/>
    <s v="2022/01/18 -86"/>
    <s v="SO220118086"/>
    <m/>
    <m/>
    <m/>
    <n v="6.0999999999999999E-2"/>
    <n v="6.4000000000000001E-2"/>
    <s v="COILMASTER(WD)"/>
    <n v="366"/>
    <n v="384"/>
    <n v="463033.92"/>
    <n v="485806.07999999996"/>
  </r>
  <r>
    <s v="2022/06/08 -15"/>
    <s v="외자"/>
    <m/>
    <m/>
    <s v="13183946-23-2"/>
    <s v="SL220613009"/>
    <s v="220020"/>
    <s v="LG VS"/>
    <s v="KOR Warehouse"/>
    <s v="Automotive"/>
    <s v="박인희(rosa)"/>
    <s v="유상훈(sam)"/>
    <x v="34"/>
    <x v="34"/>
    <x v="32"/>
    <x v="32"/>
    <n v="16000"/>
    <s v="USD"/>
    <n v="1257.0999999999999"/>
    <n v="0.08"/>
    <n v="1280"/>
    <n v="1609088"/>
    <m/>
    <s v="고객사(Cust)"/>
    <s v="LG VS"/>
    <s v="METAL P.I"/>
    <s v="MMPP"/>
    <s v="4030"/>
    <s v="NOT INCLUDE VAT 0%(ALL)"/>
    <m/>
    <s v="1/25일 : 1/18일까지 USD 일괄 UPLOAD"/>
    <s v="rosa/박인희"/>
    <s v="2022/06/13 오후  5:26:18"/>
    <s v="주문서"/>
    <s v="2022/01/14 -117"/>
    <s v="SO220114117"/>
    <m/>
    <m/>
    <m/>
    <n v="7.0000000000000007E-2"/>
    <n v="0.08"/>
    <s v="COILMASTER(WD)"/>
    <n v="1120"/>
    <n v="1280"/>
    <n v="1416934.3999999999"/>
    <n v="1619353.5999999999"/>
  </r>
  <r>
    <s v="2022/06/08 -15"/>
    <s v="외자"/>
    <m/>
    <m/>
    <s v="13183946-22-2"/>
    <s v="SL220613009"/>
    <s v="220020"/>
    <s v="LG VS"/>
    <s v="KOR Warehouse"/>
    <s v="Automotive"/>
    <s v="박인희(rosa)"/>
    <s v="유상훈(sam)"/>
    <x v="34"/>
    <x v="34"/>
    <x v="32"/>
    <x v="32"/>
    <n v="16000"/>
    <s v="USD"/>
    <n v="1257.0999999999999"/>
    <n v="0.08"/>
    <n v="1280"/>
    <n v="1609088"/>
    <m/>
    <s v="고객사(Cust)"/>
    <s v="LG VS"/>
    <s v="METAL P.I"/>
    <s v="MMPP"/>
    <s v="4030"/>
    <s v="NOT INCLUDE VAT 0%(ALL)"/>
    <m/>
    <s v="1/25일 : 1/18일까지 USD 일괄 UPLOAD"/>
    <s v="rosa/박인희"/>
    <s v="2022/06/13 오후  5:26:18"/>
    <s v="주문서"/>
    <s v="2022/01/14 -115"/>
    <s v="SO220114115"/>
    <m/>
    <m/>
    <m/>
    <n v="7.0000000000000007E-2"/>
    <n v="0.08"/>
    <s v="COILMASTER(WD)"/>
    <n v="1120"/>
    <n v="1280"/>
    <n v="1416934.3999999999"/>
    <n v="1619353.5999999999"/>
  </r>
  <r>
    <s v="2022/06/08 -15"/>
    <s v="외자"/>
    <m/>
    <m/>
    <s v="13183953-9-1"/>
    <s v="SL220613009"/>
    <s v="220020"/>
    <s v="LG VS"/>
    <s v="KOR Warehouse"/>
    <s v="Automotive"/>
    <s v="박인희(rosa)"/>
    <s v="유상훈(sam)"/>
    <x v="35"/>
    <x v="35"/>
    <x v="33"/>
    <x v="33"/>
    <n v="30000"/>
    <s v="USD"/>
    <n v="1257.0999999999999"/>
    <n v="2.8000000000000001E-2"/>
    <n v="840"/>
    <n v="1055964"/>
    <m/>
    <s v="고객사(Cust)"/>
    <s v="LG VS"/>
    <s v="METAL P.I"/>
    <s v="MMPP"/>
    <s v="252012"/>
    <s v="NOT INCLUDE VAT 0%(ALL)"/>
    <m/>
    <m/>
    <s v="rosa/박인희"/>
    <s v="2022/06/13 오후  5:26:18"/>
    <s v="주문서"/>
    <s v="2022/03/08 -31"/>
    <s v="SO220308031"/>
    <m/>
    <m/>
    <m/>
    <n v="1.7999999999999999E-2"/>
    <n v="2.8000000000000001E-2"/>
    <s v="COILMASTER(ZQ)"/>
    <n v="540"/>
    <n v="840"/>
    <n v="683164.79999999993"/>
    <n v="1062700.7999999998"/>
  </r>
  <r>
    <s v="2022/06/08 -15"/>
    <s v="외자"/>
    <m/>
    <m/>
    <s v="13706033-10-1"/>
    <s v="SL220613009"/>
    <s v="220020"/>
    <s v="LG VS"/>
    <s v="KOR Warehouse"/>
    <s v="Automotive"/>
    <s v="박인희(rosa)"/>
    <s v="유상훈(sam)"/>
    <x v="21"/>
    <x v="21"/>
    <x v="21"/>
    <x v="21"/>
    <n v="60000"/>
    <s v="USD"/>
    <n v="1257.0999999999999"/>
    <n v="3.5889999999999998E-2"/>
    <n v="2153.4"/>
    <n v="2707039"/>
    <m/>
    <s v="고객사(Cust)"/>
    <s v="LG VS"/>
    <s v="METAL P.I"/>
    <s v="MMPP"/>
    <s v="252012"/>
    <s v="NOT INCLUDE VAT 0%(ALL)"/>
    <m/>
    <s v="1/25일 : 1/18일까지 USD 일괄 UPLOAD"/>
    <s v="rosa/박인희"/>
    <s v="2022/06/13 오후  5:26:18"/>
    <s v="주문서"/>
    <s v="2022/01/18 -98"/>
    <s v="SO220118098"/>
    <m/>
    <m/>
    <m/>
    <n v="1.7999999999999999E-2"/>
    <n v="3.5889999999999998E-2"/>
    <s v="COILMASTER(ZQ)"/>
    <n v="1080"/>
    <n v="2153.4"/>
    <n v="1366329.5999999999"/>
    <n v="2724309.4079999998"/>
  </r>
  <r>
    <s v="2022/06/08 -15"/>
    <s v="외자"/>
    <m/>
    <m/>
    <s v="9917969-124-3"/>
    <s v="SL220613009"/>
    <s v="220020"/>
    <s v="LG VS"/>
    <s v="KOR Warehouse"/>
    <s v="Automotive"/>
    <s v="박인희(rosa)"/>
    <s v="유상훈(sam)"/>
    <x v="115"/>
    <x v="115"/>
    <x v="85"/>
    <x v="15"/>
    <n v="2916"/>
    <s v="USD"/>
    <n v="1257.0999999999999"/>
    <n v="0.63"/>
    <n v="1837.08"/>
    <n v="2309393"/>
    <m/>
    <s v="고객사(Cust)"/>
    <s v="LG VS"/>
    <s v="CHOKE COIL"/>
    <s v="TOROIDAL"/>
    <s v="22"/>
    <s v="NOT INCLUDE VAT 0%(ALL)"/>
    <m/>
    <s v="1/25일 : 1/18일까지 USD 일괄 UPLOAD"/>
    <s v="rosa/박인희"/>
    <s v="2022/06/13 오후  5:26:18"/>
    <s v="주문서"/>
    <s v="2022/01/11 -37"/>
    <s v="SO220111037"/>
    <m/>
    <m/>
    <m/>
    <n v="0.49399999999999999"/>
    <n v="0.63"/>
    <s v="COILMASTER(WD)"/>
    <n v="1440.5039999999999"/>
    <n v="1837.08"/>
    <n v="1822410.4204799996"/>
    <n v="2324126.6495999997"/>
  </r>
  <r>
    <s v="2022/06/08 -15"/>
    <s v="외자"/>
    <m/>
    <m/>
    <s v="3543753-1103-1"/>
    <s v="SL220613009"/>
    <s v="220020"/>
    <s v="LG VS"/>
    <s v="KOR Warehouse"/>
    <s v="Automotive"/>
    <s v="박인희(rosa)"/>
    <s v="유상훈(sam)"/>
    <x v="135"/>
    <x v="135"/>
    <x v="90"/>
    <x v="95"/>
    <n v="486"/>
    <s v="USD"/>
    <n v="1257.0999999999999"/>
    <n v="0.54"/>
    <n v="262.44"/>
    <n v="329913"/>
    <m/>
    <s v="고객사(Cust)"/>
    <s v="LG VS"/>
    <s v="CHOKE COIL"/>
    <s v="TOROIDAL"/>
    <s v="22"/>
    <s v="NOT INCLUDE VAT 0%(ALL)"/>
    <m/>
    <m/>
    <s v="rosa/박인희"/>
    <s v="2022/06/13 오후  5:26:18"/>
    <s v="주문서"/>
    <s v="2022/03/06 -5"/>
    <s v="SO220306005"/>
    <m/>
    <m/>
    <m/>
    <n v="0.49153000000000002"/>
    <n v="0.54"/>
    <s v="COILMASTER(WD)"/>
    <n v="238.88358000000002"/>
    <n v="262.44"/>
    <n v="302216.3947296"/>
    <n v="332018.09279999998"/>
  </r>
  <r>
    <s v="2022/06/08 -15"/>
    <s v="외자"/>
    <m/>
    <m/>
    <s v="12534920-103-2"/>
    <s v="SL220613009"/>
    <s v="220020"/>
    <s v="LG VS"/>
    <s v="KOR Warehouse"/>
    <s v="Automotive"/>
    <s v="박인희(rosa)"/>
    <s v="유상훈(sam)"/>
    <x v="41"/>
    <x v="41"/>
    <x v="39"/>
    <x v="15"/>
    <n v="5670"/>
    <s v="USD"/>
    <n v="1257.0999999999999"/>
    <n v="0.47"/>
    <n v="2664.9"/>
    <n v="3350046"/>
    <m/>
    <s v="고객사(Cust)"/>
    <s v="LG VS"/>
    <s v="CHOKE COIL"/>
    <s v="TOROIDAL"/>
    <s v="22"/>
    <s v="NOT INCLUDE VAT 0%(ALL)"/>
    <m/>
    <s v="1/25일 : 1/18일까지 USD 일괄 UPLOAD"/>
    <s v="rosa/박인희"/>
    <s v="2022/06/13 오후  5:26:18"/>
    <s v="주문서"/>
    <s v="2022/01/17 -98"/>
    <s v="SO220117098"/>
    <m/>
    <m/>
    <m/>
    <n v="0.42"/>
    <n v="0.47"/>
    <s v="COILMASTER(WD)"/>
    <n v="2381.4"/>
    <n v="2664.8999999999996"/>
    <n v="3012756.7679999997"/>
    <n v="3371418.2879999992"/>
  </r>
  <r>
    <s v="2022/06/08 -15"/>
    <s v="외자"/>
    <m/>
    <m/>
    <s v="12534920-103-1"/>
    <s v="SL220613009"/>
    <s v="220020"/>
    <s v="LG VS"/>
    <s v="KOR Warehouse"/>
    <s v="Automotive"/>
    <s v="박인희(rosa)"/>
    <s v="유상훈(sam)"/>
    <x v="41"/>
    <x v="41"/>
    <x v="39"/>
    <x v="15"/>
    <n v="20250"/>
    <s v="USD"/>
    <n v="1257.0999999999999"/>
    <n v="0.47"/>
    <n v="9517.5"/>
    <n v="11964449"/>
    <m/>
    <s v="고객사(Cust)"/>
    <s v="LG VS"/>
    <s v="CHOKE COIL"/>
    <s v="TOROIDAL"/>
    <s v="22"/>
    <s v="NOT INCLUDE VAT 0%(ALL)"/>
    <m/>
    <s v="1/25일 : 1/18일까지 USD 일괄 UPLOAD"/>
    <s v="rosa/박인희"/>
    <s v="2022/06/13 오후  5:26:18"/>
    <s v="주문서"/>
    <s v="2022/01/17 -97"/>
    <s v="SO220117097"/>
    <m/>
    <m/>
    <m/>
    <n v="0.42"/>
    <n v="0.47"/>
    <s v="COILMASTER(WD)"/>
    <n v="8505"/>
    <n v="9517.5"/>
    <n v="10759845.6"/>
    <n v="12040779.6"/>
  </r>
  <r>
    <s v="2022/06/08 -15"/>
    <s v="외자"/>
    <m/>
    <m/>
    <s v="12534920-108-1"/>
    <s v="SL220613009"/>
    <s v="220020"/>
    <s v="LG VS"/>
    <s v="KOR Warehouse"/>
    <s v="Automotive"/>
    <s v="박인희(rosa)"/>
    <s v="유상훈(sam)"/>
    <x v="41"/>
    <x v="41"/>
    <x v="39"/>
    <x v="15"/>
    <n v="11340"/>
    <s v="USD"/>
    <n v="1257.0999999999999"/>
    <n v="0.47"/>
    <n v="5329.8"/>
    <n v="6700092"/>
    <m/>
    <s v="고객사(Cust)"/>
    <s v="LG VS"/>
    <s v="CHOKE COIL"/>
    <s v="TOROIDAL"/>
    <s v="22"/>
    <s v="NOT INCLUDE VAT 0%(ALL)"/>
    <m/>
    <s v="1/25일 : 1/18일까지 USD 일괄 UPLOAD"/>
    <s v="rosa/박인희"/>
    <s v="2022/06/13 오후  5:26:18"/>
    <s v="주문서"/>
    <s v="2022/01/05 -76"/>
    <s v="SO220105076"/>
    <m/>
    <m/>
    <m/>
    <n v="0.42"/>
    <n v="0.47"/>
    <s v="COILMASTER(WD)"/>
    <n v="4762.8"/>
    <n v="5329.7999999999993"/>
    <n v="6025513.5359999994"/>
    <n v="6742836.5759999985"/>
  </r>
  <r>
    <s v="2022/06/08 -15"/>
    <s v="외자"/>
    <m/>
    <m/>
    <s v="11548693-30-2"/>
    <s v="SL220613009"/>
    <s v="220020"/>
    <s v="LG VS"/>
    <s v="KOR Warehouse"/>
    <s v="Automotive"/>
    <s v="박인희(rosa)"/>
    <s v="유상훈(sam)"/>
    <x v="42"/>
    <x v="42"/>
    <x v="40"/>
    <x v="37"/>
    <n v="2080"/>
    <s v="USD"/>
    <n v="1257.0999999999999"/>
    <n v="0.32"/>
    <n v="665.6"/>
    <n v="836726"/>
    <m/>
    <s v="고객사(Cust)"/>
    <s v="LG VS"/>
    <s v="CHOKE COIL"/>
    <s v="TOROIDAL"/>
    <s v="13"/>
    <s v="NOT INCLUDE VAT 0%(ALL)"/>
    <m/>
    <m/>
    <s v="rosa/박인희"/>
    <s v="2022/06/13 오후  5:26:18"/>
    <s v="주문서"/>
    <s v="2022/01/21 -10"/>
    <s v="SO220121010"/>
    <m/>
    <m/>
    <m/>
    <n v="0.3"/>
    <n v="0.32"/>
    <s v="COILMASTER(WD)"/>
    <n v="624"/>
    <n v="665.6"/>
    <n v="789434.87999999989"/>
    <n v="842063.87199999997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36"/>
    <x v="136"/>
    <x v="15"/>
    <x v="85"/>
    <n v="100000"/>
    <m/>
    <n v="0"/>
    <n v="71"/>
    <n v="0"/>
    <n v="7100000"/>
    <n v="710000"/>
    <s v="고객사(Cust)"/>
    <s v="ANTTEC"/>
    <s v="METAL P.I"/>
    <s v="MMPP"/>
    <s v="6030"/>
    <s v="INCLUDE VAT 10%(HQ)"/>
    <m/>
    <s v="korea hitek"/>
    <s v="rosa/박인희"/>
    <s v="2022/06/13 오후  4:41:13"/>
    <s v="주문서"/>
    <s v="2022/04/18 -7"/>
    <s v="SO220418007"/>
    <m/>
    <m/>
    <m/>
    <n v="5.0930000000000003E-2"/>
    <n v="5.6121158467180986E-2"/>
    <s v="COILMASTER(WD)"/>
    <n v="5093"/>
    <n v="5612.1158467180985"/>
    <n v="6443256.1599999992"/>
    <n v="7100000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37"/>
    <x v="137"/>
    <x v="15"/>
    <x v="85"/>
    <n v="380000"/>
    <m/>
    <n v="0"/>
    <n v="62"/>
    <n v="0"/>
    <n v="23560000"/>
    <n v="2356000"/>
    <s v="고객사(Cust)"/>
    <s v="ANTTEC"/>
    <s v="METAL P.I"/>
    <s v="MMPP"/>
    <s v="6030"/>
    <s v="INCLUDE VAT 10%(HQ)"/>
    <m/>
    <s v="korea hitek"/>
    <s v="rosa/박인희"/>
    <s v="2022/06/13 오후  4:41:13"/>
    <s v="주문서"/>
    <s v="2022/04/18 -7"/>
    <s v="SO220418007"/>
    <m/>
    <m/>
    <m/>
    <n v="4.9000000000000002E-2"/>
    <n v="4.9007208802327056E-2"/>
    <s v="COILMASTER(WD)"/>
    <n v="18620"/>
    <n v="18622.739344884281"/>
    <n v="23556534.399999999"/>
    <n v="23560000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38"/>
    <x v="138"/>
    <x v="15"/>
    <x v="85"/>
    <n v="104000"/>
    <m/>
    <n v="0"/>
    <n v="71"/>
    <n v="0"/>
    <n v="7384000"/>
    <n v="738400"/>
    <s v="고객사(Cust)"/>
    <s v="ANTTEC"/>
    <s v="METAL P.I"/>
    <s v="MMPP"/>
    <s v="6030"/>
    <s v="INCLUDE VAT 10%(HQ)"/>
    <m/>
    <s v="korea hitek"/>
    <s v="rosa/박인희"/>
    <s v="2022/06/13 오후  4:41:13"/>
    <s v="주문서"/>
    <s v="2022/04/18 -7"/>
    <s v="SO220418007"/>
    <m/>
    <m/>
    <m/>
    <n v="5.0930000000000003E-2"/>
    <n v="5.6121158467180986E-2"/>
    <s v="COILMASTER(WD)"/>
    <n v="5296.72"/>
    <n v="5836.6004805868224"/>
    <n v="6700986.4063999997"/>
    <n v="7384000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16"/>
    <x v="116"/>
    <x v="15"/>
    <x v="85"/>
    <n v="84000"/>
    <m/>
    <n v="0"/>
    <n v="62"/>
    <n v="0"/>
    <n v="5208000"/>
    <n v="520800"/>
    <s v="고객사(Cust)"/>
    <s v="ANTTEC"/>
    <s v="METAL P.I"/>
    <s v="MMPP"/>
    <s v="6030"/>
    <s v="INCLUDE VAT 10%(HQ)"/>
    <m/>
    <s v="korea hitek"/>
    <s v="rosa/박인희"/>
    <s v="2022/06/13 오후  4:41:13"/>
    <s v="주문서"/>
    <s v="2022/04/18 -7"/>
    <s v="SO220418007"/>
    <m/>
    <m/>
    <m/>
    <n v="4.9000000000000002E-2"/>
    <n v="4.9007208802327056E-2"/>
    <s v="COILMASTER(WD)"/>
    <n v="4116"/>
    <n v="4116.605539395473"/>
    <n v="5207233.92"/>
    <n v="5208000"/>
  </r>
  <r>
    <s v="2022/06/08 -14"/>
    <s v="내자"/>
    <m/>
    <m/>
    <s v="ANTPO-C220019"/>
    <s v="SL220613008"/>
    <s v="220027"/>
    <s v="주식회사 앤텍"/>
    <s v="KOR Warehouse"/>
    <s v="Automotive"/>
    <s v="박인희(rosa)"/>
    <s v="양보성(david)"/>
    <x v="139"/>
    <x v="139"/>
    <x v="15"/>
    <x v="85"/>
    <n v="3000"/>
    <m/>
    <n v="0"/>
    <n v="70"/>
    <n v="0"/>
    <n v="210000"/>
    <n v="21000"/>
    <s v="고객사(Cust)"/>
    <s v="ANTTEC"/>
    <s v="METAL P.I"/>
    <s v="MMPP"/>
    <s v="4020"/>
    <s v="INCLUDE VAT 10%(HQ)"/>
    <m/>
    <s v="korea hitek"/>
    <s v="rosa/박인희"/>
    <s v="2022/06/13 오후  4:41:13"/>
    <s v="주문서"/>
    <s v="2022/04/26 -7"/>
    <s v="SO220426007"/>
    <m/>
    <m/>
    <m/>
    <n v="0.05"/>
    <n v="5.5330719615530551E-2"/>
    <s v="COILMASTER(WD)"/>
    <n v="150"/>
    <n v="165.99215884659165"/>
    <n v="189767.99999999997"/>
    <n v="210000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40"/>
    <x v="140"/>
    <x v="15"/>
    <x v="85"/>
    <n v="96000"/>
    <m/>
    <n v="0"/>
    <n v="121"/>
    <n v="0"/>
    <n v="11616000"/>
    <n v="1161600"/>
    <s v="고객사(Cust)"/>
    <s v="ANTTEC"/>
    <s v="METAL P.I"/>
    <s v="MMPP"/>
    <s v="10040"/>
    <s v="INCLUDE VAT 10%(HQ)"/>
    <m/>
    <s v="korea hitek"/>
    <s v="rosa/박인희"/>
    <s v="2022/06/13 오후  4:41:13"/>
    <s v="주문서"/>
    <s v="2022/04/18 -7"/>
    <s v="SO220418007"/>
    <m/>
    <m/>
    <m/>
    <n v="9.5000000000000001E-2"/>
    <n v="9.5643101049702806E-2"/>
    <s v="COILMASTER(WD)"/>
    <n v="9120"/>
    <n v="9181.7377007714695"/>
    <n v="11537894.399999999"/>
    <n v="11616000"/>
  </r>
  <r>
    <s v="2022/06/08 -14"/>
    <s v="내자"/>
    <m/>
    <m/>
    <s v="ANTPO-C220015"/>
    <s v="SL220613008"/>
    <s v="220027"/>
    <s v="주식회사 앤텍"/>
    <s v="KOR Warehouse"/>
    <s v="Automotive"/>
    <s v="박인희(rosa)"/>
    <s v="양보성(david)"/>
    <x v="111"/>
    <x v="111"/>
    <x v="15"/>
    <x v="85"/>
    <n v="85000"/>
    <m/>
    <n v="0"/>
    <n v="114"/>
    <n v="0"/>
    <n v="9690000"/>
    <n v="969000"/>
    <s v="고객사(Cust)"/>
    <s v="ANTTEC"/>
    <s v="METAL P.I"/>
    <s v="MMPP"/>
    <s v="10040"/>
    <s v="INCLUDE VAT 10%(HQ)"/>
    <m/>
    <s v="korea hitek"/>
    <s v="rosa/박인희"/>
    <s v="2022/06/13 오후  4:41:13"/>
    <s v="주문서"/>
    <s v="2022/04/18 -7"/>
    <s v="SO220418007"/>
    <m/>
    <m/>
    <m/>
    <n v="9.2200000000000004E-2"/>
    <n v="9.0110029088149746E-2"/>
    <s v="COILMASTER(WD)"/>
    <n v="7837"/>
    <n v="7659.3524724927283"/>
    <n v="9914745.4399999995"/>
    <n v="9690000"/>
  </r>
  <r>
    <s v="2022/06/08 -14"/>
    <s v="내자"/>
    <m/>
    <m/>
    <s v="ANTPO-C220026"/>
    <s v="SL220613008"/>
    <s v="220027"/>
    <s v="주식회사 앤텍"/>
    <s v="KOR Warehouse"/>
    <s v="Automotive"/>
    <s v="박인희(rosa)"/>
    <s v="양보성(david)"/>
    <x v="141"/>
    <x v="141"/>
    <x v="15"/>
    <x v="85"/>
    <n v="9600"/>
    <m/>
    <n v="0"/>
    <n v="121"/>
    <n v="0"/>
    <n v="1161600"/>
    <n v="116160"/>
    <s v="고객사(Cust)"/>
    <s v="ANTTEC"/>
    <s v="METAL P.I"/>
    <s v="MMPP"/>
    <s v="10040"/>
    <s v="INCLUDE VAT 10%(HQ)"/>
    <m/>
    <s v="korea hitek"/>
    <s v="rosa/박인희"/>
    <s v="2022/06/13 오후  4:41:13"/>
    <s v="주문서"/>
    <s v="2022/05/13 -4"/>
    <s v="SO220513004"/>
    <m/>
    <m/>
    <m/>
    <n v="9.5000000000000001E-2"/>
    <n v="9.5643101049702806E-2"/>
    <s v="COILMASTER(WD)"/>
    <n v="912"/>
    <n v="918.17377007714697"/>
    <n v="1153789.4399999999"/>
    <n v="1161600"/>
  </r>
  <r>
    <s v="2022/06/08 -13"/>
    <s v="내자"/>
    <m/>
    <m/>
    <s v="ANTPO-C220015"/>
    <s v="SL220613007"/>
    <s v="220027"/>
    <s v="주식회사 앤텍"/>
    <s v="KOR Warehouse"/>
    <s v="Automotive"/>
    <s v="박인희(rosa)"/>
    <s v="양보성(david)"/>
    <x v="142"/>
    <x v="142"/>
    <x v="15"/>
    <x v="85"/>
    <n v="16000"/>
    <m/>
    <n v="0"/>
    <n v="71"/>
    <n v="0"/>
    <n v="1136000"/>
    <n v="113600"/>
    <s v="고객사(Cust)"/>
    <s v="ANTTEC"/>
    <s v="METAL P.I"/>
    <s v="MMPP"/>
    <s v="6030"/>
    <s v="INCLUDE VAT 10%(HQ)"/>
    <s v="코리아하이텍-안산본사"/>
    <s v="korea hitek"/>
    <s v="rosa/박인희"/>
    <s v="2022/06/13 오후  4:33:52"/>
    <s v="주문서"/>
    <s v="2022/04/18 -7"/>
    <s v="SO220418007"/>
    <m/>
    <m/>
    <m/>
    <n v="5.0930000000000003E-2"/>
    <n v="5.6121158467180986E-2"/>
    <s v="COILMASTER(WD)"/>
    <n v="814.88"/>
    <n v="897.93853547489573"/>
    <n v="1030920.9855999999"/>
    <n v="1136000"/>
  </r>
  <r>
    <s v="2022/06/08 -13"/>
    <s v="내자"/>
    <m/>
    <m/>
    <s v="ANTPO-C220015"/>
    <s v="SL220613007"/>
    <s v="220027"/>
    <s v="주식회사 앤텍"/>
    <s v="KOR Warehouse"/>
    <s v="Automotive"/>
    <s v="박인희(rosa)"/>
    <s v="양보성(david)"/>
    <x v="136"/>
    <x v="136"/>
    <x v="15"/>
    <x v="85"/>
    <n v="24000"/>
    <m/>
    <n v="0"/>
    <n v="71"/>
    <n v="0"/>
    <n v="1704000"/>
    <n v="170400"/>
    <s v="고객사(Cust)"/>
    <s v="ANTTEC"/>
    <s v="METAL P.I"/>
    <s v="MMPP"/>
    <s v="6030"/>
    <s v="INCLUDE VAT 10%(HQ)"/>
    <s v="코리아하이텍-안산본사"/>
    <s v="korea hitek"/>
    <s v="rosa/박인희"/>
    <s v="2022/06/13 오후  4:33:52"/>
    <s v="주문서"/>
    <s v="2022/04/18 -7"/>
    <s v="SO220418007"/>
    <m/>
    <m/>
    <m/>
    <n v="5.0930000000000003E-2"/>
    <n v="5.6121158467180986E-2"/>
    <s v="COILMASTER(WD)"/>
    <n v="1222.3200000000002"/>
    <n v="1346.9078032123437"/>
    <n v="1546381.4784000001"/>
    <n v="1704000"/>
  </r>
  <r>
    <s v="2022/06/08 -13"/>
    <s v="내자"/>
    <m/>
    <m/>
    <s v="ANTPO-C220015"/>
    <s v="SL220613007"/>
    <s v="220027"/>
    <s v="주식회사 앤텍"/>
    <s v="KOR Warehouse"/>
    <s v="Automotive"/>
    <s v="박인희(rosa)"/>
    <s v="양보성(david)"/>
    <x v="138"/>
    <x v="138"/>
    <x v="15"/>
    <x v="85"/>
    <n v="64000"/>
    <m/>
    <n v="0"/>
    <n v="71"/>
    <n v="0"/>
    <n v="4544000"/>
    <n v="454400"/>
    <s v="고객사(Cust)"/>
    <s v="ANTTEC"/>
    <s v="METAL P.I"/>
    <s v="MMPP"/>
    <s v="6030"/>
    <s v="INCLUDE VAT 10%(HQ)"/>
    <s v="코리아하이텍-안산본사"/>
    <s v="korea hitek"/>
    <s v="rosa/박인희"/>
    <s v="2022/06/13 오후  4:33:52"/>
    <s v="주문서"/>
    <s v="2022/04/18 -7"/>
    <s v="SO220418007"/>
    <m/>
    <m/>
    <m/>
    <n v="5.0930000000000003E-2"/>
    <n v="5.6121158467180986E-2"/>
    <s v="COILMASTER(WD)"/>
    <n v="3259.52"/>
    <n v="3591.7541418995829"/>
    <n v="4123683.9423999996"/>
    <n v="4544000"/>
  </r>
  <r>
    <s v="2022/06/08 -13"/>
    <s v="내자"/>
    <m/>
    <m/>
    <s v="ANTPO-C220015"/>
    <s v="SL220613007"/>
    <s v="220027"/>
    <s v="주식회사 앤텍"/>
    <s v="KOR Warehouse"/>
    <s v="Automotive"/>
    <s v="박인희(rosa)"/>
    <s v="양보성(david)"/>
    <x v="143"/>
    <x v="143"/>
    <x v="15"/>
    <x v="85"/>
    <n v="3200"/>
    <m/>
    <n v="0"/>
    <n v="121"/>
    <n v="0"/>
    <n v="387200"/>
    <n v="38720"/>
    <s v="고객사(Cust)"/>
    <s v="ANTTEC"/>
    <s v="METAL P.I"/>
    <s v="MMPP"/>
    <s v="10040"/>
    <s v="INCLUDE VAT 10%(HQ)"/>
    <s v="코리아하이텍-안산본사"/>
    <s v="korea hitek"/>
    <s v="rosa/박인희"/>
    <s v="2022/06/13 오후  4:33:52"/>
    <s v="주문서"/>
    <s v="2022/04/18 -7"/>
    <s v="SO220418007"/>
    <m/>
    <m/>
    <m/>
    <n v="9.5000000000000001E-2"/>
    <n v="9.5643101049702806E-2"/>
    <s v="COILMASTER(WD)"/>
    <n v="304"/>
    <n v="306.05792335904897"/>
    <n v="384596.47999999998"/>
    <n v="387200"/>
  </r>
  <r>
    <s v="2022/06/08 -13"/>
    <s v="내자"/>
    <m/>
    <m/>
    <s v="ANTPO-C220015"/>
    <s v="SL220613007"/>
    <s v="220027"/>
    <s v="주식회사 앤텍"/>
    <s v="KOR Warehouse"/>
    <s v="Automotive"/>
    <s v="박인희(rosa)"/>
    <s v="양보성(david)"/>
    <x v="140"/>
    <x v="140"/>
    <x v="15"/>
    <x v="85"/>
    <n v="38400"/>
    <m/>
    <n v="0"/>
    <n v="121"/>
    <n v="0"/>
    <n v="4646400"/>
    <n v="464640"/>
    <s v="고객사(Cust)"/>
    <s v="ANTTEC"/>
    <s v="METAL P.I"/>
    <s v="MMPP"/>
    <s v="10040"/>
    <s v="INCLUDE VAT 10%(HQ)"/>
    <s v="코리아하이텍-안산본사"/>
    <s v="korea hitek"/>
    <s v="rosa/박인희"/>
    <s v="2022/06/13 오후  4:33:52"/>
    <s v="주문서"/>
    <s v="2022/04/18 -7"/>
    <s v="SO220418007"/>
    <m/>
    <m/>
    <m/>
    <n v="9.5000000000000001E-2"/>
    <n v="9.5643101049702806E-2"/>
    <s v="COILMASTER(WD)"/>
    <n v="3648"/>
    <n v="3672.6950803085879"/>
    <n v="4615157.7599999998"/>
    <n v="4646400"/>
  </r>
  <r>
    <s v="2022/06/08 -12"/>
    <s v="내자"/>
    <m/>
    <m/>
    <s v="ANTPO-C220010"/>
    <s v="SL220613006"/>
    <s v="220027"/>
    <s v="주식회사 앤텍"/>
    <s v="KOR Warehouse"/>
    <s v="Automotive"/>
    <s v="박인희(rosa)"/>
    <s v="양보성(david)"/>
    <x v="119"/>
    <x v="119"/>
    <x v="15"/>
    <x v="60"/>
    <n v="84000"/>
    <m/>
    <n v="0"/>
    <n v="35"/>
    <n v="0"/>
    <n v="2940000"/>
    <n v="294000"/>
    <s v="고객사(Cust)"/>
    <s v="ANTTEC"/>
    <s v="METAL P.I"/>
    <s v="MMP"/>
    <s v="252012"/>
    <s v="INCLUDE VAT 10%(HQ)"/>
    <m/>
    <s v="이래에이엠에스"/>
    <s v="rosa/박인희"/>
    <s v="2022/07/06 오후  3:23:05"/>
    <s v="주문서"/>
    <s v="2022/03/31 -8"/>
    <s v="SO220331008"/>
    <m/>
    <m/>
    <m/>
    <n v="0.02"/>
    <n v="2.7665359807765275E-2"/>
    <s v="COILMASTER(ZQ)"/>
    <n v="1680"/>
    <n v="2323.8902238522833"/>
    <n v="2125401.5999999996"/>
    <n v="2940000.0000000005"/>
  </r>
  <r>
    <s v="2022/06/08 -12"/>
    <s v="내자"/>
    <m/>
    <m/>
    <s v="ANTPO-C220008"/>
    <s v="SL220613006"/>
    <s v="220027"/>
    <s v="주식회사 앤텍"/>
    <s v="KOR Warehouse"/>
    <s v="Automotive"/>
    <s v="박인희(rosa)"/>
    <s v="양보성(david)"/>
    <x v="113"/>
    <x v="113"/>
    <x v="15"/>
    <x v="60"/>
    <n v="81000"/>
    <m/>
    <n v="0"/>
    <n v="35"/>
    <n v="0"/>
    <n v="2835000"/>
    <n v="283500"/>
    <s v="고객사(Cust)"/>
    <s v="ANTTEC"/>
    <s v="METAL P.I"/>
    <s v="MMP"/>
    <s v="252012"/>
    <s v="INCLUDE VAT 10%(HQ)"/>
    <m/>
    <s v="유라"/>
    <s v="rosa/박인희"/>
    <s v="2022/07/06 오후  3:23:05"/>
    <s v="주문서"/>
    <s v="2022/03/11 -13"/>
    <s v="ANTPO-C220008"/>
    <m/>
    <m/>
    <m/>
    <n v="0.02"/>
    <n v="2.7665359807765275E-2"/>
    <s v="COILMASTER(ZQ)"/>
    <n v="1620"/>
    <n v="2240.8941444289871"/>
    <n v="2049494.4"/>
    <n v="2835000"/>
  </r>
  <r>
    <s v="2022/06/08 -12"/>
    <s v="내자"/>
    <m/>
    <m/>
    <s v="ANTPO-C220025"/>
    <s v="SL220613006"/>
    <s v="220027"/>
    <s v="주식회사 앤텍"/>
    <s v="KOR Warehouse"/>
    <s v="Automotive"/>
    <s v="박인희(rosa)"/>
    <s v="양보성(david)"/>
    <x v="142"/>
    <x v="142"/>
    <x v="15"/>
    <x v="85"/>
    <n v="4000"/>
    <m/>
    <n v="0"/>
    <n v="71"/>
    <n v="0"/>
    <n v="284000"/>
    <n v="28400"/>
    <s v="고객사(Cust)"/>
    <s v="ANTTEC"/>
    <s v="METAL P.I"/>
    <s v="MMPP"/>
    <s v="6030"/>
    <s v="INCLUDE VAT 10%(HQ)"/>
    <m/>
    <s v="korea hitek"/>
    <s v="rosa/박인희"/>
    <s v="2022/07/06 오후  3:23:05"/>
    <s v="주문서"/>
    <s v="2022/05/13 -3"/>
    <s v="SO220513003"/>
    <m/>
    <m/>
    <m/>
    <n v="5.0930000000000003E-2"/>
    <n v="5.6121158467180986E-2"/>
    <s v="COILMASTER(WD)"/>
    <n v="203.72"/>
    <n v="224.48463386872393"/>
    <n v="257730.24639999997"/>
    <n v="284000"/>
  </r>
  <r>
    <s v="2022/06/08 -12"/>
    <s v="내자"/>
    <m/>
    <m/>
    <s v="ANTPO-C220023"/>
    <s v="SL220613006"/>
    <s v="220027"/>
    <s v="주식회사 앤텍"/>
    <s v="KOR Warehouse"/>
    <s v="Automotive"/>
    <s v="박인희(rosa)"/>
    <s v="양보성(david)"/>
    <x v="144"/>
    <x v="144"/>
    <x v="15"/>
    <x v="92"/>
    <n v="9000"/>
    <m/>
    <n v="0"/>
    <n v="76"/>
    <n v="0"/>
    <n v="684000"/>
    <n v="68400"/>
    <s v="고객사(Cust)"/>
    <s v="ANTTEC"/>
    <s v="METAL P.I"/>
    <s v="MMPP"/>
    <s v="4020"/>
    <s v="INCLUDE VAT 10%(HQ)"/>
    <m/>
    <s v="mando"/>
    <s v="rosa/박인희"/>
    <s v="2022/07/06 오후  3:23:05"/>
    <s v="주문서"/>
    <s v="2022/05/09 -4"/>
    <s v="SO220509004"/>
    <m/>
    <m/>
    <m/>
    <n v="5.1330000000000001E-2"/>
    <n v="6.0073352725433168E-2"/>
    <s v="COILMASTER(WD)"/>
    <n v="461.97"/>
    <n v="540.66017452889855"/>
    <n v="584447.48639999994"/>
    <n v="684000.00000000012"/>
  </r>
  <r>
    <s v="2022/06/08 -12"/>
    <s v="내자"/>
    <m/>
    <m/>
    <s v="ANTPO-C220013"/>
    <s v="SL220613006"/>
    <s v="220027"/>
    <s v="주식회사 앤텍"/>
    <s v="KOR Warehouse"/>
    <s v="Automotive"/>
    <s v="박인희(rosa)"/>
    <s v="양보성(david)"/>
    <x v="145"/>
    <x v="145"/>
    <x v="15"/>
    <x v="96"/>
    <n v="6300"/>
    <m/>
    <n v="0"/>
    <n v="229"/>
    <n v="0"/>
    <n v="1442700"/>
    <n v="144270"/>
    <s v="고객사(Cust)"/>
    <s v="ANTTEC"/>
    <s v="METAL P.I"/>
    <s v="MMPP"/>
    <s v="13070"/>
    <s v="INCLUDE VAT 10%(HQ)"/>
    <m/>
    <s v="ONEGEAN"/>
    <s v="rosa/박인희"/>
    <s v="2022/07/06 오후  3:23:05"/>
    <s v="주문서"/>
    <s v="2022/04/11 -6"/>
    <s v="SO220411006"/>
    <m/>
    <m/>
    <m/>
    <n v="0.17899999999999999"/>
    <n v="0.18101049702794994"/>
    <s v="COILMASTER(WD)"/>
    <n v="1127.7"/>
    <n v="1140.3661312760846"/>
    <n v="1426675.824"/>
    <n v="1442700"/>
  </r>
  <r>
    <s v="2022/06/08 -12"/>
    <s v="내자"/>
    <m/>
    <m/>
    <s v="ANTPO-C220015"/>
    <s v="SL220613006"/>
    <s v="220027"/>
    <s v="주식회사 앤텍"/>
    <s v="KOR Warehouse"/>
    <s v="Automotive"/>
    <s v="박인희(rosa)"/>
    <s v="양보성(david)"/>
    <x v="143"/>
    <x v="143"/>
    <x v="15"/>
    <x v="85"/>
    <n v="800"/>
    <m/>
    <n v="0"/>
    <n v="121"/>
    <n v="0"/>
    <n v="96800"/>
    <n v="9680"/>
    <s v="고객사(Cust)"/>
    <s v="ANTTEC"/>
    <s v="METAL P.I"/>
    <s v="MMPP"/>
    <s v="10040"/>
    <s v="INCLUDE VAT 10%(HQ)"/>
    <m/>
    <s v="korea hitek"/>
    <s v="rosa/박인희"/>
    <s v="2022/07/06 오후  3:23:05"/>
    <s v="주문서"/>
    <s v="2022/04/18 -7"/>
    <s v="SO220418007"/>
    <m/>
    <m/>
    <m/>
    <n v="9.5000000000000001E-2"/>
    <n v="9.5643101049702806E-2"/>
    <s v="COILMASTER(WD)"/>
    <n v="76"/>
    <n v="76.514480839762243"/>
    <n v="96149.119999999995"/>
    <n v="96800"/>
  </r>
  <r>
    <s v="2022/06/08 -12"/>
    <s v="내자"/>
    <m/>
    <m/>
    <s v="ANTPO-C220010"/>
    <s v="SL220613006"/>
    <s v="220027"/>
    <s v="주식회사 앤텍"/>
    <s v="KOR Warehouse"/>
    <s v="Automotive"/>
    <s v="박인희(rosa)"/>
    <s v="양보성(david)"/>
    <x v="146"/>
    <x v="146"/>
    <x v="15"/>
    <x v="97"/>
    <n v="6400"/>
    <m/>
    <n v="0"/>
    <n v="140"/>
    <n v="0"/>
    <n v="896000"/>
    <n v="89600"/>
    <s v="고객사(Cust)"/>
    <s v="ANTTEC"/>
    <s v="METAL P.I"/>
    <s v="MMPP"/>
    <s v="10040"/>
    <s v="INCLUDE VAT 10%(HQ)"/>
    <m/>
    <s v="센서콘"/>
    <s v="rosa/박인희"/>
    <s v="2022/07/06 오후  3:23:05"/>
    <s v="주문서"/>
    <s v="2022/03/31 -8"/>
    <s v="SO220331008"/>
    <m/>
    <m/>
    <m/>
    <n v="0.1"/>
    <n v="0.1106614392310611"/>
    <s v="COILMASTER(WD)"/>
    <n v="640"/>
    <n v="708.2332110787911"/>
    <n v="809676.79999999993"/>
    <n v="896000.00000000012"/>
  </r>
  <r>
    <s v="2022/06/08 -12"/>
    <s v="내자"/>
    <m/>
    <m/>
    <s v="ANTPO-C220010"/>
    <s v="SL220613006"/>
    <s v="220027"/>
    <s v="주식회사 앤텍"/>
    <s v="KOR Warehouse"/>
    <s v="Automotive"/>
    <s v="박인희(rosa)"/>
    <s v="양보성(david)"/>
    <x v="44"/>
    <x v="44"/>
    <x v="15"/>
    <x v="39"/>
    <n v="3000"/>
    <m/>
    <n v="0"/>
    <n v="35"/>
    <n v="0"/>
    <n v="105000"/>
    <n v="10500"/>
    <s v="고객사(Cust)"/>
    <s v="ANTTEC"/>
    <s v="METAL P.I"/>
    <s v="MMP"/>
    <s v="252012"/>
    <s v="INCLUDE VAT 10%(HQ)"/>
    <m/>
    <s v="진영전기"/>
    <s v="rosa/박인희"/>
    <s v="2022/07/06 오후  3:23:05"/>
    <s v="주문서"/>
    <s v="2022/03/31 -8"/>
    <s v="SO220331008"/>
    <m/>
    <m/>
    <m/>
    <n v="0.02"/>
    <n v="2.7665359807765275E-2"/>
    <s v="COILMASTER(ZQ)"/>
    <n v="60"/>
    <n v="82.996079423295825"/>
    <n v="75907.199999999997"/>
    <n v="105000"/>
  </r>
  <r>
    <s v="2022/06/08 -12"/>
    <s v="내자"/>
    <m/>
    <m/>
    <s v="ANTPO-C220010"/>
    <s v="SL220613006"/>
    <s v="220027"/>
    <s v="주식회사 앤텍"/>
    <s v="KOR Warehouse"/>
    <s v="Automotive"/>
    <s v="박인희(rosa)"/>
    <s v="양보성(david)"/>
    <x v="43"/>
    <x v="43"/>
    <x v="15"/>
    <x v="38"/>
    <n v="200000"/>
    <m/>
    <n v="0"/>
    <n v="77"/>
    <n v="0"/>
    <n v="15400000"/>
    <n v="1540000"/>
    <s v="고객사(Cust)"/>
    <s v="ANTTEC"/>
    <s v="COMMON MODE FILTER"/>
    <s v="CMF(S.L)"/>
    <s v="4532"/>
    <s v="INCLUDE VAT 10%(HQ)"/>
    <m/>
    <s v="SL"/>
    <s v="rosa/박인희"/>
    <s v="2022/07/06 오후  3:23:05"/>
    <s v="주문서"/>
    <s v="2022/03/31 -8"/>
    <s v="SO220331008"/>
    <m/>
    <m/>
    <m/>
    <n v="4.9320000000000003E-2"/>
    <n v="6.0863791577083604E-2"/>
    <s v="COILMASTER(ZQ)"/>
    <n v="9864"/>
    <n v="12172.758315416721"/>
    <n v="12479143.68"/>
    <n v="15400000"/>
  </r>
  <r>
    <s v="2022/06/08 -12"/>
    <s v="내자"/>
    <m/>
    <m/>
    <s v="ANTPO-C220010"/>
    <s v="SL220613006"/>
    <s v="220027"/>
    <s v="주식회사 앤텍"/>
    <s v="KOR Warehouse"/>
    <s v="Automotive"/>
    <s v="박인희(rosa)"/>
    <s v="양보성(david)"/>
    <x v="79"/>
    <x v="79"/>
    <x v="15"/>
    <x v="38"/>
    <n v="30500"/>
    <m/>
    <n v="0"/>
    <n v="81"/>
    <n v="0"/>
    <n v="2470500"/>
    <n v="247050"/>
    <s v="고객사(Cust)"/>
    <s v="ANTTEC"/>
    <s v="COMMON MODE FILTER"/>
    <s v="CMF(S.L)"/>
    <s v="4532"/>
    <s v="INCLUDE VAT 10%(HQ)"/>
    <m/>
    <s v="SL"/>
    <s v="rosa/박인희"/>
    <s v="2022/07/06 오후  3:23:05"/>
    <s v="주문서"/>
    <s v="2022/03/31 -8"/>
    <s v="SO220331008"/>
    <m/>
    <m/>
    <m/>
    <n v="5.7820000000000003E-2"/>
    <n v="6.4025546983685344E-2"/>
    <s v="COILMASTER(ZQ)"/>
    <n v="1763.51"/>
    <n v="1952.779183002403"/>
    <n v="2231051.7711999998"/>
    <n v="2470500"/>
  </r>
  <r>
    <s v="2022/06/08 -11"/>
    <s v="외자"/>
    <m/>
    <m/>
    <s v="4500282723"/>
    <s v="SL220613005"/>
    <s v="220013"/>
    <s v="(주)휴맥스"/>
    <s v="KOR Warehouse"/>
    <s v="H.A/Settop/AV"/>
    <s v="박인희(rosa)"/>
    <s v="유상훈(sam)"/>
    <x v="68"/>
    <x v="68"/>
    <x v="57"/>
    <x v="57"/>
    <n v="42000"/>
    <s v="USD"/>
    <n v="1198.3399999999999"/>
    <n v="1.7999999999999999E-2"/>
    <n v="756"/>
    <n v="905945"/>
    <m/>
    <s v="고객사(Cust)"/>
    <s v="휴맥스"/>
    <s v="METAL P.I"/>
    <s v="MMP"/>
    <s v="252010"/>
    <s v="NOT INCLUDE VAT 0%(ALL)"/>
    <m/>
    <s v="1/25일 : 21년잔량 USD 일괄 UPLOAD"/>
    <s v="rosa/박인희"/>
    <s v="2022/06/13 오후  3:39:47"/>
    <s v="주문서"/>
    <s v="2022/01/01 -508"/>
    <s v="SO220101508"/>
    <m/>
    <m/>
    <m/>
    <n v="1.4E-2"/>
    <n v="1.7999999999999999E-2"/>
    <s v="COILMASTER(ZQ)"/>
    <n v="588"/>
    <n v="755.99999999999989"/>
    <n v="743890.55999999994"/>
    <n v="956430.71999999974"/>
  </r>
  <r>
    <s v="2022/06/08 -11"/>
    <s v="외자"/>
    <m/>
    <m/>
    <s v="4500291644"/>
    <s v="SL220613005"/>
    <s v="220013"/>
    <s v="(주)휴맥스"/>
    <s v="KOR Warehouse"/>
    <s v="H.A/Settop/AV"/>
    <s v="박인희(rosa)"/>
    <s v="유상훈(sam)"/>
    <x v="82"/>
    <x v="82"/>
    <x v="61"/>
    <x v="63"/>
    <n v="39000"/>
    <s v="USD"/>
    <n v="1198.3399999999999"/>
    <n v="1.7999999999999999E-2"/>
    <n v="702"/>
    <n v="841235"/>
    <m/>
    <s v="고객사(Cust)"/>
    <s v="휴맥스"/>
    <s v="METAL P.I"/>
    <s v="MMP"/>
    <s v="252010"/>
    <s v="NOT INCLUDE VAT 0%(ALL)"/>
    <m/>
    <m/>
    <s v="rosa/박인희"/>
    <s v="2022/06/13 오후  3:39:47"/>
    <s v="주문서"/>
    <s v="2022/03/28 -5"/>
    <s v="SO220328005"/>
    <m/>
    <m/>
    <m/>
    <n v="1.4E-2"/>
    <n v="1.7999999999999999E-2"/>
    <s v="COILMASTER(ZQ)"/>
    <n v="546"/>
    <n v="702"/>
    <n v="690755.5199999999"/>
    <n v="888114.23999999987"/>
  </r>
  <r>
    <s v="2022/06/08 -11"/>
    <s v="외자"/>
    <m/>
    <m/>
    <s v="4500286725"/>
    <s v="SL220613005"/>
    <s v="220013"/>
    <s v="(주)휴맥스"/>
    <s v="KOR Warehouse"/>
    <s v="H.A/Settop/AV"/>
    <s v="박인희(rosa)"/>
    <s v="유상훈(sam)"/>
    <x v="83"/>
    <x v="83"/>
    <x v="62"/>
    <x v="64"/>
    <n v="120000"/>
    <s v="USD"/>
    <n v="1198.3399999999999"/>
    <n v="1.7999999999999999E-2"/>
    <n v="2160"/>
    <n v="2588414"/>
    <m/>
    <s v="고객사(Cust)"/>
    <s v="휴맥스"/>
    <s v="METAL P.I"/>
    <s v="MMP"/>
    <s v="252010"/>
    <s v="NOT INCLUDE VAT 0%(ALL)"/>
    <m/>
    <s v="1/25일 : 1/18일까지 USD 일괄 UPLOAD"/>
    <s v="rosa/박인희"/>
    <s v="2022/06/13 오후  3:39:47"/>
    <s v="주문서"/>
    <s v="2022/01/01 -611"/>
    <s v="SO220101611"/>
    <m/>
    <m/>
    <m/>
    <n v="1.4E-2"/>
    <n v="1.7999999999999999E-2"/>
    <s v="COILMASTER(ZQ)"/>
    <n v="1680"/>
    <n v="2160"/>
    <n v="2125401.5999999996"/>
    <n v="2732659.1999999997"/>
  </r>
  <r>
    <s v="2022/06/08 -7"/>
    <s v="외자"/>
    <s v="CM-220608CMHQ-BR"/>
    <s v="FedEX AWB NO. 7770 6762 3832"/>
    <s v="B74.000105"/>
    <s v="SL220609001"/>
    <s v="221111"/>
    <s v="Boran Technologies ltd."/>
    <s v="KOR Warehouse"/>
    <s v="Automotive"/>
    <s v="차서진(Jeanniecha)"/>
    <s v="미국영업(USA)"/>
    <x v="147"/>
    <x v="147"/>
    <x v="15"/>
    <x v="98"/>
    <n v="15200"/>
    <s v="USD"/>
    <n v="1257.0999999999999"/>
    <n v="0.2"/>
    <n v="3040"/>
    <n v="3821584"/>
    <m/>
    <s v="고객사(Cust)"/>
    <s v="BORAN"/>
    <s v="FERRITE P.I"/>
    <s v="MPLD"/>
    <s v="8050"/>
    <s v="NOT INCLUDE VAT 0%(ALL)"/>
    <s v="CMWD220608-02HQ-AT-BORAN"/>
    <m/>
    <s v="Jeanniecha/차서진"/>
    <s v="2022/06/09 오전  11:56:35"/>
    <s v="주문서"/>
    <s v="2022/03/31 -9"/>
    <s v="SO220331009"/>
    <m/>
    <m/>
    <m/>
    <n v="0.16"/>
    <n v="0.2"/>
    <s v="COILMASTER(WD)"/>
    <n v="2432"/>
    <n v="3040"/>
    <n v="3076771.8399999999"/>
    <n v="3845964.8"/>
  </r>
  <r>
    <s v="2022/06/07 -9"/>
    <s v="외자"/>
    <m/>
    <m/>
    <s v="2204070412LGIT"/>
    <s v="SL220629018"/>
    <s v="220018"/>
    <s v="엘지이노텍"/>
    <s v="KOR Warehouse"/>
    <s v="Automotive"/>
    <s v="차세권(golderg)"/>
    <s v="차세권(golderg)"/>
    <x v="93"/>
    <x v="93"/>
    <x v="72"/>
    <x v="74"/>
    <n v="3500"/>
    <s v="USD"/>
    <n v="1251.2"/>
    <n v="0.28799999999999998"/>
    <n v="1008"/>
    <n v="1261210"/>
    <m/>
    <s v="고객사(Cust)"/>
    <s v="엘지이노텍"/>
    <s v="METAL P.I"/>
    <s v="MMPP"/>
    <s v="13050"/>
    <s v="NOT INCLUDE VAT 0%(ALL)"/>
    <s v="220610-AL1"/>
    <m/>
    <s v="Golderg/차세권"/>
    <s v="2022/06/29 오후  5:56:28"/>
    <s v="주문서"/>
    <s v="2022/04/13 -1"/>
    <s v="SO220413001"/>
    <m/>
    <m/>
    <m/>
    <n v="0.22500000000000001"/>
    <n v="0.28799999999999998"/>
    <s v="COILMASTER(WD)"/>
    <n v="787.5"/>
    <n v="1007.9999999999999"/>
    <n v="996281.99999999988"/>
    <n v="1275240.9599999997"/>
  </r>
  <r>
    <s v="2022/06/07 -8"/>
    <s v="외자"/>
    <m/>
    <m/>
    <m/>
    <s v="SL220614002"/>
    <s v="220013"/>
    <s v="(주)휴맥스"/>
    <s v="KOR Warehouse"/>
    <s v="H.A/Settop/AV"/>
    <s v="박인희(rosa)"/>
    <s v="유상훈(sam)"/>
    <x v="148"/>
    <x v="148"/>
    <x v="91"/>
    <x v="99"/>
    <n v="3000"/>
    <s v="USD"/>
    <n v="1198.3399999999999"/>
    <n v="2.0500000000000001E-2"/>
    <n v="61.5"/>
    <n v="73698"/>
    <m/>
    <s v="고객사(Cust)"/>
    <s v="휴맥스"/>
    <s v="METAL P.I"/>
    <s v="MMP"/>
    <s v="201610"/>
    <s v="NOT INCLUDE VAT 0%(ALL)"/>
    <s v="HUMAX 개발PO"/>
    <m/>
    <s v="rosa/박인희"/>
    <s v="2022/06/14 오전  10:16:41"/>
    <m/>
    <m/>
    <m/>
    <m/>
    <m/>
    <m/>
    <n v="1.4E-2"/>
    <n v="2.0500000000000001E-2"/>
    <s v="COILMASTER(ZQ)"/>
    <n v="42"/>
    <n v="61.5"/>
    <n v="53135.039999999994"/>
    <n v="77804.87999999999"/>
  </r>
  <r>
    <s v="2022/06/07 -8"/>
    <s v="외자"/>
    <m/>
    <m/>
    <s v="4500291518"/>
    <s v="SL220614002"/>
    <s v="220013"/>
    <s v="(주)휴맥스"/>
    <s v="KOR Warehouse"/>
    <s v="H.A/Settop/AV"/>
    <s v="박인희(rosa)"/>
    <s v="유상훈(sam)"/>
    <x v="81"/>
    <x v="81"/>
    <x v="60"/>
    <x v="62"/>
    <n v="15000"/>
    <s v="USD"/>
    <n v="1198.3399999999999"/>
    <n v="1.7999999999999999E-2"/>
    <n v="270"/>
    <n v="319599"/>
    <m/>
    <s v="고객사(Cust)"/>
    <s v="휴맥스"/>
    <s v="METAL P.I"/>
    <s v="MMP"/>
    <s v="252010"/>
    <s v="NOT INCLUDE VAT 0%(ALL)"/>
    <s v="HUMAX 개발PO"/>
    <m/>
    <s v="rosa/박인희"/>
    <s v="2022/06/14 오전  10:16:41"/>
    <s v="주문서"/>
    <s v="2022/03/22 -10"/>
    <s v="4500291518"/>
    <m/>
    <m/>
    <m/>
    <n v="1.4E-2"/>
    <n v="1.7999999999999999E-2"/>
    <s v="COILMASTER(ZQ)"/>
    <n v="210"/>
    <n v="270"/>
    <n v="265675.19999999995"/>
    <n v="341582.39999999997"/>
  </r>
  <r>
    <s v="2022/06/07 -8"/>
    <s v="외자"/>
    <m/>
    <m/>
    <s v="4500282723"/>
    <s v="SL220614002"/>
    <s v="220013"/>
    <s v="(주)휴맥스"/>
    <s v="KOR Warehouse"/>
    <s v="H.A/Settop/AV"/>
    <s v="박인희(rosa)"/>
    <s v="유상훈(sam)"/>
    <x v="68"/>
    <x v="68"/>
    <x v="57"/>
    <x v="57"/>
    <n v="117000"/>
    <s v="USD"/>
    <n v="1198.3399999999999"/>
    <n v="1.7999999999999999E-2"/>
    <n v="2106"/>
    <n v="2523704"/>
    <m/>
    <s v="고객사(Cust)"/>
    <s v="휴맥스"/>
    <s v="METAL P.I"/>
    <s v="MMP"/>
    <s v="252010"/>
    <s v="NOT INCLUDE VAT 0%(ALL)"/>
    <s v="HUMAX 개발PO"/>
    <s v="1/25일 : 21년잔량 USD 일괄 UPLOAD"/>
    <s v="rosa/박인희"/>
    <s v="2022/06/14 오전  10:16:41"/>
    <s v="주문서"/>
    <s v="2022/01/01 -508"/>
    <s v="SO220101508"/>
    <m/>
    <m/>
    <m/>
    <n v="1.4E-2"/>
    <n v="1.7999999999999999E-2"/>
    <s v="COILMASTER(ZQ)"/>
    <n v="1638"/>
    <n v="2106"/>
    <n v="2072266.5599999998"/>
    <n v="2664342.7199999997"/>
  </r>
  <r>
    <s v="2022/06/07 -8"/>
    <s v="외자"/>
    <m/>
    <m/>
    <s v="4500291518"/>
    <s v="SL220614002"/>
    <s v="220013"/>
    <s v="(주)휴맥스"/>
    <s v="KOR Warehouse"/>
    <s v="H.A/Settop/AV"/>
    <s v="박인희(rosa)"/>
    <s v="유상훈(sam)"/>
    <x v="83"/>
    <x v="83"/>
    <x v="62"/>
    <x v="64"/>
    <n v="225000"/>
    <s v="USD"/>
    <n v="1198.3399999999999"/>
    <n v="1.7999999999999999E-2"/>
    <n v="4050"/>
    <n v="4853277"/>
    <m/>
    <s v="고객사(Cust)"/>
    <s v="휴맥스"/>
    <s v="METAL P.I"/>
    <s v="MMP"/>
    <s v="252010"/>
    <s v="NOT INCLUDE VAT 0%(ALL)"/>
    <s v="HUMAX 개발PO"/>
    <m/>
    <s v="rosa/박인희"/>
    <s v="2022/06/14 오전  10:16:41"/>
    <s v="주문서"/>
    <s v="2022/03/22 -10"/>
    <s v="4500291518"/>
    <m/>
    <m/>
    <m/>
    <n v="1.4E-2"/>
    <n v="1.7999999999999999E-2"/>
    <s v="COILMASTER(ZQ)"/>
    <n v="3150"/>
    <n v="4049.9999999999995"/>
    <n v="3985127.9999999995"/>
    <n v="5123735.9999999991"/>
  </r>
  <r>
    <s v="2022/06/05 -1"/>
    <s v="외자"/>
    <m/>
    <m/>
    <s v="220421 보충PO"/>
    <s v="SL220629017"/>
    <s v="220018"/>
    <s v="엘지이노텍"/>
    <s v="KOR Warehouse"/>
    <s v="Automotive"/>
    <s v="차세권(golderg)"/>
    <s v="차세권(golderg)"/>
    <x v="95"/>
    <x v="95"/>
    <x v="74"/>
    <x v="76"/>
    <n v="3200"/>
    <s v="USD"/>
    <n v="1251.2"/>
    <n v="0.19"/>
    <n v="608"/>
    <n v="760730"/>
    <m/>
    <s v="고객사(Cust)"/>
    <s v="엘지이노텍"/>
    <s v="METAL P.I"/>
    <s v="MMPP"/>
    <s v="10040"/>
    <s v="NOT INCLUDE VAT 0%(ALL)"/>
    <s v="220610-AL1"/>
    <m/>
    <s v="Golderg/차세권"/>
    <s v="2022/06/29 오후  5:55:23"/>
    <s v="주문서"/>
    <s v="2022/04/21 -3"/>
    <s v="SO220421003"/>
    <m/>
    <m/>
    <m/>
    <n v="0.14549999999999999"/>
    <n v="0.19"/>
    <s v="COILMASTER(WD)"/>
    <n v="465.59999999999997"/>
    <n v="608"/>
    <n v="589039.87199999986"/>
    <n v="769192.95999999996"/>
  </r>
  <r>
    <s v="2022/06/05 -1"/>
    <s v="외자"/>
    <m/>
    <m/>
    <s v="2204070412LGIT"/>
    <s v="SL220629017"/>
    <s v="220018"/>
    <s v="엘지이노텍"/>
    <s v="KOR Warehouse"/>
    <s v="Automotive"/>
    <s v="차세권(golderg)"/>
    <s v="차세권(golderg)"/>
    <x v="95"/>
    <x v="95"/>
    <x v="74"/>
    <x v="76"/>
    <n v="4800"/>
    <s v="USD"/>
    <n v="1251.2"/>
    <n v="0.19"/>
    <n v="912"/>
    <n v="1141094"/>
    <m/>
    <s v="고객사(Cust)"/>
    <s v="엘지이노텍"/>
    <s v="METAL P.I"/>
    <s v="MMPP"/>
    <s v="10040"/>
    <s v="NOT INCLUDE VAT 0%(ALL)"/>
    <s v="220610-AL1"/>
    <m/>
    <s v="Golderg/차세권"/>
    <s v="2022/06/29 오후  5:55:23"/>
    <s v="주문서"/>
    <s v="2022/04/13 -1"/>
    <s v="SO220413001"/>
    <m/>
    <m/>
    <m/>
    <n v="0.14549999999999999"/>
    <n v="0.19"/>
    <s v="COILMASTER(WD)"/>
    <n v="698.4"/>
    <n v="912"/>
    <n v="883559.80799999984"/>
    <n v="1153789.4399999999"/>
  </r>
  <r>
    <s v="2022/06/03 -6"/>
    <s v="외자"/>
    <m/>
    <m/>
    <s v="2205200616LGD"/>
    <s v="SL220629045"/>
    <s v="220016"/>
    <s v="LG DISPLAY(KOR)"/>
    <s v="KOR Warehouse"/>
    <s v="Display"/>
    <s v="차세권(golderg)"/>
    <s v="차세권(golderg)"/>
    <x v="59"/>
    <x v="59"/>
    <x v="48"/>
    <x v="48"/>
    <n v="3000"/>
    <s v="USD"/>
    <n v="1251.2"/>
    <n v="3.1E-2"/>
    <n v="93"/>
    <n v="116362"/>
    <m/>
    <s v="고객사(Cust)"/>
    <s v="LG DISPLAY"/>
    <s v="METAL P.I"/>
    <s v="MMP"/>
    <s v="201610"/>
    <s v="NOT INCLUDE VAT 0%(ALL)"/>
    <s v="220603-M01"/>
    <m/>
    <s v="Golderg/차세권"/>
    <s v="2022/06/29 오후  8:40:45"/>
    <s v="주문서"/>
    <s v="2022/06/16 -10"/>
    <s v="SO220616010"/>
    <m/>
    <m/>
    <m/>
    <n v="1.9E-2"/>
    <n v="3.1E-2"/>
    <s v="COILMASTER(ZQ)"/>
    <n v="57"/>
    <n v="93"/>
    <n v="72111.839999999997"/>
    <n v="117656.15999999999"/>
  </r>
  <r>
    <s v="2022/06/03 -6"/>
    <s v="외자"/>
    <m/>
    <m/>
    <s v="2204290512LGD"/>
    <s v="SL220629045"/>
    <s v="220016"/>
    <s v="LG DISPLAY(KOR)"/>
    <s v="KOR Warehouse"/>
    <s v="Display"/>
    <s v="차세권(golderg)"/>
    <s v="차세권(golderg)"/>
    <x v="97"/>
    <x v="97"/>
    <x v="76"/>
    <x v="78"/>
    <n v="192000"/>
    <s v="USD"/>
    <n v="1251.2"/>
    <n v="2.7400000000000001E-2"/>
    <n v="5260.8"/>
    <n v="6582313"/>
    <m/>
    <s v="고객사(Cust)"/>
    <s v="LG DISPLAY"/>
    <s v="METAL P.I"/>
    <s v="MMPP"/>
    <s v="252010"/>
    <s v="NOT INCLUDE VAT 0%(ALL)"/>
    <s v="220603-M01"/>
    <m/>
    <s v="Golderg/차세권"/>
    <s v="2022/06/29 오후  8:40:45"/>
    <s v="주문서"/>
    <s v="2022/05/12 -8"/>
    <s v="SO220512008"/>
    <m/>
    <m/>
    <m/>
    <n v="2.1000000000000001E-2"/>
    <n v="2.7400000000000001E-2"/>
    <s v="COILMASTER(ZQ)"/>
    <n v="4032.0000000000005"/>
    <n v="5260.8"/>
    <n v="5100963.8399999999"/>
    <n v="6655543.2960000001"/>
  </r>
  <r>
    <s v="2022/06/03 -6"/>
    <s v="외자"/>
    <m/>
    <m/>
    <s v="2203220328"/>
    <s v="SL220629045"/>
    <s v="220016"/>
    <s v="LG DISPLAY(KOR)"/>
    <s v="KOR Warehouse"/>
    <s v="Display"/>
    <s v="차세권(golderg)"/>
    <s v="차세권(golderg)"/>
    <x v="60"/>
    <x v="60"/>
    <x v="49"/>
    <x v="49"/>
    <n v="6000"/>
    <s v="USD"/>
    <n v="1251.2"/>
    <n v="6.2859999999999999E-2"/>
    <n v="377.16"/>
    <n v="471903"/>
    <m/>
    <s v="고객사(Cust)"/>
    <s v="LG DISPLAY"/>
    <s v="METAL P.I"/>
    <s v="MMPP"/>
    <s v="6024"/>
    <s v="NOT INCLUDE VAT 0%(ALL)"/>
    <s v="220603-M01"/>
    <m/>
    <s v="Golderg/차세권"/>
    <s v="2022/06/29 오후  8:40:45"/>
    <s v="주문서"/>
    <s v="2022/03/28 -1"/>
    <s v="SO220328001"/>
    <m/>
    <m/>
    <m/>
    <n v="5.604E-2"/>
    <n v="6.2859999999999999E-2"/>
    <s v="COILMASTER(WD)"/>
    <n v="336.24"/>
    <n v="377.15999999999997"/>
    <n v="425383.94879999995"/>
    <n v="477152.65919999994"/>
  </r>
  <r>
    <s v="2022/06/03 -6"/>
    <s v="외자"/>
    <m/>
    <m/>
    <s v="2203090321"/>
    <s v="SL220629045"/>
    <s v="220016"/>
    <s v="LG DISPLAY(KOR)"/>
    <s v="KOR Warehouse"/>
    <s v="Display"/>
    <s v="차세권(golderg)"/>
    <s v="차세권(golderg)"/>
    <x v="60"/>
    <x v="60"/>
    <x v="49"/>
    <x v="49"/>
    <n v="9000"/>
    <s v="USD"/>
    <n v="1251.2"/>
    <n v="6.2859999999999999E-2"/>
    <n v="565.74"/>
    <n v="707854"/>
    <m/>
    <s v="고객사(Cust)"/>
    <s v="LG DISPLAY"/>
    <s v="METAL P.I"/>
    <s v="MMPP"/>
    <s v="6024"/>
    <s v="NOT INCLUDE VAT 0%(ALL)"/>
    <s v="220603-M01"/>
    <m/>
    <s v="Golderg/차세권"/>
    <s v="2022/06/29 오후  8:40:45"/>
    <s v="주문서"/>
    <s v="2022/03/22 -1"/>
    <s v="2203090321"/>
    <m/>
    <m/>
    <m/>
    <n v="5.604E-2"/>
    <n v="6.2859999999999999E-2"/>
    <s v="COILMASTER(WD)"/>
    <n v="504.36"/>
    <n v="565.74"/>
    <n v="638075.92319999996"/>
    <n v="715728.98879999993"/>
  </r>
  <r>
    <s v="2022/06/03 -6"/>
    <s v="외자"/>
    <m/>
    <m/>
    <s v="2205200616LGD"/>
    <s v="SL220629045"/>
    <s v="220016"/>
    <s v="LG DISPLAY(KOR)"/>
    <s v="KOR Warehouse"/>
    <s v="Display"/>
    <s v="차세권(golderg)"/>
    <s v="차세권(golderg)"/>
    <x v="61"/>
    <x v="61"/>
    <x v="50"/>
    <x v="50"/>
    <n v="6000"/>
    <s v="USD"/>
    <n v="1251.2"/>
    <n v="5.4960000000000002E-2"/>
    <n v="329.76"/>
    <n v="412596"/>
    <m/>
    <s v="고객사(Cust)"/>
    <s v="LG DISPLAY"/>
    <s v="METAL P.I"/>
    <s v="MMPP"/>
    <s v="6030"/>
    <s v="NOT INCLUDE VAT 0%(ALL)"/>
    <s v="220603-M01"/>
    <m/>
    <s v="Golderg/차세권"/>
    <s v="2022/06/29 오후  8:40:45"/>
    <s v="주문서"/>
    <s v="2022/06/16 -10"/>
    <s v="SO220616010"/>
    <m/>
    <m/>
    <m/>
    <n v="4.9000000000000002E-2"/>
    <n v="5.4960000000000002E-2"/>
    <s v="COILMASTER(WD)"/>
    <n v="294"/>
    <n v="329.76"/>
    <n v="371945.27999999997"/>
    <n v="417185.97119999997"/>
  </r>
  <r>
    <s v="2022/06/03 -6"/>
    <s v="외자"/>
    <m/>
    <m/>
    <s v="2205130519LGD"/>
    <s v="SL220629045"/>
    <s v="220016"/>
    <s v="LG DISPLAY(KOR)"/>
    <s v="KOR Warehouse"/>
    <s v="Display"/>
    <s v="차세권(golderg)"/>
    <s v="차세권(golderg)"/>
    <x v="61"/>
    <x v="61"/>
    <x v="50"/>
    <x v="50"/>
    <n v="7000"/>
    <s v="USD"/>
    <n v="1251.2"/>
    <n v="5.4960000000000002E-2"/>
    <n v="384.72"/>
    <n v="481362"/>
    <m/>
    <s v="고객사(Cust)"/>
    <s v="LG DISPLAY"/>
    <s v="METAL P.I"/>
    <s v="MMPP"/>
    <s v="6030"/>
    <s v="NOT INCLUDE VAT 0%(ALL)"/>
    <s v="220603-M01"/>
    <m/>
    <s v="Golderg/차세권"/>
    <s v="2022/06/29 오후  8:40:45"/>
    <s v="주문서"/>
    <s v="2022/05/19 -7"/>
    <s v="SO220519007"/>
    <m/>
    <m/>
    <m/>
    <n v="4.9000000000000002E-2"/>
    <n v="5.4960000000000002E-2"/>
    <s v="COILMASTER(WD)"/>
    <n v="343"/>
    <n v="384.72"/>
    <n v="433936.16"/>
    <n v="486716.96639999998"/>
  </r>
  <r>
    <s v="2022/06/03 -6"/>
    <s v="외자"/>
    <m/>
    <m/>
    <s v="2204290512LGD"/>
    <s v="SL220629045"/>
    <s v="220016"/>
    <s v="LG DISPLAY(KOR)"/>
    <s v="KOR Warehouse"/>
    <s v="Display"/>
    <s v="차세권(golderg)"/>
    <s v="차세권(golderg)"/>
    <x v="61"/>
    <x v="61"/>
    <x v="50"/>
    <x v="50"/>
    <n v="5000"/>
    <s v="USD"/>
    <n v="1251.2"/>
    <n v="5.4960000000000002E-2"/>
    <n v="274.8"/>
    <n v="343830"/>
    <m/>
    <s v="고객사(Cust)"/>
    <s v="LG DISPLAY"/>
    <s v="METAL P.I"/>
    <s v="MMPP"/>
    <s v="6030"/>
    <s v="NOT INCLUDE VAT 0%(ALL)"/>
    <s v="220603-M01"/>
    <m/>
    <s v="Golderg/차세권"/>
    <s v="2022/06/29 오후  8:40:45"/>
    <s v="주문서"/>
    <s v="2022/05/12 -8"/>
    <s v="SO220512008"/>
    <m/>
    <m/>
    <m/>
    <n v="4.9000000000000002E-2"/>
    <n v="5.4960000000000002E-2"/>
    <s v="COILMASTER(WD)"/>
    <n v="245"/>
    <n v="274.8"/>
    <n v="309954.39999999997"/>
    <n v="347654.97599999997"/>
  </r>
  <r>
    <s v="2022/06/03 -6"/>
    <s v="외자"/>
    <m/>
    <m/>
    <s v="2202200308"/>
    <s v="SL220629045"/>
    <s v="220016"/>
    <s v="LG DISPLAY(KOR)"/>
    <s v="KOR Warehouse"/>
    <s v="Display"/>
    <s v="차세권(golderg)"/>
    <s v="차세권(golderg)"/>
    <x v="61"/>
    <x v="61"/>
    <x v="50"/>
    <x v="50"/>
    <n v="3000"/>
    <s v="USD"/>
    <n v="1251.2"/>
    <n v="5.4960000000000002E-2"/>
    <n v="164.88"/>
    <n v="206298"/>
    <m/>
    <s v="고객사(Cust)"/>
    <s v="LG DISPLAY"/>
    <s v="METAL P.I"/>
    <s v="MMPP"/>
    <s v="6030"/>
    <s v="NOT INCLUDE VAT 0%(ALL)"/>
    <s v="220603-M01"/>
    <m/>
    <s v="Golderg/차세권"/>
    <s v="2022/06/29 오후  8:40:45"/>
    <s v="주문서"/>
    <s v="2022/03/08 -1"/>
    <s v="SO220308001"/>
    <m/>
    <m/>
    <m/>
    <n v="4.9000000000000002E-2"/>
    <n v="5.4960000000000002E-2"/>
    <s v="COILMASTER(WD)"/>
    <n v="147"/>
    <n v="164.88"/>
    <n v="185972.63999999998"/>
    <n v="208592.98559999999"/>
  </r>
  <r>
    <s v="2022/06/03 -6"/>
    <s v="외자"/>
    <m/>
    <m/>
    <s v="2203290412LGD"/>
    <s v="SL220629045"/>
    <s v="220016"/>
    <s v="LG DISPLAY(KOR)"/>
    <s v="KOR Warehouse"/>
    <s v="Display"/>
    <s v="차세권(golderg)"/>
    <s v="차세권(golderg)"/>
    <x v="149"/>
    <x v="149"/>
    <x v="92"/>
    <x v="100"/>
    <n v="9000"/>
    <s v="USD"/>
    <n v="1251.2"/>
    <n v="2.1479999999999999E-2"/>
    <n v="193.32"/>
    <n v="241882"/>
    <m/>
    <s v="고객사(Cust)"/>
    <s v="LG DISPLAY"/>
    <s v="METAL P.I"/>
    <s v="MMPF"/>
    <s v="201610"/>
    <s v="NOT INCLUDE VAT 0%(ALL)"/>
    <s v="220603-M01"/>
    <m/>
    <s v="Golderg/차세권"/>
    <s v="2022/06/29 오후  8:40:45"/>
    <s v="주문서"/>
    <s v="2022/04/12 -17"/>
    <s v="SO220412017"/>
    <m/>
    <m/>
    <m/>
    <n v="1.9E-2"/>
    <n v="2.1479999999999999E-2"/>
    <s v="COILMASTER(ZQ)"/>
    <n v="171"/>
    <n v="193.32"/>
    <n v="216335.52"/>
    <n v="244572.99839999998"/>
  </r>
  <r>
    <s v="2022/06/03 -6"/>
    <s v="외자"/>
    <m/>
    <m/>
    <s v="2205200616LGD"/>
    <s v="SL220629045"/>
    <s v="220016"/>
    <s v="LG DISPLAY(KOR)"/>
    <s v="KOR Warehouse"/>
    <s v="Display"/>
    <s v="차세권(golderg)"/>
    <s v="차세권(golderg)"/>
    <x v="118"/>
    <x v="118"/>
    <x v="87"/>
    <x v="88"/>
    <n v="372000"/>
    <s v="USD"/>
    <n v="1251.2"/>
    <n v="4.07E-2"/>
    <n v="15140.4"/>
    <n v="18943668"/>
    <m/>
    <s v="고객사(Cust)"/>
    <s v="LG DISPLAY"/>
    <s v="METAL P.I"/>
    <s v="MMPP"/>
    <s v="4010"/>
    <s v="NOT INCLUDE VAT 0%(ALL)"/>
    <s v="220603-M01"/>
    <m/>
    <s v="Golderg/차세권"/>
    <s v="2022/06/29 오후  8:40:45"/>
    <s v="주문서"/>
    <s v="2022/06/16 -10"/>
    <s v="SO220616010"/>
    <m/>
    <m/>
    <m/>
    <n v="3.7999999999999999E-2"/>
    <n v="4.07E-2"/>
    <s v="COILMASTER(ZQ)"/>
    <n v="14136"/>
    <n v="15140.4"/>
    <n v="17883736.32"/>
    <n v="19154422.847999997"/>
  </r>
  <r>
    <s v="2022/06/03 -6"/>
    <s v="외자"/>
    <m/>
    <m/>
    <s v="2204290512LGD"/>
    <s v="SL220629045"/>
    <s v="220016"/>
    <s v="LG DISPLAY(KOR)"/>
    <s v="KOR Warehouse"/>
    <s v="Display"/>
    <s v="차세권(golderg)"/>
    <s v="차세권(golderg)"/>
    <x v="118"/>
    <x v="118"/>
    <x v="87"/>
    <x v="88"/>
    <n v="49500"/>
    <s v="USD"/>
    <n v="1251.2"/>
    <n v="4.07E-2"/>
    <n v="2014.65"/>
    <n v="2520730"/>
    <m/>
    <s v="고객사(Cust)"/>
    <s v="LG DISPLAY"/>
    <s v="METAL P.I"/>
    <s v="MMPP"/>
    <s v="4010"/>
    <s v="NOT INCLUDE VAT 0%(ALL)"/>
    <s v="220603-M01"/>
    <m/>
    <s v="Golderg/차세권"/>
    <s v="2022/06/29 오후  8:40:45"/>
    <s v="주문서"/>
    <s v="2022/05/12 -8"/>
    <s v="SO220512008"/>
    <m/>
    <m/>
    <m/>
    <n v="3.7999999999999999E-2"/>
    <n v="4.07E-2"/>
    <s v="COILMASTER(ZQ)"/>
    <n v="1881"/>
    <n v="2014.65"/>
    <n v="2379690.7199999997"/>
    <n v="2548774.0079999999"/>
  </r>
  <r>
    <s v="2022/06/03 -6"/>
    <s v="외자"/>
    <m/>
    <m/>
    <s v="2204134020LGD"/>
    <s v="SL220629045"/>
    <s v="220016"/>
    <s v="LG DISPLAY(KOR)"/>
    <s v="KOR Warehouse"/>
    <s v="Display"/>
    <s v="차세권(golderg)"/>
    <s v="차세권(golderg)"/>
    <x v="118"/>
    <x v="118"/>
    <x v="87"/>
    <x v="88"/>
    <n v="178500"/>
    <s v="USD"/>
    <n v="1251.2"/>
    <n v="4.07E-2"/>
    <n v="7264.95"/>
    <n v="9089905"/>
    <m/>
    <s v="고객사(Cust)"/>
    <s v="LG DISPLAY"/>
    <s v="METAL P.I"/>
    <s v="MMPP"/>
    <s v="4010"/>
    <s v="NOT INCLUDE VAT 0%(ALL)"/>
    <s v="220603-M01"/>
    <m/>
    <s v="Golderg/차세권"/>
    <s v="2022/06/29 오후  8:40:45"/>
    <s v="주문서"/>
    <s v="2022/04/21 -4"/>
    <s v="SO220421004"/>
    <m/>
    <m/>
    <m/>
    <n v="3.7999999999999999E-2"/>
    <n v="4.07E-2"/>
    <s v="COILMASTER(ZQ)"/>
    <n v="6783"/>
    <n v="7264.95"/>
    <n v="8581308.959999999"/>
    <n v="9191033.5439999998"/>
  </r>
  <r>
    <s v="2022/06/03 -5"/>
    <s v="외자"/>
    <m/>
    <m/>
    <s v="2203220328"/>
    <s v="SL220629031"/>
    <s v="220016"/>
    <s v="LG DISPLAY(KOR)"/>
    <s v="KOR Warehouse"/>
    <s v="Display"/>
    <s v="차세권(golderg)"/>
    <s v="차세권(golderg)"/>
    <x v="4"/>
    <x v="4"/>
    <x v="4"/>
    <x v="4"/>
    <n v="87500"/>
    <s v="USD"/>
    <n v="1251.2"/>
    <n v="2.0899999999999998E-2"/>
    <n v="1828.75"/>
    <n v="2288132"/>
    <m/>
    <s v="고객사(Cust)"/>
    <s v="LG DISPLAY"/>
    <s v="FERRITE P.I"/>
    <s v="DOP/DCP"/>
    <s v="4018"/>
    <s v="NOT INCLUDE VAT 0%(ALL)"/>
    <s v="220610-M02"/>
    <m/>
    <s v="Golderg/차세권"/>
    <s v="2022/06/29 오후  7:15:56"/>
    <s v="주문서"/>
    <s v="2022/03/28 -1"/>
    <s v="SO220328001"/>
    <m/>
    <m/>
    <m/>
    <n v="1.9E-2"/>
    <n v="2.0899999999999998E-2"/>
    <s v="COILMASTER(TH)"/>
    <n v="1662.5"/>
    <n v="1828.7499999999998"/>
    <n v="2103262"/>
    <n v="2313588.1999999997"/>
  </r>
  <r>
    <s v="2022/06/03 -5"/>
    <s v="외자"/>
    <m/>
    <m/>
    <s v="2203090321"/>
    <s v="SL220629031"/>
    <s v="220016"/>
    <s v="LG DISPLAY(KOR)"/>
    <s v="KOR Warehouse"/>
    <s v="Display"/>
    <s v="차세권(golderg)"/>
    <s v="차세권(golderg)"/>
    <x v="4"/>
    <x v="4"/>
    <x v="4"/>
    <x v="4"/>
    <n v="3500"/>
    <s v="USD"/>
    <n v="1251.2"/>
    <n v="2.0899999999999998E-2"/>
    <n v="73.150000000000006"/>
    <n v="91525"/>
    <m/>
    <s v="고객사(Cust)"/>
    <s v="LG DISPLAY"/>
    <s v="FERRITE P.I"/>
    <s v="DOP/DCP"/>
    <s v="4018"/>
    <s v="NOT INCLUDE VAT 0%(ALL)"/>
    <s v="220610-M02"/>
    <m/>
    <s v="Golderg/차세권"/>
    <s v="2022/06/29 오후  7:15:56"/>
    <s v="주문서"/>
    <s v="2022/03/22 -1"/>
    <s v="2203090321"/>
    <m/>
    <m/>
    <m/>
    <n v="1.9E-2"/>
    <n v="2.0899999999999998E-2"/>
    <s v="COILMASTER(TH)"/>
    <n v="66.5"/>
    <n v="73.149999999999991"/>
    <n v="84130.48"/>
    <n v="92543.527999999977"/>
  </r>
  <r>
    <s v="2022/06/03 -5"/>
    <s v="외자"/>
    <m/>
    <m/>
    <s v="2203290412LGD"/>
    <s v="SL220629031"/>
    <s v="220016"/>
    <s v="LG DISPLAY(KOR)"/>
    <s v="KOR Warehouse"/>
    <s v="Display"/>
    <s v="차세권(golderg)"/>
    <s v="차세권(golderg)"/>
    <x v="5"/>
    <x v="5"/>
    <x v="5"/>
    <x v="5"/>
    <n v="45000"/>
    <s v="USD"/>
    <n v="1251.2"/>
    <n v="5.2479999999999999E-2"/>
    <n v="2361.6"/>
    <n v="2954834"/>
    <m/>
    <s v="고객사(Cust)"/>
    <s v="LG DISPLAY"/>
    <s v="METAL P.I"/>
    <s v="MMPP"/>
    <s v="6030"/>
    <s v="NOT INCLUDE VAT 0%(ALL)"/>
    <s v="220610-M02"/>
    <m/>
    <s v="Golderg/차세권"/>
    <s v="2022/06/29 오후  7:15:56"/>
    <s v="주문서"/>
    <s v="2022/04/12 -17"/>
    <s v="SO220412017"/>
    <m/>
    <m/>
    <m/>
    <n v="5.024E-2"/>
    <n v="5.2479999999999999E-2"/>
    <s v="COILMASTER(WD)"/>
    <n v="2260.8000000000002"/>
    <n v="2361.6"/>
    <n v="2860183.2960000001"/>
    <n v="2987707.3919999995"/>
  </r>
  <r>
    <s v="2022/06/03 -5"/>
    <s v="외자"/>
    <m/>
    <m/>
    <s v="2202200308"/>
    <s v="SL220629031"/>
    <s v="220016"/>
    <s v="LG DISPLAY(KOR)"/>
    <s v="KOR Warehouse"/>
    <s v="Display"/>
    <s v="차세권(golderg)"/>
    <s v="차세권(golderg)"/>
    <x v="61"/>
    <x v="61"/>
    <x v="50"/>
    <x v="50"/>
    <n v="2000"/>
    <s v="USD"/>
    <n v="1251.2"/>
    <n v="5.4960000000000002E-2"/>
    <n v="109.92"/>
    <n v="137532"/>
    <m/>
    <s v="고객사(Cust)"/>
    <s v="LG DISPLAY"/>
    <s v="METAL P.I"/>
    <s v="MMPP"/>
    <s v="6030"/>
    <s v="NOT INCLUDE VAT 0%(ALL)"/>
    <s v="220610-M02"/>
    <m/>
    <s v="Golderg/차세권"/>
    <s v="2022/06/29 오후  7:15:56"/>
    <s v="주문서"/>
    <s v="2022/03/08 -1"/>
    <s v="SO220308001"/>
    <m/>
    <m/>
    <m/>
    <n v="4.9000000000000002E-2"/>
    <n v="5.4960000000000002E-2"/>
    <s v="COILMASTER(WD)"/>
    <n v="98"/>
    <n v="109.92"/>
    <n v="123981.75999999999"/>
    <n v="139061.99039999998"/>
  </r>
  <r>
    <s v="2022/06/03 -4"/>
    <s v="외자"/>
    <m/>
    <m/>
    <s v="2201210224LGIT"/>
    <s v="SL220629016"/>
    <s v="220018"/>
    <s v="엘지이노텍"/>
    <s v="KOR Warehouse"/>
    <s v="Automotive"/>
    <s v="차세권(golderg)"/>
    <s v="차세권(golderg)"/>
    <x v="84"/>
    <x v="84"/>
    <x v="63"/>
    <x v="65"/>
    <n v="8000"/>
    <s v="USD"/>
    <n v="1251.2"/>
    <n v="0.128"/>
    <n v="1024"/>
    <n v="1281229"/>
    <m/>
    <s v="고객사(Cust)"/>
    <s v="엘지이노텍"/>
    <s v="FERRITE P.I"/>
    <s v="SSP"/>
    <s v="12080"/>
    <s v="NOT INCLUDE VAT 0%(ALL)"/>
    <s v="220610-AP1"/>
    <m/>
    <s v="Golderg/차세권"/>
    <s v="2022/06/29 오후  5:54:05"/>
    <s v="주문서"/>
    <s v="2022/02/24 -2"/>
    <s v="SO220224002"/>
    <m/>
    <m/>
    <m/>
    <n v="9.0999999999999998E-2"/>
    <n v="0.128"/>
    <s v="COILMASTER(ZQ)"/>
    <n v="728"/>
    <n v="1024"/>
    <n v="921007.35999999987"/>
    <n v="1295482.8799999999"/>
  </r>
  <r>
    <s v="2022/06/03 -4"/>
    <s v="외자"/>
    <m/>
    <m/>
    <s v="2204220515"/>
    <s v="SL220629016"/>
    <s v="220018"/>
    <s v="엘지이노텍"/>
    <s v="KOR Warehouse"/>
    <s v="Automotive"/>
    <s v="차세권(golderg)"/>
    <s v="차세권(golderg)"/>
    <x v="14"/>
    <x v="14"/>
    <x v="14"/>
    <x v="14"/>
    <n v="1000"/>
    <s v="USD"/>
    <n v="1251.2"/>
    <n v="0.12659999999999999"/>
    <n v="126.6"/>
    <n v="158402"/>
    <m/>
    <s v="고객사(Cust)"/>
    <s v="엘지이노텍"/>
    <s v="FERRITE P.I"/>
    <s v="SSP"/>
    <s v="12080"/>
    <s v="NOT INCLUDE VAT 0%(ALL)"/>
    <s v="220610-AP1"/>
    <m/>
    <s v="Golderg/차세권"/>
    <s v="2022/06/29 오후  5:54:05"/>
    <s v="주문서"/>
    <s v="2022/05/16 -6"/>
    <s v="SO220516006"/>
    <m/>
    <m/>
    <m/>
    <n v="9.0999999999999998E-2"/>
    <n v="0.12659999999999999"/>
    <s v="COILMASTER(ZQ)"/>
    <n v="91"/>
    <n v="126.6"/>
    <n v="115125.91999999998"/>
    <n v="160164.19199999998"/>
  </r>
  <r>
    <s v="2022/06/03 -4"/>
    <s v="외자"/>
    <m/>
    <m/>
    <s v="2204070412LGIT"/>
    <s v="SL220629016"/>
    <s v="220018"/>
    <s v="엘지이노텍"/>
    <s v="KOR Warehouse"/>
    <s v="Automotive"/>
    <s v="차세권(golderg)"/>
    <s v="차세권(golderg)"/>
    <x v="14"/>
    <x v="14"/>
    <x v="14"/>
    <x v="14"/>
    <n v="6000"/>
    <s v="USD"/>
    <n v="1251.2"/>
    <n v="0.12659999999999999"/>
    <n v="759.6"/>
    <n v="950412"/>
    <m/>
    <s v="고객사(Cust)"/>
    <s v="엘지이노텍"/>
    <s v="FERRITE P.I"/>
    <s v="SSP"/>
    <s v="12080"/>
    <s v="NOT INCLUDE VAT 0%(ALL)"/>
    <s v="220610-AP1"/>
    <m/>
    <s v="Golderg/차세권"/>
    <s v="2022/06/29 오후  5:54:05"/>
    <s v="주문서"/>
    <s v="2022/04/13 -1"/>
    <s v="SO220413001"/>
    <m/>
    <m/>
    <m/>
    <n v="9.0999999999999998E-2"/>
    <n v="0.12659999999999999"/>
    <s v="COILMASTER(ZQ)"/>
    <n v="546"/>
    <n v="759.59999999999991"/>
    <n v="690755.5199999999"/>
    <n v="960985.15199999977"/>
  </r>
  <r>
    <s v="2022/06/03 -4"/>
    <s v="외자"/>
    <m/>
    <m/>
    <s v="2203220406LGIT"/>
    <s v="SL220629016"/>
    <s v="220018"/>
    <s v="엘지이노텍"/>
    <s v="KOR Warehouse"/>
    <s v="Automotive"/>
    <s v="차세권(golderg)"/>
    <s v="차세권(golderg)"/>
    <x v="14"/>
    <x v="14"/>
    <x v="14"/>
    <x v="14"/>
    <n v="1000"/>
    <s v="USD"/>
    <n v="1251.2"/>
    <n v="0.12659999999999999"/>
    <n v="126.6"/>
    <n v="158402"/>
    <m/>
    <s v="고객사(Cust)"/>
    <s v="엘지이노텍"/>
    <s v="FERRITE P.I"/>
    <s v="SSP"/>
    <s v="12080"/>
    <s v="NOT INCLUDE VAT 0%(ALL)"/>
    <s v="220610-AP1"/>
    <m/>
    <s v="Golderg/차세권"/>
    <s v="2022/06/29 오후  5:54:05"/>
    <s v="주문서"/>
    <s v="2022/04/07 -3"/>
    <s v="SO220407003"/>
    <m/>
    <m/>
    <m/>
    <n v="9.0999999999999998E-2"/>
    <n v="0.12659999999999999"/>
    <s v="COILMASTER(ZQ)"/>
    <n v="91"/>
    <n v="126.6"/>
    <n v="115125.91999999998"/>
    <n v="160164.19199999998"/>
  </r>
  <r>
    <s v="2022/06/03 -4"/>
    <s v="외자"/>
    <m/>
    <m/>
    <s v="2201210224LGIT"/>
    <s v="SL220629016"/>
    <s v="220018"/>
    <s v="엘지이노텍"/>
    <s v="KOR Warehouse"/>
    <s v="Automotive"/>
    <s v="차세권(golderg)"/>
    <s v="차세권(golderg)"/>
    <x v="88"/>
    <x v="88"/>
    <x v="67"/>
    <x v="69"/>
    <n v="3000"/>
    <s v="USD"/>
    <n v="1251.2"/>
    <n v="0.128"/>
    <n v="384"/>
    <n v="480461"/>
    <m/>
    <s v="고객사(Cust)"/>
    <s v="엘지이노텍"/>
    <s v="FERRITE P.I"/>
    <s v="SSP"/>
    <s v="12080"/>
    <s v="NOT INCLUDE VAT 0%(ALL)"/>
    <s v="220610-AP1"/>
    <m/>
    <s v="Golderg/차세권"/>
    <s v="2022/06/29 오후  5:54:05"/>
    <s v="주문서"/>
    <s v="2022/02/24 -2"/>
    <s v="SO220224002"/>
    <m/>
    <m/>
    <m/>
    <n v="9.0999999999999998E-2"/>
    <n v="0.128"/>
    <s v="COILMASTER(ZQ)"/>
    <n v="273"/>
    <n v="384"/>
    <n v="345377.75999999995"/>
    <n v="485806.07999999996"/>
  </r>
  <r>
    <s v="2022/06/03 -4"/>
    <s v="외자"/>
    <m/>
    <m/>
    <s v="2204070412LGIT"/>
    <s v="SL220629016"/>
    <s v="220018"/>
    <s v="엘지이노텍"/>
    <s v="KOR Warehouse"/>
    <s v="Automotive"/>
    <s v="차세권(golderg)"/>
    <s v="차세권(golderg)"/>
    <x v="89"/>
    <x v="89"/>
    <x v="68"/>
    <x v="70"/>
    <n v="3000"/>
    <s v="USD"/>
    <n v="1251.2"/>
    <n v="4.5499999999999999E-2"/>
    <n v="136.5"/>
    <n v="170789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4/13 -1"/>
    <s v="SO220413001"/>
    <m/>
    <m/>
    <m/>
    <n v="3.2500000000000001E-2"/>
    <n v="4.5499999999999999E-2"/>
    <s v="COILMASTER(ZQ)"/>
    <n v="97.5"/>
    <n v="136.5"/>
    <n v="123349.19999999998"/>
    <n v="172688.87999999998"/>
  </r>
  <r>
    <s v="2022/06/03 -4"/>
    <s v="외자"/>
    <m/>
    <m/>
    <s v="2204070412LGIT"/>
    <s v="SL220629016"/>
    <s v="220018"/>
    <s v="엘지이노텍"/>
    <s v="KOR Warehouse"/>
    <s v="Automotive"/>
    <s v="차세권(golderg)"/>
    <s v="차세권(golderg)"/>
    <x v="90"/>
    <x v="90"/>
    <x v="69"/>
    <x v="71"/>
    <n v="5000"/>
    <s v="USD"/>
    <n v="1251.2"/>
    <n v="4.5499999999999999E-2"/>
    <n v="227.5"/>
    <n v="284648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4/13 -1"/>
    <s v="SO220413001"/>
    <m/>
    <m/>
    <m/>
    <n v="3.5000000000000003E-2"/>
    <n v="4.5499999999999999E-2"/>
    <s v="COILMASTER(ZQ)"/>
    <n v="175.00000000000003"/>
    <n v="227.5"/>
    <n v="221396.00000000003"/>
    <n v="287814.8"/>
  </r>
  <r>
    <s v="2022/06/03 -4"/>
    <s v="외자"/>
    <m/>
    <m/>
    <s v="2203220406LGIT"/>
    <s v="SL220629016"/>
    <s v="220018"/>
    <s v="엘지이노텍"/>
    <s v="KOR Warehouse"/>
    <s v="Automotive"/>
    <s v="차세권(golderg)"/>
    <s v="차세권(golderg)"/>
    <x v="90"/>
    <x v="90"/>
    <x v="69"/>
    <x v="71"/>
    <n v="1000"/>
    <s v="USD"/>
    <n v="1251.2"/>
    <n v="4.5499999999999999E-2"/>
    <n v="45.5"/>
    <n v="56930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4/07 -3"/>
    <s v="SO220407003"/>
    <m/>
    <m/>
    <m/>
    <n v="3.5000000000000003E-2"/>
    <n v="4.5499999999999999E-2"/>
    <s v="COILMASTER(ZQ)"/>
    <n v="35"/>
    <n v="45.5"/>
    <n v="44279.199999999997"/>
    <n v="57562.959999999992"/>
  </r>
  <r>
    <s v="2022/06/03 -4"/>
    <s v="외자"/>
    <m/>
    <m/>
    <s v="2204220515"/>
    <s v="SL220629016"/>
    <s v="220018"/>
    <s v="엘지이노텍"/>
    <s v="KOR Warehouse"/>
    <s v="Automotive"/>
    <s v="차세권(golderg)"/>
    <s v="차세권(golderg)"/>
    <x v="91"/>
    <x v="91"/>
    <x v="70"/>
    <x v="72"/>
    <n v="8000"/>
    <s v="USD"/>
    <n v="1251.2"/>
    <n v="4.5499999999999999E-2"/>
    <n v="364"/>
    <n v="455437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5/16 -6"/>
    <s v="SO220516006"/>
    <m/>
    <m/>
    <m/>
    <n v="3.3500000000000002E-2"/>
    <n v="4.5499999999999999E-2"/>
    <s v="COILMASTER(ZQ)"/>
    <n v="268"/>
    <n v="364"/>
    <n v="339052.16"/>
    <n v="460503.67999999993"/>
  </r>
  <r>
    <s v="2022/06/03 -4"/>
    <s v="외자"/>
    <m/>
    <m/>
    <s v="2204070412LGIT"/>
    <s v="SL220629016"/>
    <s v="220018"/>
    <s v="엘지이노텍"/>
    <s v="KOR Warehouse"/>
    <s v="Automotive"/>
    <s v="차세권(golderg)"/>
    <s v="차세권(golderg)"/>
    <x v="91"/>
    <x v="91"/>
    <x v="70"/>
    <x v="72"/>
    <n v="10000"/>
    <s v="USD"/>
    <n v="1251.2"/>
    <n v="4.5499999999999999E-2"/>
    <n v="455"/>
    <n v="569296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4/13 -1"/>
    <s v="SO220413001"/>
    <m/>
    <m/>
    <m/>
    <n v="3.3500000000000002E-2"/>
    <n v="4.5499999999999999E-2"/>
    <s v="COILMASTER(ZQ)"/>
    <n v="335"/>
    <n v="455"/>
    <n v="423815.19999999995"/>
    <n v="575629.6"/>
  </r>
  <r>
    <s v="2022/06/03 -4"/>
    <s v="외자"/>
    <m/>
    <m/>
    <s v="2203220406LGIT"/>
    <s v="SL220629016"/>
    <s v="220018"/>
    <s v="엘지이노텍"/>
    <s v="KOR Warehouse"/>
    <s v="Automotive"/>
    <s v="차세권(golderg)"/>
    <s v="차세권(golderg)"/>
    <x v="91"/>
    <x v="91"/>
    <x v="70"/>
    <x v="72"/>
    <n v="2000"/>
    <s v="USD"/>
    <n v="1251.2"/>
    <n v="4.5499999999999999E-2"/>
    <n v="91"/>
    <n v="113859"/>
    <m/>
    <s v="고객사(Cust)"/>
    <s v="엘지이노텍"/>
    <s v="FERRITE P.I"/>
    <s v="DP"/>
    <s v="6045"/>
    <s v="NOT INCLUDE VAT 0%(ALL)"/>
    <s v="220610-AP1"/>
    <m/>
    <s v="Golderg/차세권"/>
    <s v="2022/06/29 오후  5:54:05"/>
    <s v="주문서"/>
    <s v="2022/04/07 -3"/>
    <s v="SO220407003"/>
    <m/>
    <m/>
    <m/>
    <n v="3.3500000000000002E-2"/>
    <n v="4.5499999999999999E-2"/>
    <s v="COILMASTER(ZQ)"/>
    <n v="67"/>
    <n v="91"/>
    <n v="84763.04"/>
    <n v="115125.91999999998"/>
  </r>
  <r>
    <s v="2022/06/03 -3"/>
    <s v="외자"/>
    <m/>
    <m/>
    <s v="220421 보충PO"/>
    <s v="SL220629015"/>
    <s v="220018"/>
    <s v="엘지이노텍"/>
    <s v="KOR Warehouse"/>
    <s v="Automotive"/>
    <s v="차세권(golderg)"/>
    <s v="차세권(golderg)"/>
    <x v="94"/>
    <x v="94"/>
    <x v="73"/>
    <x v="75"/>
    <n v="4000"/>
    <s v="USD"/>
    <n v="1251.2"/>
    <n v="9.4500000000000001E-2"/>
    <n v="378"/>
    <n v="472954"/>
    <m/>
    <s v="고객사(Cust)"/>
    <s v="엘지이노텍"/>
    <s v="FERRITE P.I"/>
    <s v="SSP"/>
    <s v="8045"/>
    <s v="NOT INCLUDE VAT 0%(ALL)"/>
    <s v="220610-AL1"/>
    <m/>
    <s v="Golderg/차세권"/>
    <s v="2022/06/29 오후  5:51:01"/>
    <s v="주문서"/>
    <s v="2022/04/21 -3"/>
    <s v="SO220421003"/>
    <m/>
    <m/>
    <m/>
    <n v="4.8000000000000001E-2"/>
    <n v="9.4500000000000001E-2"/>
    <s v="COILMASTER(ZQ)"/>
    <n v="192"/>
    <n v="378"/>
    <n v="242903.03999999998"/>
    <n v="478215.36"/>
  </r>
  <r>
    <s v="2022/06/03 -3"/>
    <s v="외자"/>
    <m/>
    <m/>
    <s v="2204070412LGIT"/>
    <s v="SL220629015"/>
    <s v="220018"/>
    <s v="엘지이노텍"/>
    <s v="KOR Warehouse"/>
    <s v="Automotive"/>
    <s v="차세권(golderg)"/>
    <s v="차세권(golderg)"/>
    <x v="94"/>
    <x v="94"/>
    <x v="73"/>
    <x v="75"/>
    <n v="4000"/>
    <s v="USD"/>
    <n v="1251.2"/>
    <n v="9.4500000000000001E-2"/>
    <n v="378"/>
    <n v="472954"/>
    <m/>
    <s v="고객사(Cust)"/>
    <s v="엘지이노텍"/>
    <s v="FERRITE P.I"/>
    <s v="SSP"/>
    <s v="8045"/>
    <s v="NOT INCLUDE VAT 0%(ALL)"/>
    <s v="220610-AL1"/>
    <m/>
    <s v="Golderg/차세권"/>
    <s v="2022/06/29 오후  5:51:01"/>
    <s v="주문서"/>
    <s v="2022/04/13 -1"/>
    <s v="SO220413001"/>
    <m/>
    <m/>
    <m/>
    <n v="4.8000000000000001E-2"/>
    <n v="9.4500000000000001E-2"/>
    <s v="COILMASTER(ZQ)"/>
    <n v="192"/>
    <n v="378"/>
    <n v="242903.03999999998"/>
    <n v="478215.36"/>
  </r>
  <r>
    <s v="2022/06/03 -3"/>
    <s v="외자"/>
    <m/>
    <m/>
    <s v="2203220406LGIT"/>
    <s v="SL220629015"/>
    <s v="220018"/>
    <s v="엘지이노텍"/>
    <s v="KOR Warehouse"/>
    <s v="Automotive"/>
    <s v="차세권(golderg)"/>
    <s v="차세권(golderg)"/>
    <x v="47"/>
    <x v="47"/>
    <x v="41"/>
    <x v="40"/>
    <n v="30000"/>
    <s v="USD"/>
    <n v="1251.2"/>
    <n v="9.1999999999999998E-2"/>
    <n v="2760"/>
    <n v="3453312"/>
    <m/>
    <s v="고객사(Cust)"/>
    <s v="엘지이노텍"/>
    <s v="FERRITE P.I"/>
    <s v="SSP"/>
    <s v="6028"/>
    <s v="NOT INCLUDE VAT 0%(ALL)"/>
    <s v="220610-AL1"/>
    <m/>
    <s v="Golderg/차세권"/>
    <s v="2022/06/29 오후  5:51:01"/>
    <s v="주문서"/>
    <s v="2022/04/07 -3"/>
    <s v="SO220407003"/>
    <m/>
    <m/>
    <m/>
    <n v="0.04"/>
    <n v="9.1999999999999998E-2"/>
    <s v="COILMASTER(ZQ)"/>
    <n v="1200"/>
    <n v="2760"/>
    <n v="1518143.9999999998"/>
    <n v="3491731.1999999997"/>
  </r>
  <r>
    <s v="2022/06/03 -3"/>
    <s v="외자"/>
    <m/>
    <m/>
    <s v="2203220406LGIT"/>
    <s v="SL220629015"/>
    <s v="220018"/>
    <s v="엘지이노텍"/>
    <s v="KOR Warehouse"/>
    <s v="Automotive"/>
    <s v="차세권(golderg)"/>
    <s v="차세권(golderg)"/>
    <x v="48"/>
    <x v="48"/>
    <x v="42"/>
    <x v="41"/>
    <n v="9000"/>
    <s v="USD"/>
    <n v="1251.2"/>
    <n v="9.1999999999999998E-2"/>
    <n v="828"/>
    <n v="1035994"/>
    <m/>
    <s v="고객사(Cust)"/>
    <s v="엘지이노텍"/>
    <s v="FERRITE P.I"/>
    <s v="SSP"/>
    <s v="6028"/>
    <s v="NOT INCLUDE VAT 0%(ALL)"/>
    <s v="220610-AL1"/>
    <m/>
    <s v="Golderg/차세권"/>
    <s v="2022/06/29 오후  5:51:01"/>
    <s v="주문서"/>
    <s v="2022/04/07 -3"/>
    <s v="SO220407003"/>
    <m/>
    <m/>
    <m/>
    <n v="0.04"/>
    <n v="9.1999999999999998E-2"/>
    <s v="COILMASTER(ZQ)"/>
    <n v="360"/>
    <n v="828"/>
    <n v="455443.19999999995"/>
    <n v="1047519.3599999999"/>
  </r>
  <r>
    <s v="2022/06/03 -2"/>
    <s v="외자"/>
    <m/>
    <m/>
    <s v="220421 보충PO"/>
    <s v="SL220629014"/>
    <s v="220018"/>
    <s v="엘지이노텍"/>
    <s v="KOR Warehouse"/>
    <s v="Automotive"/>
    <s v="차세권(golderg)"/>
    <s v="차세권(golderg)"/>
    <x v="49"/>
    <x v="49"/>
    <x v="43"/>
    <x v="42"/>
    <n v="18000"/>
    <s v="USD"/>
    <n v="1251.2"/>
    <n v="8.8999999999999996E-2"/>
    <n v="1602"/>
    <n v="2004422"/>
    <m/>
    <s v="고객사(Cust)"/>
    <s v="엘지이노텍"/>
    <s v="METAL P.I"/>
    <s v="MMPP"/>
    <s v="4020"/>
    <s v="NOT INCLUDE VAT 0%(ALL)"/>
    <s v="220610-AC1"/>
    <m/>
    <s v="Golderg/차세권"/>
    <s v="2022/06/29 오후  5:44:52"/>
    <s v="주문서"/>
    <s v="2022/04/21 -3"/>
    <s v="SO220421003"/>
    <m/>
    <m/>
    <m/>
    <n v="4.7500000000000001E-2"/>
    <n v="8.8999999999999996E-2"/>
    <s v="COILMASTER(WD)"/>
    <n v="855"/>
    <n v="1602"/>
    <n v="1081677.5999999999"/>
    <n v="2026722.2399999998"/>
  </r>
  <r>
    <s v="2022/06/03 -2"/>
    <s v="외자"/>
    <m/>
    <m/>
    <s v="2204070412LGIT"/>
    <s v="SL220629014"/>
    <s v="220018"/>
    <s v="엘지이노텍"/>
    <s v="KOR Warehouse"/>
    <s v="Automotive"/>
    <s v="차세권(golderg)"/>
    <s v="차세권(golderg)"/>
    <x v="49"/>
    <x v="49"/>
    <x v="43"/>
    <x v="42"/>
    <n v="6000"/>
    <s v="USD"/>
    <n v="1251.2"/>
    <n v="8.8999999999999996E-2"/>
    <n v="534"/>
    <n v="668141"/>
    <m/>
    <s v="고객사(Cust)"/>
    <s v="엘지이노텍"/>
    <s v="METAL P.I"/>
    <s v="MMPP"/>
    <s v="4020"/>
    <s v="NOT INCLUDE VAT 0%(ALL)"/>
    <s v="220610-AC1"/>
    <m/>
    <s v="Golderg/차세권"/>
    <s v="2022/06/29 오후  5:44:52"/>
    <s v="주문서"/>
    <s v="2022/04/13 -1"/>
    <s v="SO220413001"/>
    <m/>
    <m/>
    <m/>
    <n v="4.7500000000000001E-2"/>
    <n v="8.8999999999999996E-2"/>
    <s v="COILMASTER(WD)"/>
    <n v="285"/>
    <n v="534"/>
    <n v="360559.19999999995"/>
    <n v="675574.08"/>
  </r>
  <r>
    <s v="2022/06/03 -1"/>
    <s v="내자"/>
    <m/>
    <m/>
    <s v="ANTPO-C220025"/>
    <s v="SL220603003"/>
    <s v="220027"/>
    <s v="주식회사 앤텍"/>
    <s v="KOR Warehouse"/>
    <s v="Automotive"/>
    <s v="박인희(rosa)"/>
    <s v="양보성(david)"/>
    <x v="150"/>
    <x v="150"/>
    <x v="15"/>
    <x v="92"/>
    <n v="900"/>
    <m/>
    <n v="0"/>
    <n v="167"/>
    <n v="0"/>
    <n v="150300"/>
    <n v="15030"/>
    <s v="고객사(Cust)"/>
    <s v="ANTTEC"/>
    <s v="METAL P.I"/>
    <s v="MMPP"/>
    <s v="10075"/>
    <s v="INCLUDE VAT 10%(HQ)"/>
    <s v="5/31 택배출하"/>
    <s v="mando"/>
    <s v="rosa/박인희"/>
    <s v="2022/06/03 오후  4:19:18"/>
    <s v="주문서"/>
    <s v="2022/05/13 -3"/>
    <s v="SO220513003"/>
    <m/>
    <m/>
    <m/>
    <n v="0.123"/>
    <n v="0.13200328822562288"/>
    <s v="COILMASTER(WD)"/>
    <n v="110.7"/>
    <n v="118.80295940306058"/>
    <n v="140048.78399999999"/>
    <n v="150300"/>
  </r>
  <r>
    <s v="2022/06/03 -1"/>
    <s v="내자"/>
    <m/>
    <m/>
    <s v="ANTPO-C220015"/>
    <s v="SL220603003"/>
    <s v="220027"/>
    <s v="주식회사 앤텍"/>
    <s v="KOR Warehouse"/>
    <s v="Automotive"/>
    <s v="박인희(rosa)"/>
    <s v="양보성(david)"/>
    <x v="140"/>
    <x v="140"/>
    <x v="15"/>
    <x v="85"/>
    <n v="9600"/>
    <m/>
    <n v="0"/>
    <n v="121"/>
    <n v="0"/>
    <n v="1161600"/>
    <n v="116160"/>
    <s v="고객사(Cust)"/>
    <s v="ANTTEC"/>
    <s v="METAL P.I"/>
    <s v="MMPP"/>
    <s v="10040"/>
    <s v="INCLUDE VAT 10%(HQ)"/>
    <s v="5/31 택배출하"/>
    <s v="korea hitek"/>
    <s v="rosa/박인희"/>
    <s v="2022/06/03 오후  4:19:18"/>
    <s v="주문서"/>
    <s v="2022/04/18 -7"/>
    <s v="SO220418007"/>
    <m/>
    <m/>
    <m/>
    <n v="9.5000000000000001E-2"/>
    <n v="9.5643101049702806E-2"/>
    <s v="COILMASTER(WD)"/>
    <n v="912"/>
    <n v="918.17377007714697"/>
    <n v="1153789.4399999999"/>
    <n v="1161600"/>
  </r>
  <r>
    <s v="2022/06/02 -17"/>
    <s v="외자"/>
    <s v="CMTH220602-001-HQ-VQ-EU"/>
    <m/>
    <s v="CMEU20220429"/>
    <s v="SL220608005"/>
    <s v="220006"/>
    <s v="COILMASTER(EU)"/>
    <s v="KOR Warehouse"/>
    <s v="****"/>
    <s v="장종호(altar)"/>
    <s v="이종찬(Jason)"/>
    <x v="56"/>
    <x v="56"/>
    <x v="45"/>
    <x v="45"/>
    <n v="655000"/>
    <s v="EUR"/>
    <n v="1342.43"/>
    <n v="2.2499999999999999E-2"/>
    <n v="14737.5"/>
    <n v="19784062"/>
    <m/>
    <s v="CoilMaster"/>
    <s v="COILMASTER(EU)"/>
    <s v="FERRITE P.I"/>
    <s v="SSP"/>
    <s v="5040"/>
    <s v="NOT INCLUDE VAT 0%(ALL)"/>
    <s v="CMTH220602-001-HQ-VQ-EU"/>
    <m/>
    <s v="BO(TH)"/>
    <s v="2022/06/20 오후  1:44:45"/>
    <s v="주문서"/>
    <s v="2022/04/29 -5"/>
    <s v="SO220429005"/>
    <m/>
    <m/>
    <m/>
    <n v="2.1999999999999999E-2"/>
    <n v="2.3874948470627537E-2"/>
    <s v="COILMASTER(TH)"/>
    <n v="14410"/>
    <n v="15638.091248261037"/>
    <n v="18230379.199999999"/>
    <n v="19784062"/>
  </r>
  <r>
    <s v="2022/06/02 -17"/>
    <s v="외자"/>
    <s v="CMTH220602-001-HQ-VQ-EU"/>
    <m/>
    <s v="CMEU20220415"/>
    <s v="SL220608005"/>
    <s v="220006"/>
    <s v="COILMASTER(EU)"/>
    <s v="KOR Warehouse"/>
    <s v="****"/>
    <s v="장종호(altar)"/>
    <s v="이종찬(Jason)"/>
    <x v="108"/>
    <x v="108"/>
    <x v="81"/>
    <x v="82"/>
    <n v="320000"/>
    <s v="EUR"/>
    <n v="1342.43"/>
    <n v="2.2499999999999999E-2"/>
    <n v="7200"/>
    <n v="9665496"/>
    <m/>
    <s v="CoilMaster"/>
    <s v="COILMASTER(EU)"/>
    <s v="FERRITE P.I"/>
    <s v="SSP"/>
    <s v="5030"/>
    <s v="NOT INCLUDE VAT 0%(ALL)"/>
    <s v="CMTH220602-001-HQ-VQ-EU"/>
    <s v="TH 발주"/>
    <s v="BO(TH)"/>
    <s v="2022/06/20 오후  1:44:45"/>
    <s v="주문서"/>
    <s v="2022/04/14 -13"/>
    <s v="SO220414013"/>
    <m/>
    <m/>
    <m/>
    <n v="2.1999999999999999E-2"/>
    <n v="2.3874948621474646E-2"/>
    <s v="COILMASTER(TH)"/>
    <n v="7040"/>
    <n v="7639.983558871887"/>
    <n v="8906444.7999999989"/>
    <n v="9665496"/>
  </r>
  <r>
    <s v="2022/06/02 -17"/>
    <s v="외자"/>
    <s v="CMTH220602-001-HQ-VQ-EU"/>
    <m/>
    <s v="PO220210018"/>
    <s v="SL220608005"/>
    <s v="220006"/>
    <s v="COILMASTER(EU)"/>
    <s v="KOR Warehouse"/>
    <s v="****"/>
    <s v="장종호(altar)"/>
    <s v="이종찬(Jason)"/>
    <x v="56"/>
    <x v="56"/>
    <x v="45"/>
    <x v="45"/>
    <n v="449000"/>
    <s v="EUR"/>
    <n v="1342.43"/>
    <n v="2.2499999999999999E-2"/>
    <n v="10102.5"/>
    <n v="13561899"/>
    <m/>
    <s v="CoilMaster"/>
    <s v="COILMASTER(EU)"/>
    <s v="FERRITE P.I"/>
    <s v="SSP"/>
    <s v="5040"/>
    <s v="NOT INCLUDE VAT 0%(ALL)"/>
    <s v="CMTH220602-001-HQ-VQ-EU"/>
    <m/>
    <s v="BO(TH)"/>
    <s v="2022/06/20 오후  1:44:45"/>
    <s v="주문서"/>
    <s v="2022/02/11 -14"/>
    <s v="SO220211014"/>
    <m/>
    <m/>
    <m/>
    <n v="2.1999999999999999E-2"/>
    <n v="2.3874948489441428E-2"/>
    <s v="COILMASTER(TH)"/>
    <n v="9878"/>
    <n v="10719.851871759201"/>
    <n v="12496855.359999999"/>
    <n v="13561899"/>
  </r>
  <r>
    <s v="2022/06/02 -17"/>
    <s v="외자"/>
    <s v="CMTH220602-001-HQ-VQ-EU"/>
    <m/>
    <s v="EU PO (DEC)"/>
    <s v="SL220608005"/>
    <s v="220006"/>
    <s v="COILMASTER(EU)"/>
    <s v="KOR Warehouse"/>
    <s v="****"/>
    <s v="장종호(altar)"/>
    <s v="이종찬(Jason)"/>
    <x v="58"/>
    <x v="58"/>
    <x v="47"/>
    <x v="47"/>
    <n v="728000"/>
    <s v="EUR"/>
    <n v="1342.43"/>
    <n v="1.8499999999999999E-2"/>
    <n v="13468"/>
    <n v="18079847"/>
    <m/>
    <s v="CoilMaster"/>
    <s v="COILMASTER(EU)"/>
    <s v="FERRITE P.I"/>
    <s v="DSS"/>
    <s v="6028"/>
    <s v="NOT INCLUDE VAT 0%(ALL)"/>
    <s v="CMTH220602-001-HQ-VQ-EU"/>
    <m/>
    <s v="BO(TH)"/>
    <s v="2022/06/20 오후  1:44:45"/>
    <s v="주문서"/>
    <s v="2021/12/21 -7"/>
    <s v="SO211221007"/>
    <m/>
    <m/>
    <m/>
    <n v="1.95E-2"/>
    <n v="1.9630513050406025E-2"/>
    <s v="COILMASTER(TH)"/>
    <n v="14196"/>
    <n v="14291.013500695586"/>
    <n v="17959643.52"/>
    <n v="18079847"/>
  </r>
  <r>
    <s v="2022/06/02 -16"/>
    <s v="외자"/>
    <m/>
    <m/>
    <s v="4500291644"/>
    <s v="SL220607004"/>
    <s v="220013"/>
    <s v="(주)휴맥스"/>
    <s v="KOR Warehouse"/>
    <s v="H.A/Settop/AV"/>
    <s v="박인희(rosa)"/>
    <s v="유상훈(sam)"/>
    <x v="82"/>
    <x v="82"/>
    <x v="61"/>
    <x v="63"/>
    <n v="12000"/>
    <s v="USD"/>
    <n v="1198.3399999999999"/>
    <n v="1.7999999999999999E-2"/>
    <n v="216"/>
    <n v="258841"/>
    <m/>
    <s v="고객사(Cust)"/>
    <s v="휴맥스"/>
    <s v="METAL P.I"/>
    <s v="MMP"/>
    <s v="252010"/>
    <s v="NOT INCLUDE VAT 0%(ALL)"/>
    <s v="6월4일출하"/>
    <m/>
    <s v="rosa/박인희"/>
    <s v="2022/06/07 오전  10:48:40"/>
    <s v="주문서"/>
    <s v="2022/03/28 -5"/>
    <s v="SO220328005"/>
    <m/>
    <m/>
    <m/>
    <n v="1.4E-2"/>
    <n v="1.7999999999999999E-2"/>
    <s v="COILMASTER(ZQ)"/>
    <n v="168"/>
    <n v="215.99999999999997"/>
    <n v="212540.15999999997"/>
    <n v="273265.91999999993"/>
  </r>
  <r>
    <s v="2022/06/02 -16"/>
    <s v="외자"/>
    <m/>
    <m/>
    <s v="4500286725"/>
    <s v="SL220607004"/>
    <s v="220013"/>
    <s v="(주)휴맥스"/>
    <s v="KOR Warehouse"/>
    <s v="H.A/Settop/AV"/>
    <s v="박인희(rosa)"/>
    <s v="유상훈(sam)"/>
    <x v="83"/>
    <x v="83"/>
    <x v="62"/>
    <x v="64"/>
    <n v="81000"/>
    <s v="USD"/>
    <n v="1198.3399999999999"/>
    <n v="1.7999999999999999E-2"/>
    <n v="1458"/>
    <n v="1747180"/>
    <m/>
    <s v="고객사(Cust)"/>
    <s v="휴맥스"/>
    <s v="METAL P.I"/>
    <s v="MMP"/>
    <s v="252010"/>
    <s v="NOT INCLUDE VAT 0%(ALL)"/>
    <s v="6월4일출하"/>
    <s v="1/25일 : 1/18일까지 USD 일괄 UPLOAD"/>
    <s v="rosa/박인희"/>
    <s v="2022/06/07 오전  10:48:40"/>
    <s v="주문서"/>
    <s v="2022/01/01 -611"/>
    <s v="SO220101611"/>
    <m/>
    <m/>
    <m/>
    <n v="1.4E-2"/>
    <n v="1.7999999999999999E-2"/>
    <s v="COILMASTER(ZQ)"/>
    <n v="1134"/>
    <n v="1458"/>
    <n v="1434646.0799999998"/>
    <n v="1844544.9599999997"/>
  </r>
  <r>
    <s v="2022/06/02 -16"/>
    <s v="외자"/>
    <m/>
    <m/>
    <s v="4500282723"/>
    <s v="SL220607004"/>
    <s v="220013"/>
    <s v="(주)휴맥스"/>
    <s v="KOR Warehouse"/>
    <s v="H.A/Settop/AV"/>
    <s v="박인희(rosa)"/>
    <s v="유상훈(sam)"/>
    <x v="68"/>
    <x v="68"/>
    <x v="57"/>
    <x v="57"/>
    <n v="27000"/>
    <s v="USD"/>
    <n v="1198.3399999999999"/>
    <n v="1.7999999999999999E-2"/>
    <n v="486"/>
    <n v="582393"/>
    <m/>
    <s v="고객사(Cust)"/>
    <s v="휴맥스"/>
    <s v="METAL P.I"/>
    <s v="MMP"/>
    <s v="252010"/>
    <s v="NOT INCLUDE VAT 0%(ALL)"/>
    <s v="6월4일출하"/>
    <s v="1/25일 : 21년잔량 USD 일괄 UPLOAD"/>
    <s v="rosa/박인희"/>
    <s v="2022/06/07 오전  10:48:40"/>
    <s v="주문서"/>
    <s v="2022/01/01 -508"/>
    <s v="SO220101508"/>
    <m/>
    <m/>
    <m/>
    <n v="1.4E-2"/>
    <n v="1.7999999999999999E-2"/>
    <s v="COILMASTER(ZQ)"/>
    <n v="378"/>
    <n v="485.99999999999994"/>
    <n v="478215.36"/>
    <n v="614848.31999999983"/>
  </r>
  <r>
    <s v="2022/06/02 -15"/>
    <s v="외자"/>
    <m/>
    <m/>
    <s v="11557132-148-1"/>
    <s v="SL220607003"/>
    <s v="220020"/>
    <s v="LG VS"/>
    <s v="KOR Warehouse"/>
    <s v="Automotive"/>
    <s v="박인희(rosa)"/>
    <s v="유상훈(sam)"/>
    <x v="40"/>
    <x v="40"/>
    <x v="38"/>
    <x v="15"/>
    <n v="3402"/>
    <s v="USD"/>
    <n v="1198.3399999999999"/>
    <n v="0.93"/>
    <n v="3163.86"/>
    <n v="3745061"/>
    <m/>
    <s v="고객사(Cust)"/>
    <s v="LG VS"/>
    <s v="CHOKE COIL"/>
    <s v="TOROIDAL"/>
    <s v="22"/>
    <s v="NOT INCLUDE VAT 0%(ALL)"/>
    <m/>
    <m/>
    <s v="rosa/박인희"/>
    <s v="2022/06/07 오전  10:02:52"/>
    <s v="주문서"/>
    <s v="2022/03/06 -17"/>
    <s v="SO220306017"/>
    <m/>
    <m/>
    <m/>
    <n v="0.79049999999999998"/>
    <n v="0.93"/>
    <s v="COILMASTER(WD)"/>
    <n v="2689.2809999999999"/>
    <n v="3163.86"/>
    <n v="3402263.1787199997"/>
    <n v="4002662.5631999997"/>
  </r>
  <r>
    <s v="2022/06/02 -15"/>
    <s v="외자"/>
    <m/>
    <m/>
    <s v="11557132-149-1"/>
    <s v="SL220607003"/>
    <s v="220020"/>
    <s v="LG VS"/>
    <s v="KOR Warehouse"/>
    <s v="Automotive"/>
    <s v="박인희(rosa)"/>
    <s v="유상훈(sam)"/>
    <x v="40"/>
    <x v="40"/>
    <x v="38"/>
    <x v="15"/>
    <n v="3402"/>
    <s v="USD"/>
    <n v="1198.3399999999999"/>
    <n v="0.93"/>
    <n v="3163.86"/>
    <n v="3745061"/>
    <m/>
    <s v="고객사(Cust)"/>
    <s v="LG VS"/>
    <s v="CHOKE COIL"/>
    <s v="TOROIDAL"/>
    <s v="22"/>
    <s v="NOT INCLUDE VAT 0%(ALL)"/>
    <m/>
    <m/>
    <s v="rosa/박인희"/>
    <s v="2022/06/07 오전  10:02:52"/>
    <s v="주문서"/>
    <s v="2022/02/04 -14"/>
    <s v="SO220204014"/>
    <m/>
    <m/>
    <m/>
    <n v="0.79049999999999998"/>
    <n v="0.93"/>
    <s v="COILMASTER(WD)"/>
    <n v="2689.2809999999999"/>
    <n v="3163.86"/>
    <n v="3402263.1787199997"/>
    <n v="4002662.5631999997"/>
  </r>
  <r>
    <s v="2022/06/02 -15"/>
    <s v="외자"/>
    <m/>
    <m/>
    <s v="13775299-9-1"/>
    <s v="SL220607003"/>
    <s v="220020"/>
    <s v="LG VS"/>
    <s v="KOR Warehouse"/>
    <s v="Automotive"/>
    <s v="박인희(rosa)"/>
    <s v="유상훈(sam)"/>
    <x v="151"/>
    <x v="151"/>
    <x v="93"/>
    <x v="101"/>
    <n v="24000"/>
    <s v="USD"/>
    <n v="1198.3399999999999"/>
    <n v="2.5999999999999999E-2"/>
    <n v="624"/>
    <n v="738629"/>
    <m/>
    <s v="고객사(Cust)"/>
    <s v="LG VS"/>
    <s v="METAL P.I"/>
    <s v="MMP"/>
    <s v="252012"/>
    <s v="NOT INCLUDE VAT 0%(ALL)"/>
    <m/>
    <m/>
    <s v="rosa/박인희"/>
    <s v="2022/06/07 오전  10:02:52"/>
    <s v="주문서"/>
    <s v="2022/03/08 -22"/>
    <s v="SO220308022"/>
    <m/>
    <m/>
    <m/>
    <n v="0.02"/>
    <n v="2.5999999999999999E-2"/>
    <s v="COILMASTER(ZQ)"/>
    <n v="480"/>
    <n v="624"/>
    <n v="607257.59999999998"/>
    <n v="789434.87999999989"/>
  </r>
  <r>
    <s v="2022/06/02 -15"/>
    <s v="외자"/>
    <m/>
    <m/>
    <s v="13775299-8-1"/>
    <s v="SL220607003"/>
    <s v="220020"/>
    <s v="LG VS"/>
    <s v="KOR Warehouse"/>
    <s v="Automotive"/>
    <s v="박인희(rosa)"/>
    <s v="유상훈(sam)"/>
    <x v="151"/>
    <x v="151"/>
    <x v="93"/>
    <x v="101"/>
    <n v="30000"/>
    <s v="USD"/>
    <n v="1198.3399999999999"/>
    <n v="2.5999999999999999E-2"/>
    <n v="780"/>
    <n v="923286"/>
    <m/>
    <s v="고객사(Cust)"/>
    <s v="LG VS"/>
    <s v="METAL P.I"/>
    <s v="MMP"/>
    <s v="252012"/>
    <s v="NOT INCLUDE VAT 0%(ALL)"/>
    <m/>
    <m/>
    <s v="rosa/박인희"/>
    <s v="2022/06/07 오전  10:02:52"/>
    <s v="주문서"/>
    <s v="2022/03/08 -21"/>
    <s v="SO220308021"/>
    <m/>
    <m/>
    <m/>
    <n v="0.02"/>
    <n v="2.5999999999999999E-2"/>
    <s v="COILMASTER(ZQ)"/>
    <n v="600"/>
    <n v="780"/>
    <n v="759071.99999999988"/>
    <n v="986793.59999999986"/>
  </r>
  <r>
    <s v="2022/06/02 -15"/>
    <s v="외자"/>
    <m/>
    <m/>
    <s v="13775299-9-2"/>
    <s v="SL220607003"/>
    <s v="220020"/>
    <s v="LG VS"/>
    <s v="KOR Warehouse"/>
    <s v="Automotive"/>
    <s v="박인희(rosa)"/>
    <s v="유상훈(sam)"/>
    <x v="151"/>
    <x v="151"/>
    <x v="93"/>
    <x v="101"/>
    <n v="9000"/>
    <s v="USD"/>
    <n v="1198.3399999999999"/>
    <n v="2.5999999999999999E-2"/>
    <n v="234"/>
    <n v="276986"/>
    <m/>
    <s v="고객사(Cust)"/>
    <s v="LG VS"/>
    <s v="METAL P.I"/>
    <s v="MMP"/>
    <s v="252012"/>
    <s v="NOT INCLUDE VAT 0%(ALL)"/>
    <m/>
    <m/>
    <s v="rosa/박인희"/>
    <s v="2022/06/07 오전  10:02:52"/>
    <s v="주문서"/>
    <s v="2022/03/08 -20"/>
    <s v="SO220308020"/>
    <m/>
    <m/>
    <m/>
    <n v="0.02"/>
    <n v="2.5999999999999999E-2"/>
    <s v="COILMASTER(ZQ)"/>
    <n v="180"/>
    <n v="234"/>
    <n v="227721.59999999998"/>
    <n v="296038.07999999996"/>
  </r>
  <r>
    <s v="2022/06/02 -15"/>
    <s v="외자"/>
    <m/>
    <m/>
    <s v="11466531-247-1"/>
    <s v="SL220607003"/>
    <s v="220020"/>
    <s v="LG VS"/>
    <s v="KOR Warehouse"/>
    <s v="Automotive"/>
    <s v="박인희(rosa)"/>
    <s v="유상훈(sam)"/>
    <x v="33"/>
    <x v="33"/>
    <x v="31"/>
    <x v="31"/>
    <n v="1200"/>
    <s v="USD"/>
    <n v="1198.3399999999999"/>
    <n v="9.1999999999999998E-2"/>
    <n v="110.4"/>
    <n v="132297"/>
    <m/>
    <s v="고객사(Cust)"/>
    <s v="LG VS"/>
    <s v="FERRITE P.I"/>
    <s v="SSP"/>
    <s v="10040"/>
    <s v="NOT INCLUDE VAT 0%(ALL)"/>
    <m/>
    <m/>
    <s v="rosa/박인희"/>
    <s v="2022/06/07 오전  10:02:52"/>
    <s v="주문서"/>
    <s v="2022/04/19 -17"/>
    <s v="SO220419017"/>
    <m/>
    <m/>
    <m/>
    <n v="0.08"/>
    <n v="9.1999999999999998E-2"/>
    <s v="COILMASTER(ZQ)"/>
    <n v="96"/>
    <n v="110.39999999999999"/>
    <n v="121451.51999999999"/>
    <n v="139669.24799999996"/>
  </r>
  <r>
    <s v="2022/06/02 -15"/>
    <s v="외자"/>
    <m/>
    <m/>
    <s v="11466531-243-1"/>
    <s v="SL220607003"/>
    <s v="220020"/>
    <s v="LG VS"/>
    <s v="KOR Warehouse"/>
    <s v="Automotive"/>
    <s v="박인희(rosa)"/>
    <s v="유상훈(sam)"/>
    <x v="33"/>
    <x v="33"/>
    <x v="31"/>
    <x v="31"/>
    <n v="1200"/>
    <s v="USD"/>
    <n v="1198.3399999999999"/>
    <n v="9.1999999999999998E-2"/>
    <n v="110.4"/>
    <n v="130680"/>
    <m/>
    <s v="고객사(Cust)"/>
    <s v="LG VS"/>
    <s v="FERRITE P.I"/>
    <s v="SSP"/>
    <s v="10040"/>
    <s v="NOT INCLUDE VAT 0%(ALL)"/>
    <m/>
    <m/>
    <s v="rosa/박인희"/>
    <s v="2022/06/07 오전  10:02:52"/>
    <s v="주문서"/>
    <s v="2022/03/15 -13"/>
    <s v="11466531-243-1"/>
    <m/>
    <m/>
    <m/>
    <n v="0.08"/>
    <n v="9.1999999999999998E-2"/>
    <s v="COILMASTER(ZQ)"/>
    <n v="96"/>
    <n v="110.39999999999999"/>
    <n v="121451.51999999999"/>
    <n v="139669.24799999996"/>
  </r>
  <r>
    <s v="2022/06/02 -15"/>
    <s v="외자"/>
    <m/>
    <m/>
    <s v="11466531-242"/>
    <s v="SL220607003"/>
    <s v="220020"/>
    <s v="LG VS"/>
    <s v="KOR Warehouse"/>
    <s v="Automotive"/>
    <s v="박인희(rosa)"/>
    <s v="유상훈(sam)"/>
    <x v="33"/>
    <x v="33"/>
    <x v="31"/>
    <x v="31"/>
    <n v="1200"/>
    <s v="USD"/>
    <n v="1198.3399999999999"/>
    <n v="9.1999999999999998E-2"/>
    <n v="110.4"/>
    <n v="130680"/>
    <m/>
    <s v="고객사(Cust)"/>
    <s v="LG VS"/>
    <s v="FERRITE P.I"/>
    <s v="SSP"/>
    <s v="10040"/>
    <s v="NOT INCLUDE VAT 0%(ALL)"/>
    <m/>
    <s v="11466531-242-3"/>
    <s v="rosa/박인희"/>
    <s v="2022/06/07 오전  10:02:52"/>
    <s v="주문서"/>
    <s v="2022/03/15 -12"/>
    <s v="11466531-242"/>
    <m/>
    <m/>
    <m/>
    <n v="0.08"/>
    <n v="9.1999999999999998E-2"/>
    <s v="COILMASTER(ZQ)"/>
    <n v="96"/>
    <n v="110.39999999999999"/>
    <n v="121451.51999999999"/>
    <n v="139669.24799999996"/>
  </r>
  <r>
    <s v="2022/06/02 -15"/>
    <s v="외자"/>
    <m/>
    <m/>
    <s v="13183948-21-1"/>
    <s v="SL220607003"/>
    <s v="220020"/>
    <s v="LG VS"/>
    <s v="KOR Warehouse"/>
    <s v="Automotive"/>
    <s v="박인희(rosa)"/>
    <s v="유상훈(sam)"/>
    <x v="134"/>
    <x v="134"/>
    <x v="89"/>
    <x v="94"/>
    <n v="6000"/>
    <s v="USD"/>
    <n v="1198.3399999999999"/>
    <n v="6.4000000000000001E-2"/>
    <n v="384"/>
    <n v="454541"/>
    <m/>
    <s v="고객사(Cust)"/>
    <s v="LG VS"/>
    <s v="METAL P.I"/>
    <s v="MMPP"/>
    <s v="5030"/>
    <s v="NOT INCLUDE VAT 0%(ALL)"/>
    <m/>
    <s v="1/25일 : 1/18일까지 USD 일괄 UPLOAD"/>
    <s v="rosa/박인희"/>
    <s v="2022/06/07 오전  10:02:52"/>
    <s v="주문서"/>
    <s v="2022/01/17 -117"/>
    <s v="SO220117117"/>
    <m/>
    <m/>
    <m/>
    <n v="6.0999999999999999E-2"/>
    <n v="6.4000000000000001E-2"/>
    <s v="COILMASTER(WD)"/>
    <n v="366"/>
    <n v="384"/>
    <n v="463033.92"/>
    <n v="485806.07999999996"/>
  </r>
  <r>
    <s v="2022/06/02 -15"/>
    <s v="외자"/>
    <m/>
    <m/>
    <s v="13706033-12-1"/>
    <s v="SL220607003"/>
    <s v="220020"/>
    <s v="LG VS"/>
    <s v="KOR Warehouse"/>
    <s v="Automotive"/>
    <s v="박인희(rosa)"/>
    <s v="유상훈(sam)"/>
    <x v="21"/>
    <x v="21"/>
    <x v="21"/>
    <x v="21"/>
    <n v="45000"/>
    <s v="USD"/>
    <n v="1198.3399999999999"/>
    <n v="3.5889999999999998E-2"/>
    <n v="1615.05"/>
    <n v="1935379"/>
    <m/>
    <s v="고객사(Cust)"/>
    <s v="LG VS"/>
    <s v="METAL P.I"/>
    <s v="MMPP"/>
    <s v="252012"/>
    <s v="NOT INCLUDE VAT 0%(ALL)"/>
    <m/>
    <m/>
    <s v="rosa/박인희"/>
    <s v="2022/06/07 오전  10:02:52"/>
    <s v="주문서"/>
    <s v="2022/03/08 -8"/>
    <s v="SO220308008"/>
    <m/>
    <m/>
    <m/>
    <n v="1.7999999999999999E-2"/>
    <n v="3.5889999999999998E-2"/>
    <s v="COILMASTER(ZQ)"/>
    <n v="809.99999999999989"/>
    <n v="1615.05"/>
    <n v="1024747.1999999997"/>
    <n v="2043232.0559999999"/>
  </r>
  <r>
    <s v="2022/06/02 -15"/>
    <s v="외자"/>
    <m/>
    <m/>
    <s v="13183942-19-1"/>
    <s v="SL220607003"/>
    <s v="220020"/>
    <s v="LG VS"/>
    <s v="KOR Warehouse"/>
    <s v="Automotive"/>
    <s v="박인희(rosa)"/>
    <s v="유상훈(sam)"/>
    <x v="152"/>
    <x v="152"/>
    <x v="94"/>
    <x v="102"/>
    <n v="8000"/>
    <s v="USD"/>
    <n v="1198.3399999999999"/>
    <n v="6.7000000000000004E-2"/>
    <n v="536"/>
    <n v="634463"/>
    <m/>
    <s v="고객사(Cust)"/>
    <s v="LG VS"/>
    <s v="METAL P.I"/>
    <s v="MMPF"/>
    <s v="322530"/>
    <s v="NOT INCLUDE VAT 0%(ALL)"/>
    <m/>
    <s v="1/25일 : 1/18일까지 USD 일괄 UPLOAD"/>
    <s v="rosa/박인희"/>
    <s v="2022/06/07 오전  10:02:52"/>
    <s v="주문서"/>
    <s v="2022/01/17 -106"/>
    <s v="SO220117106"/>
    <m/>
    <m/>
    <m/>
    <n v="0.06"/>
    <n v="6.7000000000000004E-2"/>
    <s v="COILMASTER(ZQ)"/>
    <n v="480"/>
    <n v="536"/>
    <n v="607257.59999999998"/>
    <n v="678104.32"/>
  </r>
  <r>
    <s v="2022/06/02 -15"/>
    <s v="외자"/>
    <m/>
    <m/>
    <s v="13183942-17-1"/>
    <s v="SL220607003"/>
    <s v="220020"/>
    <s v="LG VS"/>
    <s v="KOR Warehouse"/>
    <s v="Automotive"/>
    <s v="박인희(rosa)"/>
    <s v="유상훈(sam)"/>
    <x v="152"/>
    <x v="152"/>
    <x v="94"/>
    <x v="102"/>
    <n v="8000"/>
    <s v="USD"/>
    <n v="1198.3399999999999"/>
    <n v="6.7000000000000004E-2"/>
    <n v="536"/>
    <n v="634463"/>
    <m/>
    <s v="고객사(Cust)"/>
    <s v="LG VS"/>
    <s v="METAL P.I"/>
    <s v="MMPF"/>
    <s v="322530"/>
    <s v="NOT INCLUDE VAT 0%(ALL)"/>
    <m/>
    <s v="1/25일 : 1/18일까지 USD 일괄 UPLOAD"/>
    <s v="rosa/박인희"/>
    <s v="2022/06/07 오전  10:02:52"/>
    <s v="주문서"/>
    <s v="2022/01/17 -104"/>
    <s v="SO220117104"/>
    <m/>
    <m/>
    <m/>
    <n v="0.06"/>
    <n v="6.7000000000000004E-2"/>
    <s v="COILMASTER(ZQ)"/>
    <n v="480"/>
    <n v="536"/>
    <n v="607257.59999999998"/>
    <n v="678104.32"/>
  </r>
  <r>
    <s v="2022/06/02 -15"/>
    <s v="외자"/>
    <m/>
    <m/>
    <s v="9917969-124-1"/>
    <s v="SL220607003"/>
    <s v="220020"/>
    <s v="LG VS"/>
    <s v="KOR Warehouse"/>
    <s v="Automotive"/>
    <s v="박인희(rosa)"/>
    <s v="유상훈(sam)"/>
    <x v="115"/>
    <x v="115"/>
    <x v="85"/>
    <x v="15"/>
    <n v="972"/>
    <s v="USD"/>
    <n v="1198.3399999999999"/>
    <n v="0.63"/>
    <n v="612.36"/>
    <n v="724851"/>
    <m/>
    <s v="고객사(Cust)"/>
    <s v="LG VS"/>
    <s v="CHOKE COIL"/>
    <s v="TOROIDAL"/>
    <s v="22"/>
    <s v="NOT INCLUDE VAT 0%(ALL)"/>
    <m/>
    <s v="1/25일 : 1/18일까지 USD 일괄 UPLOAD"/>
    <s v="rosa/박인희"/>
    <s v="2022/06/07 오전  10:02:52"/>
    <s v="주문서"/>
    <s v="2022/01/11 -35"/>
    <s v="SO220111035"/>
    <m/>
    <m/>
    <m/>
    <n v="0.49399999999999999"/>
    <n v="0.63"/>
    <s v="COILMASTER(WD)"/>
    <n v="480.16800000000001"/>
    <n v="612.36"/>
    <n v="607470.14015999995"/>
    <n v="774708.88319999992"/>
  </r>
  <r>
    <s v="2022/06/02 -15"/>
    <s v="외자"/>
    <m/>
    <m/>
    <s v="3543753-1102-1"/>
    <s v="SL220607003"/>
    <s v="220020"/>
    <s v="LG VS"/>
    <s v="KOR Warehouse"/>
    <s v="Automotive"/>
    <s v="박인희(rosa)"/>
    <s v="유상훈(sam)"/>
    <x v="135"/>
    <x v="135"/>
    <x v="90"/>
    <x v="95"/>
    <n v="486"/>
    <s v="USD"/>
    <n v="1198.3399999999999"/>
    <n v="0.54"/>
    <n v="262.44"/>
    <n v="310650"/>
    <m/>
    <s v="고객사(Cust)"/>
    <s v="LG VS"/>
    <s v="CHOKE COIL"/>
    <s v="TOROIDAL"/>
    <s v="22"/>
    <s v="NOT INCLUDE VAT 0%(ALL)"/>
    <m/>
    <s v="1/25일 : 1/18일까지 USD 일괄 UPLOAD"/>
    <s v="rosa/박인희"/>
    <s v="2022/06/07 오전  10:02:52"/>
    <s v="주문서"/>
    <s v="2022/01/17 -152"/>
    <s v="SO220117152"/>
    <m/>
    <m/>
    <m/>
    <n v="0.49153000000000002"/>
    <n v="0.54"/>
    <s v="COILMASTER(WD)"/>
    <n v="238.88358000000002"/>
    <n v="262.44"/>
    <n v="302216.3947296"/>
    <n v="332018.09279999998"/>
  </r>
  <r>
    <s v="2022/06/02 -15"/>
    <s v="외자"/>
    <m/>
    <m/>
    <s v="11548693-30-1"/>
    <s v="SL220607003"/>
    <s v="220020"/>
    <s v="LG VS"/>
    <s v="KOR Warehouse"/>
    <s v="Automotive"/>
    <s v="박인희(rosa)"/>
    <s v="유상훈(sam)"/>
    <x v="42"/>
    <x v="42"/>
    <x v="40"/>
    <x v="37"/>
    <n v="1040"/>
    <s v="USD"/>
    <n v="1198.3399999999999"/>
    <n v="0.32"/>
    <n v="332.8"/>
    <n v="393935"/>
    <m/>
    <s v="고객사(Cust)"/>
    <s v="LG VS"/>
    <s v="CHOKE COIL"/>
    <s v="TOROIDAL"/>
    <s v="13"/>
    <s v="NOT INCLUDE VAT 0%(ALL)"/>
    <m/>
    <m/>
    <s v="rosa/박인희"/>
    <s v="2022/06/07 오전  10:02:52"/>
    <s v="주문서"/>
    <s v="2022/01/21 -9"/>
    <s v="SO220121009"/>
    <m/>
    <m/>
    <m/>
    <n v="0.3"/>
    <n v="0.32"/>
    <s v="COILMASTER(WD)"/>
    <n v="312"/>
    <n v="332.8"/>
    <n v="394717.43999999994"/>
    <n v="421031.93599999999"/>
  </r>
  <r>
    <s v="2022/06/02 -15"/>
    <s v="외자"/>
    <m/>
    <m/>
    <s v="11548693-28-1"/>
    <s v="SL220607003"/>
    <s v="220020"/>
    <s v="LG VS"/>
    <s v="KOR Warehouse"/>
    <s v="Automotive"/>
    <s v="박인희(rosa)"/>
    <s v="유상훈(sam)"/>
    <x v="42"/>
    <x v="42"/>
    <x v="40"/>
    <x v="37"/>
    <n v="1040"/>
    <s v="USD"/>
    <n v="1198.3399999999999"/>
    <n v="0.32"/>
    <n v="332.8"/>
    <n v="393935"/>
    <m/>
    <s v="고객사(Cust)"/>
    <s v="LG VS"/>
    <s v="CHOKE COIL"/>
    <s v="TOROIDAL"/>
    <s v="13"/>
    <s v="NOT INCLUDE VAT 0%(ALL)"/>
    <m/>
    <s v="1/25일 : 1/18일까지 USD 일괄 UPLOAD"/>
    <s v="rosa/박인희"/>
    <s v="2022/06/07 오전  10:02:52"/>
    <s v="주문서"/>
    <s v="2022/01/18 -75"/>
    <s v="SO220118075"/>
    <m/>
    <m/>
    <m/>
    <n v="0.3"/>
    <n v="0.32"/>
    <s v="COILMASTER(WD)"/>
    <n v="312"/>
    <n v="332.8"/>
    <n v="394717.43999999994"/>
    <n v="421031.93599999999"/>
  </r>
  <r>
    <s v="2022/06/02 -15"/>
    <s v="외자"/>
    <m/>
    <m/>
    <s v="11548693-29-1"/>
    <s v="SL220607003"/>
    <s v="220020"/>
    <s v="LG VS"/>
    <s v="KOR Warehouse"/>
    <s v="Automotive"/>
    <s v="박인희(rosa)"/>
    <s v="유상훈(sam)"/>
    <x v="42"/>
    <x v="42"/>
    <x v="40"/>
    <x v="37"/>
    <n v="1040"/>
    <s v="USD"/>
    <n v="1198.3399999999999"/>
    <n v="0.32"/>
    <n v="332.8"/>
    <n v="393935"/>
    <m/>
    <s v="고객사(Cust)"/>
    <s v="LG VS"/>
    <s v="CHOKE COIL"/>
    <s v="TOROIDAL"/>
    <s v="13"/>
    <s v="NOT INCLUDE VAT 0%(ALL)"/>
    <m/>
    <s v="1/25일 : 1/18일까지 USD 일괄 UPLOAD"/>
    <s v="rosa/박인희"/>
    <s v="2022/06/07 오전  10:02:52"/>
    <s v="주문서"/>
    <s v="2022/01/10 -78"/>
    <s v="SO220110078"/>
    <m/>
    <m/>
    <m/>
    <n v="0.3"/>
    <n v="0.32"/>
    <s v="COILMASTER(WD)"/>
    <n v="312"/>
    <n v="332.8"/>
    <n v="394717.43999999994"/>
    <n v="421031.93599999999"/>
  </r>
  <r>
    <s v="2022/06/02 -14"/>
    <s v="외자"/>
    <m/>
    <m/>
    <s v="4500291518"/>
    <s v="SL220607002"/>
    <s v="220013"/>
    <s v="(주)휴맥스"/>
    <s v="KOR Warehouse"/>
    <s v="H.A/Settop/AV"/>
    <s v="박인희(rosa)"/>
    <s v="유상훈(sam)"/>
    <x v="83"/>
    <x v="83"/>
    <x v="62"/>
    <x v="64"/>
    <n v="51000"/>
    <s v="USD"/>
    <n v="1183.7"/>
    <n v="1.7999999999999999E-2"/>
    <n v="918"/>
    <n v="1086637"/>
    <m/>
    <s v="고객사(Cust)"/>
    <s v="휴맥스"/>
    <s v="METAL P.I"/>
    <s v="MMP"/>
    <s v="252010"/>
    <s v="NOT INCLUDE VAT 0%(ALL)"/>
    <m/>
    <m/>
    <s v="rosa/박인희"/>
    <s v="2022/06/07 오전  9:29:57"/>
    <s v="주문서"/>
    <s v="2022/03/22 -10"/>
    <s v="4500291518"/>
    <m/>
    <m/>
    <m/>
    <n v="1.4E-2"/>
    <n v="1.7999999999999999E-2"/>
    <s v="COILMASTER(ZQ)"/>
    <n v="714"/>
    <n v="917.99999999999989"/>
    <n v="903295.67999999993"/>
    <n v="1161380.1599999997"/>
  </r>
  <r>
    <s v="2022/06/02 -14"/>
    <s v="외자"/>
    <m/>
    <m/>
    <s v="4500282723"/>
    <s v="SL220607002"/>
    <s v="220013"/>
    <s v="(주)휴맥스"/>
    <s v="KOR Warehouse"/>
    <s v="H.A/Settop/AV"/>
    <s v="박인희(rosa)"/>
    <s v="유상훈(sam)"/>
    <x v="68"/>
    <x v="68"/>
    <x v="57"/>
    <x v="57"/>
    <n v="12000"/>
    <s v="USD"/>
    <n v="1183.7"/>
    <n v="1.7999999999999999E-2"/>
    <n v="216"/>
    <n v="255679"/>
    <m/>
    <s v="고객사(Cust)"/>
    <s v="휴맥스"/>
    <s v="METAL P.I"/>
    <s v="MMP"/>
    <s v="252010"/>
    <s v="NOT INCLUDE VAT 0%(ALL)"/>
    <m/>
    <s v="1/25일 : 21년잔량 USD 일괄 UPLOAD"/>
    <s v="rosa/박인희"/>
    <s v="2022/06/07 오전  9:29:57"/>
    <s v="주문서"/>
    <s v="2022/01/01 -508"/>
    <s v="SO220101508"/>
    <m/>
    <m/>
    <m/>
    <n v="1.4E-2"/>
    <n v="1.7999999999999999E-2"/>
    <s v="COILMASTER(ZQ)"/>
    <n v="168"/>
    <n v="215.99999999999997"/>
    <n v="212540.15999999997"/>
    <n v="273265.91999999993"/>
  </r>
  <r>
    <s v="2022/06/01 -18"/>
    <s v="내자"/>
    <m/>
    <m/>
    <s v="ANTPO-C220010"/>
    <s v="SL220629003"/>
    <s v="220027"/>
    <s v="주식회사 앤텍"/>
    <s v="KOR Warehouse"/>
    <s v="Automotive"/>
    <s v="박인희(rosa)"/>
    <s v="양보성(david)"/>
    <x v="153"/>
    <x v="153"/>
    <x v="15"/>
    <x v="60"/>
    <n v="20000"/>
    <m/>
    <n v="0"/>
    <n v="59"/>
    <n v="0"/>
    <n v="1180000"/>
    <n v="118000"/>
    <s v="고객사(Cust)"/>
    <s v="ANTTEC"/>
    <s v="FERRITE P.I"/>
    <s v="DSS"/>
    <s v="4030"/>
    <s v="INCLUDE VAT 10%(HQ)"/>
    <s v="재고부족으로판매입력누락건"/>
    <s v="성창"/>
    <s v="rosa/박인희"/>
    <s v="2022/06/29 오전  11:18:04"/>
    <s v="주문서"/>
    <s v="2022/03/31 -8"/>
    <s v="SO220331008"/>
    <m/>
    <m/>
    <m/>
    <n v="2.955E-2"/>
    <n v="4.663589224737575E-2"/>
    <s v="COILMASTER(ZQ)"/>
    <n v="591"/>
    <n v="932.717844947515"/>
    <n v="747685.91999999993"/>
    <n v="1180000"/>
  </r>
  <r>
    <s v="2022/06/01 -18"/>
    <s v="내자"/>
    <m/>
    <m/>
    <s v="ANTPO-C220010"/>
    <s v="SL220629003"/>
    <s v="220027"/>
    <s v="주식회사 앤텍"/>
    <s v="KOR Warehouse"/>
    <s v="Automotive"/>
    <s v="박인희(rosa)"/>
    <s v="양보성(david)"/>
    <x v="154"/>
    <x v="154"/>
    <x v="15"/>
    <x v="60"/>
    <n v="6000"/>
    <m/>
    <n v="0"/>
    <n v="412"/>
    <n v="0"/>
    <n v="2472000"/>
    <n v="247200"/>
    <s v="고객사(Cust)"/>
    <s v="ANTTEC"/>
    <s v="COMMON MODE FILTER"/>
    <s v="CMF(P.L)"/>
    <s v="706038"/>
    <s v="INCLUDE VAT 10%(HQ)"/>
    <s v="재고부족으로판매입력누락건"/>
    <s v="SL"/>
    <s v="rosa/박인희"/>
    <s v="2022/06/29 오전  11:18:04"/>
    <s v="주문서"/>
    <s v="2022/03/31 -8"/>
    <s v="SO220331008"/>
    <m/>
    <m/>
    <m/>
    <n v="0.28100000000000003"/>
    <n v="0.32566080687997978"/>
    <s v="COILMASTER(ZQ)"/>
    <n v="1686.0000000000002"/>
    <n v="1953.9648412798788"/>
    <n v="2132992.3200000003"/>
    <n v="2472000"/>
  </r>
  <r>
    <s v="2022/06/01 -16"/>
    <s v="내자"/>
    <m/>
    <m/>
    <s v="PO2204000129"/>
    <s v="SL220603004"/>
    <s v="220022"/>
    <s v="(주)노바스이지"/>
    <s v="KOR Warehouse"/>
    <s v="H.A/Settop/AV"/>
    <s v="박인희(rosa)"/>
    <s v="양보성(david)"/>
    <x v="80"/>
    <x v="80"/>
    <x v="59"/>
    <x v="61"/>
    <n v="60000"/>
    <m/>
    <n v="0"/>
    <n v="106"/>
    <n v="0"/>
    <n v="6360000"/>
    <n v="636000"/>
    <s v="고객사(Cust)"/>
    <s v="노바스이지"/>
    <s v="FERRITE P.I"/>
    <s v="SSP"/>
    <s v="8045"/>
    <s v="INCLUDE VAT 10%(HQ)"/>
    <s v="5/30출하완료"/>
    <s v="ECO2703-004634"/>
    <s v="rosa/박인희"/>
    <s v="2022/06/03 오후  4:29:11"/>
    <s v="주문서"/>
    <s v="2022/04/11 -5"/>
    <s v="SO220411005"/>
    <m/>
    <m/>
    <m/>
    <n v="0.05"/>
    <n v="8.3786518274946251E-2"/>
    <s v="COILMASTER(TH)"/>
    <n v="3000"/>
    <n v="5027.1910964967747"/>
    <n v="3795359.9999999995"/>
    <n v="6359999.9999999991"/>
  </r>
  <r>
    <s v="2022/06/01 -16"/>
    <s v="내자"/>
    <m/>
    <m/>
    <s v="PO2204000129"/>
    <s v="SL220603004"/>
    <s v="220022"/>
    <s v="(주)노바스이지"/>
    <s v="KOR Warehouse"/>
    <s v="H.A/Settop/AV"/>
    <s v="박인희(rosa)"/>
    <s v="양보성(david)"/>
    <x v="110"/>
    <x v="110"/>
    <x v="83"/>
    <x v="84"/>
    <n v="16000"/>
    <m/>
    <n v="0"/>
    <n v="40"/>
    <n v="0"/>
    <n v="640000"/>
    <n v="64000"/>
    <s v="고객사(Cust)"/>
    <s v="노바스이지"/>
    <s v="FERRITE P.I"/>
    <s v="DSS"/>
    <s v="3012"/>
    <s v="INCLUDE VAT 10%(HQ)"/>
    <s v="5/30출하완료"/>
    <s v="ECO2703-003657"/>
    <s v="rosa/박인희"/>
    <s v="2022/06/03 오후  4:29:11"/>
    <s v="주문서"/>
    <s v="2022/04/11 -5"/>
    <s v="SO220411005"/>
    <m/>
    <m/>
    <m/>
    <n v="2.4E-2"/>
    <n v="3.1617554066017454E-2"/>
    <s v="COILMASTER(ZQ)"/>
    <n v="384"/>
    <n v="505.88086505627928"/>
    <n v="485806.07999999996"/>
    <n v="640000"/>
  </r>
  <r>
    <s v="2022/06/01 -4"/>
    <s v="내자"/>
    <m/>
    <m/>
    <s v="ANTPO-C220019"/>
    <s v="SL220527005"/>
    <s v="220027"/>
    <s v="주식회사 앤텍"/>
    <s v="KOR Warehouse"/>
    <s v="Automotive"/>
    <s v="박인희(rosa)"/>
    <s v="양보성(david)"/>
    <x v="44"/>
    <x v="44"/>
    <x v="15"/>
    <x v="39"/>
    <n v="12000"/>
    <m/>
    <n v="0"/>
    <n v="35"/>
    <n v="0"/>
    <n v="420000"/>
    <n v="42000"/>
    <s v="고객사(Cust)"/>
    <s v="ANTTEC"/>
    <s v="METAL P.I"/>
    <s v="MMP"/>
    <s v="252012"/>
    <s v="INCLUDE VAT 10%(HQ)"/>
    <m/>
    <s v="jinyoungelec"/>
    <s v="rosa/박인희"/>
    <s v="2022/06/29 오후  8:51:33"/>
    <s v="주문서"/>
    <s v="2022/04/26 -7"/>
    <s v="SO220426007"/>
    <m/>
    <m/>
    <m/>
    <n v="0.02"/>
    <n v="2.7665359807765275E-2"/>
    <s v="COILMASTER(ZQ)"/>
    <n v="240"/>
    <n v="331.9843176931833"/>
    <n v="303628.79999999999"/>
    <n v="420000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5"/>
    <x v="155"/>
    <x v="15"/>
    <x v="92"/>
    <n v="1200"/>
    <m/>
    <n v="0"/>
    <n v="560"/>
    <n v="0"/>
    <n v="672000"/>
    <n v="67200"/>
    <s v="고객사(Cust)"/>
    <s v="ANTTEC"/>
    <s v="FERRITE P.I"/>
    <s v="MPLD"/>
    <s v="13080"/>
    <s v="INCLUDE VAT 10%(HQ)"/>
    <m/>
    <s v="만도"/>
    <s v="rosa/박인희"/>
    <s v="2022/06/29 오후  8:51:33"/>
    <s v="주문서"/>
    <s v="2022/03/31 -8"/>
    <s v="SO220331008"/>
    <m/>
    <m/>
    <m/>
    <n v="0.4"/>
    <n v="0.4426457569242444"/>
    <s v="COILMASTER(WD)"/>
    <n v="480"/>
    <n v="531.17490830909333"/>
    <n v="607257.59999999998"/>
    <n v="672000.00000000012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6"/>
    <x v="156"/>
    <x v="15"/>
    <x v="103"/>
    <n v="6000"/>
    <m/>
    <n v="0"/>
    <n v="76"/>
    <n v="0"/>
    <n v="456000"/>
    <n v="45600"/>
    <s v="고객사(Cust)"/>
    <s v="ANTTEC"/>
    <s v="METAL P.I"/>
    <s v="MMPP"/>
    <s v="5030"/>
    <s v="INCLUDE VAT 10%(HQ)"/>
    <m/>
    <s v="SL"/>
    <s v="rosa/박인희"/>
    <s v="2022/06/29 오후  8:51:33"/>
    <s v="주문서"/>
    <s v="2022/03/31 -8"/>
    <s v="SO220331008"/>
    <m/>
    <m/>
    <m/>
    <n v="5.1400000000000001E-2"/>
    <n v="6.0073352725433168E-2"/>
    <s v="COILMASTER(WD)"/>
    <n v="308.40000000000003"/>
    <n v="360.44011635259903"/>
    <n v="390163.00800000003"/>
    <n v="456000.00000000006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7"/>
    <x v="157"/>
    <x v="15"/>
    <x v="93"/>
    <n v="12000"/>
    <m/>
    <n v="0"/>
    <n v="76"/>
    <n v="0"/>
    <n v="912000"/>
    <n v="91200"/>
    <s v="고객사(Cust)"/>
    <s v="ANTTEC"/>
    <s v="METAL P.I"/>
    <s v="MMPP"/>
    <s v="4020"/>
    <s v="INCLUDE VAT 10%(HQ)"/>
    <m/>
    <s v="SL"/>
    <s v="rosa/박인희"/>
    <s v="2022/06/29 오후  8:51:33"/>
    <s v="주문서"/>
    <s v="2022/03/31 -8"/>
    <s v="SO220331008"/>
    <m/>
    <m/>
    <m/>
    <n v="0.05"/>
    <n v="6.0073352725433168E-2"/>
    <s v="COILMASTER(WD)"/>
    <n v="600"/>
    <n v="720.88023270519807"/>
    <n v="759071.99999999988"/>
    <n v="912000.00000000012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19"/>
    <x v="119"/>
    <x v="15"/>
    <x v="60"/>
    <n v="153000"/>
    <m/>
    <n v="0"/>
    <n v="35"/>
    <n v="0"/>
    <n v="5355000"/>
    <n v="535500"/>
    <s v="고객사(Cust)"/>
    <s v="ANTTEC"/>
    <s v="METAL P.I"/>
    <s v="MMP"/>
    <s v="252012"/>
    <s v="INCLUDE VAT 10%(HQ)"/>
    <m/>
    <s v="이래에이엠에스"/>
    <s v="rosa/박인희"/>
    <s v="2022/06/29 오후  8:51:33"/>
    <s v="주문서"/>
    <s v="2022/03/31 -8"/>
    <s v="SO220331008"/>
    <m/>
    <m/>
    <m/>
    <n v="0.02"/>
    <n v="2.7665359807765275E-2"/>
    <s v="COILMASTER(ZQ)"/>
    <n v="3060"/>
    <n v="4232.8000505880873"/>
    <n v="3871267.1999999997"/>
    <n v="5355000.0000000009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8"/>
    <x v="158"/>
    <x v="15"/>
    <x v="60"/>
    <n v="3000"/>
    <m/>
    <n v="0"/>
    <n v="35"/>
    <n v="0"/>
    <n v="105000"/>
    <n v="10500"/>
    <s v="고객사(Cust)"/>
    <s v="ANTTEC"/>
    <s v="METAL P.I"/>
    <s v="MMP"/>
    <s v="252010"/>
    <s v="INCLUDE VAT 10%(HQ)"/>
    <m/>
    <s v="만도"/>
    <s v="rosa/박인희"/>
    <s v="2022/06/29 오후  8:51:33"/>
    <s v="주문서"/>
    <s v="2022/03/31 -8"/>
    <s v="SO220331008"/>
    <m/>
    <m/>
    <m/>
    <n v="0.02"/>
    <n v="2.7665359807765275E-2"/>
    <s v="COILMASTER(ZQ)"/>
    <n v="60"/>
    <n v="82.996079423295825"/>
    <n v="75907.199999999997"/>
    <n v="105000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9"/>
    <x v="159"/>
    <x v="15"/>
    <x v="92"/>
    <n v="8000"/>
    <m/>
    <n v="0"/>
    <n v="174"/>
    <n v="0"/>
    <n v="1392000"/>
    <n v="139200"/>
    <s v="고객사(Cust)"/>
    <s v="ANTTEC"/>
    <s v="METAL P.I"/>
    <s v="MMPP"/>
    <s v="7030"/>
    <s v="INCLUDE VAT 10%(HQ)"/>
    <m/>
    <s v="만도"/>
    <s v="rosa/박인희"/>
    <s v="2022/06/29 오후  8:51:33"/>
    <s v="주문서"/>
    <s v="2022/03/31 -8"/>
    <s v="SO220331008"/>
    <m/>
    <m/>
    <m/>
    <n v="0.12282"/>
    <n v="0.13753636018717594"/>
    <s v="COILMASTER(WD)"/>
    <n v="982.56"/>
    <n v="1100.2908814974076"/>
    <n v="1243056.3071999999"/>
    <n v="1392000.0000000002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60"/>
    <x v="160"/>
    <x v="15"/>
    <x v="93"/>
    <n v="5000"/>
    <m/>
    <n v="0"/>
    <n v="76"/>
    <n v="0"/>
    <n v="380000"/>
    <n v="38000"/>
    <s v="고객사(Cust)"/>
    <s v="ANTTEC"/>
    <s v="METAL P.I"/>
    <s v="MMPP"/>
    <s v="6030"/>
    <s v="INCLUDE VAT 10%(HQ)"/>
    <m/>
    <s v="SL"/>
    <s v="rosa/박인희"/>
    <s v="2022/06/29 오후  8:51:33"/>
    <s v="주문서"/>
    <s v="2022/03/31 -8"/>
    <s v="SO220331008"/>
    <m/>
    <m/>
    <m/>
    <n v="5.0930000000000003E-2"/>
    <n v="6.0073352725433168E-2"/>
    <s v="COILMASTER(WD)"/>
    <n v="254.65"/>
    <n v="300.36676362716582"/>
    <n v="322162.80799999996"/>
    <n v="380000"/>
  </r>
  <r>
    <s v="2022/06/01 -4"/>
    <s v="내자"/>
    <m/>
    <m/>
    <s v="ANTPO-C220011"/>
    <s v="SL220527005"/>
    <s v="220027"/>
    <s v="주식회사 앤텍"/>
    <s v="KOR Warehouse"/>
    <s v="Automotive"/>
    <s v="박인희(rosa)"/>
    <s v="양보성(david)"/>
    <x v="160"/>
    <x v="160"/>
    <x v="15"/>
    <x v="93"/>
    <n v="2000"/>
    <m/>
    <n v="0"/>
    <n v="76"/>
    <n v="0"/>
    <n v="152000"/>
    <n v="15200"/>
    <s v="고객사(Cust)"/>
    <s v="ANTTEC"/>
    <s v="METAL P.I"/>
    <s v="MMPP"/>
    <s v="6030"/>
    <s v="INCLUDE VAT 10%(HQ)"/>
    <m/>
    <s v="SL"/>
    <s v="rosa/박인희"/>
    <s v="2022/06/29 오후  8:51:33"/>
    <s v="주문서"/>
    <s v="2022/03/31 -7"/>
    <s v="SO220331007"/>
    <m/>
    <m/>
    <m/>
    <n v="5.0930000000000003E-2"/>
    <n v="6.0073352725433168E-2"/>
    <s v="COILMASTER(WD)"/>
    <n v="101.86"/>
    <n v="120.14670545086634"/>
    <n v="128865.12319999999"/>
    <n v="152000"/>
  </r>
  <r>
    <s v="2022/06/01 -4"/>
    <s v="내자"/>
    <m/>
    <m/>
    <s v="ANTPO-C21090"/>
    <s v="SL220527005"/>
    <s v="220027"/>
    <s v="주식회사 앤텍"/>
    <s v="KOR Warehouse"/>
    <s v="Automotive"/>
    <s v="박인희(rosa)"/>
    <s v="양보성(david)"/>
    <x v="161"/>
    <x v="161"/>
    <x v="15"/>
    <x v="104"/>
    <n v="80000"/>
    <m/>
    <n v="0"/>
    <n v="76"/>
    <n v="0"/>
    <n v="6080000"/>
    <n v="608000"/>
    <s v="고객사(Cust)"/>
    <s v="ANTTEC"/>
    <s v="METAL P.I"/>
    <s v="MMPP"/>
    <s v="6030"/>
    <s v="INCLUDE VAT 10%(HQ)"/>
    <m/>
    <s v="1/25일 : 21년잔량 WON 일괄 UPLOAD"/>
    <s v="rosa/박인희"/>
    <s v="2022/06/29 오후  8:51:33"/>
    <s v="주문서"/>
    <s v="2022/01/01 -651"/>
    <s v="SO220101651"/>
    <m/>
    <m/>
    <m/>
    <n v="6.5000000000000002E-2"/>
    <n v="6.0073352725433168E-2"/>
    <s v="COILMASTER(WD)"/>
    <n v="5200"/>
    <n v="4805.8682180346532"/>
    <n v="6578623.9999999991"/>
    <n v="6080000"/>
  </r>
  <r>
    <s v="2022/06/01 -4"/>
    <s v="내자"/>
    <m/>
    <m/>
    <s v="ANTPO-C220016"/>
    <s v="SL220527005"/>
    <s v="220027"/>
    <s v="주식회사 앤텍"/>
    <s v="KOR Warehouse"/>
    <s v="Automotive"/>
    <s v="박인희(rosa)"/>
    <s v="양보성(david)"/>
    <x v="162"/>
    <x v="162"/>
    <x v="15"/>
    <x v="60"/>
    <n v="9000"/>
    <m/>
    <n v="0"/>
    <n v="77"/>
    <n v="0"/>
    <n v="693000"/>
    <n v="69300"/>
    <s v="고객사(Cust)"/>
    <s v="ANTTEC"/>
    <s v="METAL P.I"/>
    <s v="MMPP"/>
    <s v="4020"/>
    <s v="INCLUDE VAT 10%(HQ)"/>
    <m/>
    <s v="SL"/>
    <s v="rosa/박인희"/>
    <s v="2022/06/29 오후  8:51:33"/>
    <s v="주문서"/>
    <s v="2022/04/18 -8"/>
    <s v="SO220418008"/>
    <m/>
    <m/>
    <m/>
    <n v="4.1070000000000002E-2"/>
    <n v="6.0863791577083604E-2"/>
    <s v="COILMASTER(WD)"/>
    <n v="369.63"/>
    <n v="547.77412419375241"/>
    <n v="467626.30559999996"/>
    <n v="693000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44"/>
    <x v="144"/>
    <x v="15"/>
    <x v="92"/>
    <n v="81000"/>
    <m/>
    <n v="0"/>
    <n v="76"/>
    <n v="0"/>
    <n v="6156000"/>
    <n v="615600"/>
    <s v="고객사(Cust)"/>
    <s v="ANTTEC"/>
    <s v="METAL P.I"/>
    <s v="MMPP"/>
    <s v="4020"/>
    <s v="INCLUDE VAT 10%(HQ)"/>
    <m/>
    <s v="만도"/>
    <s v="rosa/박인희"/>
    <s v="2022/06/29 오후  8:51:33"/>
    <s v="주문서"/>
    <s v="2022/03/31 -8"/>
    <s v="SO220331008"/>
    <m/>
    <m/>
    <m/>
    <n v="5.1330000000000001E-2"/>
    <n v="6.0073352725433168E-2"/>
    <s v="COILMASTER(WD)"/>
    <n v="4157.7300000000005"/>
    <n v="4865.9415707600865"/>
    <n v="5260027.3776000002"/>
    <n v="6156000"/>
  </r>
  <r>
    <s v="2022/06/01 -4"/>
    <s v="내자"/>
    <m/>
    <m/>
    <s v="ANTPO-C220019"/>
    <s v="SL220527005"/>
    <s v="220027"/>
    <s v="주식회사 앤텍"/>
    <s v="KOR Warehouse"/>
    <s v="Automotive"/>
    <s v="박인희(rosa)"/>
    <s v="양보성(david)"/>
    <x v="163"/>
    <x v="163"/>
    <x v="15"/>
    <x v="85"/>
    <n v="84000"/>
    <m/>
    <n v="0"/>
    <n v="70"/>
    <n v="0"/>
    <n v="5880000"/>
    <n v="588000"/>
    <s v="고객사(Cust)"/>
    <s v="ANTTEC"/>
    <s v="METAL P.I"/>
    <s v="MMPP"/>
    <s v="4020"/>
    <s v="INCLUDE VAT 10%(HQ)"/>
    <m/>
    <s v="korea hitek"/>
    <s v="rosa/박인희"/>
    <s v="2022/06/29 오후  8:51:33"/>
    <s v="주문서"/>
    <s v="2022/04/26 -7"/>
    <s v="SO220426007"/>
    <m/>
    <m/>
    <m/>
    <n v="0.05"/>
    <n v="5.5330719615530551E-2"/>
    <s v="COILMASTER(WD)"/>
    <n v="4200"/>
    <n v="4647.7804477045665"/>
    <n v="5313504"/>
    <n v="5880000.0000000009"/>
  </r>
  <r>
    <s v="2022/06/01 -4"/>
    <s v="내자"/>
    <m/>
    <m/>
    <s v="ANTPO-C220019"/>
    <s v="SL220527005"/>
    <s v="220027"/>
    <s v="주식회사 앤텍"/>
    <s v="KOR Warehouse"/>
    <s v="Automotive"/>
    <s v="박인희(rosa)"/>
    <s v="양보성(david)"/>
    <x v="139"/>
    <x v="139"/>
    <x v="15"/>
    <x v="85"/>
    <n v="138000"/>
    <m/>
    <n v="0"/>
    <n v="70"/>
    <n v="0"/>
    <n v="9660000"/>
    <n v="966000"/>
    <s v="고객사(Cust)"/>
    <s v="ANTTEC"/>
    <s v="METAL P.I"/>
    <s v="MMPP"/>
    <s v="4020"/>
    <s v="INCLUDE VAT 10%(HQ)"/>
    <m/>
    <s v="korea hitek"/>
    <s v="rosa/박인희"/>
    <s v="2022/06/29 오후  8:51:33"/>
    <s v="주문서"/>
    <s v="2022/04/26 -7"/>
    <s v="SO220426007"/>
    <m/>
    <m/>
    <m/>
    <n v="0.05"/>
    <n v="5.5330719615530551E-2"/>
    <s v="COILMASTER(WD)"/>
    <n v="6900"/>
    <n v="7635.6393069432161"/>
    <n v="8729328"/>
    <n v="9660000"/>
  </r>
  <r>
    <s v="2022/06/01 -4"/>
    <s v="내자"/>
    <m/>
    <m/>
    <s v="ANTPO-C21097"/>
    <s v="SL220527005"/>
    <s v="220027"/>
    <s v="주식회사 앤텍"/>
    <s v="KOR Warehouse"/>
    <s v="Automotive"/>
    <s v="박인희(rosa)"/>
    <s v="양보성(david)"/>
    <x v="164"/>
    <x v="164"/>
    <x v="15"/>
    <x v="93"/>
    <n v="12000"/>
    <m/>
    <n v="0"/>
    <n v="243"/>
    <n v="0"/>
    <n v="2916000"/>
    <n v="291600"/>
    <s v="고객사(Cust)"/>
    <s v="ANTTEC"/>
    <s v="METAL P.I"/>
    <s v="MMPP"/>
    <s v="13090"/>
    <s v="INCLUDE VAT 10%(HQ)"/>
    <m/>
    <s v="1/25일 : 21년잔량 WON 일괄 UPLOAD"/>
    <s v="rosa/박인희"/>
    <s v="2022/06/29 오후  8:51:33"/>
    <s v="주문서"/>
    <s v="2022/01/01 -654"/>
    <s v="SO220101654"/>
    <m/>
    <m/>
    <m/>
    <n v="0.17699999999999999"/>
    <n v="0.19207664095105603"/>
    <s v="COILMASTER(WD)"/>
    <n v="2124"/>
    <n v="2304.9196914126724"/>
    <n v="2687114.88"/>
    <n v="2916000"/>
  </r>
  <r>
    <s v="2022/06/01 -4"/>
    <s v="내자"/>
    <m/>
    <m/>
    <s v="ANTPO-C220020"/>
    <s v="SL220527005"/>
    <s v="220027"/>
    <s v="주식회사 앤텍"/>
    <s v="KOR Warehouse"/>
    <s v="Automotive"/>
    <s v="박인희(rosa)"/>
    <s v="양보성(david)"/>
    <x v="77"/>
    <x v="77"/>
    <x v="15"/>
    <x v="60"/>
    <n v="27600"/>
    <m/>
    <n v="0"/>
    <n v="229"/>
    <n v="0"/>
    <n v="6320400"/>
    <n v="632040"/>
    <s v="고객사(Cust)"/>
    <s v="ANTTEC"/>
    <s v="METAL P.I"/>
    <s v="MMPP"/>
    <s v="13070"/>
    <s v="INCLUDE VAT 10%(HQ)"/>
    <m/>
    <s v="ONEGENE"/>
    <s v="rosa/박인희"/>
    <s v="2022/06/29 오후  8:51:33"/>
    <s v="주문서"/>
    <s v="2022/04/29 -3"/>
    <s v="SO220429003"/>
    <m/>
    <m/>
    <m/>
    <n v="0.17699999999999999"/>
    <n v="0.18101049702794994"/>
    <s v="COILMASTER(WD)"/>
    <n v="4885.2"/>
    <n v="4995.8897179714186"/>
    <n v="6180364.2239999995"/>
    <n v="6320400.0000000009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50"/>
    <x v="150"/>
    <x v="15"/>
    <x v="92"/>
    <n v="2700"/>
    <m/>
    <n v="0"/>
    <n v="167"/>
    <n v="0"/>
    <n v="450900"/>
    <n v="45090"/>
    <s v="고객사(Cust)"/>
    <s v="ANTTEC"/>
    <s v="METAL P.I"/>
    <s v="MMPP"/>
    <s v="10075"/>
    <s v="INCLUDE VAT 10%(HQ)"/>
    <m/>
    <s v="만도"/>
    <s v="rosa/박인희"/>
    <s v="2022/06/29 오후  8:51:33"/>
    <s v="주문서"/>
    <s v="2022/03/31 -8"/>
    <s v="SO220331008"/>
    <m/>
    <m/>
    <m/>
    <n v="0.123"/>
    <n v="0.13200328822562288"/>
    <s v="COILMASTER(WD)"/>
    <n v="332.1"/>
    <n v="356.40887820918175"/>
    <n v="420146.35200000001"/>
    <n v="450900"/>
  </r>
  <r>
    <s v="2022/06/01 -4"/>
    <s v="내자"/>
    <m/>
    <m/>
    <s v="ANTPO-C220010"/>
    <s v="SL220527005"/>
    <s v="220027"/>
    <s v="주식회사 앤텍"/>
    <s v="KOR Warehouse"/>
    <s v="Automotive"/>
    <s v="박인희(rosa)"/>
    <s v="양보성(david)"/>
    <x v="146"/>
    <x v="146"/>
    <x v="15"/>
    <x v="97"/>
    <n v="9600"/>
    <m/>
    <n v="0"/>
    <n v="140"/>
    <n v="0"/>
    <n v="1344000"/>
    <n v="134400"/>
    <s v="고객사(Cust)"/>
    <s v="ANTTEC"/>
    <s v="METAL P.I"/>
    <s v="MMPP"/>
    <s v="10040"/>
    <s v="INCLUDE VAT 10%(HQ)"/>
    <m/>
    <s v="센서콘"/>
    <s v="rosa/박인희"/>
    <s v="2022/06/29 오후  8:51:33"/>
    <s v="주문서"/>
    <s v="2022/03/31 -8"/>
    <s v="SO220331008"/>
    <m/>
    <m/>
    <m/>
    <n v="0.1"/>
    <n v="0.1106614392310611"/>
    <s v="COILMASTER(WD)"/>
    <n v="960"/>
    <n v="1062.3498166181867"/>
    <n v="1214515.2"/>
    <n v="1344000.0000000002"/>
  </r>
  <r>
    <s v="2022/06/01 -4"/>
    <s v="내자"/>
    <m/>
    <m/>
    <s v="ANTPO-C220013"/>
    <s v="SL220527005"/>
    <s v="220027"/>
    <s v="주식회사 앤텍"/>
    <s v="KOR Warehouse"/>
    <s v="Automotive"/>
    <s v="박인희(rosa)"/>
    <s v="양보성(david)"/>
    <x v="165"/>
    <x v="165"/>
    <x v="15"/>
    <x v="60"/>
    <n v="9000"/>
    <m/>
    <n v="0"/>
    <n v="55"/>
    <n v="0"/>
    <n v="495000"/>
    <n v="49500"/>
    <s v="고객사(Cust)"/>
    <s v="ANTTEC"/>
    <s v="FERRITE P.I"/>
    <s v="DSS"/>
    <s v="4012"/>
    <s v="INCLUDE VAT 10%(HQ)"/>
    <m/>
    <s v="YURA"/>
    <s v="rosa/박인희"/>
    <s v="2022/06/29 오후  8:51:33"/>
    <s v="주문서"/>
    <s v="2022/04/11 -6"/>
    <s v="SO220411006"/>
    <m/>
    <m/>
    <m/>
    <n v="2.07E-2"/>
    <n v="4.3474136840774003E-2"/>
    <s v="COILMASTER(ZQ)"/>
    <n v="186.29999999999998"/>
    <n v="391.26723156696602"/>
    <n v="235691.85599999997"/>
    <n v="495000"/>
  </r>
  <r>
    <s v="2022/06/01 -4"/>
    <s v="내자"/>
    <m/>
    <m/>
    <s v="ANTPO-C220013"/>
    <s v="SL220527005"/>
    <s v="220027"/>
    <s v="주식회사 앤텍"/>
    <s v="KOR Warehouse"/>
    <s v="Automotive"/>
    <s v="박인희(rosa)"/>
    <s v="양보성(david)"/>
    <x v="166"/>
    <x v="166"/>
    <x v="15"/>
    <x v="60"/>
    <n v="4000"/>
    <m/>
    <n v="0"/>
    <n v="50"/>
    <n v="0"/>
    <n v="200000"/>
    <n v="20000"/>
    <s v="고객사(Cust)"/>
    <s v="ANTTEC"/>
    <s v="FERRITE P.I"/>
    <s v="DSS"/>
    <s v="3015"/>
    <s v="INCLUDE VAT 10%(HQ)"/>
    <m/>
    <s v="YURA"/>
    <s v="rosa/박인희"/>
    <s v="2022/06/29 오후  8:51:33"/>
    <s v="주문서"/>
    <s v="2022/04/11 -6"/>
    <s v="SO220411006"/>
    <m/>
    <m/>
    <m/>
    <n v="2.3E-2"/>
    <n v="3.952194258252182E-2"/>
    <s v="COILMASTER(ZQ)"/>
    <n v="92"/>
    <n v="158.08777033008727"/>
    <n v="116391.03999999999"/>
    <n v="200000"/>
  </r>
  <r>
    <m/>
    <m/>
    <m/>
    <m/>
    <m/>
    <m/>
    <m/>
    <m/>
    <m/>
    <m/>
    <m/>
    <m/>
    <x v="167"/>
    <x v="167"/>
    <x v="15"/>
    <x v="23"/>
    <m/>
    <m/>
    <m/>
    <m/>
    <m/>
    <m/>
    <m/>
    <m/>
    <m/>
    <m/>
    <m/>
    <m/>
    <m/>
    <m/>
    <m/>
    <m/>
    <m/>
    <m/>
    <m/>
    <m/>
    <m/>
    <m/>
    <m/>
    <m/>
    <m/>
    <m/>
    <n v="793599.13255999947"/>
    <n v="933865.95837675442"/>
    <n v="1003998134.5843072"/>
    <n v="1181452501.2615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06CC1-7C39-40F3-8939-A21231725A1B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A3:K172" firstHeaderRow="0" firstDataRow="1" firstDataCol="4"/>
  <pivotFields count="4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68">
        <item x="42"/>
        <item x="41"/>
        <item x="40"/>
        <item x="135"/>
        <item x="115"/>
        <item x="39"/>
        <item x="154"/>
        <item x="79"/>
        <item x="78"/>
        <item x="43"/>
        <item x="62"/>
        <item x="101"/>
        <item x="64"/>
        <item x="102"/>
        <item x="4"/>
        <item x="63"/>
        <item x="103"/>
        <item x="7"/>
        <item x="114"/>
        <item x="89"/>
        <item x="90"/>
        <item x="91"/>
        <item x="54"/>
        <item x="6"/>
        <item x="65"/>
        <item x="110"/>
        <item x="166"/>
        <item x="165"/>
        <item x="19"/>
        <item x="2"/>
        <item x="153"/>
        <item x="38"/>
        <item x="37"/>
        <item x="36"/>
        <item x="30"/>
        <item x="58"/>
        <item x="66"/>
        <item x="59"/>
        <item x="148"/>
        <item x="82"/>
        <item x="68"/>
        <item x="81"/>
        <item x="83"/>
        <item x="44"/>
        <item x="46"/>
        <item x="45"/>
        <item x="132"/>
        <item x="76"/>
        <item x="131"/>
        <item x="16"/>
        <item x="149"/>
        <item x="67"/>
        <item x="152"/>
        <item x="146"/>
        <item x="95"/>
        <item x="141"/>
        <item x="111"/>
        <item x="140"/>
        <item x="29"/>
        <item x="143"/>
        <item x="150"/>
        <item x="130"/>
        <item x="12"/>
        <item x="8"/>
        <item x="93"/>
        <item x="10"/>
        <item x="145"/>
        <item x="77"/>
        <item x="9"/>
        <item x="164"/>
        <item x="18"/>
        <item x="97"/>
        <item x="21"/>
        <item x="35"/>
        <item x="96"/>
        <item x="22"/>
        <item x="118"/>
        <item x="100"/>
        <item x="139"/>
        <item x="163"/>
        <item x="144"/>
        <item x="49"/>
        <item x="162"/>
        <item x="34"/>
        <item x="134"/>
        <item x="3"/>
        <item x="117"/>
        <item x="99"/>
        <item x="60"/>
        <item x="116"/>
        <item x="138"/>
        <item x="26"/>
        <item x="161"/>
        <item x="160"/>
        <item x="137"/>
        <item x="136"/>
        <item x="142"/>
        <item x="5"/>
        <item x="86"/>
        <item x="61"/>
        <item x="75"/>
        <item x="159"/>
        <item x="85"/>
        <item x="13"/>
        <item x="107"/>
        <item x="33"/>
        <item x="87"/>
        <item x="50"/>
        <item x="133"/>
        <item x="88"/>
        <item x="84"/>
        <item x="14"/>
        <item x="112"/>
        <item x="129"/>
        <item x="57"/>
        <item x="104"/>
        <item x="108"/>
        <item x="56"/>
        <item x="48"/>
        <item x="47"/>
        <item x="32"/>
        <item x="69"/>
        <item x="92"/>
        <item x="0"/>
        <item x="105"/>
        <item x="94"/>
        <item x="80"/>
        <item x="11"/>
        <item x="20"/>
        <item x="158"/>
        <item x="17"/>
        <item x="1"/>
        <item x="113"/>
        <item x="151"/>
        <item x="119"/>
        <item x="31"/>
        <item x="25"/>
        <item x="109"/>
        <item x="157"/>
        <item x="53"/>
        <item x="52"/>
        <item x="51"/>
        <item x="106"/>
        <item x="156"/>
        <item x="128"/>
        <item x="23"/>
        <item x="24"/>
        <item x="155"/>
        <item x="98"/>
        <item x="127"/>
        <item x="147"/>
        <item x="74"/>
        <item x="73"/>
        <item x="126"/>
        <item x="125"/>
        <item x="124"/>
        <item x="72"/>
        <item x="71"/>
        <item x="70"/>
        <item x="27"/>
        <item x="28"/>
        <item x="123"/>
        <item x="122"/>
        <item x="121"/>
        <item x="120"/>
        <item x="15"/>
        <item x="55"/>
        <item x="167"/>
      </items>
    </pivotField>
    <pivotField axis="axisRow" compact="0" outline="0" showAll="0" defaultSubtotal="0">
      <items count="168">
        <item x="42"/>
        <item x="41"/>
        <item x="40"/>
        <item x="135"/>
        <item x="115"/>
        <item x="39"/>
        <item x="154"/>
        <item x="79"/>
        <item x="78"/>
        <item x="43"/>
        <item x="114"/>
        <item x="89"/>
        <item x="90"/>
        <item x="91"/>
        <item x="166"/>
        <item x="165"/>
        <item x="19"/>
        <item x="2"/>
        <item x="20"/>
        <item x="153"/>
        <item x="38"/>
        <item x="37"/>
        <item x="15"/>
        <item x="36"/>
        <item x="121"/>
        <item x="30"/>
        <item x="23"/>
        <item x="158"/>
        <item x="17"/>
        <item x="44"/>
        <item x="1"/>
        <item x="113"/>
        <item x="46"/>
        <item x="24"/>
        <item x="45"/>
        <item x="151"/>
        <item x="119"/>
        <item x="122"/>
        <item x="66"/>
        <item x="132"/>
        <item x="131"/>
        <item x="16"/>
        <item x="31"/>
        <item x="152"/>
        <item x="120"/>
        <item x="124"/>
        <item x="146"/>
        <item x="95"/>
        <item x="141"/>
        <item x="111"/>
        <item x="140"/>
        <item x="28"/>
        <item x="29"/>
        <item x="143"/>
        <item x="71"/>
        <item x="70"/>
        <item x="150"/>
        <item x="130"/>
        <item x="125"/>
        <item x="93"/>
        <item x="145"/>
        <item x="77"/>
        <item x="164"/>
        <item x="18"/>
        <item x="21"/>
        <item x="35"/>
        <item x="96"/>
        <item x="22"/>
        <item x="100"/>
        <item x="157"/>
        <item x="139"/>
        <item x="163"/>
        <item x="144"/>
        <item x="49"/>
        <item x="126"/>
        <item x="162"/>
        <item x="34"/>
        <item x="128"/>
        <item x="127"/>
        <item x="134"/>
        <item x="156"/>
        <item x="98"/>
        <item x="99"/>
        <item x="116"/>
        <item x="138"/>
        <item x="26"/>
        <item x="161"/>
        <item x="160"/>
        <item x="25"/>
        <item x="137"/>
        <item x="136"/>
        <item x="142"/>
        <item x="27"/>
        <item x="75"/>
        <item x="74"/>
        <item x="159"/>
        <item x="85"/>
        <item x="73"/>
        <item x="107"/>
        <item x="13"/>
        <item x="155"/>
        <item x="33"/>
        <item x="87"/>
        <item x="123"/>
        <item x="88"/>
        <item x="84"/>
        <item x="14"/>
        <item x="112"/>
        <item x="129"/>
        <item x="48"/>
        <item x="47"/>
        <item x="32"/>
        <item x="69"/>
        <item x="92"/>
        <item x="0"/>
        <item x="94"/>
        <item x="62"/>
        <item x="101"/>
        <item x="4"/>
        <item x="63"/>
        <item x="64"/>
        <item x="102"/>
        <item x="103"/>
        <item x="54"/>
        <item x="65"/>
        <item x="7"/>
        <item x="6"/>
        <item x="110"/>
        <item x="58"/>
        <item x="59"/>
        <item x="148"/>
        <item x="82"/>
        <item x="68"/>
        <item x="81"/>
        <item x="83"/>
        <item x="76"/>
        <item x="53"/>
        <item x="52"/>
        <item x="72"/>
        <item x="51"/>
        <item x="149"/>
        <item x="67"/>
        <item x="12"/>
        <item x="8"/>
        <item x="10"/>
        <item x="9"/>
        <item x="97"/>
        <item x="118"/>
        <item x="3"/>
        <item x="117"/>
        <item x="60"/>
        <item x="109"/>
        <item x="5"/>
        <item x="86"/>
        <item x="61"/>
        <item x="147"/>
        <item x="50"/>
        <item x="133"/>
        <item x="57"/>
        <item x="56"/>
        <item x="104"/>
        <item x="108"/>
        <item x="105"/>
        <item x="106"/>
        <item x="80"/>
        <item x="11"/>
        <item x="55"/>
        <item x="167"/>
      </items>
    </pivotField>
    <pivotField axis="axisRow" compact="0" outline="0" showAll="0" defaultSubtotal="0">
      <items count="95">
        <item x="82"/>
        <item x="62"/>
        <item x="61"/>
        <item x="57"/>
        <item x="60"/>
        <item x="91"/>
        <item x="7"/>
        <item x="6"/>
        <item x="48"/>
        <item x="54"/>
        <item x="53"/>
        <item x="87"/>
        <item x="52"/>
        <item x="51"/>
        <item x="92"/>
        <item x="86"/>
        <item x="50"/>
        <item x="49"/>
        <item x="5"/>
        <item x="65"/>
        <item x="76"/>
        <item x="4"/>
        <item x="55"/>
        <item x="3"/>
        <item x="77"/>
        <item x="10"/>
        <item x="9"/>
        <item x="12"/>
        <item x="46"/>
        <item x="83"/>
        <item x="47"/>
        <item x="81"/>
        <item x="78"/>
        <item x="59"/>
        <item x="45"/>
        <item x="56"/>
        <item x="8"/>
        <item x="11"/>
        <item x="70"/>
        <item x="69"/>
        <item x="68"/>
        <item x="84"/>
        <item x="67"/>
        <item x="14"/>
        <item x="63"/>
        <item x="66"/>
        <item x="43"/>
        <item x="42"/>
        <item x="41"/>
        <item x="74"/>
        <item x="73"/>
        <item x="72"/>
        <item x="58"/>
        <item x="71"/>
        <item x="44"/>
        <item x="64"/>
        <item x="2"/>
        <item x="0"/>
        <item x="1"/>
        <item x="39"/>
        <item x="90"/>
        <item x="37"/>
        <item x="85"/>
        <item x="38"/>
        <item x="40"/>
        <item x="31"/>
        <item x="28"/>
        <item x="88"/>
        <item x="27"/>
        <item x="26"/>
        <item x="94"/>
        <item x="29"/>
        <item x="30"/>
        <item x="32"/>
        <item x="89"/>
        <item x="25"/>
        <item x="24"/>
        <item x="23"/>
        <item x="22"/>
        <item x="33"/>
        <item x="21"/>
        <item x="75"/>
        <item x="20"/>
        <item x="19"/>
        <item x="18"/>
        <item x="36"/>
        <item x="35"/>
        <item x="34"/>
        <item x="93"/>
        <item x="17"/>
        <item x="16"/>
        <item x="80"/>
        <item x="13"/>
        <item x="79"/>
        <item x="15"/>
      </items>
    </pivotField>
    <pivotField axis="axisRow" compact="0" outline="0" showAll="0" defaultSubtotal="0">
      <items count="105">
        <item x="83"/>
        <item x="64"/>
        <item x="63"/>
        <item x="57"/>
        <item x="62"/>
        <item x="99"/>
        <item x="7"/>
        <item x="6"/>
        <item x="48"/>
        <item x="54"/>
        <item x="53"/>
        <item x="88"/>
        <item x="52"/>
        <item x="51"/>
        <item x="100"/>
        <item x="87"/>
        <item x="50"/>
        <item x="49"/>
        <item x="5"/>
        <item x="67"/>
        <item x="78"/>
        <item x="4"/>
        <item x="55"/>
        <item x="3"/>
        <item x="79"/>
        <item x="10"/>
        <item x="9"/>
        <item x="12"/>
        <item x="46"/>
        <item x="84"/>
        <item x="47"/>
        <item x="82"/>
        <item x="80"/>
        <item x="61"/>
        <item x="45"/>
        <item x="56"/>
        <item x="8"/>
        <item x="11"/>
        <item x="72"/>
        <item x="71"/>
        <item x="70"/>
        <item x="86"/>
        <item x="69"/>
        <item x="14"/>
        <item x="65"/>
        <item x="68"/>
        <item x="42"/>
        <item x="41"/>
        <item x="40"/>
        <item x="76"/>
        <item x="75"/>
        <item x="74"/>
        <item x="58"/>
        <item x="73"/>
        <item x="44"/>
        <item x="66"/>
        <item x="2"/>
        <item x="0"/>
        <item x="60"/>
        <item x="38"/>
        <item x="90"/>
        <item x="85"/>
        <item x="92"/>
        <item x="97"/>
        <item x="93"/>
        <item x="104"/>
        <item x="98"/>
        <item x="43"/>
        <item x="95"/>
        <item x="59"/>
        <item x="31"/>
        <item x="29"/>
        <item x="91"/>
        <item x="28"/>
        <item x="27"/>
        <item x="102"/>
        <item x="30"/>
        <item x="32"/>
        <item x="94"/>
        <item x="26"/>
        <item x="25"/>
        <item x="24"/>
        <item x="22"/>
        <item x="33"/>
        <item x="21"/>
        <item x="77"/>
        <item x="20"/>
        <item x="19"/>
        <item x="18"/>
        <item x="36"/>
        <item x="35"/>
        <item x="17"/>
        <item x="16"/>
        <item x="89"/>
        <item x="81"/>
        <item x="13"/>
        <item x="15"/>
        <item x="37"/>
        <item x="34"/>
        <item x="101"/>
        <item x="39"/>
        <item x="1"/>
        <item x="96"/>
        <item x="103"/>
        <item x="23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numFmtId="43" outline="0" showAll="0"/>
    <pivotField dataField="1" compact="0" numFmtId="43" outline="0" showAll="0"/>
  </pivotFields>
  <rowFields count="4">
    <field x="12"/>
    <field x="13"/>
    <field x="14"/>
    <field x="15"/>
  </rowFields>
  <rowItems count="169">
    <i>
      <x/>
      <x/>
      <x v="64"/>
      <x v="97"/>
    </i>
    <i>
      <x v="1"/>
      <x v="1"/>
      <x v="59"/>
      <x v="96"/>
    </i>
    <i>
      <x v="2"/>
      <x v="2"/>
      <x v="63"/>
      <x v="96"/>
    </i>
    <i>
      <x v="3"/>
      <x v="3"/>
      <x v="60"/>
      <x v="68"/>
    </i>
    <i>
      <x v="4"/>
      <x v="4"/>
      <x v="62"/>
      <x v="96"/>
    </i>
    <i>
      <x v="5"/>
      <x v="5"/>
      <x v="61"/>
      <x v="96"/>
    </i>
    <i>
      <x v="6"/>
      <x v="6"/>
      <x v="94"/>
      <x v="58"/>
    </i>
    <i>
      <x v="7"/>
      <x v="7"/>
      <x v="94"/>
      <x v="59"/>
    </i>
    <i>
      <x v="8"/>
      <x v="8"/>
      <x v="94"/>
      <x v="58"/>
    </i>
    <i>
      <x v="9"/>
      <x v="9"/>
      <x v="94"/>
      <x v="59"/>
    </i>
    <i>
      <x v="10"/>
      <x v="116"/>
      <x v="13"/>
      <x v="13"/>
    </i>
    <i>
      <x v="11"/>
      <x v="117"/>
      <x v="94"/>
      <x v="67"/>
    </i>
    <i>
      <x v="12"/>
      <x v="120"/>
      <x v="10"/>
      <x v="10"/>
    </i>
    <i>
      <x v="13"/>
      <x v="121"/>
      <x v="94"/>
      <x v="67"/>
    </i>
    <i>
      <x v="14"/>
      <x v="118"/>
      <x v="21"/>
      <x v="21"/>
    </i>
    <i>
      <x v="15"/>
      <x v="119"/>
      <x v="12"/>
      <x v="12"/>
    </i>
    <i>
      <x v="16"/>
      <x v="122"/>
      <x v="94"/>
      <x v="67"/>
    </i>
    <i>
      <x v="17"/>
      <x v="125"/>
      <x v="6"/>
      <x v="6"/>
    </i>
    <i>
      <x v="18"/>
      <x v="10"/>
      <x v="41"/>
      <x v="41"/>
    </i>
    <i>
      <x v="19"/>
      <x v="11"/>
      <x v="40"/>
      <x v="40"/>
    </i>
    <i>
      <x v="20"/>
      <x v="12"/>
      <x v="39"/>
      <x v="39"/>
    </i>
    <i>
      <x v="21"/>
      <x v="13"/>
      <x v="38"/>
      <x v="38"/>
    </i>
    <i>
      <x v="22"/>
      <x v="123"/>
      <x v="94"/>
      <x v="67"/>
    </i>
    <i>
      <x v="23"/>
      <x v="126"/>
      <x v="7"/>
      <x v="7"/>
    </i>
    <i>
      <x v="24"/>
      <x v="124"/>
      <x v="9"/>
      <x v="9"/>
    </i>
    <i>
      <x v="25"/>
      <x v="127"/>
      <x v="29"/>
      <x v="29"/>
    </i>
    <i>
      <x v="26"/>
      <x v="14"/>
      <x v="94"/>
      <x v="58"/>
    </i>
    <i>
      <x v="27"/>
      <x v="15"/>
      <x v="94"/>
      <x v="58"/>
    </i>
    <i>
      <x v="28"/>
      <x v="16"/>
      <x v="83"/>
      <x v="87"/>
    </i>
    <i>
      <x v="29"/>
      <x v="17"/>
      <x v="56"/>
      <x v="56"/>
    </i>
    <i>
      <x v="30"/>
      <x v="19"/>
      <x v="94"/>
      <x v="58"/>
    </i>
    <i>
      <x v="31"/>
      <x v="20"/>
      <x v="85"/>
      <x v="89"/>
    </i>
    <i>
      <x v="32"/>
      <x v="21"/>
      <x v="86"/>
      <x v="90"/>
    </i>
    <i>
      <x v="33"/>
      <x v="23"/>
      <x v="87"/>
      <x v="98"/>
    </i>
    <i>
      <x v="34"/>
      <x v="25"/>
      <x v="66"/>
      <x v="71"/>
    </i>
    <i>
      <x v="35"/>
      <x v="128"/>
      <x v="30"/>
      <x v="30"/>
    </i>
    <i>
      <x v="36"/>
      <x v="38"/>
      <x v="22"/>
      <x v="22"/>
    </i>
    <i>
      <x v="37"/>
      <x v="129"/>
      <x v="8"/>
      <x v="8"/>
    </i>
    <i>
      <x v="38"/>
      <x v="130"/>
      <x v="5"/>
      <x v="5"/>
    </i>
    <i>
      <x v="39"/>
      <x v="131"/>
      <x v="2"/>
      <x v="2"/>
    </i>
    <i>
      <x v="40"/>
      <x v="132"/>
      <x v="3"/>
      <x v="3"/>
    </i>
    <i>
      <x v="41"/>
      <x v="133"/>
      <x v="4"/>
      <x v="4"/>
    </i>
    <i>
      <x v="42"/>
      <x v="134"/>
      <x v="1"/>
      <x v="1"/>
    </i>
    <i>
      <x v="43"/>
      <x v="29"/>
      <x v="94"/>
      <x v="100"/>
    </i>
    <i>
      <x v="44"/>
      <x v="32"/>
      <x v="94"/>
      <x v="100"/>
    </i>
    <i>
      <x v="45"/>
      <x v="34"/>
      <x v="94"/>
      <x v="100"/>
    </i>
    <i>
      <x v="46"/>
      <x v="39"/>
      <x v="94"/>
      <x v="64"/>
    </i>
    <i>
      <x v="47"/>
      <x v="135"/>
      <x v="94"/>
      <x v="100"/>
    </i>
    <i>
      <x v="48"/>
      <x v="40"/>
      <x v="94"/>
      <x v="104"/>
    </i>
    <i>
      <x v="49"/>
      <x v="41"/>
      <x v="90"/>
      <x v="92"/>
    </i>
    <i>
      <x v="50"/>
      <x v="140"/>
      <x v="14"/>
      <x v="14"/>
    </i>
    <i>
      <x v="51"/>
      <x v="141"/>
      <x v="35"/>
      <x v="35"/>
    </i>
    <i>
      <x v="52"/>
      <x v="43"/>
      <x v="70"/>
      <x v="75"/>
    </i>
    <i>
      <x v="53"/>
      <x v="46"/>
      <x v="94"/>
      <x v="63"/>
    </i>
    <i>
      <x v="54"/>
      <x v="47"/>
      <x v="49"/>
      <x v="49"/>
    </i>
    <i>
      <x v="55"/>
      <x v="48"/>
      <x v="94"/>
      <x v="61"/>
    </i>
    <i>
      <x v="56"/>
      <x v="49"/>
      <x v="94"/>
      <x v="61"/>
    </i>
    <i>
      <x v="57"/>
      <x v="50"/>
      <x v="94"/>
      <x v="61"/>
    </i>
    <i>
      <x v="58"/>
      <x v="52"/>
      <x v="68"/>
      <x v="73"/>
    </i>
    <i>
      <x v="59"/>
      <x v="53"/>
      <x v="94"/>
      <x v="61"/>
    </i>
    <i>
      <x v="60"/>
      <x v="56"/>
      <x v="94"/>
      <x v="62"/>
    </i>
    <i>
      <x v="61"/>
      <x v="57"/>
      <x v="94"/>
      <x v="62"/>
    </i>
    <i>
      <x v="62"/>
      <x v="142"/>
      <x v="27"/>
      <x v="27"/>
    </i>
    <i>
      <x v="63"/>
      <x v="143"/>
      <x v="36"/>
      <x v="36"/>
    </i>
    <i>
      <x v="64"/>
      <x v="59"/>
      <x v="51"/>
      <x v="51"/>
    </i>
    <i>
      <x v="65"/>
      <x v="144"/>
      <x v="25"/>
      <x v="25"/>
    </i>
    <i>
      <x v="66"/>
      <x v="60"/>
      <x v="94"/>
      <x v="102"/>
    </i>
    <i>
      <x v="67"/>
      <x v="61"/>
      <x v="94"/>
      <x v="58"/>
    </i>
    <i>
      <x v="68"/>
      <x v="145"/>
      <x v="26"/>
      <x v="26"/>
    </i>
    <i>
      <x v="69"/>
      <x v="62"/>
      <x v="94"/>
      <x v="64"/>
    </i>
    <i>
      <x v="70"/>
      <x v="63"/>
      <x v="84"/>
      <x v="88"/>
    </i>
    <i>
      <x v="71"/>
      <x v="146"/>
      <x v="20"/>
      <x v="20"/>
    </i>
    <i>
      <x v="72"/>
      <x v="64"/>
      <x v="80"/>
      <x v="84"/>
    </i>
    <i>
      <x v="73"/>
      <x v="65"/>
      <x v="79"/>
      <x v="83"/>
    </i>
    <i>
      <x v="74"/>
      <x v="66"/>
      <x v="81"/>
      <x v="85"/>
    </i>
    <i>
      <x v="75"/>
      <x v="67"/>
      <x v="78"/>
      <x v="82"/>
    </i>
    <i>
      <x v="76"/>
      <x v="147"/>
      <x v="11"/>
      <x v="11"/>
    </i>
    <i>
      <x v="77"/>
      <x v="68"/>
      <x v="94"/>
      <x v="100"/>
    </i>
    <i>
      <x v="78"/>
      <x v="70"/>
      <x v="94"/>
      <x v="61"/>
    </i>
    <i>
      <x v="79"/>
      <x v="71"/>
      <x v="94"/>
      <x v="61"/>
    </i>
    <i>
      <x v="80"/>
      <x v="72"/>
      <x v="94"/>
      <x v="62"/>
    </i>
    <i>
      <x v="81"/>
      <x v="73"/>
      <x v="46"/>
      <x v="46"/>
    </i>
    <i>
      <x v="82"/>
      <x v="75"/>
      <x v="94"/>
      <x v="58"/>
    </i>
    <i>
      <x v="83"/>
      <x v="76"/>
      <x v="73"/>
      <x v="77"/>
    </i>
    <i>
      <x v="84"/>
      <x v="79"/>
      <x v="74"/>
      <x v="78"/>
    </i>
    <i>
      <x v="85"/>
      <x v="148"/>
      <x v="23"/>
      <x v="23"/>
    </i>
    <i>
      <x v="86"/>
      <x v="149"/>
      <x v="15"/>
      <x v="15"/>
    </i>
    <i>
      <x v="87"/>
      <x v="82"/>
      <x v="94"/>
      <x v="100"/>
    </i>
    <i>
      <x v="88"/>
      <x v="150"/>
      <x v="17"/>
      <x v="17"/>
    </i>
    <i>
      <x v="89"/>
      <x v="83"/>
      <x v="94"/>
      <x v="61"/>
    </i>
    <i>
      <x v="90"/>
      <x v="84"/>
      <x v="94"/>
      <x v="61"/>
    </i>
    <i>
      <x v="91"/>
      <x v="85"/>
      <x v="76"/>
      <x v="80"/>
    </i>
    <i>
      <x v="92"/>
      <x v="86"/>
      <x v="94"/>
      <x v="65"/>
    </i>
    <i>
      <x v="93"/>
      <x v="87"/>
      <x v="94"/>
      <x v="64"/>
    </i>
    <i>
      <x v="94"/>
      <x v="89"/>
      <x v="94"/>
      <x v="61"/>
    </i>
    <i>
      <x v="95"/>
      <x v="90"/>
      <x v="94"/>
      <x v="61"/>
    </i>
    <i>
      <x v="96"/>
      <x v="91"/>
      <x v="94"/>
      <x v="61"/>
    </i>
    <i>
      <x v="97"/>
      <x v="152"/>
      <x v="18"/>
      <x v="18"/>
    </i>
    <i>
      <x v="98"/>
      <x v="153"/>
      <x v="19"/>
      <x v="19"/>
    </i>
    <i>
      <x v="99"/>
      <x v="154"/>
      <x v="16"/>
      <x v="16"/>
    </i>
    <i>
      <x v="100"/>
      <x v="93"/>
      <x v="94"/>
      <x v="69"/>
    </i>
    <i>
      <x v="101"/>
      <x v="95"/>
      <x v="94"/>
      <x v="62"/>
    </i>
    <i>
      <x v="102"/>
      <x v="96"/>
      <x v="55"/>
      <x v="55"/>
    </i>
    <i>
      <x v="103"/>
      <x v="99"/>
      <x v="92"/>
      <x v="95"/>
    </i>
    <i>
      <x v="104"/>
      <x v="98"/>
      <x v="91"/>
      <x v="94"/>
    </i>
    <i>
      <x v="105"/>
      <x v="101"/>
      <x v="65"/>
      <x v="70"/>
    </i>
    <i>
      <x v="106"/>
      <x v="102"/>
      <x v="45"/>
      <x v="45"/>
    </i>
    <i>
      <x v="107"/>
      <x v="156"/>
      <x v="94"/>
      <x v="67"/>
    </i>
    <i>
      <x v="108"/>
      <x v="157"/>
      <x v="94"/>
      <x v="67"/>
    </i>
    <i>
      <x v="109"/>
      <x v="104"/>
      <x v="42"/>
      <x v="42"/>
    </i>
    <i>
      <x v="110"/>
      <x v="105"/>
      <x v="44"/>
      <x v="44"/>
    </i>
    <i>
      <x v="111"/>
      <x v="106"/>
      <x v="43"/>
      <x v="43"/>
    </i>
    <i>
      <x v="112"/>
      <x v="107"/>
      <x v="94"/>
      <x v="58"/>
    </i>
    <i>
      <x v="113"/>
      <x v="108"/>
      <x v="67"/>
      <x v="72"/>
    </i>
    <i>
      <x v="114"/>
      <x v="158"/>
      <x v="28"/>
      <x v="28"/>
    </i>
    <i>
      <x v="115"/>
      <x v="160"/>
      <x v="32"/>
      <x v="32"/>
    </i>
    <i>
      <x v="116"/>
      <x v="161"/>
      <x v="31"/>
      <x v="31"/>
    </i>
    <i>
      <x v="117"/>
      <x v="159"/>
      <x v="34"/>
      <x v="34"/>
    </i>
    <i>
      <x v="118"/>
      <x v="109"/>
      <x v="47"/>
      <x v="47"/>
    </i>
    <i>
      <x v="119"/>
      <x v="110"/>
      <x v="48"/>
      <x v="48"/>
    </i>
    <i>
      <x v="120"/>
      <x v="111"/>
      <x v="72"/>
      <x v="76"/>
    </i>
    <i>
      <x v="121"/>
      <x v="112"/>
      <x v="52"/>
      <x v="52"/>
    </i>
    <i>
      <x v="122"/>
      <x v="113"/>
      <x v="53"/>
      <x v="53"/>
    </i>
    <i>
      <x v="123"/>
      <x v="114"/>
      <x v="57"/>
      <x v="57"/>
    </i>
    <i>
      <x v="124"/>
      <x v="162"/>
      <x v="93"/>
      <x v="104"/>
    </i>
    <i>
      <x v="125"/>
      <x v="115"/>
      <x v="50"/>
      <x v="50"/>
    </i>
    <i>
      <x v="126"/>
      <x v="164"/>
      <x v="33"/>
      <x v="33"/>
    </i>
    <i>
      <x v="127"/>
      <x v="165"/>
      <x v="37"/>
      <x v="37"/>
    </i>
    <i>
      <x v="128"/>
      <x v="18"/>
      <x v="82"/>
      <x v="86"/>
    </i>
    <i>
      <x v="129"/>
      <x v="27"/>
      <x v="94"/>
      <x v="58"/>
    </i>
    <i>
      <x v="130"/>
      <x v="28"/>
      <x v="89"/>
      <x v="91"/>
    </i>
    <i>
      <x v="131"/>
      <x v="30"/>
      <x v="58"/>
      <x v="101"/>
    </i>
    <i>
      <x v="132"/>
      <x v="31"/>
      <x v="94"/>
      <x v="58"/>
    </i>
    <i>
      <x v="133"/>
      <x v="35"/>
      <x v="88"/>
      <x v="99"/>
    </i>
    <i>
      <x v="134"/>
      <x v="36"/>
      <x v="94"/>
      <x v="58"/>
    </i>
    <i>
      <x v="135"/>
      <x v="42"/>
      <x v="71"/>
      <x v="96"/>
    </i>
    <i>
      <x v="136"/>
      <x v="88"/>
      <x v="77"/>
      <x v="81"/>
    </i>
    <i>
      <x v="137"/>
      <x v="151"/>
      <x/>
      <x/>
    </i>
    <i>
      <x v="138"/>
      <x v="69"/>
      <x v="94"/>
      <x v="64"/>
    </i>
    <i>
      <x v="139"/>
      <x v="136"/>
      <x v="94"/>
      <x v="67"/>
    </i>
    <i>
      <x v="140"/>
      <x v="137"/>
      <x v="94"/>
      <x v="67"/>
    </i>
    <i>
      <x v="141"/>
      <x v="139"/>
      <x v="94"/>
      <x v="67"/>
    </i>
    <i>
      <x v="142"/>
      <x v="163"/>
      <x v="94"/>
      <x v="67"/>
    </i>
    <i>
      <x v="143"/>
      <x v="80"/>
      <x v="94"/>
      <x v="103"/>
    </i>
    <i>
      <x v="144"/>
      <x v="77"/>
      <x v="94"/>
      <x v="60"/>
    </i>
    <i>
      <x v="145"/>
      <x v="26"/>
      <x v="77"/>
      <x v="104"/>
    </i>
    <i>
      <x v="146"/>
      <x v="33"/>
      <x v="77"/>
      <x v="96"/>
    </i>
    <i>
      <x v="147"/>
      <x v="100"/>
      <x v="94"/>
      <x v="62"/>
    </i>
    <i>
      <x v="148"/>
      <x v="81"/>
      <x v="24"/>
      <x v="24"/>
    </i>
    <i>
      <x v="149"/>
      <x v="78"/>
      <x v="94"/>
      <x v="60"/>
    </i>
    <i>
      <x v="150"/>
      <x v="155"/>
      <x v="94"/>
      <x v="66"/>
    </i>
    <i>
      <x v="151"/>
      <x v="94"/>
      <x v="94"/>
      <x v="100"/>
    </i>
    <i>
      <x v="152"/>
      <x v="97"/>
      <x v="94"/>
      <x v="100"/>
    </i>
    <i>
      <x v="153"/>
      <x v="74"/>
      <x v="94"/>
      <x v="93"/>
    </i>
    <i>
      <x v="154"/>
      <x v="58"/>
      <x v="94"/>
      <x v="58"/>
    </i>
    <i>
      <x v="155"/>
      <x v="45"/>
      <x v="94"/>
      <x v="61"/>
    </i>
    <i>
      <x v="156"/>
      <x v="138"/>
      <x v="94"/>
      <x v="100"/>
    </i>
    <i>
      <x v="157"/>
      <x v="54"/>
      <x v="94"/>
      <x v="100"/>
    </i>
    <i>
      <x v="158"/>
      <x v="55"/>
      <x v="94"/>
      <x v="100"/>
    </i>
    <i>
      <x v="159"/>
      <x v="92"/>
      <x v="75"/>
      <x v="79"/>
    </i>
    <i>
      <x v="160"/>
      <x v="51"/>
      <x v="69"/>
      <x v="74"/>
    </i>
    <i>
      <x v="161"/>
      <x v="103"/>
      <x v="94"/>
      <x v="58"/>
    </i>
    <i>
      <x v="162"/>
      <x v="37"/>
      <x v="94"/>
      <x v="58"/>
    </i>
    <i>
      <x v="163"/>
      <x v="24"/>
      <x v="94"/>
      <x v="58"/>
    </i>
    <i>
      <x v="164"/>
      <x v="44"/>
      <x v="94"/>
      <x v="58"/>
    </i>
    <i>
      <x v="165"/>
      <x v="22"/>
      <x v="94"/>
      <x v="96"/>
    </i>
    <i>
      <x v="166"/>
      <x v="166"/>
      <x v="54"/>
      <x v="54"/>
    </i>
    <i>
      <x v="167"/>
      <x v="167"/>
      <x v="94"/>
      <x v="10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합계 : Qty" fld="16" baseField="0" baseItem="0"/>
    <dataField name="평균 : KOR입고" fld="39" subtotal="average" baseField="12" baseItem="123"/>
    <dataField name="평균 : 판매단가 usd" fld="40" subtotal="average" baseField="12" baseItem="123"/>
    <dataField name="합계 : KOR입고합계USD" fld="42" baseField="0" baseItem="0"/>
    <dataField name="합계 : 판매합계USD" fld="43" baseField="0" baseItem="0"/>
    <dataField name="합계 : KOR입고원화합계" fld="44" baseField="0" baseItem="0"/>
    <dataField name="합계 : 판매원화합계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ECFE-0E02-4985-BC80-4BCC8867A8D6}">
  <dimension ref="A1:AQ495"/>
  <sheetViews>
    <sheetView topLeftCell="A472" workbookViewId="0">
      <selection activeCell="D490" sqref="D490"/>
    </sheetView>
  </sheetViews>
  <sheetFormatPr defaultRowHeight="16.899999999999999" x14ac:dyDescent="0.6"/>
  <cols>
    <col min="1" max="1" width="15.0625" customWidth="1" collapsed="1"/>
    <col min="2" max="2" width="7.5625" customWidth="1" collapsed="1"/>
    <col min="3" max="3" width="18.75" customWidth="1" collapsed="1"/>
    <col min="4" max="4" width="17.5" customWidth="1" collapsed="1"/>
    <col min="5" max="6" width="15.0625" customWidth="1" collapsed="1"/>
    <col min="7" max="7" width="10.75" customWidth="1" collapsed="1"/>
    <col min="8" max="8" width="17.6875" customWidth="1" collapsed="1"/>
    <col min="9" max="9" width="18.4375" customWidth="1" collapsed="1"/>
    <col min="10" max="10" width="15.0625" customWidth="1" collapsed="1"/>
    <col min="11" max="11" width="13.4375" customWidth="1" collapsed="1"/>
    <col min="12" max="12" width="13.9375" customWidth="1" collapsed="1"/>
    <col min="13" max="13" width="10.0625" customWidth="1" collapsed="1"/>
    <col min="14" max="14" width="28.75" customWidth="1" collapsed="1"/>
    <col min="15" max="15" width="15.75" customWidth="1" collapsed="1"/>
    <col min="16" max="16" width="21.5" customWidth="1" collapsed="1"/>
    <col min="17" max="17" width="12.25" customWidth="1" collapsed="1"/>
    <col min="18" max="18" width="8.75" customWidth="1" collapsed="1"/>
    <col min="19" max="19" width="9.5" customWidth="1" collapsed="1"/>
    <col min="20" max="20" width="12.5625" customWidth="1" collapsed="1"/>
    <col min="21" max="21" width="15.0625" customWidth="1" collapsed="1"/>
    <col min="22" max="22" width="15.8125" customWidth="1" collapsed="1"/>
    <col min="23" max="24" width="15.0625" customWidth="1" collapsed="1"/>
    <col min="25" max="25" width="16.6875" customWidth="1" collapsed="1"/>
    <col min="26" max="33" width="15.0625" customWidth="1" collapsed="1"/>
    <col min="34" max="34" width="6.6875" customWidth="1" collapsed="1"/>
    <col min="35" max="36" width="15.0625" customWidth="1" collapsed="1"/>
    <col min="37" max="37" width="12.0625" customWidth="1" collapsed="1"/>
    <col min="38" max="38" width="15.0625" customWidth="1" collapsed="1"/>
    <col min="39" max="39" width="11.1875" customWidth="1" collapsed="1"/>
    <col min="40" max="43" width="15.0625" customWidth="1" collapsed="1"/>
  </cols>
  <sheetData>
    <row r="1" spans="1:43" x14ac:dyDescent="0.6">
      <c r="A1" s="1" t="s">
        <v>0</v>
      </c>
    </row>
    <row r="2" spans="1:43" s="8" customFormat="1" x14ac:dyDescent="0.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</row>
    <row r="3" spans="1:43" x14ac:dyDescent="0.6">
      <c r="A3" s="2" t="s">
        <v>44</v>
      </c>
      <c r="B3" s="2" t="s">
        <v>45</v>
      </c>
      <c r="C3" s="3" t="s">
        <v>46</v>
      </c>
      <c r="D3" s="3"/>
      <c r="E3" s="3"/>
      <c r="F3" s="3" t="s">
        <v>47</v>
      </c>
      <c r="G3" s="2" t="s">
        <v>48</v>
      </c>
      <c r="H3" s="3" t="s">
        <v>49</v>
      </c>
      <c r="I3" s="3" t="s">
        <v>50</v>
      </c>
      <c r="J3" s="3" t="s">
        <v>51</v>
      </c>
      <c r="K3" s="2" t="s">
        <v>52</v>
      </c>
      <c r="L3" s="2" t="s">
        <v>53</v>
      </c>
      <c r="M3" s="2" t="s">
        <v>54</v>
      </c>
      <c r="N3" s="3" t="s">
        <v>55</v>
      </c>
      <c r="O3" s="3"/>
      <c r="P3" s="3" t="s">
        <v>55</v>
      </c>
      <c r="Q3" s="4"/>
      <c r="R3" s="2" t="s">
        <v>56</v>
      </c>
      <c r="S3" s="5">
        <v>1292.9000000000001</v>
      </c>
      <c r="T3" s="6">
        <v>0</v>
      </c>
      <c r="U3" s="5">
        <v>52495.55</v>
      </c>
      <c r="V3" s="4">
        <v>67871497</v>
      </c>
      <c r="W3" s="4"/>
      <c r="X3" s="3" t="s">
        <v>57</v>
      </c>
      <c r="Y3" s="3" t="s">
        <v>49</v>
      </c>
      <c r="Z3" s="3"/>
      <c r="AA3" s="3"/>
      <c r="AB3" s="3"/>
      <c r="AC3" s="3" t="s">
        <v>58</v>
      </c>
      <c r="AD3" s="3" t="s">
        <v>59</v>
      </c>
      <c r="AE3" s="3" t="s">
        <v>59</v>
      </c>
      <c r="AF3" s="3" t="s">
        <v>60</v>
      </c>
      <c r="AG3" s="3" t="s">
        <v>61</v>
      </c>
      <c r="AH3" s="3"/>
      <c r="AI3" s="2"/>
      <c r="AJ3" s="3"/>
      <c r="AK3" s="3"/>
      <c r="AL3" s="3"/>
      <c r="AM3" s="4"/>
      <c r="AN3" s="6"/>
      <c r="AO3" s="6"/>
      <c r="AP3" s="6"/>
      <c r="AQ3" s="3"/>
    </row>
    <row r="4" spans="1:43" x14ac:dyDescent="0.6">
      <c r="A4" s="2" t="s">
        <v>62</v>
      </c>
      <c r="B4" s="2" t="s">
        <v>45</v>
      </c>
      <c r="C4" s="3" t="s">
        <v>63</v>
      </c>
      <c r="D4" s="3"/>
      <c r="E4" s="3" t="s">
        <v>64</v>
      </c>
      <c r="F4" s="3" t="s">
        <v>65</v>
      </c>
      <c r="G4" s="2" t="s">
        <v>66</v>
      </c>
      <c r="H4" s="3" t="s">
        <v>67</v>
      </c>
      <c r="I4" s="3" t="s">
        <v>50</v>
      </c>
      <c r="J4" s="3" t="s">
        <v>51</v>
      </c>
      <c r="K4" s="2" t="s">
        <v>68</v>
      </c>
      <c r="L4" s="2" t="s">
        <v>69</v>
      </c>
      <c r="M4" s="2" t="s">
        <v>70</v>
      </c>
      <c r="N4" s="3" t="s">
        <v>71</v>
      </c>
      <c r="O4" s="3" t="s">
        <v>72</v>
      </c>
      <c r="P4" s="3" t="s">
        <v>73</v>
      </c>
      <c r="Q4" s="4">
        <v>47000</v>
      </c>
      <c r="R4" s="2" t="s">
        <v>56</v>
      </c>
      <c r="S4" s="5">
        <v>1195.3</v>
      </c>
      <c r="T4" s="6">
        <v>8.5000000000000006E-2</v>
      </c>
      <c r="U4" s="5">
        <v>3995</v>
      </c>
      <c r="V4" s="4">
        <v>4775224</v>
      </c>
      <c r="W4" s="4"/>
      <c r="X4" s="3" t="s">
        <v>57</v>
      </c>
      <c r="Y4" s="3" t="s">
        <v>67</v>
      </c>
      <c r="Z4" s="3" t="s">
        <v>74</v>
      </c>
      <c r="AA4" s="3" t="s">
        <v>75</v>
      </c>
      <c r="AB4" s="3" t="s">
        <v>76</v>
      </c>
      <c r="AC4" s="3" t="s">
        <v>58</v>
      </c>
      <c r="AD4" s="3" t="s">
        <v>77</v>
      </c>
      <c r="AE4" s="3" t="s">
        <v>78</v>
      </c>
      <c r="AF4" s="3" t="s">
        <v>68</v>
      </c>
      <c r="AG4" s="3" t="s">
        <v>79</v>
      </c>
      <c r="AH4" s="3" t="s">
        <v>80</v>
      </c>
      <c r="AI4" s="2" t="s">
        <v>81</v>
      </c>
      <c r="AJ4" s="3" t="s">
        <v>82</v>
      </c>
      <c r="AK4" s="3"/>
      <c r="AL4" s="3"/>
      <c r="AM4" s="4"/>
      <c r="AN4" s="6">
        <v>7.0000000000000007E-2</v>
      </c>
      <c r="AO4" s="6"/>
      <c r="AP4" s="6"/>
      <c r="AQ4" s="3" t="s">
        <v>83</v>
      </c>
    </row>
    <row r="5" spans="1:43" x14ac:dyDescent="0.6">
      <c r="A5" s="2" t="s">
        <v>62</v>
      </c>
      <c r="B5" s="2" t="s">
        <v>45</v>
      </c>
      <c r="C5" s="3" t="s">
        <v>63</v>
      </c>
      <c r="D5" s="3"/>
      <c r="E5" s="3" t="s">
        <v>64</v>
      </c>
      <c r="F5" s="3" t="s">
        <v>65</v>
      </c>
      <c r="G5" s="2" t="s">
        <v>66</v>
      </c>
      <c r="H5" s="3" t="s">
        <v>67</v>
      </c>
      <c r="I5" s="3" t="s">
        <v>50</v>
      </c>
      <c r="J5" s="3" t="s">
        <v>51</v>
      </c>
      <c r="K5" s="2" t="s">
        <v>68</v>
      </c>
      <c r="L5" s="2" t="s">
        <v>69</v>
      </c>
      <c r="M5" s="2" t="s">
        <v>84</v>
      </c>
      <c r="N5" s="3" t="s">
        <v>85</v>
      </c>
      <c r="O5" s="3" t="s">
        <v>86</v>
      </c>
      <c r="P5" s="3" t="s">
        <v>87</v>
      </c>
      <c r="Q5" s="4">
        <v>45000</v>
      </c>
      <c r="R5" s="2" t="s">
        <v>56</v>
      </c>
      <c r="S5" s="5">
        <v>1195.3</v>
      </c>
      <c r="T5" s="6">
        <v>3.3000000000000002E-2</v>
      </c>
      <c r="U5" s="5">
        <v>1485</v>
      </c>
      <c r="V5" s="4">
        <v>1775021</v>
      </c>
      <c r="W5" s="4"/>
      <c r="X5" s="3" t="s">
        <v>57</v>
      </c>
      <c r="Y5" s="3" t="s">
        <v>67</v>
      </c>
      <c r="Z5" s="3" t="s">
        <v>88</v>
      </c>
      <c r="AA5" s="3" t="s">
        <v>89</v>
      </c>
      <c r="AB5" s="3" t="s">
        <v>90</v>
      </c>
      <c r="AC5" s="3" t="s">
        <v>58</v>
      </c>
      <c r="AD5" s="3" t="s">
        <v>77</v>
      </c>
      <c r="AE5" s="3" t="s">
        <v>78</v>
      </c>
      <c r="AF5" s="3" t="s">
        <v>68</v>
      </c>
      <c r="AG5" s="3" t="s">
        <v>79</v>
      </c>
      <c r="AH5" s="3" t="s">
        <v>80</v>
      </c>
      <c r="AI5" s="2" t="s">
        <v>81</v>
      </c>
      <c r="AJ5" s="3" t="s">
        <v>82</v>
      </c>
      <c r="AK5" s="3"/>
      <c r="AL5" s="3"/>
      <c r="AM5" s="4"/>
      <c r="AN5" s="6">
        <v>2.5000000000000001E-2</v>
      </c>
      <c r="AO5" s="6"/>
      <c r="AP5" s="6"/>
      <c r="AQ5" s="3" t="s">
        <v>83</v>
      </c>
    </row>
    <row r="6" spans="1:43" x14ac:dyDescent="0.6">
      <c r="A6" s="2" t="s">
        <v>62</v>
      </c>
      <c r="B6" s="2" t="s">
        <v>45</v>
      </c>
      <c r="C6" s="3" t="s">
        <v>63</v>
      </c>
      <c r="D6" s="3"/>
      <c r="E6" s="3" t="s">
        <v>64</v>
      </c>
      <c r="F6" s="3" t="s">
        <v>65</v>
      </c>
      <c r="G6" s="2" t="s">
        <v>66</v>
      </c>
      <c r="H6" s="3" t="s">
        <v>67</v>
      </c>
      <c r="I6" s="3" t="s">
        <v>50</v>
      </c>
      <c r="J6" s="3" t="s">
        <v>51</v>
      </c>
      <c r="K6" s="2" t="s">
        <v>68</v>
      </c>
      <c r="L6" s="2" t="s">
        <v>69</v>
      </c>
      <c r="M6" s="2" t="s">
        <v>91</v>
      </c>
      <c r="N6" s="3" t="s">
        <v>92</v>
      </c>
      <c r="O6" s="3" t="s">
        <v>93</v>
      </c>
      <c r="P6" s="3" t="s">
        <v>94</v>
      </c>
      <c r="Q6" s="4">
        <v>24000</v>
      </c>
      <c r="R6" s="2" t="s">
        <v>56</v>
      </c>
      <c r="S6" s="5">
        <v>1195.3</v>
      </c>
      <c r="T6" s="6">
        <v>3.7999999999999999E-2</v>
      </c>
      <c r="U6" s="5">
        <v>912</v>
      </c>
      <c r="V6" s="4">
        <v>1090114</v>
      </c>
      <c r="W6" s="4"/>
      <c r="X6" s="3" t="s">
        <v>57</v>
      </c>
      <c r="Y6" s="3" t="s">
        <v>67</v>
      </c>
      <c r="Z6" s="3" t="s">
        <v>74</v>
      </c>
      <c r="AA6" s="3" t="s">
        <v>95</v>
      </c>
      <c r="AB6" s="3" t="s">
        <v>96</v>
      </c>
      <c r="AC6" s="3" t="s">
        <v>58</v>
      </c>
      <c r="AD6" s="3" t="s">
        <v>77</v>
      </c>
      <c r="AE6" s="3" t="s">
        <v>78</v>
      </c>
      <c r="AF6" s="3" t="s">
        <v>68</v>
      </c>
      <c r="AG6" s="3" t="s">
        <v>79</v>
      </c>
      <c r="AH6" s="3" t="s">
        <v>80</v>
      </c>
      <c r="AI6" s="2" t="s">
        <v>81</v>
      </c>
      <c r="AJ6" s="3" t="s">
        <v>82</v>
      </c>
      <c r="AK6" s="3"/>
      <c r="AL6" s="3"/>
      <c r="AM6" s="4"/>
      <c r="AN6" s="6">
        <v>0.03</v>
      </c>
      <c r="AO6" s="6"/>
      <c r="AP6" s="6"/>
      <c r="AQ6" s="3" t="s">
        <v>83</v>
      </c>
    </row>
    <row r="7" spans="1:43" x14ac:dyDescent="0.6">
      <c r="A7" s="2" t="s">
        <v>62</v>
      </c>
      <c r="B7" s="2" t="s">
        <v>45</v>
      </c>
      <c r="C7" s="3" t="s">
        <v>63</v>
      </c>
      <c r="D7" s="3"/>
      <c r="E7" s="3" t="s">
        <v>64</v>
      </c>
      <c r="F7" s="3" t="s">
        <v>65</v>
      </c>
      <c r="G7" s="2" t="s">
        <v>66</v>
      </c>
      <c r="H7" s="3" t="s">
        <v>67</v>
      </c>
      <c r="I7" s="3" t="s">
        <v>50</v>
      </c>
      <c r="J7" s="3" t="s">
        <v>51</v>
      </c>
      <c r="K7" s="2" t="s">
        <v>68</v>
      </c>
      <c r="L7" s="2" t="s">
        <v>69</v>
      </c>
      <c r="M7" s="2" t="s">
        <v>91</v>
      </c>
      <c r="N7" s="3" t="s">
        <v>92</v>
      </c>
      <c r="O7" s="3" t="s">
        <v>93</v>
      </c>
      <c r="P7" s="3" t="s">
        <v>94</v>
      </c>
      <c r="Q7" s="4">
        <v>21000</v>
      </c>
      <c r="R7" s="2" t="s">
        <v>56</v>
      </c>
      <c r="S7" s="5">
        <v>1195.3</v>
      </c>
      <c r="T7" s="6">
        <v>3.7999999999999999E-2</v>
      </c>
      <c r="U7" s="5">
        <v>798</v>
      </c>
      <c r="V7" s="4">
        <v>953849</v>
      </c>
      <c r="W7" s="4"/>
      <c r="X7" s="3" t="s">
        <v>57</v>
      </c>
      <c r="Y7" s="3" t="s">
        <v>67</v>
      </c>
      <c r="Z7" s="3" t="s">
        <v>74</v>
      </c>
      <c r="AA7" s="3" t="s">
        <v>95</v>
      </c>
      <c r="AB7" s="3" t="s">
        <v>96</v>
      </c>
      <c r="AC7" s="3" t="s">
        <v>58</v>
      </c>
      <c r="AD7" s="3" t="s">
        <v>77</v>
      </c>
      <c r="AE7" s="3" t="s">
        <v>78</v>
      </c>
      <c r="AF7" s="3" t="s">
        <v>68</v>
      </c>
      <c r="AG7" s="3" t="s">
        <v>79</v>
      </c>
      <c r="AH7" s="3" t="s">
        <v>80</v>
      </c>
      <c r="AI7" s="2" t="s">
        <v>81</v>
      </c>
      <c r="AJ7" s="3" t="s">
        <v>82</v>
      </c>
      <c r="AK7" s="3"/>
      <c r="AL7" s="3"/>
      <c r="AM7" s="4"/>
      <c r="AN7" s="6">
        <v>0.03</v>
      </c>
      <c r="AO7" s="6"/>
      <c r="AP7" s="6"/>
      <c r="AQ7" s="3" t="s">
        <v>83</v>
      </c>
    </row>
    <row r="8" spans="1:43" x14ac:dyDescent="0.6">
      <c r="A8" s="2" t="s">
        <v>62</v>
      </c>
      <c r="B8" s="2" t="s">
        <v>45</v>
      </c>
      <c r="C8" s="3" t="s">
        <v>63</v>
      </c>
      <c r="D8" s="3"/>
      <c r="E8" s="3" t="s">
        <v>64</v>
      </c>
      <c r="F8" s="3" t="s">
        <v>65</v>
      </c>
      <c r="G8" s="2" t="s">
        <v>66</v>
      </c>
      <c r="H8" s="3" t="s">
        <v>67</v>
      </c>
      <c r="I8" s="3" t="s">
        <v>50</v>
      </c>
      <c r="J8" s="3" t="s">
        <v>51</v>
      </c>
      <c r="K8" s="2" t="s">
        <v>68</v>
      </c>
      <c r="L8" s="2" t="s">
        <v>69</v>
      </c>
      <c r="M8" s="2" t="s">
        <v>91</v>
      </c>
      <c r="N8" s="3" t="s">
        <v>92</v>
      </c>
      <c r="O8" s="3" t="s">
        <v>93</v>
      </c>
      <c r="P8" s="3" t="s">
        <v>94</v>
      </c>
      <c r="Q8" s="4">
        <v>21000</v>
      </c>
      <c r="R8" s="2" t="s">
        <v>56</v>
      </c>
      <c r="S8" s="5">
        <v>1195.3</v>
      </c>
      <c r="T8" s="6">
        <v>3.7999999999999999E-2</v>
      </c>
      <c r="U8" s="5">
        <v>798</v>
      </c>
      <c r="V8" s="4">
        <v>953849</v>
      </c>
      <c r="W8" s="4"/>
      <c r="X8" s="3" t="s">
        <v>57</v>
      </c>
      <c r="Y8" s="3" t="s">
        <v>67</v>
      </c>
      <c r="Z8" s="3" t="s">
        <v>74</v>
      </c>
      <c r="AA8" s="3" t="s">
        <v>95</v>
      </c>
      <c r="AB8" s="3" t="s">
        <v>96</v>
      </c>
      <c r="AC8" s="3" t="s">
        <v>58</v>
      </c>
      <c r="AD8" s="3" t="s">
        <v>77</v>
      </c>
      <c r="AE8" s="3" t="s">
        <v>78</v>
      </c>
      <c r="AF8" s="3" t="s">
        <v>68</v>
      </c>
      <c r="AG8" s="3" t="s">
        <v>79</v>
      </c>
      <c r="AH8" s="3" t="s">
        <v>80</v>
      </c>
      <c r="AI8" s="2" t="s">
        <v>81</v>
      </c>
      <c r="AJ8" s="3" t="s">
        <v>82</v>
      </c>
      <c r="AK8" s="3"/>
      <c r="AL8" s="3"/>
      <c r="AM8" s="4"/>
      <c r="AN8" s="6">
        <v>0.03</v>
      </c>
      <c r="AO8" s="6"/>
      <c r="AP8" s="6"/>
      <c r="AQ8" s="3" t="s">
        <v>83</v>
      </c>
    </row>
    <row r="9" spans="1:43" x14ac:dyDescent="0.6">
      <c r="A9" s="2" t="s">
        <v>62</v>
      </c>
      <c r="B9" s="2" t="s">
        <v>45</v>
      </c>
      <c r="C9" s="3" t="s">
        <v>63</v>
      </c>
      <c r="D9" s="3"/>
      <c r="E9" s="3" t="s">
        <v>64</v>
      </c>
      <c r="F9" s="3" t="s">
        <v>65</v>
      </c>
      <c r="G9" s="2" t="s">
        <v>66</v>
      </c>
      <c r="H9" s="3" t="s">
        <v>67</v>
      </c>
      <c r="I9" s="3" t="s">
        <v>50</v>
      </c>
      <c r="J9" s="3" t="s">
        <v>51</v>
      </c>
      <c r="K9" s="2" t="s">
        <v>68</v>
      </c>
      <c r="L9" s="2" t="s">
        <v>69</v>
      </c>
      <c r="M9" s="2" t="s">
        <v>91</v>
      </c>
      <c r="N9" s="3" t="s">
        <v>92</v>
      </c>
      <c r="O9" s="3" t="s">
        <v>93</v>
      </c>
      <c r="P9" s="3" t="s">
        <v>94</v>
      </c>
      <c r="Q9" s="4">
        <v>15000</v>
      </c>
      <c r="R9" s="2" t="s">
        <v>56</v>
      </c>
      <c r="S9" s="5">
        <v>1195.3</v>
      </c>
      <c r="T9" s="6">
        <v>3.7999999999999999E-2</v>
      </c>
      <c r="U9" s="5">
        <v>570</v>
      </c>
      <c r="V9" s="4">
        <v>681321</v>
      </c>
      <c r="W9" s="4"/>
      <c r="X9" s="3" t="s">
        <v>57</v>
      </c>
      <c r="Y9" s="3" t="s">
        <v>67</v>
      </c>
      <c r="Z9" s="3" t="s">
        <v>74</v>
      </c>
      <c r="AA9" s="3" t="s">
        <v>95</v>
      </c>
      <c r="AB9" s="3" t="s">
        <v>96</v>
      </c>
      <c r="AC9" s="3" t="s">
        <v>58</v>
      </c>
      <c r="AD9" s="3" t="s">
        <v>77</v>
      </c>
      <c r="AE9" s="3" t="s">
        <v>78</v>
      </c>
      <c r="AF9" s="3" t="s">
        <v>68</v>
      </c>
      <c r="AG9" s="3" t="s">
        <v>79</v>
      </c>
      <c r="AH9" s="3" t="s">
        <v>80</v>
      </c>
      <c r="AI9" s="2" t="s">
        <v>81</v>
      </c>
      <c r="AJ9" s="3" t="s">
        <v>82</v>
      </c>
      <c r="AK9" s="3"/>
      <c r="AL9" s="3"/>
      <c r="AM9" s="4"/>
      <c r="AN9" s="6">
        <v>0.03</v>
      </c>
      <c r="AO9" s="6"/>
      <c r="AP9" s="6"/>
      <c r="AQ9" s="3" t="s">
        <v>83</v>
      </c>
    </row>
    <row r="10" spans="1:43" x14ac:dyDescent="0.6">
      <c r="A10" s="2" t="s">
        <v>62</v>
      </c>
      <c r="B10" s="2" t="s">
        <v>45</v>
      </c>
      <c r="C10" s="3" t="s">
        <v>63</v>
      </c>
      <c r="D10" s="3"/>
      <c r="E10" s="3" t="s">
        <v>64</v>
      </c>
      <c r="F10" s="3" t="s">
        <v>65</v>
      </c>
      <c r="G10" s="2" t="s">
        <v>66</v>
      </c>
      <c r="H10" s="3" t="s">
        <v>67</v>
      </c>
      <c r="I10" s="3" t="s">
        <v>50</v>
      </c>
      <c r="J10" s="3" t="s">
        <v>51</v>
      </c>
      <c r="K10" s="2" t="s">
        <v>68</v>
      </c>
      <c r="L10" s="2" t="s">
        <v>69</v>
      </c>
      <c r="M10" s="2" t="s">
        <v>91</v>
      </c>
      <c r="N10" s="3" t="s">
        <v>92</v>
      </c>
      <c r="O10" s="3" t="s">
        <v>93</v>
      </c>
      <c r="P10" s="3" t="s">
        <v>94</v>
      </c>
      <c r="Q10" s="4">
        <v>15000</v>
      </c>
      <c r="R10" s="2" t="s">
        <v>56</v>
      </c>
      <c r="S10" s="5">
        <v>1195.3</v>
      </c>
      <c r="T10" s="6">
        <v>3.7999999999999999E-2</v>
      </c>
      <c r="U10" s="5">
        <v>570</v>
      </c>
      <c r="V10" s="4">
        <v>681321</v>
      </c>
      <c r="W10" s="4"/>
      <c r="X10" s="3" t="s">
        <v>57</v>
      </c>
      <c r="Y10" s="3" t="s">
        <v>67</v>
      </c>
      <c r="Z10" s="3" t="s">
        <v>74</v>
      </c>
      <c r="AA10" s="3" t="s">
        <v>95</v>
      </c>
      <c r="AB10" s="3" t="s">
        <v>96</v>
      </c>
      <c r="AC10" s="3" t="s">
        <v>58</v>
      </c>
      <c r="AD10" s="3" t="s">
        <v>77</v>
      </c>
      <c r="AE10" s="3" t="s">
        <v>78</v>
      </c>
      <c r="AF10" s="3" t="s">
        <v>68</v>
      </c>
      <c r="AG10" s="3" t="s">
        <v>79</v>
      </c>
      <c r="AH10" s="3" t="s">
        <v>80</v>
      </c>
      <c r="AI10" s="2" t="s">
        <v>81</v>
      </c>
      <c r="AJ10" s="3" t="s">
        <v>82</v>
      </c>
      <c r="AK10" s="3"/>
      <c r="AL10" s="3"/>
      <c r="AM10" s="4"/>
      <c r="AN10" s="6">
        <v>0.03</v>
      </c>
      <c r="AO10" s="6"/>
      <c r="AP10" s="6"/>
      <c r="AQ10" s="3" t="s">
        <v>83</v>
      </c>
    </row>
    <row r="11" spans="1:43" x14ac:dyDescent="0.6">
      <c r="A11" s="2" t="s">
        <v>62</v>
      </c>
      <c r="B11" s="2" t="s">
        <v>45</v>
      </c>
      <c r="C11" s="3" t="s">
        <v>63</v>
      </c>
      <c r="D11" s="3"/>
      <c r="E11" s="3" t="s">
        <v>97</v>
      </c>
      <c r="F11" s="3" t="s">
        <v>65</v>
      </c>
      <c r="G11" s="2" t="s">
        <v>66</v>
      </c>
      <c r="H11" s="3" t="s">
        <v>67</v>
      </c>
      <c r="I11" s="3" t="s">
        <v>50</v>
      </c>
      <c r="J11" s="3" t="s">
        <v>51</v>
      </c>
      <c r="K11" s="2" t="s">
        <v>68</v>
      </c>
      <c r="L11" s="2" t="s">
        <v>69</v>
      </c>
      <c r="M11" s="2" t="s">
        <v>84</v>
      </c>
      <c r="N11" s="3" t="s">
        <v>85</v>
      </c>
      <c r="O11" s="3" t="s">
        <v>86</v>
      </c>
      <c r="P11" s="3" t="s">
        <v>87</v>
      </c>
      <c r="Q11" s="4">
        <v>24000</v>
      </c>
      <c r="R11" s="2" t="s">
        <v>56</v>
      </c>
      <c r="S11" s="5">
        <v>1195.3</v>
      </c>
      <c r="T11" s="6">
        <v>3.3000000000000002E-2</v>
      </c>
      <c r="U11" s="5">
        <v>792</v>
      </c>
      <c r="V11" s="4">
        <v>949085</v>
      </c>
      <c r="W11" s="4"/>
      <c r="X11" s="3" t="s">
        <v>57</v>
      </c>
      <c r="Y11" s="3" t="s">
        <v>67</v>
      </c>
      <c r="Z11" s="3" t="s">
        <v>88</v>
      </c>
      <c r="AA11" s="3" t="s">
        <v>89</v>
      </c>
      <c r="AB11" s="3" t="s">
        <v>90</v>
      </c>
      <c r="AC11" s="3" t="s">
        <v>58</v>
      </c>
      <c r="AD11" s="3" t="s">
        <v>77</v>
      </c>
      <c r="AE11" s="3" t="s">
        <v>78</v>
      </c>
      <c r="AF11" s="3" t="s">
        <v>68</v>
      </c>
      <c r="AG11" s="3" t="s">
        <v>79</v>
      </c>
      <c r="AH11" s="3" t="s">
        <v>80</v>
      </c>
      <c r="AI11" s="2" t="s">
        <v>98</v>
      </c>
      <c r="AJ11" s="3" t="s">
        <v>99</v>
      </c>
      <c r="AK11" s="3"/>
      <c r="AL11" s="3"/>
      <c r="AM11" s="4"/>
      <c r="AN11" s="6">
        <v>2.5000000000000001E-2</v>
      </c>
      <c r="AO11" s="6"/>
      <c r="AP11" s="6"/>
      <c r="AQ11" s="3" t="s">
        <v>83</v>
      </c>
    </row>
    <row r="12" spans="1:43" x14ac:dyDescent="0.6">
      <c r="A12" s="2" t="s">
        <v>62</v>
      </c>
      <c r="B12" s="2" t="s">
        <v>45</v>
      </c>
      <c r="C12" s="3" t="s">
        <v>63</v>
      </c>
      <c r="D12" s="3"/>
      <c r="E12" s="3" t="s">
        <v>97</v>
      </c>
      <c r="F12" s="3" t="s">
        <v>65</v>
      </c>
      <c r="G12" s="2" t="s">
        <v>66</v>
      </c>
      <c r="H12" s="3" t="s">
        <v>67</v>
      </c>
      <c r="I12" s="3" t="s">
        <v>50</v>
      </c>
      <c r="J12" s="3" t="s">
        <v>51</v>
      </c>
      <c r="K12" s="2" t="s">
        <v>68</v>
      </c>
      <c r="L12" s="2" t="s">
        <v>69</v>
      </c>
      <c r="M12" s="2" t="s">
        <v>84</v>
      </c>
      <c r="N12" s="3" t="s">
        <v>85</v>
      </c>
      <c r="O12" s="3" t="s">
        <v>86</v>
      </c>
      <c r="P12" s="3" t="s">
        <v>87</v>
      </c>
      <c r="Q12" s="4">
        <v>21000</v>
      </c>
      <c r="R12" s="2" t="s">
        <v>56</v>
      </c>
      <c r="S12" s="5">
        <v>1195.3</v>
      </c>
      <c r="T12" s="6">
        <v>3.3000000000000002E-2</v>
      </c>
      <c r="U12" s="5">
        <v>693</v>
      </c>
      <c r="V12" s="4">
        <v>830450</v>
      </c>
      <c r="W12" s="4"/>
      <c r="X12" s="3" t="s">
        <v>57</v>
      </c>
      <c r="Y12" s="3" t="s">
        <v>67</v>
      </c>
      <c r="Z12" s="3" t="s">
        <v>88</v>
      </c>
      <c r="AA12" s="3" t="s">
        <v>89</v>
      </c>
      <c r="AB12" s="3" t="s">
        <v>90</v>
      </c>
      <c r="AC12" s="3" t="s">
        <v>58</v>
      </c>
      <c r="AD12" s="3" t="s">
        <v>77</v>
      </c>
      <c r="AE12" s="3" t="s">
        <v>78</v>
      </c>
      <c r="AF12" s="3" t="s">
        <v>68</v>
      </c>
      <c r="AG12" s="3" t="s">
        <v>79</v>
      </c>
      <c r="AH12" s="3" t="s">
        <v>80</v>
      </c>
      <c r="AI12" s="2" t="s">
        <v>98</v>
      </c>
      <c r="AJ12" s="3" t="s">
        <v>99</v>
      </c>
      <c r="AK12" s="3"/>
      <c r="AL12" s="3"/>
      <c r="AM12" s="4"/>
      <c r="AN12" s="6">
        <v>2.5000000000000001E-2</v>
      </c>
      <c r="AO12" s="6"/>
      <c r="AP12" s="6"/>
      <c r="AQ12" s="3" t="s">
        <v>83</v>
      </c>
    </row>
    <row r="13" spans="1:43" x14ac:dyDescent="0.6">
      <c r="A13" s="2" t="s">
        <v>62</v>
      </c>
      <c r="B13" s="2" t="s">
        <v>45</v>
      </c>
      <c r="C13" s="3" t="s">
        <v>63</v>
      </c>
      <c r="D13" s="3"/>
      <c r="E13" s="3" t="s">
        <v>97</v>
      </c>
      <c r="F13" s="3" t="s">
        <v>65</v>
      </c>
      <c r="G13" s="2" t="s">
        <v>66</v>
      </c>
      <c r="H13" s="3" t="s">
        <v>67</v>
      </c>
      <c r="I13" s="3" t="s">
        <v>50</v>
      </c>
      <c r="J13" s="3" t="s">
        <v>51</v>
      </c>
      <c r="K13" s="2" t="s">
        <v>68</v>
      </c>
      <c r="L13" s="2" t="s">
        <v>69</v>
      </c>
      <c r="M13" s="2" t="s">
        <v>84</v>
      </c>
      <c r="N13" s="3" t="s">
        <v>85</v>
      </c>
      <c r="O13" s="3" t="s">
        <v>86</v>
      </c>
      <c r="P13" s="3" t="s">
        <v>87</v>
      </c>
      <c r="Q13" s="4">
        <v>15000</v>
      </c>
      <c r="R13" s="2" t="s">
        <v>56</v>
      </c>
      <c r="S13" s="5">
        <v>1195.3</v>
      </c>
      <c r="T13" s="6">
        <v>3.3000000000000002E-2</v>
      </c>
      <c r="U13" s="5">
        <v>495</v>
      </c>
      <c r="V13" s="4">
        <v>593178</v>
      </c>
      <c r="W13" s="4"/>
      <c r="X13" s="3" t="s">
        <v>57</v>
      </c>
      <c r="Y13" s="3" t="s">
        <v>67</v>
      </c>
      <c r="Z13" s="3" t="s">
        <v>88</v>
      </c>
      <c r="AA13" s="3" t="s">
        <v>89</v>
      </c>
      <c r="AB13" s="3" t="s">
        <v>90</v>
      </c>
      <c r="AC13" s="3" t="s">
        <v>58</v>
      </c>
      <c r="AD13" s="3" t="s">
        <v>77</v>
      </c>
      <c r="AE13" s="3" t="s">
        <v>78</v>
      </c>
      <c r="AF13" s="3" t="s">
        <v>68</v>
      </c>
      <c r="AG13" s="3" t="s">
        <v>79</v>
      </c>
      <c r="AH13" s="3" t="s">
        <v>80</v>
      </c>
      <c r="AI13" s="2" t="s">
        <v>98</v>
      </c>
      <c r="AJ13" s="3" t="s">
        <v>99</v>
      </c>
      <c r="AK13" s="3"/>
      <c r="AL13" s="3"/>
      <c r="AM13" s="4"/>
      <c r="AN13" s="6">
        <v>2.5000000000000001E-2</v>
      </c>
      <c r="AO13" s="6"/>
      <c r="AP13" s="6"/>
      <c r="AQ13" s="3" t="s">
        <v>83</v>
      </c>
    </row>
    <row r="14" spans="1:43" x14ac:dyDescent="0.6">
      <c r="A14" s="2" t="s">
        <v>62</v>
      </c>
      <c r="B14" s="2" t="s">
        <v>45</v>
      </c>
      <c r="C14" s="3" t="s">
        <v>63</v>
      </c>
      <c r="D14" s="3"/>
      <c r="E14" s="3" t="s">
        <v>97</v>
      </c>
      <c r="F14" s="3" t="s">
        <v>65</v>
      </c>
      <c r="G14" s="2" t="s">
        <v>66</v>
      </c>
      <c r="H14" s="3" t="s">
        <v>67</v>
      </c>
      <c r="I14" s="3" t="s">
        <v>50</v>
      </c>
      <c r="J14" s="3" t="s">
        <v>51</v>
      </c>
      <c r="K14" s="2" t="s">
        <v>68</v>
      </c>
      <c r="L14" s="2" t="s">
        <v>69</v>
      </c>
      <c r="M14" s="2" t="s">
        <v>84</v>
      </c>
      <c r="N14" s="3" t="s">
        <v>85</v>
      </c>
      <c r="O14" s="3" t="s">
        <v>86</v>
      </c>
      <c r="P14" s="3" t="s">
        <v>87</v>
      </c>
      <c r="Q14" s="4">
        <v>9000</v>
      </c>
      <c r="R14" s="2" t="s">
        <v>56</v>
      </c>
      <c r="S14" s="5">
        <v>1195.3</v>
      </c>
      <c r="T14" s="6">
        <v>3.3000000000000002E-2</v>
      </c>
      <c r="U14" s="5">
        <v>297</v>
      </c>
      <c r="V14" s="4">
        <v>355907</v>
      </c>
      <c r="W14" s="4"/>
      <c r="X14" s="3" t="s">
        <v>57</v>
      </c>
      <c r="Y14" s="3" t="s">
        <v>67</v>
      </c>
      <c r="Z14" s="3" t="s">
        <v>88</v>
      </c>
      <c r="AA14" s="3" t="s">
        <v>89</v>
      </c>
      <c r="AB14" s="3" t="s">
        <v>90</v>
      </c>
      <c r="AC14" s="3" t="s">
        <v>58</v>
      </c>
      <c r="AD14" s="3" t="s">
        <v>77</v>
      </c>
      <c r="AE14" s="3" t="s">
        <v>78</v>
      </c>
      <c r="AF14" s="3" t="s">
        <v>68</v>
      </c>
      <c r="AG14" s="3" t="s">
        <v>79</v>
      </c>
      <c r="AH14" s="3" t="s">
        <v>80</v>
      </c>
      <c r="AI14" s="2" t="s">
        <v>98</v>
      </c>
      <c r="AJ14" s="3" t="s">
        <v>99</v>
      </c>
      <c r="AK14" s="3"/>
      <c r="AL14" s="3"/>
      <c r="AM14" s="4"/>
      <c r="AN14" s="6">
        <v>2.5000000000000001E-2</v>
      </c>
      <c r="AO14" s="6"/>
      <c r="AP14" s="6"/>
      <c r="AQ14" s="3" t="s">
        <v>83</v>
      </c>
    </row>
    <row r="15" spans="1:43" x14ac:dyDescent="0.6">
      <c r="A15" s="2" t="s">
        <v>62</v>
      </c>
      <c r="B15" s="2" t="s">
        <v>45</v>
      </c>
      <c r="C15" s="3" t="s">
        <v>63</v>
      </c>
      <c r="D15" s="3"/>
      <c r="E15" s="3" t="s">
        <v>97</v>
      </c>
      <c r="F15" s="3" t="s">
        <v>65</v>
      </c>
      <c r="G15" s="2" t="s">
        <v>66</v>
      </c>
      <c r="H15" s="3" t="s">
        <v>67</v>
      </c>
      <c r="I15" s="3" t="s">
        <v>50</v>
      </c>
      <c r="J15" s="3" t="s">
        <v>51</v>
      </c>
      <c r="K15" s="2" t="s">
        <v>68</v>
      </c>
      <c r="L15" s="2" t="s">
        <v>69</v>
      </c>
      <c r="M15" s="2" t="s">
        <v>84</v>
      </c>
      <c r="N15" s="3" t="s">
        <v>85</v>
      </c>
      <c r="O15" s="3" t="s">
        <v>86</v>
      </c>
      <c r="P15" s="3" t="s">
        <v>87</v>
      </c>
      <c r="Q15" s="4">
        <v>3000</v>
      </c>
      <c r="R15" s="2" t="s">
        <v>56</v>
      </c>
      <c r="S15" s="5">
        <v>1195.3</v>
      </c>
      <c r="T15" s="6">
        <v>3.3000000000000002E-2</v>
      </c>
      <c r="U15" s="5">
        <v>99</v>
      </c>
      <c r="V15" s="4">
        <v>118636</v>
      </c>
      <c r="W15" s="4"/>
      <c r="X15" s="3" t="s">
        <v>57</v>
      </c>
      <c r="Y15" s="3" t="s">
        <v>67</v>
      </c>
      <c r="Z15" s="3" t="s">
        <v>88</v>
      </c>
      <c r="AA15" s="3" t="s">
        <v>89</v>
      </c>
      <c r="AB15" s="3" t="s">
        <v>90</v>
      </c>
      <c r="AC15" s="3" t="s">
        <v>58</v>
      </c>
      <c r="AD15" s="3" t="s">
        <v>77</v>
      </c>
      <c r="AE15" s="3" t="s">
        <v>78</v>
      </c>
      <c r="AF15" s="3" t="s">
        <v>68</v>
      </c>
      <c r="AG15" s="3" t="s">
        <v>79</v>
      </c>
      <c r="AH15" s="3" t="s">
        <v>80</v>
      </c>
      <c r="AI15" s="2" t="s">
        <v>98</v>
      </c>
      <c r="AJ15" s="3" t="s">
        <v>99</v>
      </c>
      <c r="AK15" s="3"/>
      <c r="AL15" s="3"/>
      <c r="AM15" s="4"/>
      <c r="AN15" s="6">
        <v>2.5000000000000001E-2</v>
      </c>
      <c r="AO15" s="6"/>
      <c r="AP15" s="6"/>
      <c r="AQ15" s="3" t="s">
        <v>83</v>
      </c>
    </row>
    <row r="16" spans="1:43" x14ac:dyDescent="0.6">
      <c r="A16" s="2" t="s">
        <v>62</v>
      </c>
      <c r="B16" s="2" t="s">
        <v>45</v>
      </c>
      <c r="C16" s="3" t="s">
        <v>63</v>
      </c>
      <c r="D16" s="3"/>
      <c r="E16" s="3" t="s">
        <v>100</v>
      </c>
      <c r="F16" s="3" t="s">
        <v>65</v>
      </c>
      <c r="G16" s="2" t="s">
        <v>66</v>
      </c>
      <c r="H16" s="3" t="s">
        <v>67</v>
      </c>
      <c r="I16" s="3" t="s">
        <v>50</v>
      </c>
      <c r="J16" s="3" t="s">
        <v>51</v>
      </c>
      <c r="K16" s="2" t="s">
        <v>68</v>
      </c>
      <c r="L16" s="2" t="s">
        <v>69</v>
      </c>
      <c r="M16" s="2" t="s">
        <v>84</v>
      </c>
      <c r="N16" s="3" t="s">
        <v>85</v>
      </c>
      <c r="O16" s="3" t="s">
        <v>86</v>
      </c>
      <c r="P16" s="3" t="s">
        <v>87</v>
      </c>
      <c r="Q16" s="4">
        <v>3000</v>
      </c>
      <c r="R16" s="2" t="s">
        <v>56</v>
      </c>
      <c r="S16" s="5">
        <v>1195.3</v>
      </c>
      <c r="T16" s="6">
        <v>3.3000000000000002E-2</v>
      </c>
      <c r="U16" s="5">
        <v>99</v>
      </c>
      <c r="V16" s="4">
        <v>118636</v>
      </c>
      <c r="W16" s="4"/>
      <c r="X16" s="3" t="s">
        <v>57</v>
      </c>
      <c r="Y16" s="3" t="s">
        <v>67</v>
      </c>
      <c r="Z16" s="3" t="s">
        <v>88</v>
      </c>
      <c r="AA16" s="3" t="s">
        <v>89</v>
      </c>
      <c r="AB16" s="3" t="s">
        <v>90</v>
      </c>
      <c r="AC16" s="3" t="s">
        <v>58</v>
      </c>
      <c r="AD16" s="3" t="s">
        <v>77</v>
      </c>
      <c r="AE16" s="3"/>
      <c r="AF16" s="3" t="s">
        <v>68</v>
      </c>
      <c r="AG16" s="3" t="s">
        <v>79</v>
      </c>
      <c r="AH16" s="3" t="s">
        <v>80</v>
      </c>
      <c r="AI16" s="2" t="s">
        <v>101</v>
      </c>
      <c r="AJ16" s="3" t="s">
        <v>102</v>
      </c>
      <c r="AK16" s="3"/>
      <c r="AL16" s="3"/>
      <c r="AM16" s="4"/>
      <c r="AN16" s="6">
        <v>2.5000000000000001E-2</v>
      </c>
      <c r="AO16" s="6"/>
      <c r="AP16" s="6"/>
      <c r="AQ16" s="3" t="s">
        <v>83</v>
      </c>
    </row>
    <row r="17" spans="1:43" x14ac:dyDescent="0.6">
      <c r="A17" s="2" t="s">
        <v>103</v>
      </c>
      <c r="B17" s="2" t="s">
        <v>45</v>
      </c>
      <c r="C17" s="3" t="s">
        <v>104</v>
      </c>
      <c r="D17" s="3"/>
      <c r="E17" s="3" t="s">
        <v>105</v>
      </c>
      <c r="F17" s="3" t="s">
        <v>106</v>
      </c>
      <c r="G17" s="2" t="s">
        <v>107</v>
      </c>
      <c r="H17" s="3" t="s">
        <v>108</v>
      </c>
      <c r="I17" s="3" t="s">
        <v>50</v>
      </c>
      <c r="J17" s="3" t="s">
        <v>109</v>
      </c>
      <c r="K17" s="2" t="s">
        <v>110</v>
      </c>
      <c r="L17" s="2" t="s">
        <v>110</v>
      </c>
      <c r="M17" s="2" t="s">
        <v>111</v>
      </c>
      <c r="N17" s="3" t="s">
        <v>112</v>
      </c>
      <c r="O17" s="3" t="s">
        <v>113</v>
      </c>
      <c r="P17" s="3" t="s">
        <v>114</v>
      </c>
      <c r="Q17" s="4">
        <v>500</v>
      </c>
      <c r="R17" s="2" t="s">
        <v>56</v>
      </c>
      <c r="S17" s="5">
        <v>1269.8800000000001</v>
      </c>
      <c r="T17" s="6">
        <v>5.8000000000000003E-2</v>
      </c>
      <c r="U17" s="5">
        <v>29</v>
      </c>
      <c r="V17" s="4">
        <v>36827</v>
      </c>
      <c r="W17" s="4"/>
      <c r="X17" s="3" t="s">
        <v>115</v>
      </c>
      <c r="Y17" s="3" t="s">
        <v>116</v>
      </c>
      <c r="Z17" s="3" t="s">
        <v>88</v>
      </c>
      <c r="AA17" s="3" t="s">
        <v>117</v>
      </c>
      <c r="AB17" s="3" t="s">
        <v>118</v>
      </c>
      <c r="AC17" s="3" t="s">
        <v>58</v>
      </c>
      <c r="AD17" s="3"/>
      <c r="AE17" s="3"/>
      <c r="AF17" s="3" t="s">
        <v>119</v>
      </c>
      <c r="AG17" s="3" t="s">
        <v>120</v>
      </c>
      <c r="AH17" s="3" t="s">
        <v>80</v>
      </c>
      <c r="AI17" s="2" t="s">
        <v>121</v>
      </c>
      <c r="AJ17" s="3" t="s">
        <v>122</v>
      </c>
      <c r="AK17" s="3"/>
      <c r="AL17" s="3"/>
      <c r="AM17" s="4"/>
      <c r="AN17" s="6">
        <v>5.2999999999999999E-2</v>
      </c>
      <c r="AO17" s="6"/>
      <c r="AP17" s="6"/>
      <c r="AQ17" s="3" t="s">
        <v>123</v>
      </c>
    </row>
    <row r="18" spans="1:43" x14ac:dyDescent="0.6">
      <c r="A18" s="2" t="s">
        <v>103</v>
      </c>
      <c r="B18" s="2" t="s">
        <v>45</v>
      </c>
      <c r="C18" s="3" t="s">
        <v>104</v>
      </c>
      <c r="D18" s="3"/>
      <c r="E18" s="3" t="s">
        <v>124</v>
      </c>
      <c r="F18" s="3" t="s">
        <v>106</v>
      </c>
      <c r="G18" s="2" t="s">
        <v>107</v>
      </c>
      <c r="H18" s="3" t="s">
        <v>108</v>
      </c>
      <c r="I18" s="3" t="s">
        <v>50</v>
      </c>
      <c r="J18" s="3" t="s">
        <v>109</v>
      </c>
      <c r="K18" s="2" t="s">
        <v>110</v>
      </c>
      <c r="L18" s="2" t="s">
        <v>110</v>
      </c>
      <c r="M18" s="2" t="s">
        <v>111</v>
      </c>
      <c r="N18" s="3" t="s">
        <v>112</v>
      </c>
      <c r="O18" s="3" t="s">
        <v>113</v>
      </c>
      <c r="P18" s="3" t="s">
        <v>114</v>
      </c>
      <c r="Q18" s="4">
        <v>1500</v>
      </c>
      <c r="R18" s="2" t="s">
        <v>56</v>
      </c>
      <c r="S18" s="5">
        <v>1269.8800000000001</v>
      </c>
      <c r="T18" s="6">
        <v>5.8000000000000003E-2</v>
      </c>
      <c r="U18" s="5">
        <v>87</v>
      </c>
      <c r="V18" s="4">
        <v>107214</v>
      </c>
      <c r="W18" s="4"/>
      <c r="X18" s="3" t="s">
        <v>115</v>
      </c>
      <c r="Y18" s="3" t="s">
        <v>116</v>
      </c>
      <c r="Z18" s="3" t="s">
        <v>88</v>
      </c>
      <c r="AA18" s="3" t="s">
        <v>117</v>
      </c>
      <c r="AB18" s="3" t="s">
        <v>118</v>
      </c>
      <c r="AC18" s="3" t="s">
        <v>58</v>
      </c>
      <c r="AD18" s="3"/>
      <c r="AE18" s="3"/>
      <c r="AF18" s="3" t="s">
        <v>119</v>
      </c>
      <c r="AG18" s="3" t="s">
        <v>120</v>
      </c>
      <c r="AH18" s="3" t="s">
        <v>80</v>
      </c>
      <c r="AI18" s="2" t="s">
        <v>125</v>
      </c>
      <c r="AJ18" s="3" t="s">
        <v>126</v>
      </c>
      <c r="AK18" s="3"/>
      <c r="AL18" s="3"/>
      <c r="AM18" s="4"/>
      <c r="AN18" s="6">
        <v>5.2999999999999999E-2</v>
      </c>
      <c r="AO18" s="6"/>
      <c r="AP18" s="6"/>
      <c r="AQ18" s="3" t="s">
        <v>123</v>
      </c>
    </row>
    <row r="19" spans="1:43" x14ac:dyDescent="0.6">
      <c r="A19" s="2" t="s">
        <v>103</v>
      </c>
      <c r="B19" s="2" t="s">
        <v>45</v>
      </c>
      <c r="C19" s="3" t="s">
        <v>104</v>
      </c>
      <c r="D19" s="3"/>
      <c r="E19" s="3" t="s">
        <v>127</v>
      </c>
      <c r="F19" s="3" t="s">
        <v>106</v>
      </c>
      <c r="G19" s="2" t="s">
        <v>107</v>
      </c>
      <c r="H19" s="3" t="s">
        <v>108</v>
      </c>
      <c r="I19" s="3" t="s">
        <v>50</v>
      </c>
      <c r="J19" s="3" t="s">
        <v>109</v>
      </c>
      <c r="K19" s="2" t="s">
        <v>110</v>
      </c>
      <c r="L19" s="2" t="s">
        <v>110</v>
      </c>
      <c r="M19" s="2" t="s">
        <v>128</v>
      </c>
      <c r="N19" s="3" t="s">
        <v>129</v>
      </c>
      <c r="O19" s="3" t="s">
        <v>130</v>
      </c>
      <c r="P19" s="3" t="s">
        <v>131</v>
      </c>
      <c r="Q19" s="4">
        <v>378000</v>
      </c>
      <c r="R19" s="2" t="s">
        <v>56</v>
      </c>
      <c r="S19" s="5">
        <v>1269.8800000000001</v>
      </c>
      <c r="T19" s="6">
        <v>2.0899999999999998E-2</v>
      </c>
      <c r="U19" s="5">
        <v>7900.2</v>
      </c>
      <c r="V19" s="4">
        <v>10032306</v>
      </c>
      <c r="W19" s="4"/>
      <c r="X19" s="3" t="s">
        <v>115</v>
      </c>
      <c r="Y19" s="3" t="s">
        <v>116</v>
      </c>
      <c r="Z19" s="3" t="s">
        <v>74</v>
      </c>
      <c r="AA19" s="3" t="s">
        <v>132</v>
      </c>
      <c r="AB19" s="3" t="s">
        <v>96</v>
      </c>
      <c r="AC19" s="3" t="s">
        <v>58</v>
      </c>
      <c r="AD19" s="3"/>
      <c r="AE19" s="3"/>
      <c r="AF19" s="3" t="s">
        <v>119</v>
      </c>
      <c r="AG19" s="3" t="s">
        <v>120</v>
      </c>
      <c r="AH19" s="3" t="s">
        <v>80</v>
      </c>
      <c r="AI19" s="2" t="s">
        <v>133</v>
      </c>
      <c r="AJ19" s="3" t="s">
        <v>134</v>
      </c>
      <c r="AK19" s="3"/>
      <c r="AL19" s="3"/>
      <c r="AM19" s="4"/>
      <c r="AN19" s="6">
        <v>1.9E-2</v>
      </c>
      <c r="AO19" s="6"/>
      <c r="AP19" s="6"/>
      <c r="AQ19" s="3" t="s">
        <v>135</v>
      </c>
    </row>
    <row r="20" spans="1:43" x14ac:dyDescent="0.6">
      <c r="A20" s="2" t="s">
        <v>103</v>
      </c>
      <c r="B20" s="2" t="s">
        <v>45</v>
      </c>
      <c r="C20" s="3" t="s">
        <v>104</v>
      </c>
      <c r="D20" s="3"/>
      <c r="E20" s="3" t="s">
        <v>136</v>
      </c>
      <c r="F20" s="3" t="s">
        <v>106</v>
      </c>
      <c r="G20" s="2" t="s">
        <v>107</v>
      </c>
      <c r="H20" s="3" t="s">
        <v>108</v>
      </c>
      <c r="I20" s="3" t="s">
        <v>50</v>
      </c>
      <c r="J20" s="3" t="s">
        <v>109</v>
      </c>
      <c r="K20" s="2" t="s">
        <v>110</v>
      </c>
      <c r="L20" s="2" t="s">
        <v>110</v>
      </c>
      <c r="M20" s="2" t="s">
        <v>128</v>
      </c>
      <c r="N20" s="3" t="s">
        <v>129</v>
      </c>
      <c r="O20" s="3" t="s">
        <v>130</v>
      </c>
      <c r="P20" s="3" t="s">
        <v>131</v>
      </c>
      <c r="Q20" s="4">
        <v>21000</v>
      </c>
      <c r="R20" s="2" t="s">
        <v>56</v>
      </c>
      <c r="S20" s="5">
        <v>1269.8800000000001</v>
      </c>
      <c r="T20" s="6">
        <v>2.0899999999999998E-2</v>
      </c>
      <c r="U20" s="5">
        <v>438.9</v>
      </c>
      <c r="V20" s="4">
        <v>557350</v>
      </c>
      <c r="W20" s="4"/>
      <c r="X20" s="3" t="s">
        <v>115</v>
      </c>
      <c r="Y20" s="3" t="s">
        <v>116</v>
      </c>
      <c r="Z20" s="3" t="s">
        <v>74</v>
      </c>
      <c r="AA20" s="3" t="s">
        <v>132</v>
      </c>
      <c r="AB20" s="3" t="s">
        <v>96</v>
      </c>
      <c r="AC20" s="3" t="s">
        <v>58</v>
      </c>
      <c r="AD20" s="3"/>
      <c r="AE20" s="3"/>
      <c r="AF20" s="3" t="s">
        <v>119</v>
      </c>
      <c r="AG20" s="3" t="s">
        <v>120</v>
      </c>
      <c r="AH20" s="3" t="s">
        <v>80</v>
      </c>
      <c r="AI20" s="2" t="s">
        <v>137</v>
      </c>
      <c r="AJ20" s="3" t="s">
        <v>138</v>
      </c>
      <c r="AK20" s="3"/>
      <c r="AL20" s="3"/>
      <c r="AM20" s="4"/>
      <c r="AN20" s="6">
        <v>1.9E-2</v>
      </c>
      <c r="AO20" s="6"/>
      <c r="AP20" s="6"/>
      <c r="AQ20" s="3" t="s">
        <v>135</v>
      </c>
    </row>
    <row r="21" spans="1:43" x14ac:dyDescent="0.6">
      <c r="A21" s="2" t="s">
        <v>103</v>
      </c>
      <c r="B21" s="2" t="s">
        <v>45</v>
      </c>
      <c r="C21" s="3" t="s">
        <v>104</v>
      </c>
      <c r="D21" s="3"/>
      <c r="E21" s="3" t="s">
        <v>127</v>
      </c>
      <c r="F21" s="3" t="s">
        <v>106</v>
      </c>
      <c r="G21" s="2" t="s">
        <v>107</v>
      </c>
      <c r="H21" s="3" t="s">
        <v>108</v>
      </c>
      <c r="I21" s="3" t="s">
        <v>50</v>
      </c>
      <c r="J21" s="3" t="s">
        <v>109</v>
      </c>
      <c r="K21" s="2" t="s">
        <v>110</v>
      </c>
      <c r="L21" s="2" t="s">
        <v>110</v>
      </c>
      <c r="M21" s="2" t="s">
        <v>139</v>
      </c>
      <c r="N21" s="3" t="s">
        <v>140</v>
      </c>
      <c r="O21" s="3" t="s">
        <v>141</v>
      </c>
      <c r="P21" s="3" t="s">
        <v>142</v>
      </c>
      <c r="Q21" s="4">
        <v>100000</v>
      </c>
      <c r="R21" s="2" t="s">
        <v>56</v>
      </c>
      <c r="S21" s="5">
        <v>1269.8800000000001</v>
      </c>
      <c r="T21" s="6">
        <v>5.2479999999999999E-2</v>
      </c>
      <c r="U21" s="5">
        <v>5248</v>
      </c>
      <c r="V21" s="4">
        <v>6664330</v>
      </c>
      <c r="W21" s="4"/>
      <c r="X21" s="3" t="s">
        <v>115</v>
      </c>
      <c r="Y21" s="3" t="s">
        <v>116</v>
      </c>
      <c r="Z21" s="3" t="s">
        <v>88</v>
      </c>
      <c r="AA21" s="3" t="s">
        <v>117</v>
      </c>
      <c r="AB21" s="3" t="s">
        <v>143</v>
      </c>
      <c r="AC21" s="3" t="s">
        <v>58</v>
      </c>
      <c r="AD21" s="3"/>
      <c r="AE21" s="3"/>
      <c r="AF21" s="3" t="s">
        <v>119</v>
      </c>
      <c r="AG21" s="3" t="s">
        <v>120</v>
      </c>
      <c r="AH21" s="3" t="s">
        <v>80</v>
      </c>
      <c r="AI21" s="2" t="s">
        <v>133</v>
      </c>
      <c r="AJ21" s="3" t="s">
        <v>134</v>
      </c>
      <c r="AK21" s="3"/>
      <c r="AL21" s="3"/>
      <c r="AM21" s="4"/>
      <c r="AN21" s="6">
        <v>5.024E-2</v>
      </c>
      <c r="AO21" s="6"/>
      <c r="AP21" s="6"/>
      <c r="AQ21" s="3" t="s">
        <v>123</v>
      </c>
    </row>
    <row r="22" spans="1:43" x14ac:dyDescent="0.6">
      <c r="A22" s="2" t="s">
        <v>103</v>
      </c>
      <c r="B22" s="2" t="s">
        <v>45</v>
      </c>
      <c r="C22" s="3" t="s">
        <v>104</v>
      </c>
      <c r="D22" s="3"/>
      <c r="E22" s="3" t="s">
        <v>136</v>
      </c>
      <c r="F22" s="3" t="s">
        <v>106</v>
      </c>
      <c r="G22" s="2" t="s">
        <v>107</v>
      </c>
      <c r="H22" s="3" t="s">
        <v>108</v>
      </c>
      <c r="I22" s="3" t="s">
        <v>50</v>
      </c>
      <c r="J22" s="3" t="s">
        <v>109</v>
      </c>
      <c r="K22" s="2" t="s">
        <v>110</v>
      </c>
      <c r="L22" s="2" t="s">
        <v>110</v>
      </c>
      <c r="M22" s="2" t="s">
        <v>144</v>
      </c>
      <c r="N22" s="3" t="s">
        <v>145</v>
      </c>
      <c r="O22" s="3" t="s">
        <v>146</v>
      </c>
      <c r="P22" s="3" t="s">
        <v>147</v>
      </c>
      <c r="Q22" s="4">
        <v>200000</v>
      </c>
      <c r="R22" s="2" t="s">
        <v>56</v>
      </c>
      <c r="S22" s="5">
        <v>1269.8800000000001</v>
      </c>
      <c r="T22" s="6">
        <v>2.8000000000000001E-2</v>
      </c>
      <c r="U22" s="5">
        <v>5600</v>
      </c>
      <c r="V22" s="4">
        <v>7111328</v>
      </c>
      <c r="W22" s="4"/>
      <c r="X22" s="3" t="s">
        <v>115</v>
      </c>
      <c r="Y22" s="3" t="s">
        <v>116</v>
      </c>
      <c r="Z22" s="3" t="s">
        <v>74</v>
      </c>
      <c r="AA22" s="3" t="s">
        <v>148</v>
      </c>
      <c r="AB22" s="3" t="s">
        <v>149</v>
      </c>
      <c r="AC22" s="3" t="s">
        <v>58</v>
      </c>
      <c r="AD22" s="3"/>
      <c r="AE22" s="3"/>
      <c r="AF22" s="3" t="s">
        <v>119</v>
      </c>
      <c r="AG22" s="3" t="s">
        <v>120</v>
      </c>
      <c r="AH22" s="3" t="s">
        <v>80</v>
      </c>
      <c r="AI22" s="2" t="s">
        <v>137</v>
      </c>
      <c r="AJ22" s="3" t="s">
        <v>138</v>
      </c>
      <c r="AK22" s="3"/>
      <c r="AL22" s="3"/>
      <c r="AM22" s="4"/>
      <c r="AN22" s="6">
        <v>2.4E-2</v>
      </c>
      <c r="AO22" s="6"/>
      <c r="AP22" s="6"/>
      <c r="AQ22" s="3" t="s">
        <v>135</v>
      </c>
    </row>
    <row r="23" spans="1:43" x14ac:dyDescent="0.6">
      <c r="A23" s="2" t="s">
        <v>103</v>
      </c>
      <c r="B23" s="2" t="s">
        <v>45</v>
      </c>
      <c r="C23" s="3" t="s">
        <v>104</v>
      </c>
      <c r="D23" s="3"/>
      <c r="E23" s="3" t="s">
        <v>136</v>
      </c>
      <c r="F23" s="3" t="s">
        <v>106</v>
      </c>
      <c r="G23" s="2" t="s">
        <v>107</v>
      </c>
      <c r="H23" s="3" t="s">
        <v>108</v>
      </c>
      <c r="I23" s="3" t="s">
        <v>50</v>
      </c>
      <c r="J23" s="3" t="s">
        <v>109</v>
      </c>
      <c r="K23" s="2" t="s">
        <v>110</v>
      </c>
      <c r="L23" s="2" t="s">
        <v>110</v>
      </c>
      <c r="M23" s="2" t="s">
        <v>150</v>
      </c>
      <c r="N23" s="3" t="s">
        <v>151</v>
      </c>
      <c r="O23" s="3" t="s">
        <v>152</v>
      </c>
      <c r="P23" s="3" t="s">
        <v>153</v>
      </c>
      <c r="Q23" s="4">
        <v>526000</v>
      </c>
      <c r="R23" s="2" t="s">
        <v>56</v>
      </c>
      <c r="S23" s="5">
        <v>1269.8800000000001</v>
      </c>
      <c r="T23" s="6">
        <v>2.7E-2</v>
      </c>
      <c r="U23" s="5">
        <v>14202</v>
      </c>
      <c r="V23" s="4">
        <v>18034836</v>
      </c>
      <c r="W23" s="4"/>
      <c r="X23" s="3" t="s">
        <v>115</v>
      </c>
      <c r="Y23" s="3" t="s">
        <v>116</v>
      </c>
      <c r="Z23" s="3" t="s">
        <v>74</v>
      </c>
      <c r="AA23" s="3" t="s">
        <v>148</v>
      </c>
      <c r="AB23" s="3" t="s">
        <v>154</v>
      </c>
      <c r="AC23" s="3" t="s">
        <v>58</v>
      </c>
      <c r="AD23" s="3"/>
      <c r="AE23" s="3"/>
      <c r="AF23" s="3" t="s">
        <v>119</v>
      </c>
      <c r="AG23" s="3" t="s">
        <v>120</v>
      </c>
      <c r="AH23" s="3" t="s">
        <v>80</v>
      </c>
      <c r="AI23" s="2" t="s">
        <v>137</v>
      </c>
      <c r="AJ23" s="3" t="s">
        <v>138</v>
      </c>
      <c r="AK23" s="3"/>
      <c r="AL23" s="3"/>
      <c r="AM23" s="4"/>
      <c r="AN23" s="6">
        <v>2.4E-2</v>
      </c>
      <c r="AO23" s="6"/>
      <c r="AP23" s="6"/>
      <c r="AQ23" s="3" t="s">
        <v>135</v>
      </c>
    </row>
    <row r="24" spans="1:43" x14ac:dyDescent="0.6">
      <c r="A24" s="2" t="s">
        <v>103</v>
      </c>
      <c r="B24" s="2" t="s">
        <v>45</v>
      </c>
      <c r="C24" s="3" t="s">
        <v>104</v>
      </c>
      <c r="D24" s="3"/>
      <c r="E24" s="3" t="s">
        <v>105</v>
      </c>
      <c r="F24" s="3" t="s">
        <v>106</v>
      </c>
      <c r="G24" s="2" t="s">
        <v>107</v>
      </c>
      <c r="H24" s="3" t="s">
        <v>108</v>
      </c>
      <c r="I24" s="3" t="s">
        <v>50</v>
      </c>
      <c r="J24" s="3" t="s">
        <v>109</v>
      </c>
      <c r="K24" s="2" t="s">
        <v>110</v>
      </c>
      <c r="L24" s="2" t="s">
        <v>110</v>
      </c>
      <c r="M24" s="2" t="s">
        <v>150</v>
      </c>
      <c r="N24" s="3" t="s">
        <v>151</v>
      </c>
      <c r="O24" s="3" t="s">
        <v>152</v>
      </c>
      <c r="P24" s="3" t="s">
        <v>153</v>
      </c>
      <c r="Q24" s="4">
        <v>74000</v>
      </c>
      <c r="R24" s="2" t="s">
        <v>56</v>
      </c>
      <c r="S24" s="5">
        <v>1269.8800000000001</v>
      </c>
      <c r="T24" s="6">
        <v>2.7E-2</v>
      </c>
      <c r="U24" s="5">
        <v>1998</v>
      </c>
      <c r="V24" s="4">
        <v>2462215</v>
      </c>
      <c r="W24" s="4"/>
      <c r="X24" s="3" t="s">
        <v>115</v>
      </c>
      <c r="Y24" s="3" t="s">
        <v>116</v>
      </c>
      <c r="Z24" s="3" t="s">
        <v>74</v>
      </c>
      <c r="AA24" s="3" t="s">
        <v>148</v>
      </c>
      <c r="AB24" s="3" t="s">
        <v>154</v>
      </c>
      <c r="AC24" s="3" t="s">
        <v>58</v>
      </c>
      <c r="AD24" s="3"/>
      <c r="AE24" s="3"/>
      <c r="AF24" s="3" t="s">
        <v>119</v>
      </c>
      <c r="AG24" s="3" t="s">
        <v>120</v>
      </c>
      <c r="AH24" s="3" t="s">
        <v>80</v>
      </c>
      <c r="AI24" s="2" t="s">
        <v>121</v>
      </c>
      <c r="AJ24" s="3" t="s">
        <v>122</v>
      </c>
      <c r="AK24" s="3"/>
      <c r="AL24" s="3"/>
      <c r="AM24" s="4"/>
      <c r="AN24" s="6">
        <v>2.4E-2</v>
      </c>
      <c r="AO24" s="6"/>
      <c r="AP24" s="6"/>
      <c r="AQ24" s="3" t="s">
        <v>135</v>
      </c>
    </row>
    <row r="25" spans="1:43" x14ac:dyDescent="0.6">
      <c r="A25" s="2" t="s">
        <v>155</v>
      </c>
      <c r="B25" s="2" t="s">
        <v>45</v>
      </c>
      <c r="C25" s="3" t="s">
        <v>156</v>
      </c>
      <c r="D25" s="3"/>
      <c r="E25" s="3" t="s">
        <v>157</v>
      </c>
      <c r="F25" s="3" t="s">
        <v>158</v>
      </c>
      <c r="G25" s="2" t="s">
        <v>159</v>
      </c>
      <c r="H25" s="3" t="s">
        <v>160</v>
      </c>
      <c r="I25" s="3" t="s">
        <v>50</v>
      </c>
      <c r="J25" s="3" t="s">
        <v>161</v>
      </c>
      <c r="K25" s="2" t="s">
        <v>162</v>
      </c>
      <c r="L25" s="2" t="s">
        <v>163</v>
      </c>
      <c r="M25" s="2" t="s">
        <v>164</v>
      </c>
      <c r="N25" s="3" t="s">
        <v>165</v>
      </c>
      <c r="O25" s="3" t="s">
        <v>166</v>
      </c>
      <c r="P25" s="3" t="s">
        <v>167</v>
      </c>
      <c r="Q25" s="4">
        <v>9000</v>
      </c>
      <c r="R25" s="2" t="s">
        <v>56</v>
      </c>
      <c r="S25" s="5">
        <v>1292.9000000000001</v>
      </c>
      <c r="T25" s="6">
        <v>0.24079999999999999</v>
      </c>
      <c r="U25" s="5">
        <v>2167.1999999999998</v>
      </c>
      <c r="V25" s="4">
        <v>2801973</v>
      </c>
      <c r="W25" s="4"/>
      <c r="X25" s="3" t="s">
        <v>115</v>
      </c>
      <c r="Y25" s="3" t="s">
        <v>168</v>
      </c>
      <c r="Z25" s="3" t="s">
        <v>88</v>
      </c>
      <c r="AA25" s="3" t="s">
        <v>117</v>
      </c>
      <c r="AB25" s="3" t="s">
        <v>169</v>
      </c>
      <c r="AC25" s="3" t="s">
        <v>58</v>
      </c>
      <c r="AD25" s="3" t="s">
        <v>170</v>
      </c>
      <c r="AE25" s="3" t="s">
        <v>170</v>
      </c>
      <c r="AF25" s="3" t="s">
        <v>171</v>
      </c>
      <c r="AG25" s="3" t="s">
        <v>172</v>
      </c>
      <c r="AH25" s="3" t="s">
        <v>80</v>
      </c>
      <c r="AI25" s="2" t="s">
        <v>173</v>
      </c>
      <c r="AJ25" s="3" t="s">
        <v>174</v>
      </c>
      <c r="AK25" s="3"/>
      <c r="AL25" s="3"/>
      <c r="AM25" s="4"/>
      <c r="AN25" s="6">
        <v>0.21560000000000001</v>
      </c>
      <c r="AO25" s="6"/>
      <c r="AP25" s="6"/>
      <c r="AQ25" s="3" t="s">
        <v>123</v>
      </c>
    </row>
    <row r="26" spans="1:43" x14ac:dyDescent="0.6">
      <c r="A26" s="2" t="s">
        <v>155</v>
      </c>
      <c r="B26" s="2" t="s">
        <v>45</v>
      </c>
      <c r="C26" s="3" t="s">
        <v>156</v>
      </c>
      <c r="D26" s="3"/>
      <c r="E26" s="3" t="s">
        <v>157</v>
      </c>
      <c r="F26" s="3" t="s">
        <v>158</v>
      </c>
      <c r="G26" s="2" t="s">
        <v>159</v>
      </c>
      <c r="H26" s="3" t="s">
        <v>160</v>
      </c>
      <c r="I26" s="3" t="s">
        <v>50</v>
      </c>
      <c r="J26" s="3" t="s">
        <v>161</v>
      </c>
      <c r="K26" s="2" t="s">
        <v>162</v>
      </c>
      <c r="L26" s="2" t="s">
        <v>163</v>
      </c>
      <c r="M26" s="2" t="s">
        <v>164</v>
      </c>
      <c r="N26" s="3" t="s">
        <v>165</v>
      </c>
      <c r="O26" s="3" t="s">
        <v>166</v>
      </c>
      <c r="P26" s="3" t="s">
        <v>167</v>
      </c>
      <c r="Q26" s="4">
        <v>9000</v>
      </c>
      <c r="R26" s="2" t="s">
        <v>56</v>
      </c>
      <c r="S26" s="5">
        <v>1292.9000000000001</v>
      </c>
      <c r="T26" s="6">
        <v>0.24079999999999999</v>
      </c>
      <c r="U26" s="5">
        <v>2167.1999999999998</v>
      </c>
      <c r="V26" s="4">
        <v>2801973</v>
      </c>
      <c r="W26" s="4"/>
      <c r="X26" s="3" t="s">
        <v>115</v>
      </c>
      <c r="Y26" s="3" t="s">
        <v>168</v>
      </c>
      <c r="Z26" s="3" t="s">
        <v>88</v>
      </c>
      <c r="AA26" s="3" t="s">
        <v>117</v>
      </c>
      <c r="AB26" s="3" t="s">
        <v>169</v>
      </c>
      <c r="AC26" s="3" t="s">
        <v>58</v>
      </c>
      <c r="AD26" s="3" t="s">
        <v>170</v>
      </c>
      <c r="AE26" s="3" t="s">
        <v>170</v>
      </c>
      <c r="AF26" s="3" t="s">
        <v>171</v>
      </c>
      <c r="AG26" s="3" t="s">
        <v>172</v>
      </c>
      <c r="AH26" s="3" t="s">
        <v>80</v>
      </c>
      <c r="AI26" s="2" t="s">
        <v>173</v>
      </c>
      <c r="AJ26" s="3" t="s">
        <v>174</v>
      </c>
      <c r="AK26" s="3"/>
      <c r="AL26" s="3"/>
      <c r="AM26" s="4"/>
      <c r="AN26" s="6">
        <v>0.21560000000000001</v>
      </c>
      <c r="AO26" s="6"/>
      <c r="AP26" s="6"/>
      <c r="AQ26" s="3" t="s">
        <v>123</v>
      </c>
    </row>
    <row r="27" spans="1:43" x14ac:dyDescent="0.6">
      <c r="A27" s="2" t="s">
        <v>155</v>
      </c>
      <c r="B27" s="2" t="s">
        <v>45</v>
      </c>
      <c r="C27" s="3" t="s">
        <v>156</v>
      </c>
      <c r="D27" s="3"/>
      <c r="E27" s="3" t="s">
        <v>157</v>
      </c>
      <c r="F27" s="3" t="s">
        <v>158</v>
      </c>
      <c r="G27" s="2" t="s">
        <v>159</v>
      </c>
      <c r="H27" s="3" t="s">
        <v>160</v>
      </c>
      <c r="I27" s="3" t="s">
        <v>50</v>
      </c>
      <c r="J27" s="3" t="s">
        <v>161</v>
      </c>
      <c r="K27" s="2" t="s">
        <v>162</v>
      </c>
      <c r="L27" s="2" t="s">
        <v>163</v>
      </c>
      <c r="M27" s="2" t="s">
        <v>164</v>
      </c>
      <c r="N27" s="3" t="s">
        <v>165</v>
      </c>
      <c r="O27" s="3" t="s">
        <v>166</v>
      </c>
      <c r="P27" s="3" t="s">
        <v>167</v>
      </c>
      <c r="Q27" s="4">
        <v>9000</v>
      </c>
      <c r="R27" s="2" t="s">
        <v>56</v>
      </c>
      <c r="S27" s="5">
        <v>1292.9000000000001</v>
      </c>
      <c r="T27" s="6">
        <v>0.24079999999999999</v>
      </c>
      <c r="U27" s="5">
        <v>2167.1999999999998</v>
      </c>
      <c r="V27" s="4">
        <v>2801973</v>
      </c>
      <c r="W27" s="4"/>
      <c r="X27" s="3" t="s">
        <v>115</v>
      </c>
      <c r="Y27" s="3" t="s">
        <v>168</v>
      </c>
      <c r="Z27" s="3" t="s">
        <v>88</v>
      </c>
      <c r="AA27" s="3" t="s">
        <v>117</v>
      </c>
      <c r="AB27" s="3" t="s">
        <v>169</v>
      </c>
      <c r="AC27" s="3" t="s">
        <v>58</v>
      </c>
      <c r="AD27" s="3" t="s">
        <v>170</v>
      </c>
      <c r="AE27" s="3" t="s">
        <v>170</v>
      </c>
      <c r="AF27" s="3" t="s">
        <v>171</v>
      </c>
      <c r="AG27" s="3" t="s">
        <v>172</v>
      </c>
      <c r="AH27" s="3" t="s">
        <v>80</v>
      </c>
      <c r="AI27" s="2" t="s">
        <v>173</v>
      </c>
      <c r="AJ27" s="3" t="s">
        <v>174</v>
      </c>
      <c r="AK27" s="3"/>
      <c r="AL27" s="3"/>
      <c r="AM27" s="4"/>
      <c r="AN27" s="6">
        <v>0.21560000000000001</v>
      </c>
      <c r="AO27" s="6"/>
      <c r="AP27" s="6"/>
      <c r="AQ27" s="3" t="s">
        <v>123</v>
      </c>
    </row>
    <row r="28" spans="1:43" x14ac:dyDescent="0.6">
      <c r="A28" s="2" t="s">
        <v>155</v>
      </c>
      <c r="B28" s="2" t="s">
        <v>45</v>
      </c>
      <c r="C28" s="3" t="s">
        <v>156</v>
      </c>
      <c r="D28" s="3"/>
      <c r="E28" s="3" t="s">
        <v>157</v>
      </c>
      <c r="F28" s="3" t="s">
        <v>158</v>
      </c>
      <c r="G28" s="2" t="s">
        <v>159</v>
      </c>
      <c r="H28" s="3" t="s">
        <v>160</v>
      </c>
      <c r="I28" s="3" t="s">
        <v>50</v>
      </c>
      <c r="J28" s="3" t="s">
        <v>161</v>
      </c>
      <c r="K28" s="2" t="s">
        <v>162</v>
      </c>
      <c r="L28" s="2" t="s">
        <v>163</v>
      </c>
      <c r="M28" s="2" t="s">
        <v>164</v>
      </c>
      <c r="N28" s="3" t="s">
        <v>165</v>
      </c>
      <c r="O28" s="3" t="s">
        <v>166</v>
      </c>
      <c r="P28" s="3" t="s">
        <v>167</v>
      </c>
      <c r="Q28" s="4">
        <v>9000</v>
      </c>
      <c r="R28" s="2" t="s">
        <v>56</v>
      </c>
      <c r="S28" s="5">
        <v>1292.9000000000001</v>
      </c>
      <c r="T28" s="6">
        <v>0.24079999999999999</v>
      </c>
      <c r="U28" s="5">
        <v>2167.1999999999998</v>
      </c>
      <c r="V28" s="4">
        <v>2801973</v>
      </c>
      <c r="W28" s="4"/>
      <c r="X28" s="3" t="s">
        <v>115</v>
      </c>
      <c r="Y28" s="3" t="s">
        <v>168</v>
      </c>
      <c r="Z28" s="3" t="s">
        <v>88</v>
      </c>
      <c r="AA28" s="3" t="s">
        <v>117</v>
      </c>
      <c r="AB28" s="3" t="s">
        <v>169</v>
      </c>
      <c r="AC28" s="3" t="s">
        <v>58</v>
      </c>
      <c r="AD28" s="3" t="s">
        <v>170</v>
      </c>
      <c r="AE28" s="3" t="s">
        <v>170</v>
      </c>
      <c r="AF28" s="3" t="s">
        <v>171</v>
      </c>
      <c r="AG28" s="3" t="s">
        <v>172</v>
      </c>
      <c r="AH28" s="3" t="s">
        <v>80</v>
      </c>
      <c r="AI28" s="2" t="s">
        <v>173</v>
      </c>
      <c r="AJ28" s="3" t="s">
        <v>174</v>
      </c>
      <c r="AK28" s="3"/>
      <c r="AL28" s="3"/>
      <c r="AM28" s="4"/>
      <c r="AN28" s="6">
        <v>0.21560000000000001</v>
      </c>
      <c r="AO28" s="6"/>
      <c r="AP28" s="6"/>
      <c r="AQ28" s="3" t="s">
        <v>123</v>
      </c>
    </row>
    <row r="29" spans="1:43" x14ac:dyDescent="0.6">
      <c r="A29" s="2" t="s">
        <v>155</v>
      </c>
      <c r="B29" s="2" t="s">
        <v>45</v>
      </c>
      <c r="C29" s="3" t="s">
        <v>156</v>
      </c>
      <c r="D29" s="3"/>
      <c r="E29" s="3" t="s">
        <v>157</v>
      </c>
      <c r="F29" s="3" t="s">
        <v>158</v>
      </c>
      <c r="G29" s="2" t="s">
        <v>159</v>
      </c>
      <c r="H29" s="3" t="s">
        <v>160</v>
      </c>
      <c r="I29" s="3" t="s">
        <v>50</v>
      </c>
      <c r="J29" s="3" t="s">
        <v>161</v>
      </c>
      <c r="K29" s="2" t="s">
        <v>162</v>
      </c>
      <c r="L29" s="2" t="s">
        <v>163</v>
      </c>
      <c r="M29" s="2" t="s">
        <v>175</v>
      </c>
      <c r="N29" s="3" t="s">
        <v>176</v>
      </c>
      <c r="O29" s="3" t="s">
        <v>177</v>
      </c>
      <c r="P29" s="3" t="s">
        <v>178</v>
      </c>
      <c r="Q29" s="4">
        <v>18000</v>
      </c>
      <c r="R29" s="2" t="s">
        <v>56</v>
      </c>
      <c r="S29" s="5">
        <v>1292.9000000000001</v>
      </c>
      <c r="T29" s="6">
        <v>0.20549999999999999</v>
      </c>
      <c r="U29" s="5">
        <v>3699</v>
      </c>
      <c r="V29" s="4">
        <v>4782437</v>
      </c>
      <c r="W29" s="4"/>
      <c r="X29" s="3" t="s">
        <v>115</v>
      </c>
      <c r="Y29" s="3" t="s">
        <v>168</v>
      </c>
      <c r="Z29" s="3" t="s">
        <v>88</v>
      </c>
      <c r="AA29" s="3" t="s">
        <v>117</v>
      </c>
      <c r="AB29" s="3" t="s">
        <v>179</v>
      </c>
      <c r="AC29" s="3" t="s">
        <v>58</v>
      </c>
      <c r="AD29" s="3" t="s">
        <v>170</v>
      </c>
      <c r="AE29" s="3" t="s">
        <v>170</v>
      </c>
      <c r="AF29" s="3" t="s">
        <v>171</v>
      </c>
      <c r="AG29" s="3" t="s">
        <v>172</v>
      </c>
      <c r="AH29" s="3" t="s">
        <v>80</v>
      </c>
      <c r="AI29" s="2" t="s">
        <v>173</v>
      </c>
      <c r="AJ29" s="3" t="s">
        <v>174</v>
      </c>
      <c r="AK29" s="3"/>
      <c r="AL29" s="3"/>
      <c r="AM29" s="4"/>
      <c r="AN29" s="6">
        <v>0.17413000000000001</v>
      </c>
      <c r="AO29" s="6"/>
      <c r="AP29" s="6"/>
      <c r="AQ29" s="3" t="s">
        <v>123</v>
      </c>
    </row>
    <row r="30" spans="1:43" x14ac:dyDescent="0.6">
      <c r="A30" s="2" t="s">
        <v>155</v>
      </c>
      <c r="B30" s="2" t="s">
        <v>45</v>
      </c>
      <c r="C30" s="3" t="s">
        <v>156</v>
      </c>
      <c r="D30" s="3"/>
      <c r="E30" s="3" t="s">
        <v>157</v>
      </c>
      <c r="F30" s="3" t="s">
        <v>158</v>
      </c>
      <c r="G30" s="2" t="s">
        <v>159</v>
      </c>
      <c r="H30" s="3" t="s">
        <v>160</v>
      </c>
      <c r="I30" s="3" t="s">
        <v>50</v>
      </c>
      <c r="J30" s="3" t="s">
        <v>161</v>
      </c>
      <c r="K30" s="2" t="s">
        <v>162</v>
      </c>
      <c r="L30" s="2" t="s">
        <v>163</v>
      </c>
      <c r="M30" s="2" t="s">
        <v>180</v>
      </c>
      <c r="N30" s="3" t="s">
        <v>181</v>
      </c>
      <c r="O30" s="3" t="s">
        <v>182</v>
      </c>
      <c r="P30" s="3" t="s">
        <v>183</v>
      </c>
      <c r="Q30" s="4">
        <v>42000</v>
      </c>
      <c r="R30" s="2" t="s">
        <v>56</v>
      </c>
      <c r="S30" s="5">
        <v>1292.9000000000001</v>
      </c>
      <c r="T30" s="6">
        <v>0.20169999999999999</v>
      </c>
      <c r="U30" s="5">
        <v>8471.4</v>
      </c>
      <c r="V30" s="4">
        <v>10952673</v>
      </c>
      <c r="W30" s="4"/>
      <c r="X30" s="3" t="s">
        <v>115</v>
      </c>
      <c r="Y30" s="3" t="s">
        <v>168</v>
      </c>
      <c r="Z30" s="3" t="s">
        <v>88</v>
      </c>
      <c r="AA30" s="3" t="s">
        <v>117</v>
      </c>
      <c r="AB30" s="3" t="s">
        <v>184</v>
      </c>
      <c r="AC30" s="3" t="s">
        <v>58</v>
      </c>
      <c r="AD30" s="3" t="s">
        <v>170</v>
      </c>
      <c r="AE30" s="3" t="s">
        <v>170</v>
      </c>
      <c r="AF30" s="3" t="s">
        <v>171</v>
      </c>
      <c r="AG30" s="3" t="s">
        <v>172</v>
      </c>
      <c r="AH30" s="3" t="s">
        <v>80</v>
      </c>
      <c r="AI30" s="2" t="s">
        <v>173</v>
      </c>
      <c r="AJ30" s="3" t="s">
        <v>174</v>
      </c>
      <c r="AK30" s="3"/>
      <c r="AL30" s="3"/>
      <c r="AM30" s="4"/>
      <c r="AN30" s="6">
        <v>0.16632</v>
      </c>
      <c r="AO30" s="6"/>
      <c r="AP30" s="6"/>
      <c r="AQ30" s="3" t="s">
        <v>123</v>
      </c>
    </row>
    <row r="31" spans="1:43" x14ac:dyDescent="0.6">
      <c r="A31" s="2" t="s">
        <v>155</v>
      </c>
      <c r="B31" s="2" t="s">
        <v>45</v>
      </c>
      <c r="C31" s="3" t="s">
        <v>156</v>
      </c>
      <c r="D31" s="3"/>
      <c r="E31" s="3" t="s">
        <v>157</v>
      </c>
      <c r="F31" s="3" t="s">
        <v>158</v>
      </c>
      <c r="G31" s="2" t="s">
        <v>159</v>
      </c>
      <c r="H31" s="3" t="s">
        <v>160</v>
      </c>
      <c r="I31" s="3" t="s">
        <v>50</v>
      </c>
      <c r="J31" s="3" t="s">
        <v>161</v>
      </c>
      <c r="K31" s="2" t="s">
        <v>162</v>
      </c>
      <c r="L31" s="2" t="s">
        <v>163</v>
      </c>
      <c r="M31" s="2" t="s">
        <v>180</v>
      </c>
      <c r="N31" s="3" t="s">
        <v>181</v>
      </c>
      <c r="O31" s="3" t="s">
        <v>182</v>
      </c>
      <c r="P31" s="3" t="s">
        <v>183</v>
      </c>
      <c r="Q31" s="4">
        <v>32275</v>
      </c>
      <c r="R31" s="2" t="s">
        <v>56</v>
      </c>
      <c r="S31" s="5">
        <v>1292.9000000000001</v>
      </c>
      <c r="T31" s="6">
        <v>0.20030000000000001</v>
      </c>
      <c r="U31" s="5">
        <v>6464.68</v>
      </c>
      <c r="V31" s="4">
        <v>8358185</v>
      </c>
      <c r="W31" s="4"/>
      <c r="X31" s="3" t="s">
        <v>115</v>
      </c>
      <c r="Y31" s="3" t="s">
        <v>168</v>
      </c>
      <c r="Z31" s="3" t="s">
        <v>88</v>
      </c>
      <c r="AA31" s="3" t="s">
        <v>117</v>
      </c>
      <c r="AB31" s="3" t="s">
        <v>184</v>
      </c>
      <c r="AC31" s="3" t="s">
        <v>58</v>
      </c>
      <c r="AD31" s="3" t="s">
        <v>170</v>
      </c>
      <c r="AE31" s="3" t="s">
        <v>170</v>
      </c>
      <c r="AF31" s="3" t="s">
        <v>171</v>
      </c>
      <c r="AG31" s="3" t="s">
        <v>172</v>
      </c>
      <c r="AH31" s="3" t="s">
        <v>80</v>
      </c>
      <c r="AI31" s="2" t="s">
        <v>173</v>
      </c>
      <c r="AJ31" s="3" t="s">
        <v>174</v>
      </c>
      <c r="AK31" s="3"/>
      <c r="AL31" s="3"/>
      <c r="AM31" s="4"/>
      <c r="AN31" s="6">
        <v>0.16632</v>
      </c>
      <c r="AO31" s="6"/>
      <c r="AP31" s="6"/>
      <c r="AQ31" s="3" t="s">
        <v>123</v>
      </c>
    </row>
    <row r="32" spans="1:43" x14ac:dyDescent="0.6">
      <c r="A32" s="2" t="s">
        <v>155</v>
      </c>
      <c r="B32" s="2" t="s">
        <v>45</v>
      </c>
      <c r="C32" s="3" t="s">
        <v>156</v>
      </c>
      <c r="D32" s="3"/>
      <c r="E32" s="3" t="s">
        <v>157</v>
      </c>
      <c r="F32" s="3" t="s">
        <v>158</v>
      </c>
      <c r="G32" s="2" t="s">
        <v>159</v>
      </c>
      <c r="H32" s="3" t="s">
        <v>160</v>
      </c>
      <c r="I32" s="3" t="s">
        <v>50</v>
      </c>
      <c r="J32" s="3" t="s">
        <v>161</v>
      </c>
      <c r="K32" s="2" t="s">
        <v>162</v>
      </c>
      <c r="L32" s="2" t="s">
        <v>163</v>
      </c>
      <c r="M32" s="2" t="s">
        <v>180</v>
      </c>
      <c r="N32" s="3" t="s">
        <v>181</v>
      </c>
      <c r="O32" s="3" t="s">
        <v>182</v>
      </c>
      <c r="P32" s="3" t="s">
        <v>183</v>
      </c>
      <c r="Q32" s="4">
        <v>42000</v>
      </c>
      <c r="R32" s="2" t="s">
        <v>56</v>
      </c>
      <c r="S32" s="5">
        <v>1292.9000000000001</v>
      </c>
      <c r="T32" s="6">
        <v>0.20030000000000001</v>
      </c>
      <c r="U32" s="5">
        <v>8412.6</v>
      </c>
      <c r="V32" s="4">
        <v>10876651</v>
      </c>
      <c r="W32" s="4"/>
      <c r="X32" s="3" t="s">
        <v>115</v>
      </c>
      <c r="Y32" s="3" t="s">
        <v>168</v>
      </c>
      <c r="Z32" s="3" t="s">
        <v>88</v>
      </c>
      <c r="AA32" s="3" t="s">
        <v>117</v>
      </c>
      <c r="AB32" s="3" t="s">
        <v>184</v>
      </c>
      <c r="AC32" s="3" t="s">
        <v>58</v>
      </c>
      <c r="AD32" s="3" t="s">
        <v>170</v>
      </c>
      <c r="AE32" s="3" t="s">
        <v>170</v>
      </c>
      <c r="AF32" s="3" t="s">
        <v>171</v>
      </c>
      <c r="AG32" s="3" t="s">
        <v>172</v>
      </c>
      <c r="AH32" s="3" t="s">
        <v>80</v>
      </c>
      <c r="AI32" s="2" t="s">
        <v>173</v>
      </c>
      <c r="AJ32" s="3" t="s">
        <v>174</v>
      </c>
      <c r="AK32" s="3"/>
      <c r="AL32" s="3"/>
      <c r="AM32" s="4"/>
      <c r="AN32" s="6">
        <v>0.16632</v>
      </c>
      <c r="AO32" s="6"/>
      <c r="AP32" s="6"/>
      <c r="AQ32" s="3" t="s">
        <v>123</v>
      </c>
    </row>
    <row r="33" spans="1:43" x14ac:dyDescent="0.6">
      <c r="A33" s="2" t="s">
        <v>155</v>
      </c>
      <c r="B33" s="2" t="s">
        <v>45</v>
      </c>
      <c r="C33" s="3" t="s">
        <v>156</v>
      </c>
      <c r="D33" s="3"/>
      <c r="E33" s="3" t="s">
        <v>157</v>
      </c>
      <c r="F33" s="3" t="s">
        <v>158</v>
      </c>
      <c r="G33" s="2" t="s">
        <v>159</v>
      </c>
      <c r="H33" s="3" t="s">
        <v>160</v>
      </c>
      <c r="I33" s="3" t="s">
        <v>50</v>
      </c>
      <c r="J33" s="3" t="s">
        <v>161</v>
      </c>
      <c r="K33" s="2" t="s">
        <v>162</v>
      </c>
      <c r="L33" s="2" t="s">
        <v>163</v>
      </c>
      <c r="M33" s="2" t="s">
        <v>180</v>
      </c>
      <c r="N33" s="3" t="s">
        <v>181</v>
      </c>
      <c r="O33" s="3" t="s">
        <v>182</v>
      </c>
      <c r="P33" s="3" t="s">
        <v>183</v>
      </c>
      <c r="Q33" s="4">
        <v>9725</v>
      </c>
      <c r="R33" s="2" t="s">
        <v>56</v>
      </c>
      <c r="S33" s="5">
        <v>1292.9000000000001</v>
      </c>
      <c r="T33" s="6">
        <v>0.20169999999999999</v>
      </c>
      <c r="U33" s="5">
        <v>1961.53</v>
      </c>
      <c r="V33" s="4">
        <v>2536062</v>
      </c>
      <c r="W33" s="4"/>
      <c r="X33" s="3" t="s">
        <v>115</v>
      </c>
      <c r="Y33" s="3" t="s">
        <v>168</v>
      </c>
      <c r="Z33" s="3" t="s">
        <v>88</v>
      </c>
      <c r="AA33" s="3" t="s">
        <v>117</v>
      </c>
      <c r="AB33" s="3" t="s">
        <v>184</v>
      </c>
      <c r="AC33" s="3" t="s">
        <v>58</v>
      </c>
      <c r="AD33" s="3" t="s">
        <v>170</v>
      </c>
      <c r="AE33" s="3" t="s">
        <v>170</v>
      </c>
      <c r="AF33" s="3" t="s">
        <v>171</v>
      </c>
      <c r="AG33" s="3" t="s">
        <v>172</v>
      </c>
      <c r="AH33" s="3"/>
      <c r="AI33" s="2"/>
      <c r="AJ33" s="3"/>
      <c r="AK33" s="3"/>
      <c r="AL33" s="3"/>
      <c r="AM33" s="4"/>
      <c r="AN33" s="6">
        <v>0.16632</v>
      </c>
      <c r="AO33" s="6"/>
      <c r="AP33" s="6"/>
      <c r="AQ33" s="3" t="s">
        <v>123</v>
      </c>
    </row>
    <row r="34" spans="1:43" x14ac:dyDescent="0.6">
      <c r="A34" s="2" t="s">
        <v>155</v>
      </c>
      <c r="B34" s="2" t="s">
        <v>45</v>
      </c>
      <c r="C34" s="3" t="s">
        <v>156</v>
      </c>
      <c r="D34" s="3"/>
      <c r="E34" s="3" t="s">
        <v>185</v>
      </c>
      <c r="F34" s="3" t="s">
        <v>158</v>
      </c>
      <c r="G34" s="2" t="s">
        <v>159</v>
      </c>
      <c r="H34" s="3" t="s">
        <v>160</v>
      </c>
      <c r="I34" s="3" t="s">
        <v>50</v>
      </c>
      <c r="J34" s="3" t="s">
        <v>161</v>
      </c>
      <c r="K34" s="2" t="s">
        <v>162</v>
      </c>
      <c r="L34" s="2" t="s">
        <v>163</v>
      </c>
      <c r="M34" s="2" t="s">
        <v>186</v>
      </c>
      <c r="N34" s="3" t="s">
        <v>187</v>
      </c>
      <c r="O34" s="3" t="s">
        <v>188</v>
      </c>
      <c r="P34" s="3" t="s">
        <v>189</v>
      </c>
      <c r="Q34" s="4">
        <v>4560</v>
      </c>
      <c r="R34" s="2" t="s">
        <v>56</v>
      </c>
      <c r="S34" s="5">
        <v>1292.9000000000001</v>
      </c>
      <c r="T34" s="6">
        <v>1.98</v>
      </c>
      <c r="U34" s="5">
        <v>9028.7999999999993</v>
      </c>
      <c r="V34" s="4">
        <v>11673336</v>
      </c>
      <c r="W34" s="4"/>
      <c r="X34" s="3" t="s">
        <v>115</v>
      </c>
      <c r="Y34" s="3" t="s">
        <v>168</v>
      </c>
      <c r="Z34" s="3" t="s">
        <v>190</v>
      </c>
      <c r="AA34" s="3" t="s">
        <v>190</v>
      </c>
      <c r="AB34" s="3" t="s">
        <v>191</v>
      </c>
      <c r="AC34" s="3" t="s">
        <v>58</v>
      </c>
      <c r="AD34" s="3" t="s">
        <v>170</v>
      </c>
      <c r="AE34" s="3" t="s">
        <v>192</v>
      </c>
      <c r="AF34" s="3" t="s">
        <v>171</v>
      </c>
      <c r="AG34" s="3" t="s">
        <v>172</v>
      </c>
      <c r="AH34" s="3" t="s">
        <v>80</v>
      </c>
      <c r="AI34" s="2" t="s">
        <v>193</v>
      </c>
      <c r="AJ34" s="3" t="s">
        <v>194</v>
      </c>
      <c r="AK34" s="3"/>
      <c r="AL34" s="3"/>
      <c r="AM34" s="4"/>
      <c r="AN34" s="6">
        <v>1.79</v>
      </c>
      <c r="AO34" s="6"/>
      <c r="AP34" s="6"/>
      <c r="AQ34" s="3" t="s">
        <v>123</v>
      </c>
    </row>
    <row r="35" spans="1:43" x14ac:dyDescent="0.6">
      <c r="A35" s="2" t="s">
        <v>155</v>
      </c>
      <c r="B35" s="2" t="s">
        <v>45</v>
      </c>
      <c r="C35" s="3" t="s">
        <v>156</v>
      </c>
      <c r="D35" s="3"/>
      <c r="E35" s="3" t="s">
        <v>185</v>
      </c>
      <c r="F35" s="3" t="s">
        <v>158</v>
      </c>
      <c r="G35" s="2" t="s">
        <v>159</v>
      </c>
      <c r="H35" s="3" t="s">
        <v>160</v>
      </c>
      <c r="I35" s="3" t="s">
        <v>50</v>
      </c>
      <c r="J35" s="3" t="s">
        <v>161</v>
      </c>
      <c r="K35" s="2" t="s">
        <v>162</v>
      </c>
      <c r="L35" s="2" t="s">
        <v>163</v>
      </c>
      <c r="M35" s="2" t="s">
        <v>186</v>
      </c>
      <c r="N35" s="3" t="s">
        <v>187</v>
      </c>
      <c r="O35" s="3" t="s">
        <v>188</v>
      </c>
      <c r="P35" s="3" t="s">
        <v>189</v>
      </c>
      <c r="Q35" s="4">
        <v>4560</v>
      </c>
      <c r="R35" s="2" t="s">
        <v>56</v>
      </c>
      <c r="S35" s="5">
        <v>1292.9000000000001</v>
      </c>
      <c r="T35" s="6">
        <v>1.98</v>
      </c>
      <c r="U35" s="5">
        <v>9028.7999999999993</v>
      </c>
      <c r="V35" s="4">
        <v>11673336</v>
      </c>
      <c r="W35" s="4"/>
      <c r="X35" s="3" t="s">
        <v>115</v>
      </c>
      <c r="Y35" s="3" t="s">
        <v>168</v>
      </c>
      <c r="Z35" s="3" t="s">
        <v>190</v>
      </c>
      <c r="AA35" s="3" t="s">
        <v>190</v>
      </c>
      <c r="AB35" s="3" t="s">
        <v>191</v>
      </c>
      <c r="AC35" s="3" t="s">
        <v>58</v>
      </c>
      <c r="AD35" s="3" t="s">
        <v>170</v>
      </c>
      <c r="AE35" s="3" t="s">
        <v>192</v>
      </c>
      <c r="AF35" s="3" t="s">
        <v>171</v>
      </c>
      <c r="AG35" s="3" t="s">
        <v>172</v>
      </c>
      <c r="AH35" s="3" t="s">
        <v>80</v>
      </c>
      <c r="AI35" s="2" t="s">
        <v>193</v>
      </c>
      <c r="AJ35" s="3" t="s">
        <v>194</v>
      </c>
      <c r="AK35" s="3"/>
      <c r="AL35" s="3"/>
      <c r="AM35" s="4"/>
      <c r="AN35" s="6">
        <v>1.79</v>
      </c>
      <c r="AO35" s="6"/>
      <c r="AP35" s="6"/>
      <c r="AQ35" s="3" t="s">
        <v>123</v>
      </c>
    </row>
    <row r="36" spans="1:43" x14ac:dyDescent="0.6">
      <c r="A36" s="2" t="s">
        <v>155</v>
      </c>
      <c r="B36" s="2" t="s">
        <v>45</v>
      </c>
      <c r="C36" s="3" t="s">
        <v>156</v>
      </c>
      <c r="D36" s="3"/>
      <c r="E36" s="3" t="s">
        <v>195</v>
      </c>
      <c r="F36" s="3" t="s">
        <v>158</v>
      </c>
      <c r="G36" s="2" t="s">
        <v>159</v>
      </c>
      <c r="H36" s="3" t="s">
        <v>160</v>
      </c>
      <c r="I36" s="3" t="s">
        <v>50</v>
      </c>
      <c r="J36" s="3" t="s">
        <v>161</v>
      </c>
      <c r="K36" s="2" t="s">
        <v>162</v>
      </c>
      <c r="L36" s="2" t="s">
        <v>163</v>
      </c>
      <c r="M36" s="2" t="s">
        <v>196</v>
      </c>
      <c r="N36" s="3" t="s">
        <v>197</v>
      </c>
      <c r="O36" s="3" t="s">
        <v>198</v>
      </c>
      <c r="P36" s="3" t="s">
        <v>199</v>
      </c>
      <c r="Q36" s="4">
        <v>9000</v>
      </c>
      <c r="R36" s="2" t="s">
        <v>56</v>
      </c>
      <c r="S36" s="5">
        <v>1292.9000000000001</v>
      </c>
      <c r="T36" s="6">
        <v>0.21529999999999999</v>
      </c>
      <c r="U36" s="5">
        <v>1937.7</v>
      </c>
      <c r="V36" s="4">
        <v>2505252</v>
      </c>
      <c r="W36" s="4"/>
      <c r="X36" s="3" t="s">
        <v>115</v>
      </c>
      <c r="Y36" s="3" t="s">
        <v>168</v>
      </c>
      <c r="Z36" s="3" t="s">
        <v>88</v>
      </c>
      <c r="AA36" s="3" t="s">
        <v>117</v>
      </c>
      <c r="AB36" s="3" t="s">
        <v>200</v>
      </c>
      <c r="AC36" s="3" t="s">
        <v>58</v>
      </c>
      <c r="AD36" s="3" t="s">
        <v>170</v>
      </c>
      <c r="AE36" s="3" t="s">
        <v>201</v>
      </c>
      <c r="AF36" s="3" t="s">
        <v>171</v>
      </c>
      <c r="AG36" s="3" t="s">
        <v>172</v>
      </c>
      <c r="AH36" s="3" t="s">
        <v>80</v>
      </c>
      <c r="AI36" s="2" t="s">
        <v>202</v>
      </c>
      <c r="AJ36" s="3" t="s">
        <v>203</v>
      </c>
      <c r="AK36" s="3"/>
      <c r="AL36" s="3"/>
      <c r="AM36" s="4"/>
      <c r="AN36" s="6">
        <v>0.18010000000000001</v>
      </c>
      <c r="AO36" s="6"/>
      <c r="AP36" s="6"/>
      <c r="AQ36" s="3" t="s">
        <v>123</v>
      </c>
    </row>
    <row r="37" spans="1:43" x14ac:dyDescent="0.6">
      <c r="A37" s="2" t="s">
        <v>204</v>
      </c>
      <c r="B37" s="2" t="s">
        <v>45</v>
      </c>
      <c r="C37" s="3" t="s">
        <v>205</v>
      </c>
      <c r="D37" s="3"/>
      <c r="E37" s="3" t="s">
        <v>206</v>
      </c>
      <c r="F37" s="3" t="s">
        <v>207</v>
      </c>
      <c r="G37" s="2" t="s">
        <v>208</v>
      </c>
      <c r="H37" s="3" t="s">
        <v>209</v>
      </c>
      <c r="I37" s="3" t="s">
        <v>50</v>
      </c>
      <c r="J37" s="3" t="s">
        <v>161</v>
      </c>
      <c r="K37" s="2" t="s">
        <v>162</v>
      </c>
      <c r="L37" s="2" t="s">
        <v>163</v>
      </c>
      <c r="M37" s="2" t="s">
        <v>210</v>
      </c>
      <c r="N37" s="3" t="s">
        <v>211</v>
      </c>
      <c r="O37" s="3" t="s">
        <v>212</v>
      </c>
      <c r="P37" s="3" t="s">
        <v>213</v>
      </c>
      <c r="Q37" s="4">
        <v>78000</v>
      </c>
      <c r="R37" s="2" t="s">
        <v>56</v>
      </c>
      <c r="S37" s="5">
        <v>1292.9000000000001</v>
      </c>
      <c r="T37" s="6">
        <v>0.55000000000000004</v>
      </c>
      <c r="U37" s="5">
        <v>42900</v>
      </c>
      <c r="V37" s="4">
        <v>55465410</v>
      </c>
      <c r="W37" s="4"/>
      <c r="X37" s="3" t="s">
        <v>115</v>
      </c>
      <c r="Y37" s="3" t="s">
        <v>214</v>
      </c>
      <c r="Z37" s="3" t="s">
        <v>74</v>
      </c>
      <c r="AA37" s="3" t="s">
        <v>215</v>
      </c>
      <c r="AB37" s="3" t="s">
        <v>216</v>
      </c>
      <c r="AC37" s="3" t="s">
        <v>58</v>
      </c>
      <c r="AD37" s="3" t="s">
        <v>217</v>
      </c>
      <c r="AE37" s="3" t="s">
        <v>201</v>
      </c>
      <c r="AF37" s="3" t="s">
        <v>171</v>
      </c>
      <c r="AG37" s="3" t="s">
        <v>218</v>
      </c>
      <c r="AH37" s="3" t="s">
        <v>80</v>
      </c>
      <c r="AI37" s="2" t="s">
        <v>219</v>
      </c>
      <c r="AJ37" s="3" t="s">
        <v>220</v>
      </c>
      <c r="AK37" s="3"/>
      <c r="AL37" s="3"/>
      <c r="AM37" s="4"/>
      <c r="AN37" s="6">
        <v>0.4</v>
      </c>
      <c r="AO37" s="6"/>
      <c r="AP37" s="6"/>
      <c r="AQ37" s="3" t="s">
        <v>123</v>
      </c>
    </row>
    <row r="38" spans="1:43" x14ac:dyDescent="0.6">
      <c r="A38" s="2" t="s">
        <v>221</v>
      </c>
      <c r="B38" s="2" t="s">
        <v>45</v>
      </c>
      <c r="C38" s="3"/>
      <c r="D38" s="3"/>
      <c r="E38" s="3" t="s">
        <v>222</v>
      </c>
      <c r="F38" s="3" t="s">
        <v>223</v>
      </c>
      <c r="G38" s="2" t="s">
        <v>224</v>
      </c>
      <c r="H38" s="3" t="s">
        <v>225</v>
      </c>
      <c r="I38" s="3" t="s">
        <v>50</v>
      </c>
      <c r="J38" s="3" t="s">
        <v>161</v>
      </c>
      <c r="K38" s="2" t="s">
        <v>110</v>
      </c>
      <c r="L38" s="2" t="s">
        <v>110</v>
      </c>
      <c r="M38" s="2" t="s">
        <v>226</v>
      </c>
      <c r="N38" s="3" t="s">
        <v>227</v>
      </c>
      <c r="O38" s="3" t="s">
        <v>228</v>
      </c>
      <c r="P38" s="3" t="s">
        <v>229</v>
      </c>
      <c r="Q38" s="4">
        <v>1500</v>
      </c>
      <c r="R38" s="2" t="s">
        <v>56</v>
      </c>
      <c r="S38" s="5">
        <v>1291.7</v>
      </c>
      <c r="T38" s="6">
        <v>0.12659999999999999</v>
      </c>
      <c r="U38" s="5">
        <v>189.9</v>
      </c>
      <c r="V38" s="4">
        <v>245294</v>
      </c>
      <c r="W38" s="4"/>
      <c r="X38" s="3" t="s">
        <v>115</v>
      </c>
      <c r="Y38" s="3" t="s">
        <v>225</v>
      </c>
      <c r="Z38" s="3" t="s">
        <v>74</v>
      </c>
      <c r="AA38" s="3" t="s">
        <v>75</v>
      </c>
      <c r="AB38" s="3" t="s">
        <v>230</v>
      </c>
      <c r="AC38" s="3" t="s">
        <v>58</v>
      </c>
      <c r="AD38" s="3" t="s">
        <v>231</v>
      </c>
      <c r="AE38" s="3"/>
      <c r="AF38" s="3" t="s">
        <v>119</v>
      </c>
      <c r="AG38" s="3" t="s">
        <v>232</v>
      </c>
      <c r="AH38" s="3" t="s">
        <v>80</v>
      </c>
      <c r="AI38" s="2" t="s">
        <v>233</v>
      </c>
      <c r="AJ38" s="3" t="s">
        <v>234</v>
      </c>
      <c r="AK38" s="3"/>
      <c r="AL38" s="3"/>
      <c r="AM38" s="4"/>
      <c r="AN38" s="6">
        <v>9.0999999999999998E-2</v>
      </c>
      <c r="AO38" s="6"/>
      <c r="AP38" s="6"/>
      <c r="AQ38" s="3" t="s">
        <v>83</v>
      </c>
    </row>
    <row r="39" spans="1:43" x14ac:dyDescent="0.6">
      <c r="A39" s="2" t="s">
        <v>221</v>
      </c>
      <c r="B39" s="2" t="s">
        <v>45</v>
      </c>
      <c r="C39" s="3"/>
      <c r="D39" s="3"/>
      <c r="E39" s="3" t="s">
        <v>235</v>
      </c>
      <c r="F39" s="3" t="s">
        <v>223</v>
      </c>
      <c r="G39" s="2" t="s">
        <v>224</v>
      </c>
      <c r="H39" s="3" t="s">
        <v>225</v>
      </c>
      <c r="I39" s="3" t="s">
        <v>50</v>
      </c>
      <c r="J39" s="3" t="s">
        <v>161</v>
      </c>
      <c r="K39" s="2" t="s">
        <v>110</v>
      </c>
      <c r="L39" s="2" t="s">
        <v>110</v>
      </c>
      <c r="M39" s="2" t="s">
        <v>226</v>
      </c>
      <c r="N39" s="3" t="s">
        <v>227</v>
      </c>
      <c r="O39" s="3" t="s">
        <v>228</v>
      </c>
      <c r="P39" s="3" t="s">
        <v>229</v>
      </c>
      <c r="Q39" s="4">
        <v>2000</v>
      </c>
      <c r="R39" s="2" t="s">
        <v>56</v>
      </c>
      <c r="S39" s="5">
        <v>1291.7</v>
      </c>
      <c r="T39" s="6">
        <v>0.12659999999999999</v>
      </c>
      <c r="U39" s="5">
        <v>253.2</v>
      </c>
      <c r="V39" s="4">
        <v>327058</v>
      </c>
      <c r="W39" s="4"/>
      <c r="X39" s="3" t="s">
        <v>115</v>
      </c>
      <c r="Y39" s="3" t="s">
        <v>225</v>
      </c>
      <c r="Z39" s="3" t="s">
        <v>74</v>
      </c>
      <c r="AA39" s="3" t="s">
        <v>75</v>
      </c>
      <c r="AB39" s="3" t="s">
        <v>230</v>
      </c>
      <c r="AC39" s="3" t="s">
        <v>58</v>
      </c>
      <c r="AD39" s="3" t="s">
        <v>231</v>
      </c>
      <c r="AE39" s="3"/>
      <c r="AF39" s="3" t="s">
        <v>119</v>
      </c>
      <c r="AG39" s="3" t="s">
        <v>232</v>
      </c>
      <c r="AH39" s="3" t="s">
        <v>80</v>
      </c>
      <c r="AI39" s="2" t="s">
        <v>236</v>
      </c>
      <c r="AJ39" s="3" t="s">
        <v>237</v>
      </c>
      <c r="AK39" s="3"/>
      <c r="AL39" s="3"/>
      <c r="AM39" s="4"/>
      <c r="AN39" s="6">
        <v>9.0999999999999998E-2</v>
      </c>
      <c r="AO39" s="6"/>
      <c r="AP39" s="6"/>
      <c r="AQ39" s="3" t="s">
        <v>83</v>
      </c>
    </row>
    <row r="40" spans="1:43" x14ac:dyDescent="0.6">
      <c r="A40" s="2" t="s">
        <v>238</v>
      </c>
      <c r="B40" s="2" t="s">
        <v>239</v>
      </c>
      <c r="C40" s="3"/>
      <c r="D40" s="3"/>
      <c r="E40" s="3" t="s">
        <v>240</v>
      </c>
      <c r="F40" s="3" t="s">
        <v>241</v>
      </c>
      <c r="G40" s="2" t="s">
        <v>242</v>
      </c>
      <c r="H40" s="3" t="s">
        <v>243</v>
      </c>
      <c r="I40" s="3" t="s">
        <v>50</v>
      </c>
      <c r="J40" s="3" t="s">
        <v>161</v>
      </c>
      <c r="K40" s="2" t="s">
        <v>244</v>
      </c>
      <c r="L40" s="2" t="s">
        <v>244</v>
      </c>
      <c r="M40" s="2" t="s">
        <v>245</v>
      </c>
      <c r="N40" s="3" t="s">
        <v>246</v>
      </c>
      <c r="O40" s="3"/>
      <c r="P40" s="3" t="s">
        <v>243</v>
      </c>
      <c r="Q40" s="4">
        <v>1500</v>
      </c>
      <c r="R40" s="2"/>
      <c r="S40" s="5">
        <v>0</v>
      </c>
      <c r="T40" s="6">
        <v>43</v>
      </c>
      <c r="U40" s="5">
        <v>0</v>
      </c>
      <c r="V40" s="4">
        <v>64500</v>
      </c>
      <c r="W40" s="4">
        <v>6450</v>
      </c>
      <c r="X40" s="3" t="s">
        <v>115</v>
      </c>
      <c r="Y40" s="3" t="s">
        <v>243</v>
      </c>
      <c r="Z40" s="3" t="s">
        <v>74</v>
      </c>
      <c r="AA40" s="3" t="s">
        <v>95</v>
      </c>
      <c r="AB40" s="3" t="s">
        <v>247</v>
      </c>
      <c r="AC40" s="3" t="s">
        <v>248</v>
      </c>
      <c r="AD40" s="3" t="s">
        <v>249</v>
      </c>
      <c r="AE40" s="3" t="s">
        <v>250</v>
      </c>
      <c r="AF40" s="3" t="s">
        <v>251</v>
      </c>
      <c r="AG40" s="3" t="s">
        <v>252</v>
      </c>
      <c r="AH40" s="3" t="s">
        <v>80</v>
      </c>
      <c r="AI40" s="2" t="s">
        <v>253</v>
      </c>
      <c r="AJ40" s="3" t="s">
        <v>254</v>
      </c>
      <c r="AK40" s="3"/>
      <c r="AL40" s="3"/>
      <c r="AM40" s="4"/>
      <c r="AN40" s="6">
        <v>2.3E-2</v>
      </c>
      <c r="AO40" s="6"/>
      <c r="AP40" s="6"/>
      <c r="AQ40" s="3" t="s">
        <v>83</v>
      </c>
    </row>
    <row r="41" spans="1:43" x14ac:dyDescent="0.6">
      <c r="A41" s="2" t="s">
        <v>238</v>
      </c>
      <c r="B41" s="2" t="s">
        <v>239</v>
      </c>
      <c r="C41" s="3"/>
      <c r="D41" s="3"/>
      <c r="E41" s="3" t="s">
        <v>255</v>
      </c>
      <c r="F41" s="3" t="s">
        <v>241</v>
      </c>
      <c r="G41" s="2" t="s">
        <v>242</v>
      </c>
      <c r="H41" s="3" t="s">
        <v>243</v>
      </c>
      <c r="I41" s="3" t="s">
        <v>50</v>
      </c>
      <c r="J41" s="3" t="s">
        <v>161</v>
      </c>
      <c r="K41" s="2" t="s">
        <v>244</v>
      </c>
      <c r="L41" s="2" t="s">
        <v>244</v>
      </c>
      <c r="M41" s="2" t="s">
        <v>256</v>
      </c>
      <c r="N41" s="3" t="s">
        <v>257</v>
      </c>
      <c r="O41" s="3" t="s">
        <v>258</v>
      </c>
      <c r="P41" s="3" t="s">
        <v>258</v>
      </c>
      <c r="Q41" s="4">
        <v>3000</v>
      </c>
      <c r="R41" s="2"/>
      <c r="S41" s="5">
        <v>0</v>
      </c>
      <c r="T41" s="6">
        <v>79</v>
      </c>
      <c r="U41" s="5">
        <v>0</v>
      </c>
      <c r="V41" s="4">
        <v>237000</v>
      </c>
      <c r="W41" s="4">
        <v>23700</v>
      </c>
      <c r="X41" s="3" t="s">
        <v>115</v>
      </c>
      <c r="Y41" s="3" t="s">
        <v>243</v>
      </c>
      <c r="Z41" s="3" t="s">
        <v>88</v>
      </c>
      <c r="AA41" s="3" t="s">
        <v>89</v>
      </c>
      <c r="AB41" s="3" t="s">
        <v>259</v>
      </c>
      <c r="AC41" s="3" t="s">
        <v>248</v>
      </c>
      <c r="AD41" s="3" t="s">
        <v>249</v>
      </c>
      <c r="AE41" s="3" t="s">
        <v>260</v>
      </c>
      <c r="AF41" s="3" t="s">
        <v>251</v>
      </c>
      <c r="AG41" s="3" t="s">
        <v>252</v>
      </c>
      <c r="AH41" s="3" t="s">
        <v>80</v>
      </c>
      <c r="AI41" s="2" t="s">
        <v>261</v>
      </c>
      <c r="AJ41" s="3" t="s">
        <v>262</v>
      </c>
      <c r="AK41" s="3"/>
      <c r="AL41" s="3"/>
      <c r="AM41" s="4"/>
      <c r="AN41" s="6">
        <v>5.8000000000000003E-2</v>
      </c>
      <c r="AO41" s="6"/>
      <c r="AP41" s="6"/>
      <c r="AQ41" s="3" t="s">
        <v>123</v>
      </c>
    </row>
    <row r="42" spans="1:43" x14ac:dyDescent="0.6">
      <c r="A42" s="2" t="s">
        <v>238</v>
      </c>
      <c r="B42" s="2" t="s">
        <v>239</v>
      </c>
      <c r="C42" s="3"/>
      <c r="D42" s="3"/>
      <c r="E42" s="3" t="s">
        <v>255</v>
      </c>
      <c r="F42" s="3" t="s">
        <v>241</v>
      </c>
      <c r="G42" s="2" t="s">
        <v>242</v>
      </c>
      <c r="H42" s="3" t="s">
        <v>243</v>
      </c>
      <c r="I42" s="3" t="s">
        <v>50</v>
      </c>
      <c r="J42" s="3" t="s">
        <v>161</v>
      </c>
      <c r="K42" s="2" t="s">
        <v>244</v>
      </c>
      <c r="L42" s="2" t="s">
        <v>244</v>
      </c>
      <c r="M42" s="2" t="s">
        <v>263</v>
      </c>
      <c r="N42" s="3" t="s">
        <v>264</v>
      </c>
      <c r="O42" s="3" t="s">
        <v>265</v>
      </c>
      <c r="P42" s="3" t="s">
        <v>266</v>
      </c>
      <c r="Q42" s="4">
        <v>1000</v>
      </c>
      <c r="R42" s="2"/>
      <c r="S42" s="5">
        <v>0</v>
      </c>
      <c r="T42" s="6">
        <v>44</v>
      </c>
      <c r="U42" s="5">
        <v>0</v>
      </c>
      <c r="V42" s="4">
        <v>44000</v>
      </c>
      <c r="W42" s="4">
        <v>4400</v>
      </c>
      <c r="X42" s="3" t="s">
        <v>115</v>
      </c>
      <c r="Y42" s="3" t="s">
        <v>243</v>
      </c>
      <c r="Z42" s="3" t="s">
        <v>88</v>
      </c>
      <c r="AA42" s="3" t="s">
        <v>89</v>
      </c>
      <c r="AB42" s="3" t="s">
        <v>90</v>
      </c>
      <c r="AC42" s="3" t="s">
        <v>248</v>
      </c>
      <c r="AD42" s="3" t="s">
        <v>249</v>
      </c>
      <c r="AE42" s="3" t="s">
        <v>260</v>
      </c>
      <c r="AF42" s="3" t="s">
        <v>251</v>
      </c>
      <c r="AG42" s="3" t="s">
        <v>252</v>
      </c>
      <c r="AH42" s="3" t="s">
        <v>80</v>
      </c>
      <c r="AI42" s="2" t="s">
        <v>261</v>
      </c>
      <c r="AJ42" s="3" t="s">
        <v>262</v>
      </c>
      <c r="AK42" s="3"/>
      <c r="AL42" s="3"/>
      <c r="AM42" s="4"/>
      <c r="AN42" s="6">
        <v>1.4999999999999999E-2</v>
      </c>
      <c r="AO42" s="6"/>
      <c r="AP42" s="6"/>
      <c r="AQ42" s="3" t="s">
        <v>83</v>
      </c>
    </row>
    <row r="43" spans="1:43" x14ac:dyDescent="0.6">
      <c r="A43" s="2" t="s">
        <v>238</v>
      </c>
      <c r="B43" s="2" t="s">
        <v>239</v>
      </c>
      <c r="C43" s="3"/>
      <c r="D43" s="3"/>
      <c r="E43" s="3" t="s">
        <v>267</v>
      </c>
      <c r="F43" s="3" t="s">
        <v>241</v>
      </c>
      <c r="G43" s="2" t="s">
        <v>242</v>
      </c>
      <c r="H43" s="3" t="s">
        <v>243</v>
      </c>
      <c r="I43" s="3" t="s">
        <v>50</v>
      </c>
      <c r="J43" s="3" t="s">
        <v>161</v>
      </c>
      <c r="K43" s="2" t="s">
        <v>244</v>
      </c>
      <c r="L43" s="2" t="s">
        <v>244</v>
      </c>
      <c r="M43" s="2" t="s">
        <v>268</v>
      </c>
      <c r="N43" s="3" t="s">
        <v>269</v>
      </c>
      <c r="O43" s="3" t="s">
        <v>270</v>
      </c>
      <c r="P43" s="3" t="s">
        <v>271</v>
      </c>
      <c r="Q43" s="4">
        <v>3000</v>
      </c>
      <c r="R43" s="2"/>
      <c r="S43" s="5">
        <v>0</v>
      </c>
      <c r="T43" s="6">
        <v>27</v>
      </c>
      <c r="U43" s="5">
        <v>0</v>
      </c>
      <c r="V43" s="4">
        <v>81000</v>
      </c>
      <c r="W43" s="4">
        <v>8100</v>
      </c>
      <c r="X43" s="3" t="s">
        <v>115</v>
      </c>
      <c r="Y43" s="3" t="s">
        <v>243</v>
      </c>
      <c r="Z43" s="3" t="s">
        <v>88</v>
      </c>
      <c r="AA43" s="3" t="s">
        <v>117</v>
      </c>
      <c r="AB43" s="3" t="s">
        <v>272</v>
      </c>
      <c r="AC43" s="3" t="s">
        <v>248</v>
      </c>
      <c r="AD43" s="3" t="s">
        <v>249</v>
      </c>
      <c r="AE43" s="3" t="s">
        <v>273</v>
      </c>
      <c r="AF43" s="3" t="s">
        <v>251</v>
      </c>
      <c r="AG43" s="3" t="s">
        <v>252</v>
      </c>
      <c r="AH43" s="3" t="s">
        <v>80</v>
      </c>
      <c r="AI43" s="2" t="s">
        <v>274</v>
      </c>
      <c r="AJ43" s="3" t="s">
        <v>275</v>
      </c>
      <c r="AK43" s="3"/>
      <c r="AL43" s="3"/>
      <c r="AM43" s="4"/>
      <c r="AN43" s="6">
        <v>1.5299999999999999E-2</v>
      </c>
      <c r="AO43" s="6"/>
      <c r="AP43" s="6"/>
      <c r="AQ43" s="3" t="s">
        <v>83</v>
      </c>
    </row>
    <row r="44" spans="1:43" x14ac:dyDescent="0.6">
      <c r="A44" s="2" t="s">
        <v>238</v>
      </c>
      <c r="B44" s="2" t="s">
        <v>239</v>
      </c>
      <c r="C44" s="3"/>
      <c r="D44" s="3"/>
      <c r="E44" s="3" t="s">
        <v>240</v>
      </c>
      <c r="F44" s="3" t="s">
        <v>241</v>
      </c>
      <c r="G44" s="2" t="s">
        <v>242</v>
      </c>
      <c r="H44" s="3" t="s">
        <v>243</v>
      </c>
      <c r="I44" s="3" t="s">
        <v>50</v>
      </c>
      <c r="J44" s="3" t="s">
        <v>161</v>
      </c>
      <c r="K44" s="2" t="s">
        <v>244</v>
      </c>
      <c r="L44" s="2" t="s">
        <v>244</v>
      </c>
      <c r="M44" s="2" t="s">
        <v>268</v>
      </c>
      <c r="N44" s="3" t="s">
        <v>269</v>
      </c>
      <c r="O44" s="3" t="s">
        <v>270</v>
      </c>
      <c r="P44" s="3" t="s">
        <v>271</v>
      </c>
      <c r="Q44" s="4">
        <v>3000</v>
      </c>
      <c r="R44" s="2"/>
      <c r="S44" s="5">
        <v>0</v>
      </c>
      <c r="T44" s="6">
        <v>27</v>
      </c>
      <c r="U44" s="5">
        <v>0</v>
      </c>
      <c r="V44" s="4">
        <v>81000</v>
      </c>
      <c r="W44" s="4">
        <v>8100</v>
      </c>
      <c r="X44" s="3" t="s">
        <v>115</v>
      </c>
      <c r="Y44" s="3" t="s">
        <v>243</v>
      </c>
      <c r="Z44" s="3" t="s">
        <v>88</v>
      </c>
      <c r="AA44" s="3" t="s">
        <v>117</v>
      </c>
      <c r="AB44" s="3" t="s">
        <v>272</v>
      </c>
      <c r="AC44" s="3" t="s">
        <v>248</v>
      </c>
      <c r="AD44" s="3" t="s">
        <v>249</v>
      </c>
      <c r="AE44" s="3" t="s">
        <v>250</v>
      </c>
      <c r="AF44" s="3" t="s">
        <v>251</v>
      </c>
      <c r="AG44" s="3" t="s">
        <v>252</v>
      </c>
      <c r="AH44" s="3" t="s">
        <v>80</v>
      </c>
      <c r="AI44" s="2" t="s">
        <v>253</v>
      </c>
      <c r="AJ44" s="3" t="s">
        <v>254</v>
      </c>
      <c r="AK44" s="3"/>
      <c r="AL44" s="3"/>
      <c r="AM44" s="4"/>
      <c r="AN44" s="6">
        <v>1.5299999999999999E-2</v>
      </c>
      <c r="AO44" s="6"/>
      <c r="AP44" s="6"/>
      <c r="AQ44" s="3" t="s">
        <v>83</v>
      </c>
    </row>
    <row r="45" spans="1:43" x14ac:dyDescent="0.6">
      <c r="A45" s="2" t="s">
        <v>238</v>
      </c>
      <c r="B45" s="2" t="s">
        <v>239</v>
      </c>
      <c r="C45" s="3"/>
      <c r="D45" s="3"/>
      <c r="E45" s="3" t="s">
        <v>240</v>
      </c>
      <c r="F45" s="3" t="s">
        <v>241</v>
      </c>
      <c r="G45" s="2" t="s">
        <v>242</v>
      </c>
      <c r="H45" s="3" t="s">
        <v>243</v>
      </c>
      <c r="I45" s="3" t="s">
        <v>50</v>
      </c>
      <c r="J45" s="3" t="s">
        <v>161</v>
      </c>
      <c r="K45" s="2" t="s">
        <v>244</v>
      </c>
      <c r="L45" s="2" t="s">
        <v>244</v>
      </c>
      <c r="M45" s="2" t="s">
        <v>276</v>
      </c>
      <c r="N45" s="3" t="s">
        <v>277</v>
      </c>
      <c r="O45" s="3" t="s">
        <v>278</v>
      </c>
      <c r="P45" s="3" t="s">
        <v>279</v>
      </c>
      <c r="Q45" s="4">
        <v>3000</v>
      </c>
      <c r="R45" s="2"/>
      <c r="S45" s="5">
        <v>0</v>
      </c>
      <c r="T45" s="6">
        <v>36</v>
      </c>
      <c r="U45" s="5">
        <v>0</v>
      </c>
      <c r="V45" s="4">
        <v>108000</v>
      </c>
      <c r="W45" s="4">
        <v>10800</v>
      </c>
      <c r="X45" s="3" t="s">
        <v>115</v>
      </c>
      <c r="Y45" s="3" t="s">
        <v>243</v>
      </c>
      <c r="Z45" s="3" t="s">
        <v>74</v>
      </c>
      <c r="AA45" s="3" t="s">
        <v>95</v>
      </c>
      <c r="AB45" s="3" t="s">
        <v>96</v>
      </c>
      <c r="AC45" s="3" t="s">
        <v>248</v>
      </c>
      <c r="AD45" s="3" t="s">
        <v>249</v>
      </c>
      <c r="AE45" s="3" t="s">
        <v>250</v>
      </c>
      <c r="AF45" s="3" t="s">
        <v>251</v>
      </c>
      <c r="AG45" s="3" t="s">
        <v>252</v>
      </c>
      <c r="AH45" s="3" t="s">
        <v>80</v>
      </c>
      <c r="AI45" s="2" t="s">
        <v>253</v>
      </c>
      <c r="AJ45" s="3" t="s">
        <v>254</v>
      </c>
      <c r="AK45" s="3"/>
      <c r="AL45" s="3"/>
      <c r="AM45" s="4"/>
      <c r="AN45" s="6">
        <v>2.3E-2</v>
      </c>
      <c r="AO45" s="6"/>
      <c r="AP45" s="6"/>
      <c r="AQ45" s="3" t="s">
        <v>83</v>
      </c>
    </row>
    <row r="46" spans="1:43" x14ac:dyDescent="0.6">
      <c r="A46" s="2" t="s">
        <v>238</v>
      </c>
      <c r="B46" s="2" t="s">
        <v>239</v>
      </c>
      <c r="C46" s="3"/>
      <c r="D46" s="3"/>
      <c r="E46" s="3" t="s">
        <v>255</v>
      </c>
      <c r="F46" s="3" t="s">
        <v>241</v>
      </c>
      <c r="G46" s="2" t="s">
        <v>242</v>
      </c>
      <c r="H46" s="3" t="s">
        <v>243</v>
      </c>
      <c r="I46" s="3" t="s">
        <v>50</v>
      </c>
      <c r="J46" s="3" t="s">
        <v>161</v>
      </c>
      <c r="K46" s="2" t="s">
        <v>244</v>
      </c>
      <c r="L46" s="2" t="s">
        <v>244</v>
      </c>
      <c r="M46" s="2" t="s">
        <v>276</v>
      </c>
      <c r="N46" s="3" t="s">
        <v>277</v>
      </c>
      <c r="O46" s="3" t="s">
        <v>278</v>
      </c>
      <c r="P46" s="3" t="s">
        <v>279</v>
      </c>
      <c r="Q46" s="4">
        <v>3000</v>
      </c>
      <c r="R46" s="2"/>
      <c r="S46" s="5">
        <v>0</v>
      </c>
      <c r="T46" s="6">
        <v>36</v>
      </c>
      <c r="U46" s="5">
        <v>0</v>
      </c>
      <c r="V46" s="4">
        <v>108000</v>
      </c>
      <c r="W46" s="4">
        <v>10800</v>
      </c>
      <c r="X46" s="3" t="s">
        <v>115</v>
      </c>
      <c r="Y46" s="3" t="s">
        <v>243</v>
      </c>
      <c r="Z46" s="3" t="s">
        <v>74</v>
      </c>
      <c r="AA46" s="3" t="s">
        <v>95</v>
      </c>
      <c r="AB46" s="3" t="s">
        <v>96</v>
      </c>
      <c r="AC46" s="3" t="s">
        <v>248</v>
      </c>
      <c r="AD46" s="3" t="s">
        <v>249</v>
      </c>
      <c r="AE46" s="3" t="s">
        <v>260</v>
      </c>
      <c r="AF46" s="3" t="s">
        <v>251</v>
      </c>
      <c r="AG46" s="3" t="s">
        <v>252</v>
      </c>
      <c r="AH46" s="3" t="s">
        <v>80</v>
      </c>
      <c r="AI46" s="2" t="s">
        <v>261</v>
      </c>
      <c r="AJ46" s="3" t="s">
        <v>262</v>
      </c>
      <c r="AK46" s="3"/>
      <c r="AL46" s="3"/>
      <c r="AM46" s="4"/>
      <c r="AN46" s="6">
        <v>2.3E-2</v>
      </c>
      <c r="AO46" s="6"/>
      <c r="AP46" s="6"/>
      <c r="AQ46" s="3" t="s">
        <v>83</v>
      </c>
    </row>
    <row r="47" spans="1:43" x14ac:dyDescent="0.6">
      <c r="A47" s="2" t="s">
        <v>238</v>
      </c>
      <c r="B47" s="2" t="s">
        <v>239</v>
      </c>
      <c r="C47" s="3"/>
      <c r="D47" s="3"/>
      <c r="E47" s="3" t="s">
        <v>280</v>
      </c>
      <c r="F47" s="3" t="s">
        <v>241</v>
      </c>
      <c r="G47" s="2" t="s">
        <v>242</v>
      </c>
      <c r="H47" s="3" t="s">
        <v>243</v>
      </c>
      <c r="I47" s="3" t="s">
        <v>50</v>
      </c>
      <c r="J47" s="3" t="s">
        <v>161</v>
      </c>
      <c r="K47" s="2" t="s">
        <v>244</v>
      </c>
      <c r="L47" s="2" t="s">
        <v>244</v>
      </c>
      <c r="M47" s="2" t="s">
        <v>281</v>
      </c>
      <c r="N47" s="3" t="s">
        <v>282</v>
      </c>
      <c r="O47" s="3" t="s">
        <v>283</v>
      </c>
      <c r="P47" s="3" t="s">
        <v>284</v>
      </c>
      <c r="Q47" s="4">
        <v>3000</v>
      </c>
      <c r="R47" s="2"/>
      <c r="S47" s="5">
        <v>0</v>
      </c>
      <c r="T47" s="6">
        <v>36</v>
      </c>
      <c r="U47" s="5">
        <v>0</v>
      </c>
      <c r="V47" s="4">
        <v>108000</v>
      </c>
      <c r="W47" s="4">
        <v>10800</v>
      </c>
      <c r="X47" s="3" t="s">
        <v>115</v>
      </c>
      <c r="Y47" s="3" t="s">
        <v>243</v>
      </c>
      <c r="Z47" s="3" t="s">
        <v>74</v>
      </c>
      <c r="AA47" s="3" t="s">
        <v>95</v>
      </c>
      <c r="AB47" s="3" t="s">
        <v>96</v>
      </c>
      <c r="AC47" s="3" t="s">
        <v>248</v>
      </c>
      <c r="AD47" s="3" t="s">
        <v>249</v>
      </c>
      <c r="AE47" s="3" t="s">
        <v>285</v>
      </c>
      <c r="AF47" s="3" t="s">
        <v>251</v>
      </c>
      <c r="AG47" s="3" t="s">
        <v>252</v>
      </c>
      <c r="AH47" s="3" t="s">
        <v>80</v>
      </c>
      <c r="AI47" s="2" t="s">
        <v>238</v>
      </c>
      <c r="AJ47" s="3" t="s">
        <v>286</v>
      </c>
      <c r="AK47" s="3"/>
      <c r="AL47" s="3"/>
      <c r="AM47" s="4"/>
      <c r="AN47" s="6">
        <v>2.3E-2</v>
      </c>
      <c r="AO47" s="6"/>
      <c r="AP47" s="6"/>
      <c r="AQ47" s="3" t="s">
        <v>83</v>
      </c>
    </row>
    <row r="48" spans="1:43" x14ac:dyDescent="0.6">
      <c r="A48" s="2" t="s">
        <v>238</v>
      </c>
      <c r="B48" s="2" t="s">
        <v>239</v>
      </c>
      <c r="C48" s="3"/>
      <c r="D48" s="3"/>
      <c r="E48" s="3" t="s">
        <v>280</v>
      </c>
      <c r="F48" s="3" t="s">
        <v>241</v>
      </c>
      <c r="G48" s="2" t="s">
        <v>242</v>
      </c>
      <c r="H48" s="3" t="s">
        <v>243</v>
      </c>
      <c r="I48" s="3" t="s">
        <v>50</v>
      </c>
      <c r="J48" s="3" t="s">
        <v>161</v>
      </c>
      <c r="K48" s="2" t="s">
        <v>244</v>
      </c>
      <c r="L48" s="2" t="s">
        <v>244</v>
      </c>
      <c r="M48" s="2" t="s">
        <v>287</v>
      </c>
      <c r="N48" s="3" t="s">
        <v>288</v>
      </c>
      <c r="O48" s="3" t="s">
        <v>289</v>
      </c>
      <c r="P48" s="3" t="s">
        <v>290</v>
      </c>
      <c r="Q48" s="4">
        <v>3000</v>
      </c>
      <c r="R48" s="2"/>
      <c r="S48" s="5">
        <v>0</v>
      </c>
      <c r="T48" s="6">
        <v>46</v>
      </c>
      <c r="U48" s="5">
        <v>0</v>
      </c>
      <c r="V48" s="4">
        <v>138000</v>
      </c>
      <c r="W48" s="4">
        <v>13800</v>
      </c>
      <c r="X48" s="3" t="s">
        <v>115</v>
      </c>
      <c r="Y48" s="3" t="s">
        <v>243</v>
      </c>
      <c r="Z48" s="3" t="s">
        <v>88</v>
      </c>
      <c r="AA48" s="3" t="s">
        <v>117</v>
      </c>
      <c r="AB48" s="3" t="s">
        <v>90</v>
      </c>
      <c r="AC48" s="3" t="s">
        <v>248</v>
      </c>
      <c r="AD48" s="3" t="s">
        <v>249</v>
      </c>
      <c r="AE48" s="3" t="s">
        <v>285</v>
      </c>
      <c r="AF48" s="3" t="s">
        <v>251</v>
      </c>
      <c r="AG48" s="3" t="s">
        <v>252</v>
      </c>
      <c r="AH48" s="3" t="s">
        <v>80</v>
      </c>
      <c r="AI48" s="2" t="s">
        <v>238</v>
      </c>
      <c r="AJ48" s="3" t="s">
        <v>286</v>
      </c>
      <c r="AK48" s="3"/>
      <c r="AL48" s="3"/>
      <c r="AM48" s="4"/>
      <c r="AN48" s="6">
        <v>1.7999999999999999E-2</v>
      </c>
      <c r="AO48" s="6"/>
      <c r="AP48" s="6"/>
      <c r="AQ48" s="3" t="s">
        <v>83</v>
      </c>
    </row>
    <row r="49" spans="1:43" x14ac:dyDescent="0.6">
      <c r="A49" s="2" t="s">
        <v>238</v>
      </c>
      <c r="B49" s="2" t="s">
        <v>239</v>
      </c>
      <c r="C49" s="3"/>
      <c r="D49" s="3"/>
      <c r="E49" s="3" t="s">
        <v>280</v>
      </c>
      <c r="F49" s="3" t="s">
        <v>241</v>
      </c>
      <c r="G49" s="2" t="s">
        <v>242</v>
      </c>
      <c r="H49" s="3" t="s">
        <v>243</v>
      </c>
      <c r="I49" s="3" t="s">
        <v>50</v>
      </c>
      <c r="J49" s="3" t="s">
        <v>161</v>
      </c>
      <c r="K49" s="2" t="s">
        <v>244</v>
      </c>
      <c r="L49" s="2" t="s">
        <v>244</v>
      </c>
      <c r="M49" s="2" t="s">
        <v>291</v>
      </c>
      <c r="N49" s="3" t="s">
        <v>292</v>
      </c>
      <c r="O49" s="3" t="s">
        <v>293</v>
      </c>
      <c r="P49" s="3" t="s">
        <v>294</v>
      </c>
      <c r="Q49" s="4">
        <v>3000</v>
      </c>
      <c r="R49" s="2"/>
      <c r="S49" s="5">
        <v>0</v>
      </c>
      <c r="T49" s="6">
        <v>46</v>
      </c>
      <c r="U49" s="5">
        <v>0</v>
      </c>
      <c r="V49" s="4">
        <v>138000</v>
      </c>
      <c r="W49" s="4">
        <v>13800</v>
      </c>
      <c r="X49" s="3" t="s">
        <v>115</v>
      </c>
      <c r="Y49" s="3" t="s">
        <v>243</v>
      </c>
      <c r="Z49" s="3" t="s">
        <v>88</v>
      </c>
      <c r="AA49" s="3" t="s">
        <v>117</v>
      </c>
      <c r="AB49" s="3" t="s">
        <v>90</v>
      </c>
      <c r="AC49" s="3" t="s">
        <v>248</v>
      </c>
      <c r="AD49" s="3" t="s">
        <v>249</v>
      </c>
      <c r="AE49" s="3" t="s">
        <v>285</v>
      </c>
      <c r="AF49" s="3" t="s">
        <v>251</v>
      </c>
      <c r="AG49" s="3" t="s">
        <v>252</v>
      </c>
      <c r="AH49" s="3" t="s">
        <v>80</v>
      </c>
      <c r="AI49" s="2" t="s">
        <v>238</v>
      </c>
      <c r="AJ49" s="3" t="s">
        <v>286</v>
      </c>
      <c r="AK49" s="3"/>
      <c r="AL49" s="3"/>
      <c r="AM49" s="4"/>
      <c r="AN49" s="6">
        <v>1.5299999999999999E-2</v>
      </c>
      <c r="AO49" s="6"/>
      <c r="AP49" s="6"/>
      <c r="AQ49" s="3" t="s">
        <v>83</v>
      </c>
    </row>
    <row r="50" spans="1:43" x14ac:dyDescent="0.6">
      <c r="A50" s="2" t="s">
        <v>238</v>
      </c>
      <c r="B50" s="2" t="s">
        <v>239</v>
      </c>
      <c r="C50" s="3"/>
      <c r="D50" s="3"/>
      <c r="E50" s="3" t="s">
        <v>295</v>
      </c>
      <c r="F50" s="3" t="s">
        <v>241</v>
      </c>
      <c r="G50" s="2" t="s">
        <v>242</v>
      </c>
      <c r="H50" s="3" t="s">
        <v>243</v>
      </c>
      <c r="I50" s="3" t="s">
        <v>50</v>
      </c>
      <c r="J50" s="3" t="s">
        <v>161</v>
      </c>
      <c r="K50" s="2" t="s">
        <v>244</v>
      </c>
      <c r="L50" s="2" t="s">
        <v>244</v>
      </c>
      <c r="M50" s="2" t="s">
        <v>296</v>
      </c>
      <c r="N50" s="3" t="s">
        <v>297</v>
      </c>
      <c r="O50" s="3" t="s">
        <v>298</v>
      </c>
      <c r="P50" s="3"/>
      <c r="Q50" s="4">
        <v>3000</v>
      </c>
      <c r="R50" s="2"/>
      <c r="S50" s="5">
        <v>0</v>
      </c>
      <c r="T50" s="6">
        <v>78</v>
      </c>
      <c r="U50" s="5">
        <v>0</v>
      </c>
      <c r="V50" s="4">
        <v>234000</v>
      </c>
      <c r="W50" s="4">
        <v>23400</v>
      </c>
      <c r="X50" s="3" t="s">
        <v>115</v>
      </c>
      <c r="Y50" s="3" t="s">
        <v>243</v>
      </c>
      <c r="Z50" s="3" t="s">
        <v>88</v>
      </c>
      <c r="AA50" s="3" t="s">
        <v>89</v>
      </c>
      <c r="AB50" s="3" t="s">
        <v>299</v>
      </c>
      <c r="AC50" s="3" t="s">
        <v>248</v>
      </c>
      <c r="AD50" s="3" t="s">
        <v>249</v>
      </c>
      <c r="AE50" s="3" t="s">
        <v>300</v>
      </c>
      <c r="AF50" s="3" t="s">
        <v>251</v>
      </c>
      <c r="AG50" s="3" t="s">
        <v>252</v>
      </c>
      <c r="AH50" s="3" t="s">
        <v>80</v>
      </c>
      <c r="AI50" s="2" t="s">
        <v>301</v>
      </c>
      <c r="AJ50" s="3" t="s">
        <v>302</v>
      </c>
      <c r="AK50" s="3"/>
      <c r="AL50" s="3"/>
      <c r="AM50" s="4"/>
      <c r="AN50" s="6">
        <v>1.5299999999999999E-2</v>
      </c>
      <c r="AO50" s="6"/>
      <c r="AP50" s="6"/>
      <c r="AQ50" s="3" t="s">
        <v>83</v>
      </c>
    </row>
    <row r="51" spans="1:43" x14ac:dyDescent="0.6">
      <c r="A51" s="2" t="s">
        <v>238</v>
      </c>
      <c r="B51" s="2" t="s">
        <v>239</v>
      </c>
      <c r="C51" s="3"/>
      <c r="D51" s="3"/>
      <c r="E51" s="3" t="s">
        <v>303</v>
      </c>
      <c r="F51" s="3" t="s">
        <v>241</v>
      </c>
      <c r="G51" s="2" t="s">
        <v>242</v>
      </c>
      <c r="H51" s="3" t="s">
        <v>243</v>
      </c>
      <c r="I51" s="3" t="s">
        <v>50</v>
      </c>
      <c r="J51" s="3" t="s">
        <v>161</v>
      </c>
      <c r="K51" s="2" t="s">
        <v>244</v>
      </c>
      <c r="L51" s="2" t="s">
        <v>244</v>
      </c>
      <c r="M51" s="2" t="s">
        <v>304</v>
      </c>
      <c r="N51" s="3" t="s">
        <v>305</v>
      </c>
      <c r="O51" s="3" t="s">
        <v>298</v>
      </c>
      <c r="P51" s="3" t="s">
        <v>243</v>
      </c>
      <c r="Q51" s="4">
        <v>3000</v>
      </c>
      <c r="R51" s="2"/>
      <c r="S51" s="5">
        <v>0</v>
      </c>
      <c r="T51" s="6">
        <v>44</v>
      </c>
      <c r="U51" s="5">
        <v>0</v>
      </c>
      <c r="V51" s="4">
        <v>132000</v>
      </c>
      <c r="W51" s="4">
        <v>13200</v>
      </c>
      <c r="X51" s="3" t="s">
        <v>115</v>
      </c>
      <c r="Y51" s="3" t="s">
        <v>243</v>
      </c>
      <c r="Z51" s="3" t="s">
        <v>88</v>
      </c>
      <c r="AA51" s="3" t="s">
        <v>89</v>
      </c>
      <c r="AB51" s="3" t="s">
        <v>90</v>
      </c>
      <c r="AC51" s="3" t="s">
        <v>248</v>
      </c>
      <c r="AD51" s="3" t="s">
        <v>249</v>
      </c>
      <c r="AE51" s="3" t="s">
        <v>300</v>
      </c>
      <c r="AF51" s="3" t="s">
        <v>251</v>
      </c>
      <c r="AG51" s="3" t="s">
        <v>252</v>
      </c>
      <c r="AH51" s="3" t="s">
        <v>80</v>
      </c>
      <c r="AI51" s="2" t="s">
        <v>306</v>
      </c>
      <c r="AJ51" s="3" t="s">
        <v>307</v>
      </c>
      <c r="AK51" s="3"/>
      <c r="AL51" s="3"/>
      <c r="AM51" s="4"/>
      <c r="AN51" s="6">
        <v>0.02</v>
      </c>
      <c r="AO51" s="6"/>
      <c r="AP51" s="6"/>
      <c r="AQ51" s="3" t="s">
        <v>83</v>
      </c>
    </row>
    <row r="52" spans="1:43" x14ac:dyDescent="0.6">
      <c r="A52" s="2" t="s">
        <v>238</v>
      </c>
      <c r="B52" s="2" t="s">
        <v>239</v>
      </c>
      <c r="C52" s="3"/>
      <c r="D52" s="3"/>
      <c r="E52" s="3" t="s">
        <v>240</v>
      </c>
      <c r="F52" s="3" t="s">
        <v>241</v>
      </c>
      <c r="G52" s="2" t="s">
        <v>242</v>
      </c>
      <c r="H52" s="3" t="s">
        <v>243</v>
      </c>
      <c r="I52" s="3" t="s">
        <v>50</v>
      </c>
      <c r="J52" s="3" t="s">
        <v>161</v>
      </c>
      <c r="K52" s="2" t="s">
        <v>244</v>
      </c>
      <c r="L52" s="2" t="s">
        <v>244</v>
      </c>
      <c r="M52" s="2" t="s">
        <v>308</v>
      </c>
      <c r="N52" s="3" t="s">
        <v>309</v>
      </c>
      <c r="O52" s="3" t="s">
        <v>298</v>
      </c>
      <c r="P52" s="3" t="s">
        <v>310</v>
      </c>
      <c r="Q52" s="4">
        <v>1000</v>
      </c>
      <c r="R52" s="2"/>
      <c r="S52" s="5">
        <v>0</v>
      </c>
      <c r="T52" s="6">
        <v>85</v>
      </c>
      <c r="U52" s="5">
        <v>0</v>
      </c>
      <c r="V52" s="4">
        <v>85000</v>
      </c>
      <c r="W52" s="4">
        <v>8500</v>
      </c>
      <c r="X52" s="3" t="s">
        <v>115</v>
      </c>
      <c r="Y52" s="3" t="s">
        <v>243</v>
      </c>
      <c r="Z52" s="3" t="s">
        <v>88</v>
      </c>
      <c r="AA52" s="3" t="s">
        <v>117</v>
      </c>
      <c r="AB52" s="3" t="s">
        <v>143</v>
      </c>
      <c r="AC52" s="3" t="s">
        <v>248</v>
      </c>
      <c r="AD52" s="3" t="s">
        <v>249</v>
      </c>
      <c r="AE52" s="3" t="s">
        <v>250</v>
      </c>
      <c r="AF52" s="3" t="s">
        <v>251</v>
      </c>
      <c r="AG52" s="3" t="s">
        <v>252</v>
      </c>
      <c r="AH52" s="3" t="s">
        <v>80</v>
      </c>
      <c r="AI52" s="2" t="s">
        <v>253</v>
      </c>
      <c r="AJ52" s="3" t="s">
        <v>254</v>
      </c>
      <c r="AK52" s="3"/>
      <c r="AL52" s="3"/>
      <c r="AM52" s="4"/>
      <c r="AN52" s="6">
        <v>6.3E-2</v>
      </c>
      <c r="AO52" s="6"/>
      <c r="AP52" s="6"/>
      <c r="AQ52" s="3" t="s">
        <v>123</v>
      </c>
    </row>
    <row r="53" spans="1:43" x14ac:dyDescent="0.6">
      <c r="A53" s="2" t="s">
        <v>238</v>
      </c>
      <c r="B53" s="2" t="s">
        <v>239</v>
      </c>
      <c r="C53" s="3"/>
      <c r="D53" s="3"/>
      <c r="E53" s="3" t="s">
        <v>311</v>
      </c>
      <c r="F53" s="3" t="s">
        <v>241</v>
      </c>
      <c r="G53" s="2" t="s">
        <v>242</v>
      </c>
      <c r="H53" s="3" t="s">
        <v>243</v>
      </c>
      <c r="I53" s="3" t="s">
        <v>50</v>
      </c>
      <c r="J53" s="3" t="s">
        <v>161</v>
      </c>
      <c r="K53" s="2" t="s">
        <v>244</v>
      </c>
      <c r="L53" s="2" t="s">
        <v>244</v>
      </c>
      <c r="M53" s="2" t="s">
        <v>308</v>
      </c>
      <c r="N53" s="3" t="s">
        <v>309</v>
      </c>
      <c r="O53" s="3" t="s">
        <v>298</v>
      </c>
      <c r="P53" s="3" t="s">
        <v>310</v>
      </c>
      <c r="Q53" s="4">
        <v>1000</v>
      </c>
      <c r="R53" s="2"/>
      <c r="S53" s="5">
        <v>0</v>
      </c>
      <c r="T53" s="6">
        <v>84</v>
      </c>
      <c r="U53" s="5">
        <v>0</v>
      </c>
      <c r="V53" s="4">
        <v>84000</v>
      </c>
      <c r="W53" s="4">
        <v>8400</v>
      </c>
      <c r="X53" s="3" t="s">
        <v>115</v>
      </c>
      <c r="Y53" s="3" t="s">
        <v>243</v>
      </c>
      <c r="Z53" s="3" t="s">
        <v>88</v>
      </c>
      <c r="AA53" s="3" t="s">
        <v>117</v>
      </c>
      <c r="AB53" s="3" t="s">
        <v>143</v>
      </c>
      <c r="AC53" s="3" t="s">
        <v>248</v>
      </c>
      <c r="AD53" s="3" t="s">
        <v>249</v>
      </c>
      <c r="AE53" s="3" t="s">
        <v>312</v>
      </c>
      <c r="AF53" s="3" t="s">
        <v>251</v>
      </c>
      <c r="AG53" s="3" t="s">
        <v>252</v>
      </c>
      <c r="AH53" s="3" t="s">
        <v>80</v>
      </c>
      <c r="AI53" s="2" t="s">
        <v>313</v>
      </c>
      <c r="AJ53" s="3" t="s">
        <v>314</v>
      </c>
      <c r="AK53" s="3"/>
      <c r="AL53" s="3"/>
      <c r="AM53" s="4"/>
      <c r="AN53" s="6">
        <v>6.3E-2</v>
      </c>
      <c r="AO53" s="6"/>
      <c r="AP53" s="6"/>
      <c r="AQ53" s="3" t="s">
        <v>123</v>
      </c>
    </row>
    <row r="54" spans="1:43" x14ac:dyDescent="0.6">
      <c r="A54" s="2" t="s">
        <v>238</v>
      </c>
      <c r="B54" s="2" t="s">
        <v>239</v>
      </c>
      <c r="C54" s="3"/>
      <c r="D54" s="3"/>
      <c r="E54" s="3" t="s">
        <v>315</v>
      </c>
      <c r="F54" s="3" t="s">
        <v>241</v>
      </c>
      <c r="G54" s="2" t="s">
        <v>242</v>
      </c>
      <c r="H54" s="3" t="s">
        <v>243</v>
      </c>
      <c r="I54" s="3" t="s">
        <v>50</v>
      </c>
      <c r="J54" s="3" t="s">
        <v>161</v>
      </c>
      <c r="K54" s="2" t="s">
        <v>244</v>
      </c>
      <c r="L54" s="2" t="s">
        <v>244</v>
      </c>
      <c r="M54" s="2" t="s">
        <v>316</v>
      </c>
      <c r="N54" s="3" t="s">
        <v>317</v>
      </c>
      <c r="O54" s="3" t="s">
        <v>318</v>
      </c>
      <c r="P54" s="3" t="s">
        <v>319</v>
      </c>
      <c r="Q54" s="4">
        <v>2000</v>
      </c>
      <c r="R54" s="2"/>
      <c r="S54" s="5">
        <v>0</v>
      </c>
      <c r="T54" s="6">
        <v>83</v>
      </c>
      <c r="U54" s="5">
        <v>0</v>
      </c>
      <c r="V54" s="4">
        <v>166000</v>
      </c>
      <c r="W54" s="4">
        <v>16600</v>
      </c>
      <c r="X54" s="3" t="s">
        <v>115</v>
      </c>
      <c r="Y54" s="3" t="s">
        <v>243</v>
      </c>
      <c r="Z54" s="3" t="s">
        <v>88</v>
      </c>
      <c r="AA54" s="3" t="s">
        <v>117</v>
      </c>
      <c r="AB54" s="3" t="s">
        <v>143</v>
      </c>
      <c r="AC54" s="3" t="s">
        <v>248</v>
      </c>
      <c r="AD54" s="3" t="s">
        <v>249</v>
      </c>
      <c r="AE54" s="3" t="s">
        <v>320</v>
      </c>
      <c r="AF54" s="3" t="s">
        <v>251</v>
      </c>
      <c r="AG54" s="3" t="s">
        <v>252</v>
      </c>
      <c r="AH54" s="3" t="s">
        <v>80</v>
      </c>
      <c r="AI54" s="2" t="s">
        <v>321</v>
      </c>
      <c r="AJ54" s="3" t="s">
        <v>322</v>
      </c>
      <c r="AK54" s="3"/>
      <c r="AL54" s="3"/>
      <c r="AM54" s="4"/>
      <c r="AN54" s="6">
        <v>6.4199999999999993E-2</v>
      </c>
      <c r="AO54" s="6"/>
      <c r="AP54" s="6"/>
      <c r="AQ54" s="3" t="s">
        <v>123</v>
      </c>
    </row>
    <row r="55" spans="1:43" x14ac:dyDescent="0.6">
      <c r="A55" s="2" t="s">
        <v>238</v>
      </c>
      <c r="B55" s="2" t="s">
        <v>239</v>
      </c>
      <c r="C55" s="3"/>
      <c r="D55" s="3"/>
      <c r="E55" s="3" t="s">
        <v>280</v>
      </c>
      <c r="F55" s="3" t="s">
        <v>241</v>
      </c>
      <c r="G55" s="2" t="s">
        <v>242</v>
      </c>
      <c r="H55" s="3" t="s">
        <v>243</v>
      </c>
      <c r="I55" s="3" t="s">
        <v>50</v>
      </c>
      <c r="J55" s="3" t="s">
        <v>161</v>
      </c>
      <c r="K55" s="2" t="s">
        <v>244</v>
      </c>
      <c r="L55" s="2" t="s">
        <v>244</v>
      </c>
      <c r="M55" s="2" t="s">
        <v>323</v>
      </c>
      <c r="N55" s="3" t="s">
        <v>324</v>
      </c>
      <c r="O55" s="3" t="s">
        <v>325</v>
      </c>
      <c r="P55" s="3" t="s">
        <v>326</v>
      </c>
      <c r="Q55" s="4">
        <v>600</v>
      </c>
      <c r="R55" s="2"/>
      <c r="S55" s="5">
        <v>0</v>
      </c>
      <c r="T55" s="6">
        <v>86</v>
      </c>
      <c r="U55" s="5">
        <v>0</v>
      </c>
      <c r="V55" s="4">
        <v>51600</v>
      </c>
      <c r="W55" s="4">
        <v>5160</v>
      </c>
      <c r="X55" s="3" t="s">
        <v>115</v>
      </c>
      <c r="Y55" s="3" t="s">
        <v>243</v>
      </c>
      <c r="Z55" s="3" t="s">
        <v>88</v>
      </c>
      <c r="AA55" s="3" t="s">
        <v>117</v>
      </c>
      <c r="AB55" s="3" t="s">
        <v>143</v>
      </c>
      <c r="AC55" s="3" t="s">
        <v>248</v>
      </c>
      <c r="AD55" s="3" t="s">
        <v>249</v>
      </c>
      <c r="AE55" s="3" t="s">
        <v>285</v>
      </c>
      <c r="AF55" s="3" t="s">
        <v>251</v>
      </c>
      <c r="AG55" s="3" t="s">
        <v>252</v>
      </c>
      <c r="AH55" s="3" t="s">
        <v>80</v>
      </c>
      <c r="AI55" s="2" t="s">
        <v>238</v>
      </c>
      <c r="AJ55" s="3" t="s">
        <v>286</v>
      </c>
      <c r="AK55" s="3"/>
      <c r="AL55" s="3"/>
      <c r="AM55" s="4"/>
      <c r="AN55" s="6">
        <v>6.4500000000000002E-2</v>
      </c>
      <c r="AO55" s="6"/>
      <c r="AP55" s="6"/>
      <c r="AQ55" s="3" t="s">
        <v>123</v>
      </c>
    </row>
    <row r="56" spans="1:43" x14ac:dyDescent="0.6">
      <c r="A56" s="2" t="s">
        <v>238</v>
      </c>
      <c r="B56" s="2" t="s">
        <v>239</v>
      </c>
      <c r="C56" s="3"/>
      <c r="D56" s="3"/>
      <c r="E56" s="3" t="s">
        <v>280</v>
      </c>
      <c r="F56" s="3" t="s">
        <v>241</v>
      </c>
      <c r="G56" s="2" t="s">
        <v>242</v>
      </c>
      <c r="H56" s="3" t="s">
        <v>243</v>
      </c>
      <c r="I56" s="3" t="s">
        <v>50</v>
      </c>
      <c r="J56" s="3" t="s">
        <v>161</v>
      </c>
      <c r="K56" s="2" t="s">
        <v>244</v>
      </c>
      <c r="L56" s="2" t="s">
        <v>244</v>
      </c>
      <c r="M56" s="2" t="s">
        <v>327</v>
      </c>
      <c r="N56" s="3" t="s">
        <v>328</v>
      </c>
      <c r="O56" s="3" t="s">
        <v>329</v>
      </c>
      <c r="P56" s="3" t="s">
        <v>330</v>
      </c>
      <c r="Q56" s="4">
        <v>600</v>
      </c>
      <c r="R56" s="2"/>
      <c r="S56" s="5">
        <v>0</v>
      </c>
      <c r="T56" s="6">
        <v>194</v>
      </c>
      <c r="U56" s="5">
        <v>0</v>
      </c>
      <c r="V56" s="4">
        <v>116400</v>
      </c>
      <c r="W56" s="4">
        <v>11640</v>
      </c>
      <c r="X56" s="3" t="s">
        <v>115</v>
      </c>
      <c r="Y56" s="3" t="s">
        <v>243</v>
      </c>
      <c r="Z56" s="3" t="s">
        <v>88</v>
      </c>
      <c r="AA56" s="3" t="s">
        <v>117</v>
      </c>
      <c r="AB56" s="3" t="s">
        <v>331</v>
      </c>
      <c r="AC56" s="3" t="s">
        <v>248</v>
      </c>
      <c r="AD56" s="3" t="s">
        <v>249</v>
      </c>
      <c r="AE56" s="3" t="s">
        <v>285</v>
      </c>
      <c r="AF56" s="3" t="s">
        <v>251</v>
      </c>
      <c r="AG56" s="3" t="s">
        <v>252</v>
      </c>
      <c r="AH56" s="3" t="s">
        <v>80</v>
      </c>
      <c r="AI56" s="2" t="s">
        <v>238</v>
      </c>
      <c r="AJ56" s="3" t="s">
        <v>286</v>
      </c>
      <c r="AK56" s="3"/>
      <c r="AL56" s="3"/>
      <c r="AM56" s="4"/>
      <c r="AN56" s="6">
        <v>0.13</v>
      </c>
      <c r="AO56" s="6"/>
      <c r="AP56" s="6"/>
      <c r="AQ56" s="3" t="s">
        <v>123</v>
      </c>
    </row>
    <row r="57" spans="1:43" x14ac:dyDescent="0.6">
      <c r="A57" s="2" t="s">
        <v>238</v>
      </c>
      <c r="B57" s="2" t="s">
        <v>239</v>
      </c>
      <c r="C57" s="3"/>
      <c r="D57" s="3"/>
      <c r="E57" s="3" t="s">
        <v>332</v>
      </c>
      <c r="F57" s="3" t="s">
        <v>241</v>
      </c>
      <c r="G57" s="2" t="s">
        <v>242</v>
      </c>
      <c r="H57" s="3" t="s">
        <v>243</v>
      </c>
      <c r="I57" s="3" t="s">
        <v>50</v>
      </c>
      <c r="J57" s="3" t="s">
        <v>161</v>
      </c>
      <c r="K57" s="2" t="s">
        <v>244</v>
      </c>
      <c r="L57" s="2" t="s">
        <v>244</v>
      </c>
      <c r="M57" s="2" t="s">
        <v>333</v>
      </c>
      <c r="N57" s="3" t="s">
        <v>334</v>
      </c>
      <c r="O57" s="3" t="s">
        <v>335</v>
      </c>
      <c r="P57" s="3" t="s">
        <v>336</v>
      </c>
      <c r="Q57" s="4">
        <v>800</v>
      </c>
      <c r="R57" s="2"/>
      <c r="S57" s="5">
        <v>0</v>
      </c>
      <c r="T57" s="6">
        <v>192</v>
      </c>
      <c r="U57" s="5">
        <v>0</v>
      </c>
      <c r="V57" s="4">
        <v>153600</v>
      </c>
      <c r="W57" s="4">
        <v>15360</v>
      </c>
      <c r="X57" s="3" t="s">
        <v>115</v>
      </c>
      <c r="Y57" s="3" t="s">
        <v>243</v>
      </c>
      <c r="Z57" s="3" t="s">
        <v>88</v>
      </c>
      <c r="AA57" s="3" t="s">
        <v>117</v>
      </c>
      <c r="AB57" s="3" t="s">
        <v>331</v>
      </c>
      <c r="AC57" s="3" t="s">
        <v>248</v>
      </c>
      <c r="AD57" s="3" t="s">
        <v>249</v>
      </c>
      <c r="AE57" s="3" t="s">
        <v>337</v>
      </c>
      <c r="AF57" s="3" t="s">
        <v>251</v>
      </c>
      <c r="AG57" s="3" t="s">
        <v>252</v>
      </c>
      <c r="AH57" s="3" t="s">
        <v>80</v>
      </c>
      <c r="AI57" s="2" t="s">
        <v>338</v>
      </c>
      <c r="AJ57" s="3" t="s">
        <v>339</v>
      </c>
      <c r="AK57" s="3"/>
      <c r="AL57" s="3"/>
      <c r="AM57" s="4"/>
      <c r="AN57" s="6">
        <v>0.13</v>
      </c>
      <c r="AO57" s="6"/>
      <c r="AP57" s="6"/>
      <c r="AQ57" s="3" t="s">
        <v>123</v>
      </c>
    </row>
    <row r="58" spans="1:43" x14ac:dyDescent="0.6">
      <c r="A58" s="2" t="s">
        <v>238</v>
      </c>
      <c r="B58" s="2" t="s">
        <v>239</v>
      </c>
      <c r="C58" s="3"/>
      <c r="D58" s="3"/>
      <c r="E58" s="3" t="s">
        <v>315</v>
      </c>
      <c r="F58" s="3" t="s">
        <v>241</v>
      </c>
      <c r="G58" s="2" t="s">
        <v>242</v>
      </c>
      <c r="H58" s="3" t="s">
        <v>243</v>
      </c>
      <c r="I58" s="3" t="s">
        <v>50</v>
      </c>
      <c r="J58" s="3" t="s">
        <v>161</v>
      </c>
      <c r="K58" s="2" t="s">
        <v>244</v>
      </c>
      <c r="L58" s="2" t="s">
        <v>244</v>
      </c>
      <c r="M58" s="2" t="s">
        <v>340</v>
      </c>
      <c r="N58" s="3" t="s">
        <v>341</v>
      </c>
      <c r="O58" s="3" t="s">
        <v>342</v>
      </c>
      <c r="P58" s="3" t="s">
        <v>343</v>
      </c>
      <c r="Q58" s="4">
        <v>2000</v>
      </c>
      <c r="R58" s="2"/>
      <c r="S58" s="5">
        <v>0</v>
      </c>
      <c r="T58" s="6">
        <v>45</v>
      </c>
      <c r="U58" s="5">
        <v>0</v>
      </c>
      <c r="V58" s="4">
        <v>90000</v>
      </c>
      <c r="W58" s="4">
        <v>9000</v>
      </c>
      <c r="X58" s="3" t="s">
        <v>115</v>
      </c>
      <c r="Y58" s="3" t="s">
        <v>243</v>
      </c>
      <c r="Z58" s="3" t="s">
        <v>74</v>
      </c>
      <c r="AA58" s="3" t="s">
        <v>95</v>
      </c>
      <c r="AB58" s="3" t="s">
        <v>344</v>
      </c>
      <c r="AC58" s="3" t="s">
        <v>248</v>
      </c>
      <c r="AD58" s="3" t="s">
        <v>249</v>
      </c>
      <c r="AE58" s="3" t="s">
        <v>320</v>
      </c>
      <c r="AF58" s="3" t="s">
        <v>251</v>
      </c>
      <c r="AG58" s="3" t="s">
        <v>252</v>
      </c>
      <c r="AH58" s="3" t="s">
        <v>80</v>
      </c>
      <c r="AI58" s="2" t="s">
        <v>321</v>
      </c>
      <c r="AJ58" s="3" t="s">
        <v>322</v>
      </c>
      <c r="AK58" s="3"/>
      <c r="AL58" s="3"/>
      <c r="AM58" s="4"/>
      <c r="AN58" s="6">
        <v>2.5000000000000001E-2</v>
      </c>
      <c r="AO58" s="6"/>
      <c r="AP58" s="6"/>
      <c r="AQ58" s="3" t="s">
        <v>83</v>
      </c>
    </row>
    <row r="59" spans="1:43" x14ac:dyDescent="0.6">
      <c r="A59" s="2" t="s">
        <v>321</v>
      </c>
      <c r="B59" s="2" t="s">
        <v>45</v>
      </c>
      <c r="C59" s="3"/>
      <c r="D59" s="3"/>
      <c r="E59" s="3" t="s">
        <v>345</v>
      </c>
      <c r="F59" s="3" t="s">
        <v>346</v>
      </c>
      <c r="G59" s="2" t="s">
        <v>242</v>
      </c>
      <c r="H59" s="3" t="s">
        <v>243</v>
      </c>
      <c r="I59" s="3" t="s">
        <v>50</v>
      </c>
      <c r="J59" s="3" t="s">
        <v>161</v>
      </c>
      <c r="K59" s="2" t="s">
        <v>347</v>
      </c>
      <c r="L59" s="2" t="s">
        <v>244</v>
      </c>
      <c r="M59" s="2" t="s">
        <v>348</v>
      </c>
      <c r="N59" s="3" t="s">
        <v>349</v>
      </c>
      <c r="O59" s="3" t="s">
        <v>350</v>
      </c>
      <c r="P59" s="3" t="s">
        <v>243</v>
      </c>
      <c r="Q59" s="4">
        <v>8000</v>
      </c>
      <c r="R59" s="2" t="s">
        <v>56</v>
      </c>
      <c r="S59" s="5">
        <v>1299.4000000000001</v>
      </c>
      <c r="T59" s="6">
        <v>6.7000000000000004E-2</v>
      </c>
      <c r="U59" s="5">
        <v>536</v>
      </c>
      <c r="V59" s="4">
        <v>696478</v>
      </c>
      <c r="W59" s="4"/>
      <c r="X59" s="3" t="s">
        <v>115</v>
      </c>
      <c r="Y59" s="3" t="s">
        <v>243</v>
      </c>
      <c r="Z59" s="3" t="s">
        <v>88</v>
      </c>
      <c r="AA59" s="3" t="s">
        <v>351</v>
      </c>
      <c r="AB59" s="3" t="s">
        <v>352</v>
      </c>
      <c r="AC59" s="3" t="s">
        <v>58</v>
      </c>
      <c r="AD59" s="3"/>
      <c r="AE59" s="3"/>
      <c r="AF59" s="3" t="s">
        <v>353</v>
      </c>
      <c r="AG59" s="3" t="s">
        <v>354</v>
      </c>
      <c r="AH59" s="3" t="s">
        <v>80</v>
      </c>
      <c r="AI59" s="2" t="s">
        <v>355</v>
      </c>
      <c r="AJ59" s="3" t="s">
        <v>356</v>
      </c>
      <c r="AK59" s="3"/>
      <c r="AL59" s="3"/>
      <c r="AM59" s="4"/>
      <c r="AN59" s="6">
        <v>0.06</v>
      </c>
      <c r="AO59" s="6"/>
      <c r="AP59" s="6"/>
      <c r="AQ59" s="3" t="s">
        <v>83</v>
      </c>
    </row>
    <row r="60" spans="1:43" x14ac:dyDescent="0.6">
      <c r="A60" s="2" t="s">
        <v>321</v>
      </c>
      <c r="B60" s="2" t="s">
        <v>45</v>
      </c>
      <c r="C60" s="3"/>
      <c r="D60" s="3"/>
      <c r="E60" s="3" t="s">
        <v>357</v>
      </c>
      <c r="F60" s="3" t="s">
        <v>346</v>
      </c>
      <c r="G60" s="2" t="s">
        <v>242</v>
      </c>
      <c r="H60" s="3" t="s">
        <v>243</v>
      </c>
      <c r="I60" s="3" t="s">
        <v>50</v>
      </c>
      <c r="J60" s="3" t="s">
        <v>161</v>
      </c>
      <c r="K60" s="2" t="s">
        <v>347</v>
      </c>
      <c r="L60" s="2" t="s">
        <v>244</v>
      </c>
      <c r="M60" s="2" t="s">
        <v>348</v>
      </c>
      <c r="N60" s="3" t="s">
        <v>349</v>
      </c>
      <c r="O60" s="3" t="s">
        <v>350</v>
      </c>
      <c r="P60" s="3" t="s">
        <v>243</v>
      </c>
      <c r="Q60" s="4">
        <v>8000</v>
      </c>
      <c r="R60" s="2" t="s">
        <v>56</v>
      </c>
      <c r="S60" s="5">
        <v>1299.4000000000001</v>
      </c>
      <c r="T60" s="6">
        <v>6.7000000000000004E-2</v>
      </c>
      <c r="U60" s="5">
        <v>536</v>
      </c>
      <c r="V60" s="4">
        <v>696478</v>
      </c>
      <c r="W60" s="4"/>
      <c r="X60" s="3" t="s">
        <v>115</v>
      </c>
      <c r="Y60" s="3" t="s">
        <v>243</v>
      </c>
      <c r="Z60" s="3" t="s">
        <v>88</v>
      </c>
      <c r="AA60" s="3" t="s">
        <v>351</v>
      </c>
      <c r="AB60" s="3" t="s">
        <v>352</v>
      </c>
      <c r="AC60" s="3" t="s">
        <v>58</v>
      </c>
      <c r="AD60" s="3"/>
      <c r="AE60" s="3"/>
      <c r="AF60" s="3" t="s">
        <v>353</v>
      </c>
      <c r="AG60" s="3" t="s">
        <v>354</v>
      </c>
      <c r="AH60" s="3" t="s">
        <v>80</v>
      </c>
      <c r="AI60" s="2" t="s">
        <v>358</v>
      </c>
      <c r="AJ60" s="3" t="s">
        <v>359</v>
      </c>
      <c r="AK60" s="3"/>
      <c r="AL60" s="3"/>
      <c r="AM60" s="4"/>
      <c r="AN60" s="6">
        <v>0.06</v>
      </c>
      <c r="AO60" s="6"/>
      <c r="AP60" s="6"/>
      <c r="AQ60" s="3" t="s">
        <v>83</v>
      </c>
    </row>
    <row r="61" spans="1:43" x14ac:dyDescent="0.6">
      <c r="A61" s="2" t="s">
        <v>321</v>
      </c>
      <c r="B61" s="2" t="s">
        <v>45</v>
      </c>
      <c r="C61" s="3"/>
      <c r="D61" s="3"/>
      <c r="E61" s="3" t="s">
        <v>360</v>
      </c>
      <c r="F61" s="3" t="s">
        <v>346</v>
      </c>
      <c r="G61" s="2" t="s">
        <v>242</v>
      </c>
      <c r="H61" s="3" t="s">
        <v>243</v>
      </c>
      <c r="I61" s="3" t="s">
        <v>50</v>
      </c>
      <c r="J61" s="3" t="s">
        <v>161</v>
      </c>
      <c r="K61" s="2" t="s">
        <v>347</v>
      </c>
      <c r="L61" s="2" t="s">
        <v>244</v>
      </c>
      <c r="M61" s="2" t="s">
        <v>361</v>
      </c>
      <c r="N61" s="3" t="s">
        <v>362</v>
      </c>
      <c r="O61" s="3" t="s">
        <v>363</v>
      </c>
      <c r="P61" s="3" t="s">
        <v>364</v>
      </c>
      <c r="Q61" s="4">
        <v>8000</v>
      </c>
      <c r="R61" s="2" t="s">
        <v>56</v>
      </c>
      <c r="S61" s="5">
        <v>1299.4000000000001</v>
      </c>
      <c r="T61" s="6">
        <v>0.06</v>
      </c>
      <c r="U61" s="5">
        <v>480</v>
      </c>
      <c r="V61" s="4">
        <v>623712</v>
      </c>
      <c r="W61" s="4"/>
      <c r="X61" s="3" t="s">
        <v>115</v>
      </c>
      <c r="Y61" s="3" t="s">
        <v>243</v>
      </c>
      <c r="Z61" s="3" t="s">
        <v>74</v>
      </c>
      <c r="AA61" s="3" t="s">
        <v>75</v>
      </c>
      <c r="AB61" s="3" t="s">
        <v>365</v>
      </c>
      <c r="AC61" s="3" t="s">
        <v>58</v>
      </c>
      <c r="AD61" s="3"/>
      <c r="AE61" s="3"/>
      <c r="AF61" s="3" t="s">
        <v>353</v>
      </c>
      <c r="AG61" s="3" t="s">
        <v>354</v>
      </c>
      <c r="AH61" s="3" t="s">
        <v>80</v>
      </c>
      <c r="AI61" s="2" t="s">
        <v>366</v>
      </c>
      <c r="AJ61" s="3" t="s">
        <v>367</v>
      </c>
      <c r="AK61" s="3"/>
      <c r="AL61" s="3"/>
      <c r="AM61" s="4"/>
      <c r="AN61" s="6">
        <v>4.4999999999999998E-2</v>
      </c>
      <c r="AO61" s="6"/>
      <c r="AP61" s="6"/>
      <c r="AQ61" s="3" t="s">
        <v>83</v>
      </c>
    </row>
    <row r="62" spans="1:43" x14ac:dyDescent="0.6">
      <c r="A62" s="2" t="s">
        <v>321</v>
      </c>
      <c r="B62" s="2" t="s">
        <v>45</v>
      </c>
      <c r="C62" s="3"/>
      <c r="D62" s="3"/>
      <c r="E62" s="3" t="s">
        <v>368</v>
      </c>
      <c r="F62" s="3" t="s">
        <v>346</v>
      </c>
      <c r="G62" s="2" t="s">
        <v>242</v>
      </c>
      <c r="H62" s="3" t="s">
        <v>243</v>
      </c>
      <c r="I62" s="3" t="s">
        <v>50</v>
      </c>
      <c r="J62" s="3" t="s">
        <v>161</v>
      </c>
      <c r="K62" s="2" t="s">
        <v>347</v>
      </c>
      <c r="L62" s="2" t="s">
        <v>244</v>
      </c>
      <c r="M62" s="2" t="s">
        <v>369</v>
      </c>
      <c r="N62" s="3" t="s">
        <v>370</v>
      </c>
      <c r="O62" s="3" t="s">
        <v>371</v>
      </c>
      <c r="P62" s="3" t="s">
        <v>372</v>
      </c>
      <c r="Q62" s="4">
        <v>1200</v>
      </c>
      <c r="R62" s="2" t="s">
        <v>56</v>
      </c>
      <c r="S62" s="5">
        <v>1299.4000000000001</v>
      </c>
      <c r="T62" s="6">
        <v>9.1999999999999998E-2</v>
      </c>
      <c r="U62" s="5">
        <v>110.4</v>
      </c>
      <c r="V62" s="4">
        <v>143454</v>
      </c>
      <c r="W62" s="4"/>
      <c r="X62" s="3" t="s">
        <v>115</v>
      </c>
      <c r="Y62" s="3" t="s">
        <v>243</v>
      </c>
      <c r="Z62" s="3" t="s">
        <v>74</v>
      </c>
      <c r="AA62" s="3" t="s">
        <v>75</v>
      </c>
      <c r="AB62" s="3" t="s">
        <v>331</v>
      </c>
      <c r="AC62" s="3" t="s">
        <v>58</v>
      </c>
      <c r="AD62" s="3"/>
      <c r="AE62" s="3"/>
      <c r="AF62" s="3" t="s">
        <v>353</v>
      </c>
      <c r="AG62" s="3" t="s">
        <v>354</v>
      </c>
      <c r="AH62" s="3" t="s">
        <v>80</v>
      </c>
      <c r="AI62" s="2" t="s">
        <v>373</v>
      </c>
      <c r="AJ62" s="3" t="s">
        <v>374</v>
      </c>
      <c r="AK62" s="3"/>
      <c r="AL62" s="3"/>
      <c r="AM62" s="4"/>
      <c r="AN62" s="6">
        <v>0.08</v>
      </c>
      <c r="AO62" s="6"/>
      <c r="AP62" s="6"/>
      <c r="AQ62" s="3" t="s">
        <v>83</v>
      </c>
    </row>
    <row r="63" spans="1:43" x14ac:dyDescent="0.6">
      <c r="A63" s="2" t="s">
        <v>321</v>
      </c>
      <c r="B63" s="2" t="s">
        <v>45</v>
      </c>
      <c r="C63" s="3"/>
      <c r="D63" s="3"/>
      <c r="E63" s="3" t="s">
        <v>375</v>
      </c>
      <c r="F63" s="3" t="s">
        <v>346</v>
      </c>
      <c r="G63" s="2" t="s">
        <v>242</v>
      </c>
      <c r="H63" s="3" t="s">
        <v>243</v>
      </c>
      <c r="I63" s="3" t="s">
        <v>50</v>
      </c>
      <c r="J63" s="3" t="s">
        <v>161</v>
      </c>
      <c r="K63" s="2" t="s">
        <v>347</v>
      </c>
      <c r="L63" s="2" t="s">
        <v>244</v>
      </c>
      <c r="M63" s="2" t="s">
        <v>369</v>
      </c>
      <c r="N63" s="3" t="s">
        <v>370</v>
      </c>
      <c r="O63" s="3" t="s">
        <v>371</v>
      </c>
      <c r="P63" s="3" t="s">
        <v>372</v>
      </c>
      <c r="Q63" s="4">
        <v>1200</v>
      </c>
      <c r="R63" s="2" t="s">
        <v>56</v>
      </c>
      <c r="S63" s="5">
        <v>1299.4000000000001</v>
      </c>
      <c r="T63" s="6">
        <v>9.1999999999999998E-2</v>
      </c>
      <c r="U63" s="5">
        <v>110.4</v>
      </c>
      <c r="V63" s="4">
        <v>143454</v>
      </c>
      <c r="W63" s="4"/>
      <c r="X63" s="3" t="s">
        <v>115</v>
      </c>
      <c r="Y63" s="3" t="s">
        <v>243</v>
      </c>
      <c r="Z63" s="3" t="s">
        <v>74</v>
      </c>
      <c r="AA63" s="3" t="s">
        <v>75</v>
      </c>
      <c r="AB63" s="3" t="s">
        <v>331</v>
      </c>
      <c r="AC63" s="3" t="s">
        <v>58</v>
      </c>
      <c r="AD63" s="3"/>
      <c r="AE63" s="3"/>
      <c r="AF63" s="3" t="s">
        <v>353</v>
      </c>
      <c r="AG63" s="3" t="s">
        <v>354</v>
      </c>
      <c r="AH63" s="3" t="s">
        <v>80</v>
      </c>
      <c r="AI63" s="2" t="s">
        <v>376</v>
      </c>
      <c r="AJ63" s="3" t="s">
        <v>377</v>
      </c>
      <c r="AK63" s="3"/>
      <c r="AL63" s="3"/>
      <c r="AM63" s="4"/>
      <c r="AN63" s="6">
        <v>0.08</v>
      </c>
      <c r="AO63" s="6"/>
      <c r="AP63" s="6"/>
      <c r="AQ63" s="3" t="s">
        <v>83</v>
      </c>
    </row>
    <row r="64" spans="1:43" x14ac:dyDescent="0.6">
      <c r="A64" s="2" t="s">
        <v>321</v>
      </c>
      <c r="B64" s="2" t="s">
        <v>45</v>
      </c>
      <c r="C64" s="3"/>
      <c r="D64" s="3"/>
      <c r="E64" s="3" t="s">
        <v>378</v>
      </c>
      <c r="F64" s="3" t="s">
        <v>346</v>
      </c>
      <c r="G64" s="2" t="s">
        <v>242</v>
      </c>
      <c r="H64" s="3" t="s">
        <v>243</v>
      </c>
      <c r="I64" s="3" t="s">
        <v>50</v>
      </c>
      <c r="J64" s="3" t="s">
        <v>161</v>
      </c>
      <c r="K64" s="2" t="s">
        <v>347</v>
      </c>
      <c r="L64" s="2" t="s">
        <v>244</v>
      </c>
      <c r="M64" s="2" t="s">
        <v>369</v>
      </c>
      <c r="N64" s="3" t="s">
        <v>370</v>
      </c>
      <c r="O64" s="3" t="s">
        <v>371</v>
      </c>
      <c r="P64" s="3" t="s">
        <v>372</v>
      </c>
      <c r="Q64" s="4">
        <v>1200</v>
      </c>
      <c r="R64" s="2" t="s">
        <v>56</v>
      </c>
      <c r="S64" s="5">
        <v>1299.4000000000001</v>
      </c>
      <c r="T64" s="6">
        <v>9.1999999999999998E-2</v>
      </c>
      <c r="U64" s="5">
        <v>110.4</v>
      </c>
      <c r="V64" s="4">
        <v>143454</v>
      </c>
      <c r="W64" s="4"/>
      <c r="X64" s="3" t="s">
        <v>115</v>
      </c>
      <c r="Y64" s="3" t="s">
        <v>243</v>
      </c>
      <c r="Z64" s="3" t="s">
        <v>74</v>
      </c>
      <c r="AA64" s="3" t="s">
        <v>75</v>
      </c>
      <c r="AB64" s="3" t="s">
        <v>331</v>
      </c>
      <c r="AC64" s="3" t="s">
        <v>58</v>
      </c>
      <c r="AD64" s="3"/>
      <c r="AE64" s="3"/>
      <c r="AF64" s="3" t="s">
        <v>353</v>
      </c>
      <c r="AG64" s="3" t="s">
        <v>354</v>
      </c>
      <c r="AH64" s="3" t="s">
        <v>80</v>
      </c>
      <c r="AI64" s="2" t="s">
        <v>379</v>
      </c>
      <c r="AJ64" s="3" t="s">
        <v>380</v>
      </c>
      <c r="AK64" s="3"/>
      <c r="AL64" s="3"/>
      <c r="AM64" s="4"/>
      <c r="AN64" s="6">
        <v>0.08</v>
      </c>
      <c r="AO64" s="6"/>
      <c r="AP64" s="6"/>
      <c r="AQ64" s="3" t="s">
        <v>83</v>
      </c>
    </row>
    <row r="65" spans="1:43" x14ac:dyDescent="0.6">
      <c r="A65" s="2" t="s">
        <v>321</v>
      </c>
      <c r="B65" s="2" t="s">
        <v>45</v>
      </c>
      <c r="C65" s="3"/>
      <c r="D65" s="3"/>
      <c r="E65" s="3" t="s">
        <v>381</v>
      </c>
      <c r="F65" s="3" t="s">
        <v>346</v>
      </c>
      <c r="G65" s="2" t="s">
        <v>242</v>
      </c>
      <c r="H65" s="3" t="s">
        <v>243</v>
      </c>
      <c r="I65" s="3" t="s">
        <v>50</v>
      </c>
      <c r="J65" s="3" t="s">
        <v>161</v>
      </c>
      <c r="K65" s="2" t="s">
        <v>347</v>
      </c>
      <c r="L65" s="2" t="s">
        <v>244</v>
      </c>
      <c r="M65" s="2" t="s">
        <v>382</v>
      </c>
      <c r="N65" s="3" t="s">
        <v>383</v>
      </c>
      <c r="O65" s="3" t="s">
        <v>384</v>
      </c>
      <c r="P65" s="3" t="s">
        <v>385</v>
      </c>
      <c r="Q65" s="4">
        <v>32000</v>
      </c>
      <c r="R65" s="2" t="s">
        <v>56</v>
      </c>
      <c r="S65" s="5">
        <v>1299.4000000000001</v>
      </c>
      <c r="T65" s="6">
        <v>0.08</v>
      </c>
      <c r="U65" s="5">
        <v>2560</v>
      </c>
      <c r="V65" s="4">
        <v>3326464</v>
      </c>
      <c r="W65" s="4"/>
      <c r="X65" s="3" t="s">
        <v>115</v>
      </c>
      <c r="Y65" s="3" t="s">
        <v>243</v>
      </c>
      <c r="Z65" s="3" t="s">
        <v>88</v>
      </c>
      <c r="AA65" s="3" t="s">
        <v>117</v>
      </c>
      <c r="AB65" s="3" t="s">
        <v>386</v>
      </c>
      <c r="AC65" s="3" t="s">
        <v>58</v>
      </c>
      <c r="AD65" s="3"/>
      <c r="AE65" s="3"/>
      <c r="AF65" s="3" t="s">
        <v>353</v>
      </c>
      <c r="AG65" s="3" t="s">
        <v>354</v>
      </c>
      <c r="AH65" s="3" t="s">
        <v>80</v>
      </c>
      <c r="AI65" s="2" t="s">
        <v>387</v>
      </c>
      <c r="AJ65" s="3" t="s">
        <v>388</v>
      </c>
      <c r="AK65" s="3"/>
      <c r="AL65" s="3"/>
      <c r="AM65" s="4"/>
      <c r="AN65" s="6">
        <v>7.0000000000000007E-2</v>
      </c>
      <c r="AO65" s="6"/>
      <c r="AP65" s="6"/>
      <c r="AQ65" s="3" t="s">
        <v>123</v>
      </c>
    </row>
    <row r="66" spans="1:43" x14ac:dyDescent="0.6">
      <c r="A66" s="2" t="s">
        <v>321</v>
      </c>
      <c r="B66" s="2" t="s">
        <v>45</v>
      </c>
      <c r="C66" s="3"/>
      <c r="D66" s="3"/>
      <c r="E66" s="3" t="s">
        <v>389</v>
      </c>
      <c r="F66" s="3" t="s">
        <v>346</v>
      </c>
      <c r="G66" s="2" t="s">
        <v>242</v>
      </c>
      <c r="H66" s="3" t="s">
        <v>243</v>
      </c>
      <c r="I66" s="3" t="s">
        <v>50</v>
      </c>
      <c r="J66" s="3" t="s">
        <v>161</v>
      </c>
      <c r="K66" s="2" t="s">
        <v>347</v>
      </c>
      <c r="L66" s="2" t="s">
        <v>244</v>
      </c>
      <c r="M66" s="2" t="s">
        <v>382</v>
      </c>
      <c r="N66" s="3" t="s">
        <v>383</v>
      </c>
      <c r="O66" s="3" t="s">
        <v>384</v>
      </c>
      <c r="P66" s="3" t="s">
        <v>385</v>
      </c>
      <c r="Q66" s="4">
        <v>32000</v>
      </c>
      <c r="R66" s="2" t="s">
        <v>56</v>
      </c>
      <c r="S66" s="5">
        <v>1299.4000000000001</v>
      </c>
      <c r="T66" s="6">
        <v>0.08</v>
      </c>
      <c r="U66" s="5">
        <v>2560</v>
      </c>
      <c r="V66" s="4">
        <v>3326464</v>
      </c>
      <c r="W66" s="4"/>
      <c r="X66" s="3" t="s">
        <v>115</v>
      </c>
      <c r="Y66" s="3" t="s">
        <v>243</v>
      </c>
      <c r="Z66" s="3" t="s">
        <v>88</v>
      </c>
      <c r="AA66" s="3" t="s">
        <v>117</v>
      </c>
      <c r="AB66" s="3" t="s">
        <v>386</v>
      </c>
      <c r="AC66" s="3" t="s">
        <v>58</v>
      </c>
      <c r="AD66" s="3"/>
      <c r="AE66" s="3" t="s">
        <v>192</v>
      </c>
      <c r="AF66" s="3" t="s">
        <v>353</v>
      </c>
      <c r="AG66" s="3" t="s">
        <v>354</v>
      </c>
      <c r="AH66" s="3" t="s">
        <v>80</v>
      </c>
      <c r="AI66" s="2" t="s">
        <v>390</v>
      </c>
      <c r="AJ66" s="3" t="s">
        <v>391</v>
      </c>
      <c r="AK66" s="3"/>
      <c r="AL66" s="3"/>
      <c r="AM66" s="4"/>
      <c r="AN66" s="6">
        <v>7.0000000000000007E-2</v>
      </c>
      <c r="AO66" s="6"/>
      <c r="AP66" s="6"/>
      <c r="AQ66" s="3" t="s">
        <v>123</v>
      </c>
    </row>
    <row r="67" spans="1:43" x14ac:dyDescent="0.6">
      <c r="A67" s="2" t="s">
        <v>321</v>
      </c>
      <c r="B67" s="2" t="s">
        <v>45</v>
      </c>
      <c r="C67" s="3"/>
      <c r="D67" s="3"/>
      <c r="E67" s="3" t="s">
        <v>392</v>
      </c>
      <c r="F67" s="3" t="s">
        <v>346</v>
      </c>
      <c r="G67" s="2" t="s">
        <v>242</v>
      </c>
      <c r="H67" s="3" t="s">
        <v>243</v>
      </c>
      <c r="I67" s="3" t="s">
        <v>50</v>
      </c>
      <c r="J67" s="3" t="s">
        <v>161</v>
      </c>
      <c r="K67" s="2" t="s">
        <v>347</v>
      </c>
      <c r="L67" s="2" t="s">
        <v>244</v>
      </c>
      <c r="M67" s="2" t="s">
        <v>393</v>
      </c>
      <c r="N67" s="3" t="s">
        <v>394</v>
      </c>
      <c r="O67" s="3" t="s">
        <v>395</v>
      </c>
      <c r="P67" s="3" t="s">
        <v>396</v>
      </c>
      <c r="Q67" s="4">
        <v>30000</v>
      </c>
      <c r="R67" s="2" t="s">
        <v>56</v>
      </c>
      <c r="S67" s="5">
        <v>1299.4000000000001</v>
      </c>
      <c r="T67" s="6">
        <v>2.8000000000000001E-2</v>
      </c>
      <c r="U67" s="5">
        <v>840</v>
      </c>
      <c r="V67" s="4">
        <v>1091496</v>
      </c>
      <c r="W67" s="4"/>
      <c r="X67" s="3" t="s">
        <v>115</v>
      </c>
      <c r="Y67" s="3" t="s">
        <v>243</v>
      </c>
      <c r="Z67" s="3" t="s">
        <v>88</v>
      </c>
      <c r="AA67" s="3" t="s">
        <v>117</v>
      </c>
      <c r="AB67" s="3" t="s">
        <v>90</v>
      </c>
      <c r="AC67" s="3" t="s">
        <v>58</v>
      </c>
      <c r="AD67" s="3"/>
      <c r="AE67" s="3" t="s">
        <v>397</v>
      </c>
      <c r="AF67" s="3" t="s">
        <v>353</v>
      </c>
      <c r="AG67" s="3" t="s">
        <v>354</v>
      </c>
      <c r="AH67" s="3" t="s">
        <v>80</v>
      </c>
      <c r="AI67" s="2" t="s">
        <v>398</v>
      </c>
      <c r="AJ67" s="3" t="s">
        <v>399</v>
      </c>
      <c r="AK67" s="3"/>
      <c r="AL67" s="3"/>
      <c r="AM67" s="4"/>
      <c r="AN67" s="6">
        <v>1.7999999999999999E-2</v>
      </c>
      <c r="AO67" s="6"/>
      <c r="AP67" s="6"/>
      <c r="AQ67" s="3" t="s">
        <v>83</v>
      </c>
    </row>
    <row r="68" spans="1:43" x14ac:dyDescent="0.6">
      <c r="A68" s="2" t="s">
        <v>321</v>
      </c>
      <c r="B68" s="2" t="s">
        <v>45</v>
      </c>
      <c r="C68" s="3"/>
      <c r="D68" s="3"/>
      <c r="E68" s="3" t="s">
        <v>400</v>
      </c>
      <c r="F68" s="3" t="s">
        <v>346</v>
      </c>
      <c r="G68" s="2" t="s">
        <v>242</v>
      </c>
      <c r="H68" s="3" t="s">
        <v>243</v>
      </c>
      <c r="I68" s="3" t="s">
        <v>50</v>
      </c>
      <c r="J68" s="3" t="s">
        <v>161</v>
      </c>
      <c r="K68" s="2" t="s">
        <v>347</v>
      </c>
      <c r="L68" s="2" t="s">
        <v>244</v>
      </c>
      <c r="M68" s="2" t="s">
        <v>401</v>
      </c>
      <c r="N68" s="3" t="s">
        <v>402</v>
      </c>
      <c r="O68" s="3" t="s">
        <v>403</v>
      </c>
      <c r="P68" s="3" t="s">
        <v>404</v>
      </c>
      <c r="Q68" s="4">
        <v>24000</v>
      </c>
      <c r="R68" s="2" t="s">
        <v>56</v>
      </c>
      <c r="S68" s="5">
        <v>1299.4000000000001</v>
      </c>
      <c r="T68" s="6">
        <v>3.3950000000000001E-2</v>
      </c>
      <c r="U68" s="5">
        <v>814.8</v>
      </c>
      <c r="V68" s="4">
        <v>1058751</v>
      </c>
      <c r="W68" s="4"/>
      <c r="X68" s="3" t="s">
        <v>115</v>
      </c>
      <c r="Y68" s="3" t="s">
        <v>243</v>
      </c>
      <c r="Z68" s="3" t="s">
        <v>74</v>
      </c>
      <c r="AA68" s="3" t="s">
        <v>95</v>
      </c>
      <c r="AB68" s="3" t="s">
        <v>247</v>
      </c>
      <c r="AC68" s="3" t="s">
        <v>58</v>
      </c>
      <c r="AD68" s="3"/>
      <c r="AE68" s="3"/>
      <c r="AF68" s="3" t="s">
        <v>353</v>
      </c>
      <c r="AG68" s="3" t="s">
        <v>354</v>
      </c>
      <c r="AH68" s="3" t="s">
        <v>80</v>
      </c>
      <c r="AI68" s="2" t="s">
        <v>405</v>
      </c>
      <c r="AJ68" s="3" t="s">
        <v>406</v>
      </c>
      <c r="AK68" s="3"/>
      <c r="AL68" s="3"/>
      <c r="AM68" s="4"/>
      <c r="AN68" s="6">
        <v>2.3E-2</v>
      </c>
      <c r="AO68" s="6"/>
      <c r="AP68" s="6"/>
      <c r="AQ68" s="3" t="s">
        <v>83</v>
      </c>
    </row>
    <row r="69" spans="1:43" x14ac:dyDescent="0.6">
      <c r="A69" s="2" t="s">
        <v>321</v>
      </c>
      <c r="B69" s="2" t="s">
        <v>45</v>
      </c>
      <c r="C69" s="3"/>
      <c r="D69" s="3"/>
      <c r="E69" s="3" t="s">
        <v>407</v>
      </c>
      <c r="F69" s="3" t="s">
        <v>346</v>
      </c>
      <c r="G69" s="2" t="s">
        <v>242</v>
      </c>
      <c r="H69" s="3" t="s">
        <v>243</v>
      </c>
      <c r="I69" s="3" t="s">
        <v>50</v>
      </c>
      <c r="J69" s="3" t="s">
        <v>161</v>
      </c>
      <c r="K69" s="2" t="s">
        <v>347</v>
      </c>
      <c r="L69" s="2" t="s">
        <v>244</v>
      </c>
      <c r="M69" s="2" t="s">
        <v>401</v>
      </c>
      <c r="N69" s="3" t="s">
        <v>402</v>
      </c>
      <c r="O69" s="3" t="s">
        <v>403</v>
      </c>
      <c r="P69" s="3" t="s">
        <v>404</v>
      </c>
      <c r="Q69" s="4">
        <v>18000</v>
      </c>
      <c r="R69" s="2" t="s">
        <v>56</v>
      </c>
      <c r="S69" s="5">
        <v>1299.4000000000001</v>
      </c>
      <c r="T69" s="6">
        <v>3.3950000000000001E-2</v>
      </c>
      <c r="U69" s="5">
        <v>611.1</v>
      </c>
      <c r="V69" s="4">
        <v>794063</v>
      </c>
      <c r="W69" s="4"/>
      <c r="X69" s="3" t="s">
        <v>115</v>
      </c>
      <c r="Y69" s="3" t="s">
        <v>243</v>
      </c>
      <c r="Z69" s="3" t="s">
        <v>74</v>
      </c>
      <c r="AA69" s="3" t="s">
        <v>95</v>
      </c>
      <c r="AB69" s="3" t="s">
        <v>247</v>
      </c>
      <c r="AC69" s="3" t="s">
        <v>58</v>
      </c>
      <c r="AD69" s="3"/>
      <c r="AE69" s="3" t="s">
        <v>192</v>
      </c>
      <c r="AF69" s="3" t="s">
        <v>353</v>
      </c>
      <c r="AG69" s="3" t="s">
        <v>354</v>
      </c>
      <c r="AH69" s="3" t="s">
        <v>80</v>
      </c>
      <c r="AI69" s="2" t="s">
        <v>408</v>
      </c>
      <c r="AJ69" s="3" t="s">
        <v>409</v>
      </c>
      <c r="AK69" s="3"/>
      <c r="AL69" s="3"/>
      <c r="AM69" s="4"/>
      <c r="AN69" s="6">
        <v>2.3E-2</v>
      </c>
      <c r="AO69" s="6"/>
      <c r="AP69" s="6"/>
      <c r="AQ69" s="3" t="s">
        <v>83</v>
      </c>
    </row>
    <row r="70" spans="1:43" x14ac:dyDescent="0.6">
      <c r="A70" s="2" t="s">
        <v>321</v>
      </c>
      <c r="B70" s="2" t="s">
        <v>45</v>
      </c>
      <c r="C70" s="3"/>
      <c r="D70" s="3"/>
      <c r="E70" s="3" t="s">
        <v>410</v>
      </c>
      <c r="F70" s="3" t="s">
        <v>346</v>
      </c>
      <c r="G70" s="2" t="s">
        <v>242</v>
      </c>
      <c r="H70" s="3" t="s">
        <v>243</v>
      </c>
      <c r="I70" s="3" t="s">
        <v>50</v>
      </c>
      <c r="J70" s="3" t="s">
        <v>161</v>
      </c>
      <c r="K70" s="2" t="s">
        <v>347</v>
      </c>
      <c r="L70" s="2" t="s">
        <v>244</v>
      </c>
      <c r="M70" s="2" t="s">
        <v>411</v>
      </c>
      <c r="N70" s="3" t="s">
        <v>412</v>
      </c>
      <c r="O70" s="3" t="s">
        <v>413</v>
      </c>
      <c r="P70" s="3" t="s">
        <v>414</v>
      </c>
      <c r="Q70" s="4">
        <v>12000</v>
      </c>
      <c r="R70" s="2" t="s">
        <v>56</v>
      </c>
      <c r="S70" s="5">
        <v>1299.4000000000001</v>
      </c>
      <c r="T70" s="6">
        <v>3.3950000000000001E-2</v>
      </c>
      <c r="U70" s="5">
        <v>407.4</v>
      </c>
      <c r="V70" s="4">
        <v>529376</v>
      </c>
      <c r="W70" s="4"/>
      <c r="X70" s="3" t="s">
        <v>115</v>
      </c>
      <c r="Y70" s="3" t="s">
        <v>243</v>
      </c>
      <c r="Z70" s="3" t="s">
        <v>74</v>
      </c>
      <c r="AA70" s="3" t="s">
        <v>95</v>
      </c>
      <c r="AB70" s="3" t="s">
        <v>415</v>
      </c>
      <c r="AC70" s="3" t="s">
        <v>58</v>
      </c>
      <c r="AD70" s="3"/>
      <c r="AE70" s="3"/>
      <c r="AF70" s="3" t="s">
        <v>353</v>
      </c>
      <c r="AG70" s="3" t="s">
        <v>354</v>
      </c>
      <c r="AH70" s="3" t="s">
        <v>80</v>
      </c>
      <c r="AI70" s="2" t="s">
        <v>416</v>
      </c>
      <c r="AJ70" s="3" t="s">
        <v>417</v>
      </c>
      <c r="AK70" s="3"/>
      <c r="AL70" s="3"/>
      <c r="AM70" s="4"/>
      <c r="AN70" s="6">
        <v>2.3E-2</v>
      </c>
      <c r="AO70" s="6"/>
      <c r="AP70" s="6"/>
      <c r="AQ70" s="3" t="s">
        <v>83</v>
      </c>
    </row>
    <row r="71" spans="1:43" x14ac:dyDescent="0.6">
      <c r="A71" s="2" t="s">
        <v>321</v>
      </c>
      <c r="B71" s="2" t="s">
        <v>45</v>
      </c>
      <c r="C71" s="3"/>
      <c r="D71" s="3"/>
      <c r="E71" s="3" t="s">
        <v>418</v>
      </c>
      <c r="F71" s="3" t="s">
        <v>346</v>
      </c>
      <c r="G71" s="2" t="s">
        <v>242</v>
      </c>
      <c r="H71" s="3" t="s">
        <v>243</v>
      </c>
      <c r="I71" s="3" t="s">
        <v>50</v>
      </c>
      <c r="J71" s="3" t="s">
        <v>161</v>
      </c>
      <c r="K71" s="2" t="s">
        <v>347</v>
      </c>
      <c r="L71" s="2" t="s">
        <v>244</v>
      </c>
      <c r="M71" s="2" t="s">
        <v>411</v>
      </c>
      <c r="N71" s="3" t="s">
        <v>412</v>
      </c>
      <c r="O71" s="3" t="s">
        <v>413</v>
      </c>
      <c r="P71" s="3" t="s">
        <v>414</v>
      </c>
      <c r="Q71" s="4">
        <v>12000</v>
      </c>
      <c r="R71" s="2" t="s">
        <v>56</v>
      </c>
      <c r="S71" s="5">
        <v>1299.4000000000001</v>
      </c>
      <c r="T71" s="6">
        <v>3.3950000000000001E-2</v>
      </c>
      <c r="U71" s="5">
        <v>407.4</v>
      </c>
      <c r="V71" s="4">
        <v>529376</v>
      </c>
      <c r="W71" s="4"/>
      <c r="X71" s="3" t="s">
        <v>115</v>
      </c>
      <c r="Y71" s="3" t="s">
        <v>243</v>
      </c>
      <c r="Z71" s="3" t="s">
        <v>74</v>
      </c>
      <c r="AA71" s="3" t="s">
        <v>95</v>
      </c>
      <c r="AB71" s="3" t="s">
        <v>415</v>
      </c>
      <c r="AC71" s="3" t="s">
        <v>58</v>
      </c>
      <c r="AD71" s="3"/>
      <c r="AE71" s="3"/>
      <c r="AF71" s="3" t="s">
        <v>353</v>
      </c>
      <c r="AG71" s="3" t="s">
        <v>354</v>
      </c>
      <c r="AH71" s="3" t="s">
        <v>80</v>
      </c>
      <c r="AI71" s="2" t="s">
        <v>419</v>
      </c>
      <c r="AJ71" s="3" t="s">
        <v>420</v>
      </c>
      <c r="AK71" s="3"/>
      <c r="AL71" s="3"/>
      <c r="AM71" s="4"/>
      <c r="AN71" s="6">
        <v>2.3E-2</v>
      </c>
      <c r="AO71" s="6"/>
      <c r="AP71" s="6"/>
      <c r="AQ71" s="3" t="s">
        <v>83</v>
      </c>
    </row>
    <row r="72" spans="1:43" x14ac:dyDescent="0.6">
      <c r="A72" s="2" t="s">
        <v>321</v>
      </c>
      <c r="B72" s="2" t="s">
        <v>45</v>
      </c>
      <c r="C72" s="3"/>
      <c r="D72" s="3"/>
      <c r="E72" s="3" t="s">
        <v>410</v>
      </c>
      <c r="F72" s="3" t="s">
        <v>346</v>
      </c>
      <c r="G72" s="2" t="s">
        <v>242</v>
      </c>
      <c r="H72" s="3" t="s">
        <v>243</v>
      </c>
      <c r="I72" s="3" t="s">
        <v>50</v>
      </c>
      <c r="J72" s="3" t="s">
        <v>161</v>
      </c>
      <c r="K72" s="2" t="s">
        <v>347</v>
      </c>
      <c r="L72" s="2" t="s">
        <v>244</v>
      </c>
      <c r="M72" s="2" t="s">
        <v>421</v>
      </c>
      <c r="N72" s="3" t="s">
        <v>422</v>
      </c>
      <c r="O72" s="3" t="s">
        <v>423</v>
      </c>
      <c r="P72" s="3" t="s">
        <v>424</v>
      </c>
      <c r="Q72" s="4">
        <v>12000</v>
      </c>
      <c r="R72" s="2" t="s">
        <v>56</v>
      </c>
      <c r="S72" s="5">
        <v>1299.4000000000001</v>
      </c>
      <c r="T72" s="6">
        <v>3.3950000000000001E-2</v>
      </c>
      <c r="U72" s="5">
        <v>407.4</v>
      </c>
      <c r="V72" s="4">
        <v>529376</v>
      </c>
      <c r="W72" s="4"/>
      <c r="X72" s="3" t="s">
        <v>115</v>
      </c>
      <c r="Y72" s="3" t="s">
        <v>243</v>
      </c>
      <c r="Z72" s="3" t="s">
        <v>74</v>
      </c>
      <c r="AA72" s="3" t="s">
        <v>95</v>
      </c>
      <c r="AB72" s="3" t="s">
        <v>415</v>
      </c>
      <c r="AC72" s="3" t="s">
        <v>58</v>
      </c>
      <c r="AD72" s="3"/>
      <c r="AE72" s="3"/>
      <c r="AF72" s="3" t="s">
        <v>353</v>
      </c>
      <c r="AG72" s="3" t="s">
        <v>354</v>
      </c>
      <c r="AH72" s="3" t="s">
        <v>80</v>
      </c>
      <c r="AI72" s="2" t="s">
        <v>416</v>
      </c>
      <c r="AJ72" s="3" t="s">
        <v>417</v>
      </c>
      <c r="AK72" s="3"/>
      <c r="AL72" s="3"/>
      <c r="AM72" s="4"/>
      <c r="AN72" s="6">
        <v>2.3E-2</v>
      </c>
      <c r="AO72" s="6"/>
      <c r="AP72" s="6"/>
      <c r="AQ72" s="3" t="s">
        <v>83</v>
      </c>
    </row>
    <row r="73" spans="1:43" x14ac:dyDescent="0.6">
      <c r="A73" s="2" t="s">
        <v>321</v>
      </c>
      <c r="B73" s="2" t="s">
        <v>45</v>
      </c>
      <c r="C73" s="3"/>
      <c r="D73" s="3"/>
      <c r="E73" s="3" t="s">
        <v>400</v>
      </c>
      <c r="F73" s="3" t="s">
        <v>346</v>
      </c>
      <c r="G73" s="2" t="s">
        <v>242</v>
      </c>
      <c r="H73" s="3" t="s">
        <v>243</v>
      </c>
      <c r="I73" s="3" t="s">
        <v>50</v>
      </c>
      <c r="J73" s="3" t="s">
        <v>161</v>
      </c>
      <c r="K73" s="2" t="s">
        <v>347</v>
      </c>
      <c r="L73" s="2" t="s">
        <v>244</v>
      </c>
      <c r="M73" s="2" t="s">
        <v>421</v>
      </c>
      <c r="N73" s="3" t="s">
        <v>422</v>
      </c>
      <c r="O73" s="3" t="s">
        <v>423</v>
      </c>
      <c r="P73" s="3" t="s">
        <v>424</v>
      </c>
      <c r="Q73" s="4">
        <v>48000</v>
      </c>
      <c r="R73" s="2" t="s">
        <v>56</v>
      </c>
      <c r="S73" s="5">
        <v>1299.4000000000001</v>
      </c>
      <c r="T73" s="6">
        <v>3.3950000000000001E-2</v>
      </c>
      <c r="U73" s="5">
        <v>1629.6</v>
      </c>
      <c r="V73" s="4">
        <v>2117502</v>
      </c>
      <c r="W73" s="4"/>
      <c r="X73" s="3" t="s">
        <v>115</v>
      </c>
      <c r="Y73" s="3" t="s">
        <v>243</v>
      </c>
      <c r="Z73" s="3" t="s">
        <v>74</v>
      </c>
      <c r="AA73" s="3" t="s">
        <v>95</v>
      </c>
      <c r="AB73" s="3" t="s">
        <v>415</v>
      </c>
      <c r="AC73" s="3" t="s">
        <v>58</v>
      </c>
      <c r="AD73" s="3"/>
      <c r="AE73" s="3"/>
      <c r="AF73" s="3" t="s">
        <v>353</v>
      </c>
      <c r="AG73" s="3" t="s">
        <v>354</v>
      </c>
      <c r="AH73" s="3" t="s">
        <v>80</v>
      </c>
      <c r="AI73" s="2" t="s">
        <v>405</v>
      </c>
      <c r="AJ73" s="3" t="s">
        <v>406</v>
      </c>
      <c r="AK73" s="3"/>
      <c r="AL73" s="3"/>
      <c r="AM73" s="4"/>
      <c r="AN73" s="6">
        <v>2.3E-2</v>
      </c>
      <c r="AO73" s="6"/>
      <c r="AP73" s="6"/>
      <c r="AQ73" s="3" t="s">
        <v>83</v>
      </c>
    </row>
    <row r="74" spans="1:43" x14ac:dyDescent="0.6">
      <c r="A74" s="2" t="s">
        <v>321</v>
      </c>
      <c r="B74" s="2" t="s">
        <v>45</v>
      </c>
      <c r="C74" s="3"/>
      <c r="D74" s="3"/>
      <c r="E74" s="3" t="s">
        <v>425</v>
      </c>
      <c r="F74" s="3" t="s">
        <v>346</v>
      </c>
      <c r="G74" s="2" t="s">
        <v>242</v>
      </c>
      <c r="H74" s="3" t="s">
        <v>243</v>
      </c>
      <c r="I74" s="3" t="s">
        <v>50</v>
      </c>
      <c r="J74" s="3" t="s">
        <v>161</v>
      </c>
      <c r="K74" s="2" t="s">
        <v>347</v>
      </c>
      <c r="L74" s="2" t="s">
        <v>244</v>
      </c>
      <c r="M74" s="2" t="s">
        <v>426</v>
      </c>
      <c r="N74" s="3" t="s">
        <v>427</v>
      </c>
      <c r="O74" s="3" t="s">
        <v>428</v>
      </c>
      <c r="P74" s="3" t="s">
        <v>243</v>
      </c>
      <c r="Q74" s="4">
        <v>4860</v>
      </c>
      <c r="R74" s="2" t="s">
        <v>56</v>
      </c>
      <c r="S74" s="5">
        <v>1299.4000000000001</v>
      </c>
      <c r="T74" s="6">
        <v>0.52</v>
      </c>
      <c r="U74" s="5">
        <v>2527.1999999999998</v>
      </c>
      <c r="V74" s="4">
        <v>3283844</v>
      </c>
      <c r="W74" s="4"/>
      <c r="X74" s="3" t="s">
        <v>115</v>
      </c>
      <c r="Y74" s="3" t="s">
        <v>243</v>
      </c>
      <c r="Z74" s="3" t="s">
        <v>429</v>
      </c>
      <c r="AA74" s="3" t="s">
        <v>430</v>
      </c>
      <c r="AB74" s="3" t="s">
        <v>431</v>
      </c>
      <c r="AC74" s="3" t="s">
        <v>58</v>
      </c>
      <c r="AD74" s="3"/>
      <c r="AE74" s="3"/>
      <c r="AF74" s="3" t="s">
        <v>353</v>
      </c>
      <c r="AG74" s="3" t="s">
        <v>354</v>
      </c>
      <c r="AH74" s="3" t="s">
        <v>80</v>
      </c>
      <c r="AI74" s="2" t="s">
        <v>432</v>
      </c>
      <c r="AJ74" s="3" t="s">
        <v>433</v>
      </c>
      <c r="AK74" s="3"/>
      <c r="AL74" s="3"/>
      <c r="AM74" s="4"/>
      <c r="AN74" s="6">
        <v>0.45942</v>
      </c>
      <c r="AO74" s="6"/>
      <c r="AP74" s="6"/>
      <c r="AQ74" s="3" t="s">
        <v>123</v>
      </c>
    </row>
    <row r="75" spans="1:43" x14ac:dyDescent="0.6">
      <c r="A75" s="2" t="s">
        <v>321</v>
      </c>
      <c r="B75" s="2" t="s">
        <v>45</v>
      </c>
      <c r="C75" s="3"/>
      <c r="D75" s="3"/>
      <c r="E75" s="3" t="s">
        <v>434</v>
      </c>
      <c r="F75" s="3" t="s">
        <v>346</v>
      </c>
      <c r="G75" s="2" t="s">
        <v>242</v>
      </c>
      <c r="H75" s="3" t="s">
        <v>243</v>
      </c>
      <c r="I75" s="3" t="s">
        <v>50</v>
      </c>
      <c r="J75" s="3" t="s">
        <v>161</v>
      </c>
      <c r="K75" s="2" t="s">
        <v>347</v>
      </c>
      <c r="L75" s="2" t="s">
        <v>244</v>
      </c>
      <c r="M75" s="2" t="s">
        <v>435</v>
      </c>
      <c r="N75" s="3" t="s">
        <v>436</v>
      </c>
      <c r="O75" s="3" t="s">
        <v>437</v>
      </c>
      <c r="P75" s="3" t="s">
        <v>243</v>
      </c>
      <c r="Q75" s="4">
        <v>3402</v>
      </c>
      <c r="R75" s="2" t="s">
        <v>56</v>
      </c>
      <c r="S75" s="5">
        <v>1299.4000000000001</v>
      </c>
      <c r="T75" s="6">
        <v>0.93</v>
      </c>
      <c r="U75" s="5">
        <v>3163.86</v>
      </c>
      <c r="V75" s="4">
        <v>4111120</v>
      </c>
      <c r="W75" s="4"/>
      <c r="X75" s="3" t="s">
        <v>115</v>
      </c>
      <c r="Y75" s="3" t="s">
        <v>243</v>
      </c>
      <c r="Z75" s="3" t="s">
        <v>429</v>
      </c>
      <c r="AA75" s="3" t="s">
        <v>430</v>
      </c>
      <c r="AB75" s="3" t="s">
        <v>431</v>
      </c>
      <c r="AC75" s="3" t="s">
        <v>58</v>
      </c>
      <c r="AD75" s="3"/>
      <c r="AE75" s="3"/>
      <c r="AF75" s="3" t="s">
        <v>353</v>
      </c>
      <c r="AG75" s="3" t="s">
        <v>354</v>
      </c>
      <c r="AH75" s="3" t="s">
        <v>80</v>
      </c>
      <c r="AI75" s="2" t="s">
        <v>438</v>
      </c>
      <c r="AJ75" s="3" t="s">
        <v>439</v>
      </c>
      <c r="AK75" s="3"/>
      <c r="AL75" s="3"/>
      <c r="AM75" s="4"/>
      <c r="AN75" s="6">
        <v>0.79049999999999998</v>
      </c>
      <c r="AO75" s="6"/>
      <c r="AP75" s="6"/>
      <c r="AQ75" s="3" t="s">
        <v>123</v>
      </c>
    </row>
    <row r="76" spans="1:43" x14ac:dyDescent="0.6">
      <c r="A76" s="2" t="s">
        <v>321</v>
      </c>
      <c r="B76" s="2" t="s">
        <v>45</v>
      </c>
      <c r="C76" s="3"/>
      <c r="D76" s="3"/>
      <c r="E76" s="3" t="s">
        <v>440</v>
      </c>
      <c r="F76" s="3" t="s">
        <v>346</v>
      </c>
      <c r="G76" s="2" t="s">
        <v>242</v>
      </c>
      <c r="H76" s="3" t="s">
        <v>243</v>
      </c>
      <c r="I76" s="3" t="s">
        <v>50</v>
      </c>
      <c r="J76" s="3" t="s">
        <v>161</v>
      </c>
      <c r="K76" s="2" t="s">
        <v>347</v>
      </c>
      <c r="L76" s="2" t="s">
        <v>244</v>
      </c>
      <c r="M76" s="2" t="s">
        <v>435</v>
      </c>
      <c r="N76" s="3" t="s">
        <v>436</v>
      </c>
      <c r="O76" s="3" t="s">
        <v>437</v>
      </c>
      <c r="P76" s="3" t="s">
        <v>243</v>
      </c>
      <c r="Q76" s="4">
        <v>3402</v>
      </c>
      <c r="R76" s="2" t="s">
        <v>56</v>
      </c>
      <c r="S76" s="5">
        <v>1299.4000000000001</v>
      </c>
      <c r="T76" s="6">
        <v>0.93</v>
      </c>
      <c r="U76" s="5">
        <v>3163.86</v>
      </c>
      <c r="V76" s="4">
        <v>4111120</v>
      </c>
      <c r="W76" s="4"/>
      <c r="X76" s="3" t="s">
        <v>115</v>
      </c>
      <c r="Y76" s="3" t="s">
        <v>243</v>
      </c>
      <c r="Z76" s="3" t="s">
        <v>429</v>
      </c>
      <c r="AA76" s="3" t="s">
        <v>430</v>
      </c>
      <c r="AB76" s="3" t="s">
        <v>431</v>
      </c>
      <c r="AC76" s="3" t="s">
        <v>58</v>
      </c>
      <c r="AD76" s="3"/>
      <c r="AE76" s="3"/>
      <c r="AF76" s="3" t="s">
        <v>353</v>
      </c>
      <c r="AG76" s="3" t="s">
        <v>354</v>
      </c>
      <c r="AH76" s="3" t="s">
        <v>80</v>
      </c>
      <c r="AI76" s="2" t="s">
        <v>441</v>
      </c>
      <c r="AJ76" s="3" t="s">
        <v>442</v>
      </c>
      <c r="AK76" s="3"/>
      <c r="AL76" s="3"/>
      <c r="AM76" s="4"/>
      <c r="AN76" s="6">
        <v>0.79049999999999998</v>
      </c>
      <c r="AO76" s="6"/>
      <c r="AP76" s="6"/>
      <c r="AQ76" s="3" t="s">
        <v>123</v>
      </c>
    </row>
    <row r="77" spans="1:43" x14ac:dyDescent="0.6">
      <c r="A77" s="2" t="s">
        <v>321</v>
      </c>
      <c r="B77" s="2" t="s">
        <v>45</v>
      </c>
      <c r="C77" s="3"/>
      <c r="D77" s="3"/>
      <c r="E77" s="3" t="s">
        <v>443</v>
      </c>
      <c r="F77" s="3" t="s">
        <v>346</v>
      </c>
      <c r="G77" s="2" t="s">
        <v>242</v>
      </c>
      <c r="H77" s="3" t="s">
        <v>243</v>
      </c>
      <c r="I77" s="3" t="s">
        <v>50</v>
      </c>
      <c r="J77" s="3" t="s">
        <v>161</v>
      </c>
      <c r="K77" s="2" t="s">
        <v>347</v>
      </c>
      <c r="L77" s="2" t="s">
        <v>244</v>
      </c>
      <c r="M77" s="2" t="s">
        <v>444</v>
      </c>
      <c r="N77" s="3" t="s">
        <v>445</v>
      </c>
      <c r="O77" s="3" t="s">
        <v>446</v>
      </c>
      <c r="P77" s="3" t="s">
        <v>243</v>
      </c>
      <c r="Q77" s="4">
        <v>18630</v>
      </c>
      <c r="R77" s="2" t="s">
        <v>56</v>
      </c>
      <c r="S77" s="5">
        <v>1299.4000000000001</v>
      </c>
      <c r="T77" s="6">
        <v>0.47</v>
      </c>
      <c r="U77" s="5">
        <v>8756.1</v>
      </c>
      <c r="V77" s="4">
        <v>11377676</v>
      </c>
      <c r="W77" s="4"/>
      <c r="X77" s="3" t="s">
        <v>115</v>
      </c>
      <c r="Y77" s="3" t="s">
        <v>243</v>
      </c>
      <c r="Z77" s="3" t="s">
        <v>429</v>
      </c>
      <c r="AA77" s="3" t="s">
        <v>430</v>
      </c>
      <c r="AB77" s="3" t="s">
        <v>431</v>
      </c>
      <c r="AC77" s="3" t="s">
        <v>58</v>
      </c>
      <c r="AD77" s="3"/>
      <c r="AE77" s="3"/>
      <c r="AF77" s="3" t="s">
        <v>353</v>
      </c>
      <c r="AG77" s="3" t="s">
        <v>354</v>
      </c>
      <c r="AH77" s="3" t="s">
        <v>80</v>
      </c>
      <c r="AI77" s="2" t="s">
        <v>447</v>
      </c>
      <c r="AJ77" s="3" t="s">
        <v>448</v>
      </c>
      <c r="AK77" s="3"/>
      <c r="AL77" s="3"/>
      <c r="AM77" s="4"/>
      <c r="AN77" s="6">
        <v>0.42</v>
      </c>
      <c r="AO77" s="6"/>
      <c r="AP77" s="6"/>
      <c r="AQ77" s="3" t="s">
        <v>123</v>
      </c>
    </row>
    <row r="78" spans="1:43" x14ac:dyDescent="0.6">
      <c r="A78" s="2" t="s">
        <v>321</v>
      </c>
      <c r="B78" s="2" t="s">
        <v>45</v>
      </c>
      <c r="C78" s="3"/>
      <c r="D78" s="3"/>
      <c r="E78" s="3" t="s">
        <v>449</v>
      </c>
      <c r="F78" s="3" t="s">
        <v>346</v>
      </c>
      <c r="G78" s="2" t="s">
        <v>242</v>
      </c>
      <c r="H78" s="3" t="s">
        <v>243</v>
      </c>
      <c r="I78" s="3" t="s">
        <v>50</v>
      </c>
      <c r="J78" s="3" t="s">
        <v>161</v>
      </c>
      <c r="K78" s="2" t="s">
        <v>347</v>
      </c>
      <c r="L78" s="2" t="s">
        <v>244</v>
      </c>
      <c r="M78" s="2" t="s">
        <v>450</v>
      </c>
      <c r="N78" s="3" t="s">
        <v>451</v>
      </c>
      <c r="O78" s="3" t="s">
        <v>452</v>
      </c>
      <c r="P78" s="3" t="s">
        <v>453</v>
      </c>
      <c r="Q78" s="4">
        <v>1040</v>
      </c>
      <c r="R78" s="2" t="s">
        <v>56</v>
      </c>
      <c r="S78" s="5">
        <v>1299.4000000000001</v>
      </c>
      <c r="T78" s="6">
        <v>0.32</v>
      </c>
      <c r="U78" s="5">
        <v>332.8</v>
      </c>
      <c r="V78" s="4">
        <v>432440</v>
      </c>
      <c r="W78" s="4"/>
      <c r="X78" s="3" t="s">
        <v>115</v>
      </c>
      <c r="Y78" s="3" t="s">
        <v>243</v>
      </c>
      <c r="Z78" s="3" t="s">
        <v>429</v>
      </c>
      <c r="AA78" s="3" t="s">
        <v>430</v>
      </c>
      <c r="AB78" s="3" t="s">
        <v>454</v>
      </c>
      <c r="AC78" s="3" t="s">
        <v>58</v>
      </c>
      <c r="AD78" s="3"/>
      <c r="AE78" s="3"/>
      <c r="AF78" s="3" t="s">
        <v>353</v>
      </c>
      <c r="AG78" s="3" t="s">
        <v>354</v>
      </c>
      <c r="AH78" s="3" t="s">
        <v>80</v>
      </c>
      <c r="AI78" s="2" t="s">
        <v>455</v>
      </c>
      <c r="AJ78" s="3" t="s">
        <v>456</v>
      </c>
      <c r="AK78" s="3"/>
      <c r="AL78" s="3"/>
      <c r="AM78" s="4"/>
      <c r="AN78" s="6">
        <v>0.3</v>
      </c>
      <c r="AO78" s="6"/>
      <c r="AP78" s="6"/>
      <c r="AQ78" s="3" t="s">
        <v>123</v>
      </c>
    </row>
    <row r="79" spans="1:43" x14ac:dyDescent="0.6">
      <c r="A79" s="2" t="s">
        <v>261</v>
      </c>
      <c r="B79" s="2" t="s">
        <v>239</v>
      </c>
      <c r="C79" s="3"/>
      <c r="D79" s="3"/>
      <c r="E79" s="3" t="s">
        <v>457</v>
      </c>
      <c r="F79" s="3" t="s">
        <v>458</v>
      </c>
      <c r="G79" s="2" t="s">
        <v>459</v>
      </c>
      <c r="H79" s="3" t="s">
        <v>460</v>
      </c>
      <c r="I79" s="3" t="s">
        <v>50</v>
      </c>
      <c r="J79" s="3" t="s">
        <v>161</v>
      </c>
      <c r="K79" s="2" t="s">
        <v>347</v>
      </c>
      <c r="L79" s="2" t="s">
        <v>461</v>
      </c>
      <c r="M79" s="2" t="s">
        <v>462</v>
      </c>
      <c r="N79" s="3" t="s">
        <v>463</v>
      </c>
      <c r="O79" s="3"/>
      <c r="P79" s="3" t="s">
        <v>464</v>
      </c>
      <c r="Q79" s="4">
        <v>20000</v>
      </c>
      <c r="R79" s="2"/>
      <c r="S79" s="5">
        <v>0</v>
      </c>
      <c r="T79" s="6">
        <v>91</v>
      </c>
      <c r="U79" s="5">
        <v>0</v>
      </c>
      <c r="V79" s="4">
        <v>1820000</v>
      </c>
      <c r="W79" s="4">
        <v>182000</v>
      </c>
      <c r="X79" s="3" t="s">
        <v>115</v>
      </c>
      <c r="Y79" s="3" t="s">
        <v>465</v>
      </c>
      <c r="Z79" s="3" t="s">
        <v>466</v>
      </c>
      <c r="AA79" s="3" t="s">
        <v>467</v>
      </c>
      <c r="AB79" s="3" t="s">
        <v>468</v>
      </c>
      <c r="AC79" s="3" t="s">
        <v>248</v>
      </c>
      <c r="AD79" s="3"/>
      <c r="AE79" s="3"/>
      <c r="AF79" s="3" t="s">
        <v>353</v>
      </c>
      <c r="AG79" s="3" t="s">
        <v>469</v>
      </c>
      <c r="AH79" s="3" t="s">
        <v>80</v>
      </c>
      <c r="AI79" s="2" t="s">
        <v>470</v>
      </c>
      <c r="AJ79" s="3" t="s">
        <v>471</v>
      </c>
      <c r="AK79" s="3"/>
      <c r="AL79" s="3"/>
      <c r="AM79" s="4"/>
      <c r="AN79" s="6">
        <v>4.9320000000000003E-2</v>
      </c>
      <c r="AO79" s="6"/>
      <c r="AP79" s="6"/>
      <c r="AQ79" s="3" t="s">
        <v>83</v>
      </c>
    </row>
    <row r="80" spans="1:43" x14ac:dyDescent="0.6">
      <c r="A80" s="2" t="s">
        <v>261</v>
      </c>
      <c r="B80" s="2" t="s">
        <v>239</v>
      </c>
      <c r="C80" s="3"/>
      <c r="D80" s="3"/>
      <c r="E80" s="3" t="s">
        <v>472</v>
      </c>
      <c r="F80" s="3" t="s">
        <v>458</v>
      </c>
      <c r="G80" s="2" t="s">
        <v>459</v>
      </c>
      <c r="H80" s="3" t="s">
        <v>460</v>
      </c>
      <c r="I80" s="3" t="s">
        <v>50</v>
      </c>
      <c r="J80" s="3" t="s">
        <v>161</v>
      </c>
      <c r="K80" s="2" t="s">
        <v>347</v>
      </c>
      <c r="L80" s="2" t="s">
        <v>461</v>
      </c>
      <c r="M80" s="2" t="s">
        <v>473</v>
      </c>
      <c r="N80" s="3" t="s">
        <v>474</v>
      </c>
      <c r="O80" s="3"/>
      <c r="P80" s="3" t="s">
        <v>475</v>
      </c>
      <c r="Q80" s="4">
        <v>510000</v>
      </c>
      <c r="R80" s="2"/>
      <c r="S80" s="5">
        <v>0</v>
      </c>
      <c r="T80" s="6">
        <v>31</v>
      </c>
      <c r="U80" s="5">
        <v>0</v>
      </c>
      <c r="V80" s="4">
        <v>15810000</v>
      </c>
      <c r="W80" s="4">
        <v>1581000</v>
      </c>
      <c r="X80" s="3" t="s">
        <v>115</v>
      </c>
      <c r="Y80" s="3" t="s">
        <v>465</v>
      </c>
      <c r="Z80" s="3" t="s">
        <v>88</v>
      </c>
      <c r="AA80" s="3" t="s">
        <v>89</v>
      </c>
      <c r="AB80" s="3" t="s">
        <v>90</v>
      </c>
      <c r="AC80" s="3" t="s">
        <v>248</v>
      </c>
      <c r="AD80" s="3"/>
      <c r="AE80" s="3" t="s">
        <v>476</v>
      </c>
      <c r="AF80" s="3" t="s">
        <v>353</v>
      </c>
      <c r="AG80" s="3" t="s">
        <v>469</v>
      </c>
      <c r="AH80" s="3" t="s">
        <v>80</v>
      </c>
      <c r="AI80" s="2" t="s">
        <v>477</v>
      </c>
      <c r="AJ80" s="3" t="s">
        <v>478</v>
      </c>
      <c r="AK80" s="3"/>
      <c r="AL80" s="3"/>
      <c r="AM80" s="4"/>
      <c r="AN80" s="6">
        <v>0.02</v>
      </c>
      <c r="AO80" s="6"/>
      <c r="AP80" s="6"/>
      <c r="AQ80" s="3" t="s">
        <v>83</v>
      </c>
    </row>
    <row r="81" spans="1:43" x14ac:dyDescent="0.6">
      <c r="A81" s="2" t="s">
        <v>261</v>
      </c>
      <c r="B81" s="2" t="s">
        <v>239</v>
      </c>
      <c r="C81" s="3"/>
      <c r="D81" s="3"/>
      <c r="E81" s="3" t="s">
        <v>472</v>
      </c>
      <c r="F81" s="3" t="s">
        <v>458</v>
      </c>
      <c r="G81" s="2" t="s">
        <v>459</v>
      </c>
      <c r="H81" s="3" t="s">
        <v>460</v>
      </c>
      <c r="I81" s="3" t="s">
        <v>50</v>
      </c>
      <c r="J81" s="3" t="s">
        <v>161</v>
      </c>
      <c r="K81" s="2" t="s">
        <v>347</v>
      </c>
      <c r="L81" s="2" t="s">
        <v>461</v>
      </c>
      <c r="M81" s="2" t="s">
        <v>479</v>
      </c>
      <c r="N81" s="3" t="s">
        <v>480</v>
      </c>
      <c r="O81" s="3"/>
      <c r="P81" s="3" t="s">
        <v>475</v>
      </c>
      <c r="Q81" s="4">
        <v>102000</v>
      </c>
      <c r="R81" s="2"/>
      <c r="S81" s="5">
        <v>0</v>
      </c>
      <c r="T81" s="6">
        <v>31</v>
      </c>
      <c r="U81" s="5">
        <v>0</v>
      </c>
      <c r="V81" s="4">
        <v>3162000</v>
      </c>
      <c r="W81" s="4">
        <v>316200</v>
      </c>
      <c r="X81" s="3" t="s">
        <v>115</v>
      </c>
      <c r="Y81" s="3" t="s">
        <v>465</v>
      </c>
      <c r="Z81" s="3" t="s">
        <v>88</v>
      </c>
      <c r="AA81" s="3" t="s">
        <v>89</v>
      </c>
      <c r="AB81" s="3" t="s">
        <v>90</v>
      </c>
      <c r="AC81" s="3" t="s">
        <v>248</v>
      </c>
      <c r="AD81" s="3"/>
      <c r="AE81" s="3"/>
      <c r="AF81" s="3" t="s">
        <v>353</v>
      </c>
      <c r="AG81" s="3" t="s">
        <v>469</v>
      </c>
      <c r="AH81" s="3" t="s">
        <v>80</v>
      </c>
      <c r="AI81" s="2" t="s">
        <v>477</v>
      </c>
      <c r="AJ81" s="3" t="s">
        <v>478</v>
      </c>
      <c r="AK81" s="3"/>
      <c r="AL81" s="3"/>
      <c r="AM81" s="4"/>
      <c r="AN81" s="6">
        <v>0.02</v>
      </c>
      <c r="AO81" s="6"/>
      <c r="AP81" s="6"/>
      <c r="AQ81" s="3" t="s">
        <v>83</v>
      </c>
    </row>
    <row r="82" spans="1:43" x14ac:dyDescent="0.6">
      <c r="A82" s="2" t="s">
        <v>261</v>
      </c>
      <c r="B82" s="2" t="s">
        <v>239</v>
      </c>
      <c r="C82" s="3"/>
      <c r="D82" s="3"/>
      <c r="E82" s="3" t="s">
        <v>481</v>
      </c>
      <c r="F82" s="3" t="s">
        <v>458</v>
      </c>
      <c r="G82" s="2" t="s">
        <v>459</v>
      </c>
      <c r="H82" s="3" t="s">
        <v>460</v>
      </c>
      <c r="I82" s="3" t="s">
        <v>50</v>
      </c>
      <c r="J82" s="3" t="s">
        <v>161</v>
      </c>
      <c r="K82" s="2" t="s">
        <v>347</v>
      </c>
      <c r="L82" s="2" t="s">
        <v>461</v>
      </c>
      <c r="M82" s="2" t="s">
        <v>482</v>
      </c>
      <c r="N82" s="3" t="s">
        <v>483</v>
      </c>
      <c r="O82" s="3"/>
      <c r="P82" s="3" t="s">
        <v>475</v>
      </c>
      <c r="Q82" s="4">
        <v>135000</v>
      </c>
      <c r="R82" s="2"/>
      <c r="S82" s="5">
        <v>0</v>
      </c>
      <c r="T82" s="6">
        <v>33</v>
      </c>
      <c r="U82" s="5">
        <v>0</v>
      </c>
      <c r="V82" s="4">
        <v>4455000</v>
      </c>
      <c r="W82" s="4">
        <v>445500</v>
      </c>
      <c r="X82" s="3" t="s">
        <v>115</v>
      </c>
      <c r="Y82" s="3" t="s">
        <v>465</v>
      </c>
      <c r="Z82" s="3" t="s">
        <v>88</v>
      </c>
      <c r="AA82" s="3" t="s">
        <v>89</v>
      </c>
      <c r="AB82" s="3" t="s">
        <v>90</v>
      </c>
      <c r="AC82" s="3" t="s">
        <v>248</v>
      </c>
      <c r="AD82" s="3"/>
      <c r="AE82" s="3"/>
      <c r="AF82" s="3" t="s">
        <v>353</v>
      </c>
      <c r="AG82" s="3" t="s">
        <v>469</v>
      </c>
      <c r="AH82" s="3" t="s">
        <v>80</v>
      </c>
      <c r="AI82" s="2" t="s">
        <v>484</v>
      </c>
      <c r="AJ82" s="3" t="s">
        <v>485</v>
      </c>
      <c r="AK82" s="3"/>
      <c r="AL82" s="3"/>
      <c r="AM82" s="4"/>
      <c r="AN82" s="6">
        <v>0.02</v>
      </c>
      <c r="AO82" s="6"/>
      <c r="AP82" s="6"/>
      <c r="AQ82" s="3" t="s">
        <v>83</v>
      </c>
    </row>
    <row r="83" spans="1:43" x14ac:dyDescent="0.6">
      <c r="A83" s="2" t="s">
        <v>486</v>
      </c>
      <c r="B83" s="2" t="s">
        <v>45</v>
      </c>
      <c r="C83" s="3"/>
      <c r="D83" s="3"/>
      <c r="E83" s="3" t="s">
        <v>235</v>
      </c>
      <c r="F83" s="3" t="s">
        <v>487</v>
      </c>
      <c r="G83" s="2" t="s">
        <v>224</v>
      </c>
      <c r="H83" s="3" t="s">
        <v>225</v>
      </c>
      <c r="I83" s="3" t="s">
        <v>50</v>
      </c>
      <c r="J83" s="3" t="s">
        <v>161</v>
      </c>
      <c r="K83" s="2" t="s">
        <v>110</v>
      </c>
      <c r="L83" s="2" t="s">
        <v>110</v>
      </c>
      <c r="M83" s="2" t="s">
        <v>488</v>
      </c>
      <c r="N83" s="3" t="s">
        <v>489</v>
      </c>
      <c r="O83" s="3" t="s">
        <v>490</v>
      </c>
      <c r="P83" s="3" t="s">
        <v>491</v>
      </c>
      <c r="Q83" s="4">
        <v>4500</v>
      </c>
      <c r="R83" s="2" t="s">
        <v>56</v>
      </c>
      <c r="S83" s="5">
        <v>1285.5999999999999</v>
      </c>
      <c r="T83" s="6">
        <v>9.1999999999999998E-2</v>
      </c>
      <c r="U83" s="5">
        <v>414</v>
      </c>
      <c r="V83" s="4">
        <v>532238</v>
      </c>
      <c r="W83" s="4"/>
      <c r="X83" s="3" t="s">
        <v>115</v>
      </c>
      <c r="Y83" s="3" t="s">
        <v>225</v>
      </c>
      <c r="Z83" s="3" t="s">
        <v>74</v>
      </c>
      <c r="AA83" s="3" t="s">
        <v>75</v>
      </c>
      <c r="AB83" s="3" t="s">
        <v>344</v>
      </c>
      <c r="AC83" s="3" t="s">
        <v>58</v>
      </c>
      <c r="AD83" s="3" t="s">
        <v>492</v>
      </c>
      <c r="AE83" s="3"/>
      <c r="AF83" s="3" t="s">
        <v>119</v>
      </c>
      <c r="AG83" s="3" t="s">
        <v>493</v>
      </c>
      <c r="AH83" s="3" t="s">
        <v>80</v>
      </c>
      <c r="AI83" s="2" t="s">
        <v>236</v>
      </c>
      <c r="AJ83" s="3" t="s">
        <v>237</v>
      </c>
      <c r="AK83" s="3"/>
      <c r="AL83" s="3"/>
      <c r="AM83" s="4"/>
      <c r="AN83" s="6">
        <v>0.04</v>
      </c>
      <c r="AO83" s="6"/>
      <c r="AP83" s="6"/>
      <c r="AQ83" s="3" t="s">
        <v>83</v>
      </c>
    </row>
    <row r="84" spans="1:43" x14ac:dyDescent="0.6">
      <c r="A84" s="2" t="s">
        <v>486</v>
      </c>
      <c r="B84" s="2" t="s">
        <v>45</v>
      </c>
      <c r="C84" s="3"/>
      <c r="D84" s="3"/>
      <c r="E84" s="3" t="s">
        <v>494</v>
      </c>
      <c r="F84" s="3" t="s">
        <v>487</v>
      </c>
      <c r="G84" s="2" t="s">
        <v>224</v>
      </c>
      <c r="H84" s="3" t="s">
        <v>225</v>
      </c>
      <c r="I84" s="3" t="s">
        <v>50</v>
      </c>
      <c r="J84" s="3" t="s">
        <v>161</v>
      </c>
      <c r="K84" s="2" t="s">
        <v>110</v>
      </c>
      <c r="L84" s="2" t="s">
        <v>110</v>
      </c>
      <c r="M84" s="2" t="s">
        <v>488</v>
      </c>
      <c r="N84" s="3" t="s">
        <v>489</v>
      </c>
      <c r="O84" s="3" t="s">
        <v>490</v>
      </c>
      <c r="P84" s="3" t="s">
        <v>491</v>
      </c>
      <c r="Q84" s="4">
        <v>25500</v>
      </c>
      <c r="R84" s="2" t="s">
        <v>56</v>
      </c>
      <c r="S84" s="5">
        <v>1285.5999999999999</v>
      </c>
      <c r="T84" s="6">
        <v>9.1999999999999998E-2</v>
      </c>
      <c r="U84" s="5">
        <v>2346</v>
      </c>
      <c r="V84" s="4">
        <v>3016018</v>
      </c>
      <c r="W84" s="4"/>
      <c r="X84" s="3" t="s">
        <v>115</v>
      </c>
      <c r="Y84" s="3" t="s">
        <v>225</v>
      </c>
      <c r="Z84" s="3" t="s">
        <v>74</v>
      </c>
      <c r="AA84" s="3" t="s">
        <v>75</v>
      </c>
      <c r="AB84" s="3" t="s">
        <v>344</v>
      </c>
      <c r="AC84" s="3" t="s">
        <v>58</v>
      </c>
      <c r="AD84" s="3" t="s">
        <v>492</v>
      </c>
      <c r="AE84" s="3"/>
      <c r="AF84" s="3" t="s">
        <v>119</v>
      </c>
      <c r="AG84" s="3" t="s">
        <v>493</v>
      </c>
      <c r="AH84" s="3" t="s">
        <v>80</v>
      </c>
      <c r="AI84" s="2" t="s">
        <v>495</v>
      </c>
      <c r="AJ84" s="3" t="s">
        <v>496</v>
      </c>
      <c r="AK84" s="3"/>
      <c r="AL84" s="3"/>
      <c r="AM84" s="4"/>
      <c r="AN84" s="6">
        <v>0.04</v>
      </c>
      <c r="AO84" s="6"/>
      <c r="AP84" s="6"/>
      <c r="AQ84" s="3" t="s">
        <v>83</v>
      </c>
    </row>
    <row r="85" spans="1:43" x14ac:dyDescent="0.6">
      <c r="A85" s="2" t="s">
        <v>486</v>
      </c>
      <c r="B85" s="2" t="s">
        <v>45</v>
      </c>
      <c r="C85" s="3"/>
      <c r="D85" s="3"/>
      <c r="E85" s="3" t="s">
        <v>494</v>
      </c>
      <c r="F85" s="3" t="s">
        <v>487</v>
      </c>
      <c r="G85" s="2" t="s">
        <v>224</v>
      </c>
      <c r="H85" s="3" t="s">
        <v>225</v>
      </c>
      <c r="I85" s="3" t="s">
        <v>50</v>
      </c>
      <c r="J85" s="3" t="s">
        <v>161</v>
      </c>
      <c r="K85" s="2" t="s">
        <v>110</v>
      </c>
      <c r="L85" s="2" t="s">
        <v>110</v>
      </c>
      <c r="M85" s="2" t="s">
        <v>497</v>
      </c>
      <c r="N85" s="3" t="s">
        <v>498</v>
      </c>
      <c r="O85" s="3" t="s">
        <v>499</v>
      </c>
      <c r="P85" s="3" t="s">
        <v>500</v>
      </c>
      <c r="Q85" s="4">
        <v>6000</v>
      </c>
      <c r="R85" s="2" t="s">
        <v>56</v>
      </c>
      <c r="S85" s="5">
        <v>1285.5999999999999</v>
      </c>
      <c r="T85" s="6">
        <v>9.1999999999999998E-2</v>
      </c>
      <c r="U85" s="5">
        <v>552</v>
      </c>
      <c r="V85" s="4">
        <v>709651</v>
      </c>
      <c r="W85" s="4"/>
      <c r="X85" s="3" t="s">
        <v>115</v>
      </c>
      <c r="Y85" s="3" t="s">
        <v>225</v>
      </c>
      <c r="Z85" s="3" t="s">
        <v>74</v>
      </c>
      <c r="AA85" s="3" t="s">
        <v>75</v>
      </c>
      <c r="AB85" s="3" t="s">
        <v>344</v>
      </c>
      <c r="AC85" s="3" t="s">
        <v>58</v>
      </c>
      <c r="AD85" s="3" t="s">
        <v>492</v>
      </c>
      <c r="AE85" s="3"/>
      <c r="AF85" s="3" t="s">
        <v>119</v>
      </c>
      <c r="AG85" s="3" t="s">
        <v>493</v>
      </c>
      <c r="AH85" s="3" t="s">
        <v>80</v>
      </c>
      <c r="AI85" s="2" t="s">
        <v>495</v>
      </c>
      <c r="AJ85" s="3" t="s">
        <v>496</v>
      </c>
      <c r="AK85" s="3"/>
      <c r="AL85" s="3"/>
      <c r="AM85" s="4"/>
      <c r="AN85" s="6">
        <v>0.04</v>
      </c>
      <c r="AO85" s="6"/>
      <c r="AP85" s="6"/>
      <c r="AQ85" s="3" t="s">
        <v>83</v>
      </c>
    </row>
    <row r="86" spans="1:43" x14ac:dyDescent="0.6">
      <c r="A86" s="2" t="s">
        <v>501</v>
      </c>
      <c r="B86" s="2" t="s">
        <v>45</v>
      </c>
      <c r="C86" s="3"/>
      <c r="D86" s="3"/>
      <c r="E86" s="3" t="s">
        <v>235</v>
      </c>
      <c r="F86" s="3" t="s">
        <v>502</v>
      </c>
      <c r="G86" s="2" t="s">
        <v>224</v>
      </c>
      <c r="H86" s="3" t="s">
        <v>225</v>
      </c>
      <c r="I86" s="3" t="s">
        <v>50</v>
      </c>
      <c r="J86" s="3" t="s">
        <v>161</v>
      </c>
      <c r="K86" s="2" t="s">
        <v>110</v>
      </c>
      <c r="L86" s="2" t="s">
        <v>110</v>
      </c>
      <c r="M86" s="2" t="s">
        <v>503</v>
      </c>
      <c r="N86" s="3" t="s">
        <v>504</v>
      </c>
      <c r="O86" s="3" t="s">
        <v>505</v>
      </c>
      <c r="P86" s="3" t="s">
        <v>506</v>
      </c>
      <c r="Q86" s="4">
        <v>3000</v>
      </c>
      <c r="R86" s="2" t="s">
        <v>56</v>
      </c>
      <c r="S86" s="5">
        <v>1285.5999999999999</v>
      </c>
      <c r="T86" s="6">
        <v>8.8999999999999996E-2</v>
      </c>
      <c r="U86" s="5">
        <v>267</v>
      </c>
      <c r="V86" s="4">
        <v>343255</v>
      </c>
      <c r="W86" s="4"/>
      <c r="X86" s="3" t="s">
        <v>115</v>
      </c>
      <c r="Y86" s="3" t="s">
        <v>225</v>
      </c>
      <c r="Z86" s="3" t="s">
        <v>88</v>
      </c>
      <c r="AA86" s="3" t="s">
        <v>117</v>
      </c>
      <c r="AB86" s="3" t="s">
        <v>507</v>
      </c>
      <c r="AC86" s="3" t="s">
        <v>58</v>
      </c>
      <c r="AD86" s="3" t="s">
        <v>508</v>
      </c>
      <c r="AE86" s="3"/>
      <c r="AF86" s="3" t="s">
        <v>119</v>
      </c>
      <c r="AG86" s="3" t="s">
        <v>509</v>
      </c>
      <c r="AH86" s="3" t="s">
        <v>80</v>
      </c>
      <c r="AI86" s="2" t="s">
        <v>236</v>
      </c>
      <c r="AJ86" s="3" t="s">
        <v>237</v>
      </c>
      <c r="AK86" s="3"/>
      <c r="AL86" s="3"/>
      <c r="AM86" s="4"/>
      <c r="AN86" s="6">
        <v>4.7500000000000001E-2</v>
      </c>
      <c r="AO86" s="6"/>
      <c r="AP86" s="6"/>
      <c r="AQ86" s="3" t="s">
        <v>123</v>
      </c>
    </row>
    <row r="87" spans="1:43" x14ac:dyDescent="0.6">
      <c r="A87" s="2" t="s">
        <v>510</v>
      </c>
      <c r="B87" s="2" t="s">
        <v>239</v>
      </c>
      <c r="C87" s="3"/>
      <c r="D87" s="3"/>
      <c r="E87" s="3" t="s">
        <v>511</v>
      </c>
      <c r="F87" s="3" t="s">
        <v>512</v>
      </c>
      <c r="G87" s="2" t="s">
        <v>513</v>
      </c>
      <c r="H87" s="3" t="s">
        <v>514</v>
      </c>
      <c r="I87" s="3" t="s">
        <v>50</v>
      </c>
      <c r="J87" s="3" t="s">
        <v>515</v>
      </c>
      <c r="K87" s="2" t="s">
        <v>110</v>
      </c>
      <c r="L87" s="2" t="s">
        <v>110</v>
      </c>
      <c r="M87" s="2" t="s">
        <v>516</v>
      </c>
      <c r="N87" s="3" t="s">
        <v>517</v>
      </c>
      <c r="O87" s="3"/>
      <c r="P87" s="3" t="s">
        <v>518</v>
      </c>
      <c r="Q87" s="4">
        <v>1200</v>
      </c>
      <c r="R87" s="2"/>
      <c r="S87" s="5">
        <v>0</v>
      </c>
      <c r="T87" s="6">
        <v>105</v>
      </c>
      <c r="U87" s="5">
        <v>0</v>
      </c>
      <c r="V87" s="4">
        <v>126000</v>
      </c>
      <c r="W87" s="4">
        <v>12600</v>
      </c>
      <c r="X87" s="3" t="s">
        <v>115</v>
      </c>
      <c r="Y87" s="3" t="s">
        <v>514</v>
      </c>
      <c r="Z87" s="3" t="s">
        <v>74</v>
      </c>
      <c r="AA87" s="3" t="s">
        <v>75</v>
      </c>
      <c r="AB87" s="3" t="s">
        <v>519</v>
      </c>
      <c r="AC87" s="3" t="s">
        <v>248</v>
      </c>
      <c r="AD87" s="3"/>
      <c r="AE87" s="3"/>
      <c r="AF87" s="3" t="s">
        <v>119</v>
      </c>
      <c r="AG87" s="3" t="s">
        <v>520</v>
      </c>
      <c r="AH87" s="3" t="s">
        <v>80</v>
      </c>
      <c r="AI87" s="2" t="s">
        <v>521</v>
      </c>
      <c r="AJ87" s="3" t="s">
        <v>522</v>
      </c>
      <c r="AK87" s="3"/>
      <c r="AL87" s="3"/>
      <c r="AM87" s="4"/>
      <c r="AN87" s="6">
        <v>6.1760000000000002E-2</v>
      </c>
      <c r="AO87" s="6"/>
      <c r="AP87" s="6"/>
      <c r="AQ87" s="3" t="s">
        <v>83</v>
      </c>
    </row>
    <row r="88" spans="1:43" x14ac:dyDescent="0.6">
      <c r="A88" s="2" t="s">
        <v>510</v>
      </c>
      <c r="B88" s="2" t="s">
        <v>239</v>
      </c>
      <c r="C88" s="3"/>
      <c r="D88" s="3"/>
      <c r="E88" s="3" t="s">
        <v>523</v>
      </c>
      <c r="F88" s="3" t="s">
        <v>512</v>
      </c>
      <c r="G88" s="2" t="s">
        <v>513</v>
      </c>
      <c r="H88" s="3" t="s">
        <v>514</v>
      </c>
      <c r="I88" s="3" t="s">
        <v>50</v>
      </c>
      <c r="J88" s="3" t="s">
        <v>515</v>
      </c>
      <c r="K88" s="2" t="s">
        <v>110</v>
      </c>
      <c r="L88" s="2" t="s">
        <v>110</v>
      </c>
      <c r="M88" s="2" t="s">
        <v>524</v>
      </c>
      <c r="N88" s="3" t="s">
        <v>525</v>
      </c>
      <c r="O88" s="3"/>
      <c r="P88" s="3" t="s">
        <v>526</v>
      </c>
      <c r="Q88" s="4">
        <v>12000</v>
      </c>
      <c r="R88" s="2"/>
      <c r="S88" s="5">
        <v>0</v>
      </c>
      <c r="T88" s="6">
        <v>120</v>
      </c>
      <c r="U88" s="5">
        <v>0</v>
      </c>
      <c r="V88" s="4">
        <v>1440000</v>
      </c>
      <c r="W88" s="4">
        <v>144000</v>
      </c>
      <c r="X88" s="3" t="s">
        <v>115</v>
      </c>
      <c r="Y88" s="3" t="s">
        <v>514</v>
      </c>
      <c r="Z88" s="3" t="s">
        <v>88</v>
      </c>
      <c r="AA88" s="3" t="s">
        <v>89</v>
      </c>
      <c r="AB88" s="3" t="s">
        <v>415</v>
      </c>
      <c r="AC88" s="3" t="s">
        <v>248</v>
      </c>
      <c r="AD88" s="3"/>
      <c r="AE88" s="3"/>
      <c r="AF88" s="3" t="s">
        <v>119</v>
      </c>
      <c r="AG88" s="3" t="s">
        <v>520</v>
      </c>
      <c r="AH88" s="3" t="s">
        <v>80</v>
      </c>
      <c r="AI88" s="2" t="s">
        <v>527</v>
      </c>
      <c r="AJ88" s="3" t="s">
        <v>528</v>
      </c>
      <c r="AK88" s="3"/>
      <c r="AL88" s="3"/>
      <c r="AM88" s="4"/>
      <c r="AN88" s="6">
        <v>5.5E-2</v>
      </c>
      <c r="AO88" s="6"/>
      <c r="AP88" s="6"/>
      <c r="AQ88" s="3" t="s">
        <v>123</v>
      </c>
    </row>
    <row r="89" spans="1:43" x14ac:dyDescent="0.6">
      <c r="A89" s="2" t="s">
        <v>510</v>
      </c>
      <c r="B89" s="2" t="s">
        <v>239</v>
      </c>
      <c r="C89" s="3"/>
      <c r="D89" s="3"/>
      <c r="E89" s="3" t="s">
        <v>523</v>
      </c>
      <c r="F89" s="3" t="s">
        <v>512</v>
      </c>
      <c r="G89" s="2" t="s">
        <v>513</v>
      </c>
      <c r="H89" s="3" t="s">
        <v>514</v>
      </c>
      <c r="I89" s="3" t="s">
        <v>50</v>
      </c>
      <c r="J89" s="3" t="s">
        <v>515</v>
      </c>
      <c r="K89" s="2" t="s">
        <v>110</v>
      </c>
      <c r="L89" s="2" t="s">
        <v>110</v>
      </c>
      <c r="M89" s="2" t="s">
        <v>529</v>
      </c>
      <c r="N89" s="3" t="s">
        <v>530</v>
      </c>
      <c r="O89" s="3"/>
      <c r="P89" s="3" t="s">
        <v>526</v>
      </c>
      <c r="Q89" s="4">
        <v>18000</v>
      </c>
      <c r="R89" s="2"/>
      <c r="S89" s="5">
        <v>0</v>
      </c>
      <c r="T89" s="6">
        <v>100</v>
      </c>
      <c r="U89" s="5">
        <v>0</v>
      </c>
      <c r="V89" s="4">
        <v>1800000</v>
      </c>
      <c r="W89" s="4">
        <v>180000</v>
      </c>
      <c r="X89" s="3" t="s">
        <v>115</v>
      </c>
      <c r="Y89" s="3" t="s">
        <v>514</v>
      </c>
      <c r="Z89" s="3" t="s">
        <v>88</v>
      </c>
      <c r="AA89" s="3" t="s">
        <v>89</v>
      </c>
      <c r="AB89" s="3" t="s">
        <v>507</v>
      </c>
      <c r="AC89" s="3" t="s">
        <v>248</v>
      </c>
      <c r="AD89" s="3"/>
      <c r="AE89" s="3"/>
      <c r="AF89" s="3" t="s">
        <v>119</v>
      </c>
      <c r="AG89" s="3" t="s">
        <v>520</v>
      </c>
      <c r="AH89" s="3" t="s">
        <v>80</v>
      </c>
      <c r="AI89" s="2" t="s">
        <v>527</v>
      </c>
      <c r="AJ89" s="3" t="s">
        <v>528</v>
      </c>
      <c r="AK89" s="3"/>
      <c r="AL89" s="3"/>
      <c r="AM89" s="4"/>
      <c r="AN89" s="6">
        <v>5.1999999999999998E-2</v>
      </c>
      <c r="AO89" s="6"/>
      <c r="AP89" s="6"/>
      <c r="AQ89" s="3" t="s">
        <v>123</v>
      </c>
    </row>
    <row r="90" spans="1:43" x14ac:dyDescent="0.6">
      <c r="A90" s="2" t="s">
        <v>510</v>
      </c>
      <c r="B90" s="2" t="s">
        <v>239</v>
      </c>
      <c r="C90" s="3"/>
      <c r="D90" s="3"/>
      <c r="E90" s="3" t="s">
        <v>523</v>
      </c>
      <c r="F90" s="3" t="s">
        <v>512</v>
      </c>
      <c r="G90" s="2" t="s">
        <v>513</v>
      </c>
      <c r="H90" s="3" t="s">
        <v>514</v>
      </c>
      <c r="I90" s="3" t="s">
        <v>50</v>
      </c>
      <c r="J90" s="3" t="s">
        <v>515</v>
      </c>
      <c r="K90" s="2" t="s">
        <v>110</v>
      </c>
      <c r="L90" s="2" t="s">
        <v>110</v>
      </c>
      <c r="M90" s="2" t="s">
        <v>531</v>
      </c>
      <c r="N90" s="3" t="s">
        <v>532</v>
      </c>
      <c r="O90" s="3"/>
      <c r="P90" s="3" t="s">
        <v>526</v>
      </c>
      <c r="Q90" s="4">
        <v>18000</v>
      </c>
      <c r="R90" s="2"/>
      <c r="S90" s="5">
        <v>0</v>
      </c>
      <c r="T90" s="6">
        <v>100</v>
      </c>
      <c r="U90" s="5">
        <v>0</v>
      </c>
      <c r="V90" s="4">
        <v>1800000</v>
      </c>
      <c r="W90" s="4">
        <v>180000</v>
      </c>
      <c r="X90" s="3" t="s">
        <v>115</v>
      </c>
      <c r="Y90" s="3" t="s">
        <v>514</v>
      </c>
      <c r="Z90" s="3" t="s">
        <v>88</v>
      </c>
      <c r="AA90" s="3" t="s">
        <v>89</v>
      </c>
      <c r="AB90" s="3" t="s">
        <v>507</v>
      </c>
      <c r="AC90" s="3" t="s">
        <v>248</v>
      </c>
      <c r="AD90" s="3"/>
      <c r="AE90" s="3"/>
      <c r="AF90" s="3" t="s">
        <v>119</v>
      </c>
      <c r="AG90" s="3" t="s">
        <v>520</v>
      </c>
      <c r="AH90" s="3" t="s">
        <v>80</v>
      </c>
      <c r="AI90" s="2" t="s">
        <v>527</v>
      </c>
      <c r="AJ90" s="3" t="s">
        <v>528</v>
      </c>
      <c r="AK90" s="3"/>
      <c r="AL90" s="3"/>
      <c r="AM90" s="4"/>
      <c r="AN90" s="6">
        <v>5.1999999999999998E-2</v>
      </c>
      <c r="AO90" s="6"/>
      <c r="AP90" s="6"/>
      <c r="AQ90" s="3" t="s">
        <v>123</v>
      </c>
    </row>
    <row r="91" spans="1:43" x14ac:dyDescent="0.6">
      <c r="A91" s="2" t="s">
        <v>510</v>
      </c>
      <c r="B91" s="2" t="s">
        <v>239</v>
      </c>
      <c r="C91" s="3"/>
      <c r="D91" s="3"/>
      <c r="E91" s="3" t="s">
        <v>533</v>
      </c>
      <c r="F91" s="3" t="s">
        <v>512</v>
      </c>
      <c r="G91" s="2" t="s">
        <v>513</v>
      </c>
      <c r="H91" s="3" t="s">
        <v>514</v>
      </c>
      <c r="I91" s="3" t="s">
        <v>50</v>
      </c>
      <c r="J91" s="3" t="s">
        <v>515</v>
      </c>
      <c r="K91" s="2" t="s">
        <v>110</v>
      </c>
      <c r="L91" s="2" t="s">
        <v>110</v>
      </c>
      <c r="M91" s="2" t="s">
        <v>534</v>
      </c>
      <c r="N91" s="3" t="s">
        <v>535</v>
      </c>
      <c r="O91" s="3"/>
      <c r="P91" s="3" t="s">
        <v>518</v>
      </c>
      <c r="Q91" s="4">
        <v>5000</v>
      </c>
      <c r="R91" s="2"/>
      <c r="S91" s="5">
        <v>0</v>
      </c>
      <c r="T91" s="6">
        <v>64</v>
      </c>
      <c r="U91" s="5">
        <v>0</v>
      </c>
      <c r="V91" s="4">
        <v>320000</v>
      </c>
      <c r="W91" s="4">
        <v>32000</v>
      </c>
      <c r="X91" s="3" t="s">
        <v>115</v>
      </c>
      <c r="Y91" s="3" t="s">
        <v>514</v>
      </c>
      <c r="Z91" s="3" t="s">
        <v>74</v>
      </c>
      <c r="AA91" s="3" t="s">
        <v>148</v>
      </c>
      <c r="AB91" s="3" t="s">
        <v>536</v>
      </c>
      <c r="AC91" s="3" t="s">
        <v>248</v>
      </c>
      <c r="AD91" s="3"/>
      <c r="AE91" s="3" t="s">
        <v>537</v>
      </c>
      <c r="AF91" s="3" t="s">
        <v>119</v>
      </c>
      <c r="AG91" s="3" t="s">
        <v>520</v>
      </c>
      <c r="AH91" s="3" t="s">
        <v>80</v>
      </c>
      <c r="AI91" s="2" t="s">
        <v>538</v>
      </c>
      <c r="AJ91" s="3" t="s">
        <v>539</v>
      </c>
      <c r="AK91" s="3"/>
      <c r="AL91" s="3"/>
      <c r="AM91" s="4"/>
      <c r="AN91" s="6">
        <v>4.4999999999999998E-2</v>
      </c>
      <c r="AO91" s="6"/>
      <c r="AP91" s="6"/>
      <c r="AQ91" s="3" t="s">
        <v>83</v>
      </c>
    </row>
    <row r="92" spans="1:43" x14ac:dyDescent="0.6">
      <c r="A92" s="2" t="s">
        <v>510</v>
      </c>
      <c r="B92" s="2" t="s">
        <v>239</v>
      </c>
      <c r="C92" s="3"/>
      <c r="D92" s="3"/>
      <c r="E92" s="3" t="s">
        <v>540</v>
      </c>
      <c r="F92" s="3" t="s">
        <v>512</v>
      </c>
      <c r="G92" s="2" t="s">
        <v>513</v>
      </c>
      <c r="H92" s="3" t="s">
        <v>514</v>
      </c>
      <c r="I92" s="3" t="s">
        <v>50</v>
      </c>
      <c r="J92" s="3" t="s">
        <v>515</v>
      </c>
      <c r="K92" s="2" t="s">
        <v>110</v>
      </c>
      <c r="L92" s="2" t="s">
        <v>110</v>
      </c>
      <c r="M92" s="2" t="s">
        <v>541</v>
      </c>
      <c r="N92" s="3" t="s">
        <v>542</v>
      </c>
      <c r="O92" s="3" t="s">
        <v>543</v>
      </c>
      <c r="P92" s="3" t="s">
        <v>544</v>
      </c>
      <c r="Q92" s="4">
        <v>50000</v>
      </c>
      <c r="R92" s="2"/>
      <c r="S92" s="5">
        <v>0</v>
      </c>
      <c r="T92" s="6">
        <v>28</v>
      </c>
      <c r="U92" s="5">
        <v>0</v>
      </c>
      <c r="V92" s="4">
        <v>1400000</v>
      </c>
      <c r="W92" s="4">
        <v>140000</v>
      </c>
      <c r="X92" s="3" t="s">
        <v>115</v>
      </c>
      <c r="Y92" s="3" t="s">
        <v>514</v>
      </c>
      <c r="Z92" s="3" t="s">
        <v>466</v>
      </c>
      <c r="AA92" s="3" t="s">
        <v>467</v>
      </c>
      <c r="AB92" s="3" t="s">
        <v>545</v>
      </c>
      <c r="AC92" s="3" t="s">
        <v>248</v>
      </c>
      <c r="AD92" s="3"/>
      <c r="AE92" s="3"/>
      <c r="AF92" s="3" t="s">
        <v>119</v>
      </c>
      <c r="AG92" s="3" t="s">
        <v>520</v>
      </c>
      <c r="AH92" s="3" t="s">
        <v>80</v>
      </c>
      <c r="AI92" s="2" t="s">
        <v>546</v>
      </c>
      <c r="AJ92" s="3" t="s">
        <v>547</v>
      </c>
      <c r="AK92" s="3"/>
      <c r="AL92" s="3"/>
      <c r="AM92" s="4"/>
      <c r="AN92" s="6">
        <v>1.2999999999999999E-2</v>
      </c>
      <c r="AO92" s="6"/>
      <c r="AP92" s="6"/>
      <c r="AQ92" s="3" t="s">
        <v>123</v>
      </c>
    </row>
    <row r="93" spans="1:43" x14ac:dyDescent="0.6">
      <c r="A93" s="2" t="s">
        <v>510</v>
      </c>
      <c r="B93" s="2" t="s">
        <v>239</v>
      </c>
      <c r="C93" s="3"/>
      <c r="D93" s="3"/>
      <c r="E93" s="3" t="s">
        <v>548</v>
      </c>
      <c r="F93" s="3" t="s">
        <v>512</v>
      </c>
      <c r="G93" s="2" t="s">
        <v>513</v>
      </c>
      <c r="H93" s="3" t="s">
        <v>514</v>
      </c>
      <c r="I93" s="3" t="s">
        <v>50</v>
      </c>
      <c r="J93" s="3" t="s">
        <v>515</v>
      </c>
      <c r="K93" s="2" t="s">
        <v>110</v>
      </c>
      <c r="L93" s="2" t="s">
        <v>110</v>
      </c>
      <c r="M93" s="2" t="s">
        <v>549</v>
      </c>
      <c r="N93" s="3" t="s">
        <v>550</v>
      </c>
      <c r="O93" s="3" t="s">
        <v>551</v>
      </c>
      <c r="P93" s="3" t="s">
        <v>552</v>
      </c>
      <c r="Q93" s="4">
        <v>30000</v>
      </c>
      <c r="R93" s="2"/>
      <c r="S93" s="5">
        <v>0</v>
      </c>
      <c r="T93" s="6">
        <v>51</v>
      </c>
      <c r="U93" s="5">
        <v>0</v>
      </c>
      <c r="V93" s="4">
        <v>1530000</v>
      </c>
      <c r="W93" s="4">
        <v>153000</v>
      </c>
      <c r="X93" s="3" t="s">
        <v>115</v>
      </c>
      <c r="Y93" s="3" t="s">
        <v>514</v>
      </c>
      <c r="Z93" s="3" t="s">
        <v>74</v>
      </c>
      <c r="AA93" s="3" t="s">
        <v>75</v>
      </c>
      <c r="AB93" s="3" t="s">
        <v>247</v>
      </c>
      <c r="AC93" s="3" t="s">
        <v>248</v>
      </c>
      <c r="AD93" s="3"/>
      <c r="AE93" s="3"/>
      <c r="AF93" s="3" t="s">
        <v>119</v>
      </c>
      <c r="AG93" s="3" t="s">
        <v>520</v>
      </c>
      <c r="AH93" s="3" t="s">
        <v>80</v>
      </c>
      <c r="AI93" s="2" t="s">
        <v>553</v>
      </c>
      <c r="AJ93" s="3" t="s">
        <v>554</v>
      </c>
      <c r="AK93" s="3"/>
      <c r="AL93" s="3"/>
      <c r="AM93" s="4"/>
      <c r="AN93" s="6">
        <v>2.1999999999999999E-2</v>
      </c>
      <c r="AO93" s="6">
        <v>2.1999999999999999E-2</v>
      </c>
      <c r="AP93" s="6"/>
      <c r="AQ93" s="3" t="s">
        <v>135</v>
      </c>
    </row>
    <row r="94" spans="1:43" x14ac:dyDescent="0.6">
      <c r="A94" s="2" t="s">
        <v>510</v>
      </c>
      <c r="B94" s="2" t="s">
        <v>239</v>
      </c>
      <c r="C94" s="3"/>
      <c r="D94" s="3"/>
      <c r="E94" s="3" t="s">
        <v>555</v>
      </c>
      <c r="F94" s="3" t="s">
        <v>512</v>
      </c>
      <c r="G94" s="2" t="s">
        <v>513</v>
      </c>
      <c r="H94" s="3" t="s">
        <v>514</v>
      </c>
      <c r="I94" s="3" t="s">
        <v>50</v>
      </c>
      <c r="J94" s="3" t="s">
        <v>515</v>
      </c>
      <c r="K94" s="2" t="s">
        <v>110</v>
      </c>
      <c r="L94" s="2" t="s">
        <v>110</v>
      </c>
      <c r="M94" s="2" t="s">
        <v>556</v>
      </c>
      <c r="N94" s="3" t="s">
        <v>557</v>
      </c>
      <c r="O94" s="3" t="s">
        <v>558</v>
      </c>
      <c r="P94" s="3" t="s">
        <v>559</v>
      </c>
      <c r="Q94" s="4">
        <v>6000</v>
      </c>
      <c r="R94" s="2"/>
      <c r="S94" s="5">
        <v>0</v>
      </c>
      <c r="T94" s="6">
        <v>120</v>
      </c>
      <c r="U94" s="5">
        <v>0</v>
      </c>
      <c r="V94" s="4">
        <v>720000</v>
      </c>
      <c r="W94" s="4">
        <v>72000</v>
      </c>
      <c r="X94" s="3" t="s">
        <v>115</v>
      </c>
      <c r="Y94" s="3" t="s">
        <v>514</v>
      </c>
      <c r="Z94" s="3" t="s">
        <v>74</v>
      </c>
      <c r="AA94" s="3" t="s">
        <v>75</v>
      </c>
      <c r="AB94" s="3" t="s">
        <v>230</v>
      </c>
      <c r="AC94" s="3" t="s">
        <v>248</v>
      </c>
      <c r="AD94" s="3"/>
      <c r="AE94" s="3"/>
      <c r="AF94" s="3" t="s">
        <v>119</v>
      </c>
      <c r="AG94" s="3" t="s">
        <v>520</v>
      </c>
      <c r="AH94" s="3" t="s">
        <v>80</v>
      </c>
      <c r="AI94" s="2" t="s">
        <v>560</v>
      </c>
      <c r="AJ94" s="3" t="s">
        <v>555</v>
      </c>
      <c r="AK94" s="3"/>
      <c r="AL94" s="3"/>
      <c r="AM94" s="4"/>
      <c r="AN94" s="6">
        <v>7.4620000000000006E-2</v>
      </c>
      <c r="AO94" s="6">
        <v>7.3999999999999996E-2</v>
      </c>
      <c r="AP94" s="6"/>
      <c r="AQ94" s="3" t="s">
        <v>83</v>
      </c>
    </row>
    <row r="95" spans="1:43" x14ac:dyDescent="0.6">
      <c r="A95" s="2" t="s">
        <v>561</v>
      </c>
      <c r="B95" s="2" t="s">
        <v>45</v>
      </c>
      <c r="C95" s="3" t="s">
        <v>562</v>
      </c>
      <c r="D95" s="3"/>
      <c r="E95" s="3" t="s">
        <v>563</v>
      </c>
      <c r="F95" s="3" t="s">
        <v>564</v>
      </c>
      <c r="G95" s="2" t="s">
        <v>66</v>
      </c>
      <c r="H95" s="3" t="s">
        <v>67</v>
      </c>
      <c r="I95" s="3" t="s">
        <v>50</v>
      </c>
      <c r="J95" s="3" t="s">
        <v>51</v>
      </c>
      <c r="K95" s="2" t="s">
        <v>565</v>
      </c>
      <c r="L95" s="2" t="s">
        <v>69</v>
      </c>
      <c r="M95" s="2" t="s">
        <v>549</v>
      </c>
      <c r="N95" s="3" t="s">
        <v>550</v>
      </c>
      <c r="O95" s="3" t="s">
        <v>551</v>
      </c>
      <c r="P95" s="3" t="s">
        <v>552</v>
      </c>
      <c r="Q95" s="4">
        <v>283000</v>
      </c>
      <c r="R95" s="2" t="s">
        <v>566</v>
      </c>
      <c r="S95" s="5">
        <v>1348.96</v>
      </c>
      <c r="T95" s="6">
        <v>2.2499999999999999E-2</v>
      </c>
      <c r="U95" s="5">
        <v>6367.5</v>
      </c>
      <c r="V95" s="4">
        <v>8589503</v>
      </c>
      <c r="W95" s="4"/>
      <c r="X95" s="3" t="s">
        <v>57</v>
      </c>
      <c r="Y95" s="3" t="s">
        <v>67</v>
      </c>
      <c r="Z95" s="3" t="s">
        <v>74</v>
      </c>
      <c r="AA95" s="3" t="s">
        <v>75</v>
      </c>
      <c r="AB95" s="3" t="s">
        <v>247</v>
      </c>
      <c r="AC95" s="3" t="s">
        <v>58</v>
      </c>
      <c r="AD95" s="3" t="s">
        <v>567</v>
      </c>
      <c r="AE95" s="3"/>
      <c r="AF95" s="3" t="s">
        <v>568</v>
      </c>
      <c r="AG95" s="3" t="s">
        <v>569</v>
      </c>
      <c r="AH95" s="3" t="s">
        <v>80</v>
      </c>
      <c r="AI95" s="2" t="s">
        <v>570</v>
      </c>
      <c r="AJ95" s="3" t="s">
        <v>571</v>
      </c>
      <c r="AK95" s="3"/>
      <c r="AL95" s="3"/>
      <c r="AM95" s="4"/>
      <c r="AN95" s="6">
        <v>2.1999999999999999E-2</v>
      </c>
      <c r="AO95" s="6">
        <v>2.1999999999999999E-2</v>
      </c>
      <c r="AP95" s="6"/>
      <c r="AQ95" s="3" t="s">
        <v>135</v>
      </c>
    </row>
    <row r="96" spans="1:43" x14ac:dyDescent="0.6">
      <c r="A96" s="2" t="s">
        <v>561</v>
      </c>
      <c r="B96" s="2" t="s">
        <v>45</v>
      </c>
      <c r="C96" s="3" t="s">
        <v>562</v>
      </c>
      <c r="D96" s="3"/>
      <c r="E96" s="3" t="s">
        <v>572</v>
      </c>
      <c r="F96" s="3" t="s">
        <v>564</v>
      </c>
      <c r="G96" s="2" t="s">
        <v>66</v>
      </c>
      <c r="H96" s="3" t="s">
        <v>67</v>
      </c>
      <c r="I96" s="3" t="s">
        <v>50</v>
      </c>
      <c r="J96" s="3" t="s">
        <v>51</v>
      </c>
      <c r="K96" s="2" t="s">
        <v>565</v>
      </c>
      <c r="L96" s="2" t="s">
        <v>69</v>
      </c>
      <c r="M96" s="2" t="s">
        <v>549</v>
      </c>
      <c r="N96" s="3" t="s">
        <v>550</v>
      </c>
      <c r="O96" s="3" t="s">
        <v>551</v>
      </c>
      <c r="P96" s="3" t="s">
        <v>552</v>
      </c>
      <c r="Q96" s="4">
        <v>972000</v>
      </c>
      <c r="R96" s="2" t="s">
        <v>566</v>
      </c>
      <c r="S96" s="5">
        <v>1348.96</v>
      </c>
      <c r="T96" s="6">
        <v>2.2499999999999999E-2</v>
      </c>
      <c r="U96" s="5">
        <v>21870</v>
      </c>
      <c r="V96" s="4">
        <v>26951276</v>
      </c>
      <c r="W96" s="4"/>
      <c r="X96" s="3" t="s">
        <v>57</v>
      </c>
      <c r="Y96" s="3" t="s">
        <v>67</v>
      </c>
      <c r="Z96" s="3" t="s">
        <v>74</v>
      </c>
      <c r="AA96" s="3" t="s">
        <v>75</v>
      </c>
      <c r="AB96" s="3" t="s">
        <v>247</v>
      </c>
      <c r="AC96" s="3" t="s">
        <v>58</v>
      </c>
      <c r="AD96" s="3" t="s">
        <v>567</v>
      </c>
      <c r="AE96" s="3"/>
      <c r="AF96" s="3" t="s">
        <v>568</v>
      </c>
      <c r="AG96" s="3" t="s">
        <v>569</v>
      </c>
      <c r="AH96" s="3" t="s">
        <v>80</v>
      </c>
      <c r="AI96" s="2" t="s">
        <v>573</v>
      </c>
      <c r="AJ96" s="3" t="s">
        <v>574</v>
      </c>
      <c r="AK96" s="3"/>
      <c r="AL96" s="3"/>
      <c r="AM96" s="4"/>
      <c r="AN96" s="6">
        <v>2.1999999999999999E-2</v>
      </c>
      <c r="AO96" s="6">
        <v>2.1999999999999999E-2</v>
      </c>
      <c r="AP96" s="6"/>
      <c r="AQ96" s="3" t="s">
        <v>135</v>
      </c>
    </row>
    <row r="97" spans="1:43" x14ac:dyDescent="0.6">
      <c r="A97" s="2" t="s">
        <v>561</v>
      </c>
      <c r="B97" s="2" t="s">
        <v>45</v>
      </c>
      <c r="C97" s="3" t="s">
        <v>562</v>
      </c>
      <c r="D97" s="3"/>
      <c r="E97" s="3" t="s">
        <v>575</v>
      </c>
      <c r="F97" s="3" t="s">
        <v>564</v>
      </c>
      <c r="G97" s="2" t="s">
        <v>66</v>
      </c>
      <c r="H97" s="3" t="s">
        <v>67</v>
      </c>
      <c r="I97" s="3" t="s">
        <v>50</v>
      </c>
      <c r="J97" s="3" t="s">
        <v>51</v>
      </c>
      <c r="K97" s="2" t="s">
        <v>565</v>
      </c>
      <c r="L97" s="2" t="s">
        <v>69</v>
      </c>
      <c r="M97" s="2" t="s">
        <v>549</v>
      </c>
      <c r="N97" s="3" t="s">
        <v>550</v>
      </c>
      <c r="O97" s="3" t="s">
        <v>551</v>
      </c>
      <c r="P97" s="3" t="s">
        <v>552</v>
      </c>
      <c r="Q97" s="4">
        <v>257000</v>
      </c>
      <c r="R97" s="2" t="s">
        <v>566</v>
      </c>
      <c r="S97" s="5">
        <v>1348.96</v>
      </c>
      <c r="T97" s="6">
        <v>2.2499999999999999E-2</v>
      </c>
      <c r="U97" s="5">
        <v>5782.5</v>
      </c>
      <c r="V97" s="4">
        <v>7778099</v>
      </c>
      <c r="W97" s="4"/>
      <c r="X97" s="3" t="s">
        <v>57</v>
      </c>
      <c r="Y97" s="3" t="s">
        <v>67</v>
      </c>
      <c r="Z97" s="3" t="s">
        <v>74</v>
      </c>
      <c r="AA97" s="3" t="s">
        <v>75</v>
      </c>
      <c r="AB97" s="3" t="s">
        <v>247</v>
      </c>
      <c r="AC97" s="3" t="s">
        <v>58</v>
      </c>
      <c r="AD97" s="3" t="s">
        <v>567</v>
      </c>
      <c r="AE97" s="3" t="s">
        <v>576</v>
      </c>
      <c r="AF97" s="3" t="s">
        <v>568</v>
      </c>
      <c r="AG97" s="3" t="s">
        <v>569</v>
      </c>
      <c r="AH97" s="3" t="s">
        <v>80</v>
      </c>
      <c r="AI97" s="2" t="s">
        <v>577</v>
      </c>
      <c r="AJ97" s="3" t="s">
        <v>578</v>
      </c>
      <c r="AK97" s="3"/>
      <c r="AL97" s="3"/>
      <c r="AM97" s="4"/>
      <c r="AN97" s="6">
        <v>2.1999999999999999E-2</v>
      </c>
      <c r="AO97" s="6">
        <v>2.1999999999999999E-2</v>
      </c>
      <c r="AP97" s="6"/>
      <c r="AQ97" s="3" t="s">
        <v>135</v>
      </c>
    </row>
    <row r="98" spans="1:43" x14ac:dyDescent="0.6">
      <c r="A98" s="2" t="s">
        <v>561</v>
      </c>
      <c r="B98" s="2" t="s">
        <v>45</v>
      </c>
      <c r="C98" s="3" t="s">
        <v>562</v>
      </c>
      <c r="D98" s="3"/>
      <c r="E98" s="3" t="s">
        <v>579</v>
      </c>
      <c r="F98" s="3" t="s">
        <v>564</v>
      </c>
      <c r="G98" s="2" t="s">
        <v>66</v>
      </c>
      <c r="H98" s="3" t="s">
        <v>67</v>
      </c>
      <c r="I98" s="3" t="s">
        <v>50</v>
      </c>
      <c r="J98" s="3" t="s">
        <v>51</v>
      </c>
      <c r="K98" s="2" t="s">
        <v>565</v>
      </c>
      <c r="L98" s="2" t="s">
        <v>69</v>
      </c>
      <c r="M98" s="2" t="s">
        <v>580</v>
      </c>
      <c r="N98" s="3" t="s">
        <v>581</v>
      </c>
      <c r="O98" s="3" t="s">
        <v>582</v>
      </c>
      <c r="P98" s="3" t="s">
        <v>583</v>
      </c>
      <c r="Q98" s="4">
        <v>144000</v>
      </c>
      <c r="R98" s="2" t="s">
        <v>566</v>
      </c>
      <c r="S98" s="5">
        <v>1348.96</v>
      </c>
      <c r="T98" s="6">
        <v>1.8499999999999999E-2</v>
      </c>
      <c r="U98" s="5">
        <v>2664</v>
      </c>
      <c r="V98" s="4">
        <v>3593629</v>
      </c>
      <c r="W98" s="4"/>
      <c r="X98" s="3" t="s">
        <v>57</v>
      </c>
      <c r="Y98" s="3" t="s">
        <v>67</v>
      </c>
      <c r="Z98" s="3" t="s">
        <v>74</v>
      </c>
      <c r="AA98" s="3" t="s">
        <v>95</v>
      </c>
      <c r="AB98" s="3" t="s">
        <v>344</v>
      </c>
      <c r="AC98" s="3" t="s">
        <v>58</v>
      </c>
      <c r="AD98" s="3" t="s">
        <v>567</v>
      </c>
      <c r="AE98" s="3"/>
      <c r="AF98" s="3" t="s">
        <v>568</v>
      </c>
      <c r="AG98" s="3" t="s">
        <v>569</v>
      </c>
      <c r="AH98" s="3" t="s">
        <v>80</v>
      </c>
      <c r="AI98" s="2" t="s">
        <v>584</v>
      </c>
      <c r="AJ98" s="3" t="s">
        <v>585</v>
      </c>
      <c r="AK98" s="3"/>
      <c r="AL98" s="3"/>
      <c r="AM98" s="4"/>
      <c r="AN98" s="6">
        <v>1.95E-2</v>
      </c>
      <c r="AO98" s="6">
        <v>2.1000000000000001E-2</v>
      </c>
      <c r="AP98" s="6"/>
      <c r="AQ98" s="3" t="s">
        <v>135</v>
      </c>
    </row>
    <row r="99" spans="1:43" x14ac:dyDescent="0.6">
      <c r="A99" s="2" t="s">
        <v>586</v>
      </c>
      <c r="B99" s="2" t="s">
        <v>45</v>
      </c>
      <c r="C99" s="3"/>
      <c r="D99" s="3"/>
      <c r="E99" s="3" t="s">
        <v>587</v>
      </c>
      <c r="F99" s="3" t="s">
        <v>588</v>
      </c>
      <c r="G99" s="2" t="s">
        <v>589</v>
      </c>
      <c r="H99" s="3" t="s">
        <v>590</v>
      </c>
      <c r="I99" s="3" t="s">
        <v>50</v>
      </c>
      <c r="J99" s="3" t="s">
        <v>109</v>
      </c>
      <c r="K99" s="2" t="s">
        <v>110</v>
      </c>
      <c r="L99" s="2" t="s">
        <v>110</v>
      </c>
      <c r="M99" s="2" t="s">
        <v>591</v>
      </c>
      <c r="N99" s="3" t="s">
        <v>592</v>
      </c>
      <c r="O99" s="3" t="s">
        <v>593</v>
      </c>
      <c r="P99" s="3" t="s">
        <v>594</v>
      </c>
      <c r="Q99" s="4">
        <v>9000</v>
      </c>
      <c r="R99" s="2" t="s">
        <v>56</v>
      </c>
      <c r="S99" s="5">
        <v>1300.7</v>
      </c>
      <c r="T99" s="6">
        <v>3.1E-2</v>
      </c>
      <c r="U99" s="5">
        <v>279</v>
      </c>
      <c r="V99" s="4">
        <v>362895</v>
      </c>
      <c r="W99" s="4"/>
      <c r="X99" s="3" t="s">
        <v>115</v>
      </c>
      <c r="Y99" s="3" t="s">
        <v>116</v>
      </c>
      <c r="Z99" s="3" t="s">
        <v>88</v>
      </c>
      <c r="AA99" s="3" t="s">
        <v>89</v>
      </c>
      <c r="AB99" s="3" t="s">
        <v>595</v>
      </c>
      <c r="AC99" s="3" t="s">
        <v>58</v>
      </c>
      <c r="AD99" s="3" t="s">
        <v>596</v>
      </c>
      <c r="AE99" s="3"/>
      <c r="AF99" s="3" t="s">
        <v>119</v>
      </c>
      <c r="AG99" s="3" t="s">
        <v>597</v>
      </c>
      <c r="AH99" s="3" t="s">
        <v>80</v>
      </c>
      <c r="AI99" s="2" t="s">
        <v>598</v>
      </c>
      <c r="AJ99" s="3" t="s">
        <v>599</v>
      </c>
      <c r="AK99" s="3"/>
      <c r="AL99" s="3"/>
      <c r="AM99" s="4"/>
      <c r="AN99" s="6">
        <v>1.9E-2</v>
      </c>
      <c r="AO99" s="6"/>
      <c r="AP99" s="6"/>
      <c r="AQ99" s="3" t="s">
        <v>83</v>
      </c>
    </row>
    <row r="100" spans="1:43" x14ac:dyDescent="0.6">
      <c r="A100" s="2" t="s">
        <v>586</v>
      </c>
      <c r="B100" s="2" t="s">
        <v>45</v>
      </c>
      <c r="C100" s="3"/>
      <c r="D100" s="3"/>
      <c r="E100" s="3" t="s">
        <v>600</v>
      </c>
      <c r="F100" s="3" t="s">
        <v>588</v>
      </c>
      <c r="G100" s="2" t="s">
        <v>589</v>
      </c>
      <c r="H100" s="3" t="s">
        <v>590</v>
      </c>
      <c r="I100" s="3" t="s">
        <v>50</v>
      </c>
      <c r="J100" s="3" t="s">
        <v>109</v>
      </c>
      <c r="K100" s="2" t="s">
        <v>110</v>
      </c>
      <c r="L100" s="2" t="s">
        <v>110</v>
      </c>
      <c r="M100" s="2" t="s">
        <v>601</v>
      </c>
      <c r="N100" s="3" t="s">
        <v>602</v>
      </c>
      <c r="O100" s="3" t="s">
        <v>603</v>
      </c>
      <c r="P100" s="3" t="s">
        <v>604</v>
      </c>
      <c r="Q100" s="4">
        <v>15000</v>
      </c>
      <c r="R100" s="2" t="s">
        <v>56</v>
      </c>
      <c r="S100" s="5">
        <v>1300.7</v>
      </c>
      <c r="T100" s="6">
        <v>6.2859999999999999E-2</v>
      </c>
      <c r="U100" s="5">
        <v>942.9</v>
      </c>
      <c r="V100" s="4">
        <v>1226430</v>
      </c>
      <c r="W100" s="4"/>
      <c r="X100" s="3" t="s">
        <v>115</v>
      </c>
      <c r="Y100" s="3" t="s">
        <v>116</v>
      </c>
      <c r="Z100" s="3" t="s">
        <v>88</v>
      </c>
      <c r="AA100" s="3" t="s">
        <v>117</v>
      </c>
      <c r="AB100" s="3" t="s">
        <v>605</v>
      </c>
      <c r="AC100" s="3" t="s">
        <v>58</v>
      </c>
      <c r="AD100" s="3" t="s">
        <v>596</v>
      </c>
      <c r="AE100" s="3"/>
      <c r="AF100" s="3" t="s">
        <v>119</v>
      </c>
      <c r="AG100" s="3" t="s">
        <v>597</v>
      </c>
      <c r="AH100" s="3" t="s">
        <v>80</v>
      </c>
      <c r="AI100" s="2" t="s">
        <v>606</v>
      </c>
      <c r="AJ100" s="3" t="s">
        <v>607</v>
      </c>
      <c r="AK100" s="3"/>
      <c r="AL100" s="3"/>
      <c r="AM100" s="4"/>
      <c r="AN100" s="6">
        <v>5.604E-2</v>
      </c>
      <c r="AO100" s="6"/>
      <c r="AP100" s="6"/>
      <c r="AQ100" s="3" t="s">
        <v>123</v>
      </c>
    </row>
    <row r="101" spans="1:43" x14ac:dyDescent="0.6">
      <c r="A101" s="2" t="s">
        <v>586</v>
      </c>
      <c r="B101" s="2" t="s">
        <v>45</v>
      </c>
      <c r="C101" s="3"/>
      <c r="D101" s="3"/>
      <c r="E101" s="3" t="s">
        <v>608</v>
      </c>
      <c r="F101" s="3" t="s">
        <v>588</v>
      </c>
      <c r="G101" s="2" t="s">
        <v>589</v>
      </c>
      <c r="H101" s="3" t="s">
        <v>590</v>
      </c>
      <c r="I101" s="3" t="s">
        <v>50</v>
      </c>
      <c r="J101" s="3" t="s">
        <v>109</v>
      </c>
      <c r="K101" s="2" t="s">
        <v>110</v>
      </c>
      <c r="L101" s="2" t="s">
        <v>110</v>
      </c>
      <c r="M101" s="2" t="s">
        <v>609</v>
      </c>
      <c r="N101" s="3" t="s">
        <v>610</v>
      </c>
      <c r="O101" s="3" t="s">
        <v>611</v>
      </c>
      <c r="P101" s="3" t="s">
        <v>612</v>
      </c>
      <c r="Q101" s="4">
        <v>3000</v>
      </c>
      <c r="R101" s="2" t="s">
        <v>56</v>
      </c>
      <c r="S101" s="5">
        <v>1300.7</v>
      </c>
      <c r="T101" s="6">
        <v>5.4960000000000002E-2</v>
      </c>
      <c r="U101" s="5">
        <v>164.88</v>
      </c>
      <c r="V101" s="4">
        <v>214459</v>
      </c>
      <c r="W101" s="4"/>
      <c r="X101" s="3" t="s">
        <v>115</v>
      </c>
      <c r="Y101" s="3" t="s">
        <v>116</v>
      </c>
      <c r="Z101" s="3" t="s">
        <v>88</v>
      </c>
      <c r="AA101" s="3" t="s">
        <v>117</v>
      </c>
      <c r="AB101" s="3" t="s">
        <v>143</v>
      </c>
      <c r="AC101" s="3" t="s">
        <v>58</v>
      </c>
      <c r="AD101" s="3" t="s">
        <v>596</v>
      </c>
      <c r="AE101" s="3"/>
      <c r="AF101" s="3" t="s">
        <v>119</v>
      </c>
      <c r="AG101" s="3" t="s">
        <v>597</v>
      </c>
      <c r="AH101" s="3" t="s">
        <v>80</v>
      </c>
      <c r="AI101" s="2" t="s">
        <v>613</v>
      </c>
      <c r="AJ101" s="3" t="s">
        <v>614</v>
      </c>
      <c r="AK101" s="3"/>
      <c r="AL101" s="3"/>
      <c r="AM101" s="4"/>
      <c r="AN101" s="6">
        <v>4.9000000000000002E-2</v>
      </c>
      <c r="AO101" s="6"/>
      <c r="AP101" s="6"/>
      <c r="AQ101" s="3" t="s">
        <v>123</v>
      </c>
    </row>
    <row r="102" spans="1:43" x14ac:dyDescent="0.6">
      <c r="A102" s="2" t="s">
        <v>615</v>
      </c>
      <c r="B102" s="2" t="s">
        <v>45</v>
      </c>
      <c r="C102" s="3" t="s">
        <v>616</v>
      </c>
      <c r="D102" s="3"/>
      <c r="E102" s="3" t="s">
        <v>136</v>
      </c>
      <c r="F102" s="3" t="s">
        <v>617</v>
      </c>
      <c r="G102" s="2" t="s">
        <v>107</v>
      </c>
      <c r="H102" s="3" t="s">
        <v>108</v>
      </c>
      <c r="I102" s="3" t="s">
        <v>50</v>
      </c>
      <c r="J102" s="3" t="s">
        <v>109</v>
      </c>
      <c r="K102" s="2" t="s">
        <v>110</v>
      </c>
      <c r="L102" s="2" t="s">
        <v>110</v>
      </c>
      <c r="M102" s="2" t="s">
        <v>128</v>
      </c>
      <c r="N102" s="3" t="s">
        <v>129</v>
      </c>
      <c r="O102" s="3" t="s">
        <v>130</v>
      </c>
      <c r="P102" s="3" t="s">
        <v>131</v>
      </c>
      <c r="Q102" s="4">
        <v>280000</v>
      </c>
      <c r="R102" s="2" t="s">
        <v>56</v>
      </c>
      <c r="S102" s="5">
        <v>1269.8800000000001</v>
      </c>
      <c r="T102" s="6">
        <v>2.0899999999999998E-2</v>
      </c>
      <c r="U102" s="5">
        <v>5852</v>
      </c>
      <c r="V102" s="4">
        <v>7431338</v>
      </c>
      <c r="W102" s="4"/>
      <c r="X102" s="3" t="s">
        <v>115</v>
      </c>
      <c r="Y102" s="3" t="s">
        <v>116</v>
      </c>
      <c r="Z102" s="3" t="s">
        <v>74</v>
      </c>
      <c r="AA102" s="3" t="s">
        <v>132</v>
      </c>
      <c r="AB102" s="3" t="s">
        <v>96</v>
      </c>
      <c r="AC102" s="3" t="s">
        <v>58</v>
      </c>
      <c r="AD102" s="3"/>
      <c r="AE102" s="3"/>
      <c r="AF102" s="3" t="s">
        <v>119</v>
      </c>
      <c r="AG102" s="3" t="s">
        <v>618</v>
      </c>
      <c r="AH102" s="3" t="s">
        <v>80</v>
      </c>
      <c r="AI102" s="2" t="s">
        <v>137</v>
      </c>
      <c r="AJ102" s="3" t="s">
        <v>138</v>
      </c>
      <c r="AK102" s="3"/>
      <c r="AL102" s="3"/>
      <c r="AM102" s="4"/>
      <c r="AN102" s="6">
        <v>1.9E-2</v>
      </c>
      <c r="AO102" s="6"/>
      <c r="AP102" s="6"/>
      <c r="AQ102" s="3" t="s">
        <v>135</v>
      </c>
    </row>
    <row r="103" spans="1:43" x14ac:dyDescent="0.6">
      <c r="A103" s="2" t="s">
        <v>615</v>
      </c>
      <c r="B103" s="2" t="s">
        <v>45</v>
      </c>
      <c r="C103" s="3" t="s">
        <v>616</v>
      </c>
      <c r="D103" s="3"/>
      <c r="E103" s="3" t="s">
        <v>105</v>
      </c>
      <c r="F103" s="3" t="s">
        <v>617</v>
      </c>
      <c r="G103" s="2" t="s">
        <v>107</v>
      </c>
      <c r="H103" s="3" t="s">
        <v>108</v>
      </c>
      <c r="I103" s="3" t="s">
        <v>50</v>
      </c>
      <c r="J103" s="3" t="s">
        <v>109</v>
      </c>
      <c r="K103" s="2" t="s">
        <v>110</v>
      </c>
      <c r="L103" s="2" t="s">
        <v>110</v>
      </c>
      <c r="M103" s="2" t="s">
        <v>128</v>
      </c>
      <c r="N103" s="3" t="s">
        <v>129</v>
      </c>
      <c r="O103" s="3" t="s">
        <v>130</v>
      </c>
      <c r="P103" s="3" t="s">
        <v>131</v>
      </c>
      <c r="Q103" s="4">
        <v>70000</v>
      </c>
      <c r="R103" s="2" t="s">
        <v>56</v>
      </c>
      <c r="S103" s="5">
        <v>1269.8800000000001</v>
      </c>
      <c r="T103" s="6">
        <v>2.0899999999999998E-2</v>
      </c>
      <c r="U103" s="5">
        <v>1463</v>
      </c>
      <c r="V103" s="4">
        <v>1802913</v>
      </c>
      <c r="W103" s="4"/>
      <c r="X103" s="3" t="s">
        <v>115</v>
      </c>
      <c r="Y103" s="3" t="s">
        <v>116</v>
      </c>
      <c r="Z103" s="3" t="s">
        <v>74</v>
      </c>
      <c r="AA103" s="3" t="s">
        <v>132</v>
      </c>
      <c r="AB103" s="3" t="s">
        <v>96</v>
      </c>
      <c r="AC103" s="3" t="s">
        <v>58</v>
      </c>
      <c r="AD103" s="3"/>
      <c r="AE103" s="3"/>
      <c r="AF103" s="3" t="s">
        <v>119</v>
      </c>
      <c r="AG103" s="3" t="s">
        <v>618</v>
      </c>
      <c r="AH103" s="3" t="s">
        <v>80</v>
      </c>
      <c r="AI103" s="2" t="s">
        <v>121</v>
      </c>
      <c r="AJ103" s="3" t="s">
        <v>122</v>
      </c>
      <c r="AK103" s="3"/>
      <c r="AL103" s="3"/>
      <c r="AM103" s="4"/>
      <c r="AN103" s="6">
        <v>1.9E-2</v>
      </c>
      <c r="AO103" s="6"/>
      <c r="AP103" s="6"/>
      <c r="AQ103" s="3" t="s">
        <v>135</v>
      </c>
    </row>
    <row r="104" spans="1:43" x14ac:dyDescent="0.6">
      <c r="A104" s="2" t="s">
        <v>615</v>
      </c>
      <c r="B104" s="2" t="s">
        <v>45</v>
      </c>
      <c r="C104" s="3" t="s">
        <v>616</v>
      </c>
      <c r="D104" s="3"/>
      <c r="E104" s="3" t="s">
        <v>127</v>
      </c>
      <c r="F104" s="3" t="s">
        <v>617</v>
      </c>
      <c r="G104" s="2" t="s">
        <v>107</v>
      </c>
      <c r="H104" s="3" t="s">
        <v>108</v>
      </c>
      <c r="I104" s="3" t="s">
        <v>50</v>
      </c>
      <c r="J104" s="3" t="s">
        <v>109</v>
      </c>
      <c r="K104" s="2" t="s">
        <v>110</v>
      </c>
      <c r="L104" s="2" t="s">
        <v>110</v>
      </c>
      <c r="M104" s="2" t="s">
        <v>139</v>
      </c>
      <c r="N104" s="3" t="s">
        <v>140</v>
      </c>
      <c r="O104" s="3" t="s">
        <v>141</v>
      </c>
      <c r="P104" s="3" t="s">
        <v>142</v>
      </c>
      <c r="Q104" s="4">
        <v>240000</v>
      </c>
      <c r="R104" s="2" t="s">
        <v>56</v>
      </c>
      <c r="S104" s="5">
        <v>1269.8800000000001</v>
      </c>
      <c r="T104" s="6">
        <v>5.2479999999999999E-2</v>
      </c>
      <c r="U104" s="5">
        <v>12595.2</v>
      </c>
      <c r="V104" s="4">
        <v>15994393</v>
      </c>
      <c r="W104" s="4"/>
      <c r="X104" s="3" t="s">
        <v>115</v>
      </c>
      <c r="Y104" s="3" t="s">
        <v>116</v>
      </c>
      <c r="Z104" s="3" t="s">
        <v>88</v>
      </c>
      <c r="AA104" s="3" t="s">
        <v>117</v>
      </c>
      <c r="AB104" s="3" t="s">
        <v>143</v>
      </c>
      <c r="AC104" s="3" t="s">
        <v>58</v>
      </c>
      <c r="AD104" s="3"/>
      <c r="AE104" s="3"/>
      <c r="AF104" s="3" t="s">
        <v>119</v>
      </c>
      <c r="AG104" s="3" t="s">
        <v>618</v>
      </c>
      <c r="AH104" s="3" t="s">
        <v>80</v>
      </c>
      <c r="AI104" s="2" t="s">
        <v>133</v>
      </c>
      <c r="AJ104" s="3" t="s">
        <v>134</v>
      </c>
      <c r="AK104" s="3"/>
      <c r="AL104" s="3"/>
      <c r="AM104" s="4"/>
      <c r="AN104" s="6">
        <v>5.024E-2</v>
      </c>
      <c r="AO104" s="6"/>
      <c r="AP104" s="6"/>
      <c r="AQ104" s="3" t="s">
        <v>123</v>
      </c>
    </row>
    <row r="105" spans="1:43" x14ac:dyDescent="0.6">
      <c r="A105" s="2" t="s">
        <v>615</v>
      </c>
      <c r="B105" s="2" t="s">
        <v>45</v>
      </c>
      <c r="C105" s="3" t="s">
        <v>616</v>
      </c>
      <c r="D105" s="3"/>
      <c r="E105" s="3" t="s">
        <v>127</v>
      </c>
      <c r="F105" s="3" t="s">
        <v>617</v>
      </c>
      <c r="G105" s="2" t="s">
        <v>107</v>
      </c>
      <c r="H105" s="3" t="s">
        <v>108</v>
      </c>
      <c r="I105" s="3" t="s">
        <v>50</v>
      </c>
      <c r="J105" s="3" t="s">
        <v>109</v>
      </c>
      <c r="K105" s="2" t="s">
        <v>110</v>
      </c>
      <c r="L105" s="2" t="s">
        <v>110</v>
      </c>
      <c r="M105" s="2" t="s">
        <v>609</v>
      </c>
      <c r="N105" s="3" t="s">
        <v>610</v>
      </c>
      <c r="O105" s="3" t="s">
        <v>611</v>
      </c>
      <c r="P105" s="3" t="s">
        <v>612</v>
      </c>
      <c r="Q105" s="4">
        <v>2000</v>
      </c>
      <c r="R105" s="2" t="s">
        <v>56</v>
      </c>
      <c r="S105" s="5">
        <v>1269.8800000000001</v>
      </c>
      <c r="T105" s="6">
        <v>5.4960000000000002E-2</v>
      </c>
      <c r="U105" s="5">
        <v>109.92</v>
      </c>
      <c r="V105" s="4">
        <v>139585</v>
      </c>
      <c r="W105" s="4"/>
      <c r="X105" s="3" t="s">
        <v>115</v>
      </c>
      <c r="Y105" s="3" t="s">
        <v>116</v>
      </c>
      <c r="Z105" s="3" t="s">
        <v>88</v>
      </c>
      <c r="AA105" s="3" t="s">
        <v>117</v>
      </c>
      <c r="AB105" s="3" t="s">
        <v>143</v>
      </c>
      <c r="AC105" s="3" t="s">
        <v>58</v>
      </c>
      <c r="AD105" s="3"/>
      <c r="AE105" s="3"/>
      <c r="AF105" s="3" t="s">
        <v>119</v>
      </c>
      <c r="AG105" s="3" t="s">
        <v>618</v>
      </c>
      <c r="AH105" s="3" t="s">
        <v>80</v>
      </c>
      <c r="AI105" s="2" t="s">
        <v>133</v>
      </c>
      <c r="AJ105" s="3" t="s">
        <v>134</v>
      </c>
      <c r="AK105" s="3"/>
      <c r="AL105" s="3"/>
      <c r="AM105" s="4"/>
      <c r="AN105" s="6">
        <v>4.9000000000000002E-2</v>
      </c>
      <c r="AO105" s="6"/>
      <c r="AP105" s="6"/>
      <c r="AQ105" s="3" t="s">
        <v>123</v>
      </c>
    </row>
    <row r="106" spans="1:43" x14ac:dyDescent="0.6">
      <c r="A106" s="2" t="s">
        <v>615</v>
      </c>
      <c r="B106" s="2" t="s">
        <v>45</v>
      </c>
      <c r="C106" s="3" t="s">
        <v>616</v>
      </c>
      <c r="D106" s="3"/>
      <c r="E106" s="3" t="s">
        <v>127</v>
      </c>
      <c r="F106" s="3" t="s">
        <v>617</v>
      </c>
      <c r="G106" s="2" t="s">
        <v>107</v>
      </c>
      <c r="H106" s="3" t="s">
        <v>108</v>
      </c>
      <c r="I106" s="3" t="s">
        <v>50</v>
      </c>
      <c r="J106" s="3" t="s">
        <v>109</v>
      </c>
      <c r="K106" s="2" t="s">
        <v>110</v>
      </c>
      <c r="L106" s="2" t="s">
        <v>110</v>
      </c>
      <c r="M106" s="2" t="s">
        <v>619</v>
      </c>
      <c r="N106" s="3" t="s">
        <v>620</v>
      </c>
      <c r="O106" s="3" t="s">
        <v>621</v>
      </c>
      <c r="P106" s="3" t="s">
        <v>622</v>
      </c>
      <c r="Q106" s="4">
        <v>30000</v>
      </c>
      <c r="R106" s="2" t="s">
        <v>56</v>
      </c>
      <c r="S106" s="5">
        <v>1269.8800000000001</v>
      </c>
      <c r="T106" s="6">
        <v>2.349E-2</v>
      </c>
      <c r="U106" s="5">
        <v>704.7</v>
      </c>
      <c r="V106" s="4">
        <v>894884</v>
      </c>
      <c r="W106" s="4"/>
      <c r="X106" s="3" t="s">
        <v>115</v>
      </c>
      <c r="Y106" s="3" t="s">
        <v>116</v>
      </c>
      <c r="Z106" s="3" t="s">
        <v>74</v>
      </c>
      <c r="AA106" s="3" t="s">
        <v>132</v>
      </c>
      <c r="AB106" s="3" t="s">
        <v>623</v>
      </c>
      <c r="AC106" s="3" t="s">
        <v>58</v>
      </c>
      <c r="AD106" s="3"/>
      <c r="AE106" s="3"/>
      <c r="AF106" s="3" t="s">
        <v>119</v>
      </c>
      <c r="AG106" s="3" t="s">
        <v>618</v>
      </c>
      <c r="AH106" s="3" t="s">
        <v>80</v>
      </c>
      <c r="AI106" s="2" t="s">
        <v>133</v>
      </c>
      <c r="AJ106" s="3" t="s">
        <v>134</v>
      </c>
      <c r="AK106" s="3"/>
      <c r="AL106" s="3"/>
      <c r="AM106" s="4"/>
      <c r="AN106" s="6">
        <v>2.1999999999999999E-2</v>
      </c>
      <c r="AO106" s="6"/>
      <c r="AP106" s="6"/>
      <c r="AQ106" s="3" t="s">
        <v>83</v>
      </c>
    </row>
    <row r="107" spans="1:43" x14ac:dyDescent="0.6">
      <c r="A107" s="2" t="s">
        <v>615</v>
      </c>
      <c r="B107" s="2" t="s">
        <v>45</v>
      </c>
      <c r="C107" s="3" t="s">
        <v>616</v>
      </c>
      <c r="D107" s="3"/>
      <c r="E107" s="3" t="s">
        <v>127</v>
      </c>
      <c r="F107" s="3" t="s">
        <v>617</v>
      </c>
      <c r="G107" s="2" t="s">
        <v>107</v>
      </c>
      <c r="H107" s="3" t="s">
        <v>108</v>
      </c>
      <c r="I107" s="3" t="s">
        <v>50</v>
      </c>
      <c r="J107" s="3" t="s">
        <v>109</v>
      </c>
      <c r="K107" s="2" t="s">
        <v>110</v>
      </c>
      <c r="L107" s="2" t="s">
        <v>110</v>
      </c>
      <c r="M107" s="2" t="s">
        <v>624</v>
      </c>
      <c r="N107" s="3" t="s">
        <v>625</v>
      </c>
      <c r="O107" s="3" t="s">
        <v>626</v>
      </c>
      <c r="P107" s="3" t="s">
        <v>627</v>
      </c>
      <c r="Q107" s="4">
        <v>14000</v>
      </c>
      <c r="R107" s="2" t="s">
        <v>56</v>
      </c>
      <c r="S107" s="5">
        <v>1269.8800000000001</v>
      </c>
      <c r="T107" s="6">
        <v>2.6849999999999999E-2</v>
      </c>
      <c r="U107" s="5">
        <v>375.9</v>
      </c>
      <c r="V107" s="4">
        <v>477348</v>
      </c>
      <c r="W107" s="4"/>
      <c r="X107" s="3" t="s">
        <v>115</v>
      </c>
      <c r="Y107" s="3" t="s">
        <v>116</v>
      </c>
      <c r="Z107" s="3" t="s">
        <v>74</v>
      </c>
      <c r="AA107" s="3" t="s">
        <v>132</v>
      </c>
      <c r="AB107" s="3" t="s">
        <v>96</v>
      </c>
      <c r="AC107" s="3" t="s">
        <v>58</v>
      </c>
      <c r="AD107" s="3"/>
      <c r="AE107" s="3"/>
      <c r="AF107" s="3" t="s">
        <v>119</v>
      </c>
      <c r="AG107" s="3" t="s">
        <v>618</v>
      </c>
      <c r="AH107" s="3" t="s">
        <v>80</v>
      </c>
      <c r="AI107" s="2" t="s">
        <v>133</v>
      </c>
      <c r="AJ107" s="3" t="s">
        <v>134</v>
      </c>
      <c r="AK107" s="3"/>
      <c r="AL107" s="3"/>
      <c r="AM107" s="4"/>
      <c r="AN107" s="6">
        <v>0.02</v>
      </c>
      <c r="AO107" s="6"/>
      <c r="AP107" s="6"/>
      <c r="AQ107" s="3" t="s">
        <v>135</v>
      </c>
    </row>
    <row r="108" spans="1:43" x14ac:dyDescent="0.6">
      <c r="A108" s="2" t="s">
        <v>615</v>
      </c>
      <c r="B108" s="2" t="s">
        <v>45</v>
      </c>
      <c r="C108" s="3" t="s">
        <v>616</v>
      </c>
      <c r="D108" s="3"/>
      <c r="E108" s="3" t="s">
        <v>136</v>
      </c>
      <c r="F108" s="3" t="s">
        <v>617</v>
      </c>
      <c r="G108" s="2" t="s">
        <v>107</v>
      </c>
      <c r="H108" s="3" t="s">
        <v>108</v>
      </c>
      <c r="I108" s="3" t="s">
        <v>50</v>
      </c>
      <c r="J108" s="3" t="s">
        <v>109</v>
      </c>
      <c r="K108" s="2" t="s">
        <v>110</v>
      </c>
      <c r="L108" s="2" t="s">
        <v>110</v>
      </c>
      <c r="M108" s="2" t="s">
        <v>624</v>
      </c>
      <c r="N108" s="3" t="s">
        <v>625</v>
      </c>
      <c r="O108" s="3" t="s">
        <v>626</v>
      </c>
      <c r="P108" s="3" t="s">
        <v>627</v>
      </c>
      <c r="Q108" s="4">
        <v>31500</v>
      </c>
      <c r="R108" s="2" t="s">
        <v>56</v>
      </c>
      <c r="S108" s="5">
        <v>1269.8800000000001</v>
      </c>
      <c r="T108" s="6">
        <v>2.6849999999999999E-2</v>
      </c>
      <c r="U108" s="5">
        <v>845.78</v>
      </c>
      <c r="V108" s="4">
        <v>1074039</v>
      </c>
      <c r="W108" s="4"/>
      <c r="X108" s="3" t="s">
        <v>115</v>
      </c>
      <c r="Y108" s="3" t="s">
        <v>116</v>
      </c>
      <c r="Z108" s="3" t="s">
        <v>74</v>
      </c>
      <c r="AA108" s="3" t="s">
        <v>132</v>
      </c>
      <c r="AB108" s="3" t="s">
        <v>96</v>
      </c>
      <c r="AC108" s="3" t="s">
        <v>58</v>
      </c>
      <c r="AD108" s="3"/>
      <c r="AE108" s="3"/>
      <c r="AF108" s="3" t="s">
        <v>119</v>
      </c>
      <c r="AG108" s="3" t="s">
        <v>618</v>
      </c>
      <c r="AH108" s="3" t="s">
        <v>80</v>
      </c>
      <c r="AI108" s="2" t="s">
        <v>137</v>
      </c>
      <c r="AJ108" s="3" t="s">
        <v>138</v>
      </c>
      <c r="AK108" s="3"/>
      <c r="AL108" s="3"/>
      <c r="AM108" s="4"/>
      <c r="AN108" s="6">
        <v>0.02</v>
      </c>
      <c r="AO108" s="6"/>
      <c r="AP108" s="6"/>
      <c r="AQ108" s="3" t="s">
        <v>135</v>
      </c>
    </row>
    <row r="109" spans="1:43" x14ac:dyDescent="0.6">
      <c r="A109" s="2" t="s">
        <v>615</v>
      </c>
      <c r="B109" s="2" t="s">
        <v>45</v>
      </c>
      <c r="C109" s="3" t="s">
        <v>616</v>
      </c>
      <c r="D109" s="3"/>
      <c r="E109" s="3" t="s">
        <v>105</v>
      </c>
      <c r="F109" s="3" t="s">
        <v>617</v>
      </c>
      <c r="G109" s="2" t="s">
        <v>107</v>
      </c>
      <c r="H109" s="3" t="s">
        <v>108</v>
      </c>
      <c r="I109" s="3" t="s">
        <v>50</v>
      </c>
      <c r="J109" s="3" t="s">
        <v>109</v>
      </c>
      <c r="K109" s="2" t="s">
        <v>110</v>
      </c>
      <c r="L109" s="2" t="s">
        <v>110</v>
      </c>
      <c r="M109" s="2" t="s">
        <v>624</v>
      </c>
      <c r="N109" s="3" t="s">
        <v>625</v>
      </c>
      <c r="O109" s="3" t="s">
        <v>626</v>
      </c>
      <c r="P109" s="3" t="s">
        <v>627</v>
      </c>
      <c r="Q109" s="4">
        <v>14000</v>
      </c>
      <c r="R109" s="2" t="s">
        <v>56</v>
      </c>
      <c r="S109" s="5">
        <v>1269.8800000000001</v>
      </c>
      <c r="T109" s="6">
        <v>2.6849999999999999E-2</v>
      </c>
      <c r="U109" s="5">
        <v>375.9</v>
      </c>
      <c r="V109" s="4">
        <v>463237</v>
      </c>
      <c r="W109" s="4"/>
      <c r="X109" s="3" t="s">
        <v>115</v>
      </c>
      <c r="Y109" s="3" t="s">
        <v>116</v>
      </c>
      <c r="Z109" s="3" t="s">
        <v>74</v>
      </c>
      <c r="AA109" s="3" t="s">
        <v>132</v>
      </c>
      <c r="AB109" s="3" t="s">
        <v>96</v>
      </c>
      <c r="AC109" s="3" t="s">
        <v>58</v>
      </c>
      <c r="AD109" s="3"/>
      <c r="AE109" s="3"/>
      <c r="AF109" s="3" t="s">
        <v>119</v>
      </c>
      <c r="AG109" s="3" t="s">
        <v>618</v>
      </c>
      <c r="AH109" s="3" t="s">
        <v>80</v>
      </c>
      <c r="AI109" s="2" t="s">
        <v>121</v>
      </c>
      <c r="AJ109" s="3" t="s">
        <v>122</v>
      </c>
      <c r="AK109" s="3"/>
      <c r="AL109" s="3"/>
      <c r="AM109" s="4"/>
      <c r="AN109" s="6">
        <v>0.02</v>
      </c>
      <c r="AO109" s="6"/>
      <c r="AP109" s="6"/>
      <c r="AQ109" s="3" t="s">
        <v>135</v>
      </c>
    </row>
    <row r="110" spans="1:43" x14ac:dyDescent="0.6">
      <c r="A110" s="2" t="s">
        <v>615</v>
      </c>
      <c r="B110" s="2" t="s">
        <v>45</v>
      </c>
      <c r="C110" s="3" t="s">
        <v>616</v>
      </c>
      <c r="D110" s="3"/>
      <c r="E110" s="3" t="s">
        <v>127</v>
      </c>
      <c r="F110" s="3" t="s">
        <v>617</v>
      </c>
      <c r="G110" s="2" t="s">
        <v>107</v>
      </c>
      <c r="H110" s="3" t="s">
        <v>108</v>
      </c>
      <c r="I110" s="3" t="s">
        <v>50</v>
      </c>
      <c r="J110" s="3" t="s">
        <v>109</v>
      </c>
      <c r="K110" s="2" t="s">
        <v>110</v>
      </c>
      <c r="L110" s="2" t="s">
        <v>110</v>
      </c>
      <c r="M110" s="2" t="s">
        <v>628</v>
      </c>
      <c r="N110" s="3" t="s">
        <v>629</v>
      </c>
      <c r="O110" s="3" t="s">
        <v>630</v>
      </c>
      <c r="P110" s="3" t="s">
        <v>631</v>
      </c>
      <c r="Q110" s="4">
        <v>120000</v>
      </c>
      <c r="R110" s="2" t="s">
        <v>56</v>
      </c>
      <c r="S110" s="5">
        <v>1269.8800000000001</v>
      </c>
      <c r="T110" s="6">
        <v>2.1700000000000001E-2</v>
      </c>
      <c r="U110" s="5">
        <v>2604</v>
      </c>
      <c r="V110" s="4">
        <v>3306768</v>
      </c>
      <c r="W110" s="4"/>
      <c r="X110" s="3" t="s">
        <v>115</v>
      </c>
      <c r="Y110" s="3" t="s">
        <v>116</v>
      </c>
      <c r="Z110" s="3" t="s">
        <v>74</v>
      </c>
      <c r="AA110" s="3" t="s">
        <v>132</v>
      </c>
      <c r="AB110" s="3" t="s">
        <v>632</v>
      </c>
      <c r="AC110" s="3" t="s">
        <v>58</v>
      </c>
      <c r="AD110" s="3"/>
      <c r="AE110" s="3"/>
      <c r="AF110" s="3" t="s">
        <v>119</v>
      </c>
      <c r="AG110" s="3" t="s">
        <v>618</v>
      </c>
      <c r="AH110" s="3" t="s">
        <v>80</v>
      </c>
      <c r="AI110" s="2" t="s">
        <v>133</v>
      </c>
      <c r="AJ110" s="3" t="s">
        <v>134</v>
      </c>
      <c r="AK110" s="3"/>
      <c r="AL110" s="3"/>
      <c r="AM110" s="4"/>
      <c r="AN110" s="6">
        <v>0.02</v>
      </c>
      <c r="AO110" s="6"/>
      <c r="AP110" s="6"/>
      <c r="AQ110" s="3" t="s">
        <v>83</v>
      </c>
    </row>
    <row r="111" spans="1:43" x14ac:dyDescent="0.6">
      <c r="A111" s="2" t="s">
        <v>615</v>
      </c>
      <c r="B111" s="2" t="s">
        <v>45</v>
      </c>
      <c r="C111" s="3" t="s">
        <v>616</v>
      </c>
      <c r="D111" s="3"/>
      <c r="E111" s="3" t="s">
        <v>136</v>
      </c>
      <c r="F111" s="3" t="s">
        <v>617</v>
      </c>
      <c r="G111" s="2" t="s">
        <v>107</v>
      </c>
      <c r="H111" s="3" t="s">
        <v>108</v>
      </c>
      <c r="I111" s="3" t="s">
        <v>50</v>
      </c>
      <c r="J111" s="3" t="s">
        <v>109</v>
      </c>
      <c r="K111" s="2" t="s">
        <v>110</v>
      </c>
      <c r="L111" s="2" t="s">
        <v>110</v>
      </c>
      <c r="M111" s="2" t="s">
        <v>628</v>
      </c>
      <c r="N111" s="3" t="s">
        <v>629</v>
      </c>
      <c r="O111" s="3" t="s">
        <v>630</v>
      </c>
      <c r="P111" s="3" t="s">
        <v>631</v>
      </c>
      <c r="Q111" s="4">
        <v>245000</v>
      </c>
      <c r="R111" s="2" t="s">
        <v>56</v>
      </c>
      <c r="S111" s="5">
        <v>1269.8800000000001</v>
      </c>
      <c r="T111" s="6">
        <v>2.1700000000000001E-2</v>
      </c>
      <c r="U111" s="5">
        <v>5316.5</v>
      </c>
      <c r="V111" s="4">
        <v>6751317</v>
      </c>
      <c r="W111" s="4"/>
      <c r="X111" s="3" t="s">
        <v>115</v>
      </c>
      <c r="Y111" s="3" t="s">
        <v>116</v>
      </c>
      <c r="Z111" s="3" t="s">
        <v>74</v>
      </c>
      <c r="AA111" s="3" t="s">
        <v>132</v>
      </c>
      <c r="AB111" s="3" t="s">
        <v>632</v>
      </c>
      <c r="AC111" s="3" t="s">
        <v>58</v>
      </c>
      <c r="AD111" s="3"/>
      <c r="AE111" s="3"/>
      <c r="AF111" s="3" t="s">
        <v>119</v>
      </c>
      <c r="AG111" s="3" t="s">
        <v>618</v>
      </c>
      <c r="AH111" s="3" t="s">
        <v>80</v>
      </c>
      <c r="AI111" s="2" t="s">
        <v>137</v>
      </c>
      <c r="AJ111" s="3" t="s">
        <v>138</v>
      </c>
      <c r="AK111" s="3"/>
      <c r="AL111" s="3"/>
      <c r="AM111" s="4"/>
      <c r="AN111" s="6">
        <v>0.02</v>
      </c>
      <c r="AO111" s="6"/>
      <c r="AP111" s="6"/>
      <c r="AQ111" s="3" t="s">
        <v>83</v>
      </c>
    </row>
    <row r="112" spans="1:43" x14ac:dyDescent="0.6">
      <c r="A112" s="2" t="s">
        <v>615</v>
      </c>
      <c r="B112" s="2" t="s">
        <v>45</v>
      </c>
      <c r="C112" s="3" t="s">
        <v>616</v>
      </c>
      <c r="D112" s="3"/>
      <c r="E112" s="3" t="s">
        <v>633</v>
      </c>
      <c r="F112" s="3" t="s">
        <v>617</v>
      </c>
      <c r="G112" s="2" t="s">
        <v>107</v>
      </c>
      <c r="H112" s="3" t="s">
        <v>108</v>
      </c>
      <c r="I112" s="3" t="s">
        <v>50</v>
      </c>
      <c r="J112" s="3" t="s">
        <v>109</v>
      </c>
      <c r="K112" s="2" t="s">
        <v>110</v>
      </c>
      <c r="L112" s="2" t="s">
        <v>110</v>
      </c>
      <c r="M112" s="2" t="s">
        <v>628</v>
      </c>
      <c r="N112" s="3" t="s">
        <v>629</v>
      </c>
      <c r="O112" s="3" t="s">
        <v>630</v>
      </c>
      <c r="P112" s="3" t="s">
        <v>631</v>
      </c>
      <c r="Q112" s="4">
        <v>35000</v>
      </c>
      <c r="R112" s="2" t="s">
        <v>56</v>
      </c>
      <c r="S112" s="5">
        <v>1269.8800000000001</v>
      </c>
      <c r="T112" s="6">
        <v>2.1700000000000001E-2</v>
      </c>
      <c r="U112" s="5">
        <v>759.5</v>
      </c>
      <c r="V112" s="4">
        <v>935962</v>
      </c>
      <c r="W112" s="4"/>
      <c r="X112" s="3" t="s">
        <v>115</v>
      </c>
      <c r="Y112" s="3" t="s">
        <v>116</v>
      </c>
      <c r="Z112" s="3" t="s">
        <v>74</v>
      </c>
      <c r="AA112" s="3" t="s">
        <v>132</v>
      </c>
      <c r="AB112" s="3" t="s">
        <v>632</v>
      </c>
      <c r="AC112" s="3" t="s">
        <v>58</v>
      </c>
      <c r="AD112" s="3"/>
      <c r="AE112" s="3"/>
      <c r="AF112" s="3" t="s">
        <v>119</v>
      </c>
      <c r="AG112" s="3" t="s">
        <v>618</v>
      </c>
      <c r="AH112" s="3" t="s">
        <v>80</v>
      </c>
      <c r="AI112" s="2" t="s">
        <v>634</v>
      </c>
      <c r="AJ112" s="3" t="s">
        <v>635</v>
      </c>
      <c r="AK112" s="3"/>
      <c r="AL112" s="3"/>
      <c r="AM112" s="4"/>
      <c r="AN112" s="6">
        <v>0.02</v>
      </c>
      <c r="AO112" s="6"/>
      <c r="AP112" s="6"/>
      <c r="AQ112" s="3" t="s">
        <v>83</v>
      </c>
    </row>
    <row r="113" spans="1:43" x14ac:dyDescent="0.6">
      <c r="A113" s="2" t="s">
        <v>615</v>
      </c>
      <c r="B113" s="2" t="s">
        <v>45</v>
      </c>
      <c r="C113" s="3" t="s">
        <v>616</v>
      </c>
      <c r="D113" s="3"/>
      <c r="E113" s="3" t="s">
        <v>127</v>
      </c>
      <c r="F113" s="3" t="s">
        <v>617</v>
      </c>
      <c r="G113" s="2" t="s">
        <v>107</v>
      </c>
      <c r="H113" s="3" t="s">
        <v>108</v>
      </c>
      <c r="I113" s="3" t="s">
        <v>50</v>
      </c>
      <c r="J113" s="3" t="s">
        <v>109</v>
      </c>
      <c r="K113" s="2" t="s">
        <v>110</v>
      </c>
      <c r="L113" s="2" t="s">
        <v>110</v>
      </c>
      <c r="M113" s="2" t="s">
        <v>636</v>
      </c>
      <c r="N113" s="3" t="s">
        <v>637</v>
      </c>
      <c r="O113" s="3" t="s">
        <v>638</v>
      </c>
      <c r="P113" s="3" t="s">
        <v>639</v>
      </c>
      <c r="Q113" s="4">
        <v>106000</v>
      </c>
      <c r="R113" s="2" t="s">
        <v>56</v>
      </c>
      <c r="S113" s="5">
        <v>1269.8800000000001</v>
      </c>
      <c r="T113" s="6">
        <v>3.9E-2</v>
      </c>
      <c r="U113" s="5">
        <v>4134</v>
      </c>
      <c r="V113" s="4">
        <v>5249684</v>
      </c>
      <c r="W113" s="4"/>
      <c r="X113" s="3" t="s">
        <v>115</v>
      </c>
      <c r="Y113" s="3" t="s">
        <v>116</v>
      </c>
      <c r="Z113" s="3" t="s">
        <v>74</v>
      </c>
      <c r="AA113" s="3" t="s">
        <v>148</v>
      </c>
      <c r="AB113" s="3" t="s">
        <v>640</v>
      </c>
      <c r="AC113" s="3" t="s">
        <v>58</v>
      </c>
      <c r="AD113" s="3"/>
      <c r="AE113" s="3"/>
      <c r="AF113" s="3" t="s">
        <v>119</v>
      </c>
      <c r="AG113" s="3" t="s">
        <v>618</v>
      </c>
      <c r="AH113" s="3" t="s">
        <v>80</v>
      </c>
      <c r="AI113" s="2" t="s">
        <v>133</v>
      </c>
      <c r="AJ113" s="3" t="s">
        <v>134</v>
      </c>
      <c r="AK113" s="3"/>
      <c r="AL113" s="3"/>
      <c r="AM113" s="4"/>
      <c r="AN113" s="6">
        <v>3.1E-2</v>
      </c>
      <c r="AO113" s="6"/>
      <c r="AP113" s="6"/>
      <c r="AQ113" s="3" t="s">
        <v>135</v>
      </c>
    </row>
    <row r="114" spans="1:43" x14ac:dyDescent="0.6">
      <c r="A114" s="2" t="s">
        <v>615</v>
      </c>
      <c r="B114" s="2" t="s">
        <v>45</v>
      </c>
      <c r="C114" s="3" t="s">
        <v>616</v>
      </c>
      <c r="D114" s="3"/>
      <c r="E114" s="3" t="s">
        <v>136</v>
      </c>
      <c r="F114" s="3" t="s">
        <v>617</v>
      </c>
      <c r="G114" s="2" t="s">
        <v>107</v>
      </c>
      <c r="H114" s="3" t="s">
        <v>108</v>
      </c>
      <c r="I114" s="3" t="s">
        <v>50</v>
      </c>
      <c r="J114" s="3" t="s">
        <v>109</v>
      </c>
      <c r="K114" s="2" t="s">
        <v>110</v>
      </c>
      <c r="L114" s="2" t="s">
        <v>110</v>
      </c>
      <c r="M114" s="2" t="s">
        <v>636</v>
      </c>
      <c r="N114" s="3" t="s">
        <v>637</v>
      </c>
      <c r="O114" s="3" t="s">
        <v>638</v>
      </c>
      <c r="P114" s="3" t="s">
        <v>639</v>
      </c>
      <c r="Q114" s="4">
        <v>49000</v>
      </c>
      <c r="R114" s="2" t="s">
        <v>56</v>
      </c>
      <c r="S114" s="5">
        <v>1269.8800000000001</v>
      </c>
      <c r="T114" s="6">
        <v>3.9E-2</v>
      </c>
      <c r="U114" s="5">
        <v>1911</v>
      </c>
      <c r="V114" s="4">
        <v>2426741</v>
      </c>
      <c r="W114" s="4"/>
      <c r="X114" s="3" t="s">
        <v>115</v>
      </c>
      <c r="Y114" s="3" t="s">
        <v>116</v>
      </c>
      <c r="Z114" s="3" t="s">
        <v>74</v>
      </c>
      <c r="AA114" s="3" t="s">
        <v>148</v>
      </c>
      <c r="AB114" s="3" t="s">
        <v>640</v>
      </c>
      <c r="AC114" s="3" t="s">
        <v>58</v>
      </c>
      <c r="AD114" s="3"/>
      <c r="AE114" s="3"/>
      <c r="AF114" s="3" t="s">
        <v>119</v>
      </c>
      <c r="AG114" s="3" t="s">
        <v>618</v>
      </c>
      <c r="AH114" s="3" t="s">
        <v>80</v>
      </c>
      <c r="AI114" s="2" t="s">
        <v>137</v>
      </c>
      <c r="AJ114" s="3" t="s">
        <v>138</v>
      </c>
      <c r="AK114" s="3"/>
      <c r="AL114" s="3"/>
      <c r="AM114" s="4"/>
      <c r="AN114" s="6">
        <v>3.1E-2</v>
      </c>
      <c r="AO114" s="6"/>
      <c r="AP114" s="6"/>
      <c r="AQ114" s="3" t="s">
        <v>135</v>
      </c>
    </row>
    <row r="115" spans="1:43" x14ac:dyDescent="0.6">
      <c r="A115" s="2" t="s">
        <v>615</v>
      </c>
      <c r="B115" s="2" t="s">
        <v>45</v>
      </c>
      <c r="C115" s="3" t="s">
        <v>616</v>
      </c>
      <c r="D115" s="3"/>
      <c r="E115" s="3" t="s">
        <v>136</v>
      </c>
      <c r="F115" s="3" t="s">
        <v>617</v>
      </c>
      <c r="G115" s="2" t="s">
        <v>107</v>
      </c>
      <c r="H115" s="3" t="s">
        <v>108</v>
      </c>
      <c r="I115" s="3" t="s">
        <v>50</v>
      </c>
      <c r="J115" s="3" t="s">
        <v>109</v>
      </c>
      <c r="K115" s="2" t="s">
        <v>110</v>
      </c>
      <c r="L115" s="2" t="s">
        <v>110</v>
      </c>
      <c r="M115" s="2" t="s">
        <v>144</v>
      </c>
      <c r="N115" s="3" t="s">
        <v>145</v>
      </c>
      <c r="O115" s="3" t="s">
        <v>146</v>
      </c>
      <c r="P115" s="3" t="s">
        <v>147</v>
      </c>
      <c r="Q115" s="4">
        <v>98000</v>
      </c>
      <c r="R115" s="2" t="s">
        <v>56</v>
      </c>
      <c r="S115" s="5">
        <v>1269.8800000000001</v>
      </c>
      <c r="T115" s="6">
        <v>2.8000000000000001E-2</v>
      </c>
      <c r="U115" s="5">
        <v>2744</v>
      </c>
      <c r="V115" s="4">
        <v>3484551</v>
      </c>
      <c r="W115" s="4"/>
      <c r="X115" s="3" t="s">
        <v>115</v>
      </c>
      <c r="Y115" s="3" t="s">
        <v>116</v>
      </c>
      <c r="Z115" s="3" t="s">
        <v>74</v>
      </c>
      <c r="AA115" s="3" t="s">
        <v>148</v>
      </c>
      <c r="AB115" s="3" t="s">
        <v>149</v>
      </c>
      <c r="AC115" s="3" t="s">
        <v>58</v>
      </c>
      <c r="AD115" s="3"/>
      <c r="AE115" s="3"/>
      <c r="AF115" s="3" t="s">
        <v>119</v>
      </c>
      <c r="AG115" s="3" t="s">
        <v>618</v>
      </c>
      <c r="AH115" s="3" t="s">
        <v>80</v>
      </c>
      <c r="AI115" s="2" t="s">
        <v>137</v>
      </c>
      <c r="AJ115" s="3" t="s">
        <v>138</v>
      </c>
      <c r="AK115" s="3"/>
      <c r="AL115" s="3"/>
      <c r="AM115" s="4"/>
      <c r="AN115" s="6">
        <v>2.4E-2</v>
      </c>
      <c r="AO115" s="6"/>
      <c r="AP115" s="6"/>
      <c r="AQ115" s="3" t="s">
        <v>135</v>
      </c>
    </row>
    <row r="116" spans="1:43" x14ac:dyDescent="0.6">
      <c r="A116" s="2" t="s">
        <v>615</v>
      </c>
      <c r="B116" s="2" t="s">
        <v>45</v>
      </c>
      <c r="C116" s="3" t="s">
        <v>616</v>
      </c>
      <c r="D116" s="3"/>
      <c r="E116" s="3" t="s">
        <v>641</v>
      </c>
      <c r="F116" s="3" t="s">
        <v>617</v>
      </c>
      <c r="G116" s="2" t="s">
        <v>107</v>
      </c>
      <c r="H116" s="3" t="s">
        <v>108</v>
      </c>
      <c r="I116" s="3" t="s">
        <v>50</v>
      </c>
      <c r="J116" s="3" t="s">
        <v>109</v>
      </c>
      <c r="K116" s="2" t="s">
        <v>110</v>
      </c>
      <c r="L116" s="2" t="s">
        <v>110</v>
      </c>
      <c r="M116" s="2" t="s">
        <v>144</v>
      </c>
      <c r="N116" s="3" t="s">
        <v>145</v>
      </c>
      <c r="O116" s="3" t="s">
        <v>146</v>
      </c>
      <c r="P116" s="3" t="s">
        <v>147</v>
      </c>
      <c r="Q116" s="4">
        <v>2000</v>
      </c>
      <c r="R116" s="2" t="s">
        <v>56</v>
      </c>
      <c r="S116" s="5">
        <v>1269.8800000000001</v>
      </c>
      <c r="T116" s="6">
        <v>2.8000000000000001E-2</v>
      </c>
      <c r="U116" s="5">
        <v>56</v>
      </c>
      <c r="V116" s="4">
        <v>69011</v>
      </c>
      <c r="W116" s="4"/>
      <c r="X116" s="3" t="s">
        <v>115</v>
      </c>
      <c r="Y116" s="3" t="s">
        <v>116</v>
      </c>
      <c r="Z116" s="3" t="s">
        <v>74</v>
      </c>
      <c r="AA116" s="3" t="s">
        <v>148</v>
      </c>
      <c r="AB116" s="3" t="s">
        <v>149</v>
      </c>
      <c r="AC116" s="3" t="s">
        <v>58</v>
      </c>
      <c r="AD116" s="3"/>
      <c r="AE116" s="3"/>
      <c r="AF116" s="3" t="s">
        <v>119</v>
      </c>
      <c r="AG116" s="3" t="s">
        <v>618</v>
      </c>
      <c r="AH116" s="3" t="s">
        <v>80</v>
      </c>
      <c r="AI116" s="2" t="s">
        <v>642</v>
      </c>
      <c r="AJ116" s="3" t="s">
        <v>643</v>
      </c>
      <c r="AK116" s="3"/>
      <c r="AL116" s="3"/>
      <c r="AM116" s="4"/>
      <c r="AN116" s="6">
        <v>2.4E-2</v>
      </c>
      <c r="AO116" s="6"/>
      <c r="AP116" s="6"/>
      <c r="AQ116" s="3" t="s">
        <v>135</v>
      </c>
    </row>
    <row r="117" spans="1:43" x14ac:dyDescent="0.6">
      <c r="A117" s="2" t="s">
        <v>644</v>
      </c>
      <c r="B117" s="2" t="s">
        <v>45</v>
      </c>
      <c r="C117" s="3"/>
      <c r="D117" s="3"/>
      <c r="E117" s="3" t="s">
        <v>645</v>
      </c>
      <c r="F117" s="3" t="s">
        <v>646</v>
      </c>
      <c r="G117" s="2" t="s">
        <v>589</v>
      </c>
      <c r="H117" s="3" t="s">
        <v>590</v>
      </c>
      <c r="I117" s="3" t="s">
        <v>50</v>
      </c>
      <c r="J117" s="3" t="s">
        <v>109</v>
      </c>
      <c r="K117" s="2" t="s">
        <v>110</v>
      </c>
      <c r="L117" s="2" t="s">
        <v>110</v>
      </c>
      <c r="M117" s="2" t="s">
        <v>128</v>
      </c>
      <c r="N117" s="3" t="s">
        <v>129</v>
      </c>
      <c r="O117" s="3" t="s">
        <v>130</v>
      </c>
      <c r="P117" s="3" t="s">
        <v>131</v>
      </c>
      <c r="Q117" s="4">
        <v>49000</v>
      </c>
      <c r="R117" s="2" t="s">
        <v>56</v>
      </c>
      <c r="S117" s="5">
        <v>1300.7</v>
      </c>
      <c r="T117" s="6">
        <v>2.0899999999999998E-2</v>
      </c>
      <c r="U117" s="5">
        <v>1024.0999999999999</v>
      </c>
      <c r="V117" s="4">
        <v>1332047</v>
      </c>
      <c r="W117" s="4"/>
      <c r="X117" s="3" t="s">
        <v>115</v>
      </c>
      <c r="Y117" s="3" t="s">
        <v>116</v>
      </c>
      <c r="Z117" s="3" t="s">
        <v>74</v>
      </c>
      <c r="AA117" s="3" t="s">
        <v>132</v>
      </c>
      <c r="AB117" s="3" t="s">
        <v>96</v>
      </c>
      <c r="AC117" s="3" t="s">
        <v>58</v>
      </c>
      <c r="AD117" s="3" t="s">
        <v>647</v>
      </c>
      <c r="AE117" s="3"/>
      <c r="AF117" s="3" t="s">
        <v>119</v>
      </c>
      <c r="AG117" s="3" t="s">
        <v>648</v>
      </c>
      <c r="AH117" s="3" t="s">
        <v>80</v>
      </c>
      <c r="AI117" s="2" t="s">
        <v>649</v>
      </c>
      <c r="AJ117" s="3" t="s">
        <v>650</v>
      </c>
      <c r="AK117" s="3"/>
      <c r="AL117" s="3"/>
      <c r="AM117" s="4"/>
      <c r="AN117" s="6">
        <v>1.9E-2</v>
      </c>
      <c r="AO117" s="6"/>
      <c r="AP117" s="6"/>
      <c r="AQ117" s="3" t="s">
        <v>135</v>
      </c>
    </row>
    <row r="118" spans="1:43" x14ac:dyDescent="0.6">
      <c r="A118" s="2" t="s">
        <v>644</v>
      </c>
      <c r="B118" s="2" t="s">
        <v>45</v>
      </c>
      <c r="C118" s="3"/>
      <c r="D118" s="3"/>
      <c r="E118" s="3" t="s">
        <v>651</v>
      </c>
      <c r="F118" s="3" t="s">
        <v>646</v>
      </c>
      <c r="G118" s="2" t="s">
        <v>589</v>
      </c>
      <c r="H118" s="3" t="s">
        <v>590</v>
      </c>
      <c r="I118" s="3" t="s">
        <v>50</v>
      </c>
      <c r="J118" s="3" t="s">
        <v>109</v>
      </c>
      <c r="K118" s="2" t="s">
        <v>110</v>
      </c>
      <c r="L118" s="2" t="s">
        <v>110</v>
      </c>
      <c r="M118" s="2" t="s">
        <v>128</v>
      </c>
      <c r="N118" s="3" t="s">
        <v>129</v>
      </c>
      <c r="O118" s="3" t="s">
        <v>130</v>
      </c>
      <c r="P118" s="3" t="s">
        <v>131</v>
      </c>
      <c r="Q118" s="4">
        <v>157500</v>
      </c>
      <c r="R118" s="2" t="s">
        <v>56</v>
      </c>
      <c r="S118" s="5">
        <v>1300.7</v>
      </c>
      <c r="T118" s="6">
        <v>2.0899999999999998E-2</v>
      </c>
      <c r="U118" s="5">
        <v>3291.75</v>
      </c>
      <c r="V118" s="4">
        <v>4281579</v>
      </c>
      <c r="W118" s="4"/>
      <c r="X118" s="3" t="s">
        <v>115</v>
      </c>
      <c r="Y118" s="3" t="s">
        <v>116</v>
      </c>
      <c r="Z118" s="3" t="s">
        <v>74</v>
      </c>
      <c r="AA118" s="3" t="s">
        <v>132</v>
      </c>
      <c r="AB118" s="3" t="s">
        <v>96</v>
      </c>
      <c r="AC118" s="3" t="s">
        <v>58</v>
      </c>
      <c r="AD118" s="3" t="s">
        <v>647</v>
      </c>
      <c r="AE118" s="3"/>
      <c r="AF118" s="3" t="s">
        <v>119</v>
      </c>
      <c r="AG118" s="3" t="s">
        <v>648</v>
      </c>
      <c r="AH118" s="3" t="s">
        <v>80</v>
      </c>
      <c r="AI118" s="2" t="s">
        <v>652</v>
      </c>
      <c r="AJ118" s="3" t="s">
        <v>653</v>
      </c>
      <c r="AK118" s="3"/>
      <c r="AL118" s="3"/>
      <c r="AM118" s="4"/>
      <c r="AN118" s="6">
        <v>1.9E-2</v>
      </c>
      <c r="AO118" s="6"/>
      <c r="AP118" s="6"/>
      <c r="AQ118" s="3" t="s">
        <v>135</v>
      </c>
    </row>
    <row r="119" spans="1:43" x14ac:dyDescent="0.6">
      <c r="A119" s="2" t="s">
        <v>644</v>
      </c>
      <c r="B119" s="2" t="s">
        <v>45</v>
      </c>
      <c r="C119" s="3"/>
      <c r="D119" s="3"/>
      <c r="E119" s="3" t="s">
        <v>654</v>
      </c>
      <c r="F119" s="3" t="s">
        <v>646</v>
      </c>
      <c r="G119" s="2" t="s">
        <v>589</v>
      </c>
      <c r="H119" s="3" t="s">
        <v>590</v>
      </c>
      <c r="I119" s="3" t="s">
        <v>50</v>
      </c>
      <c r="J119" s="3" t="s">
        <v>109</v>
      </c>
      <c r="K119" s="2" t="s">
        <v>110</v>
      </c>
      <c r="L119" s="2" t="s">
        <v>110</v>
      </c>
      <c r="M119" s="2" t="s">
        <v>128</v>
      </c>
      <c r="N119" s="3" t="s">
        <v>129</v>
      </c>
      <c r="O119" s="3" t="s">
        <v>130</v>
      </c>
      <c r="P119" s="3" t="s">
        <v>131</v>
      </c>
      <c r="Q119" s="4">
        <v>24500</v>
      </c>
      <c r="R119" s="2" t="s">
        <v>56</v>
      </c>
      <c r="S119" s="5">
        <v>1300.7</v>
      </c>
      <c r="T119" s="6">
        <v>2.0899999999999998E-2</v>
      </c>
      <c r="U119" s="5">
        <v>512.04999999999995</v>
      </c>
      <c r="V119" s="4">
        <v>666023</v>
      </c>
      <c r="W119" s="4"/>
      <c r="X119" s="3" t="s">
        <v>115</v>
      </c>
      <c r="Y119" s="3" t="s">
        <v>116</v>
      </c>
      <c r="Z119" s="3" t="s">
        <v>74</v>
      </c>
      <c r="AA119" s="3" t="s">
        <v>132</v>
      </c>
      <c r="AB119" s="3" t="s">
        <v>96</v>
      </c>
      <c r="AC119" s="3" t="s">
        <v>58</v>
      </c>
      <c r="AD119" s="3" t="s">
        <v>647</v>
      </c>
      <c r="AE119" s="3"/>
      <c r="AF119" s="3" t="s">
        <v>119</v>
      </c>
      <c r="AG119" s="3" t="s">
        <v>648</v>
      </c>
      <c r="AH119" s="3" t="s">
        <v>80</v>
      </c>
      <c r="AI119" s="2" t="s">
        <v>655</v>
      </c>
      <c r="AJ119" s="3" t="s">
        <v>656</v>
      </c>
      <c r="AK119" s="3"/>
      <c r="AL119" s="3"/>
      <c r="AM119" s="4"/>
      <c r="AN119" s="6">
        <v>1.9E-2</v>
      </c>
      <c r="AO119" s="6"/>
      <c r="AP119" s="6"/>
      <c r="AQ119" s="3" t="s">
        <v>135</v>
      </c>
    </row>
    <row r="120" spans="1:43" x14ac:dyDescent="0.6">
      <c r="A120" s="2" t="s">
        <v>644</v>
      </c>
      <c r="B120" s="2" t="s">
        <v>45</v>
      </c>
      <c r="C120" s="3"/>
      <c r="D120" s="3"/>
      <c r="E120" s="3" t="s">
        <v>587</v>
      </c>
      <c r="F120" s="3" t="s">
        <v>646</v>
      </c>
      <c r="G120" s="2" t="s">
        <v>589</v>
      </c>
      <c r="H120" s="3" t="s">
        <v>590</v>
      </c>
      <c r="I120" s="3" t="s">
        <v>50</v>
      </c>
      <c r="J120" s="3" t="s">
        <v>109</v>
      </c>
      <c r="K120" s="2" t="s">
        <v>110</v>
      </c>
      <c r="L120" s="2" t="s">
        <v>110</v>
      </c>
      <c r="M120" s="2" t="s">
        <v>139</v>
      </c>
      <c r="N120" s="3" t="s">
        <v>140</v>
      </c>
      <c r="O120" s="3" t="s">
        <v>141</v>
      </c>
      <c r="P120" s="3" t="s">
        <v>142</v>
      </c>
      <c r="Q120" s="4">
        <v>35000</v>
      </c>
      <c r="R120" s="2" t="s">
        <v>56</v>
      </c>
      <c r="S120" s="5">
        <v>1300.7</v>
      </c>
      <c r="T120" s="6">
        <v>5.2479999999999999E-2</v>
      </c>
      <c r="U120" s="5">
        <v>1836.8</v>
      </c>
      <c r="V120" s="4">
        <v>2389126</v>
      </c>
      <c r="W120" s="4"/>
      <c r="X120" s="3" t="s">
        <v>115</v>
      </c>
      <c r="Y120" s="3" t="s">
        <v>116</v>
      </c>
      <c r="Z120" s="3" t="s">
        <v>88</v>
      </c>
      <c r="AA120" s="3" t="s">
        <v>117</v>
      </c>
      <c r="AB120" s="3" t="s">
        <v>143</v>
      </c>
      <c r="AC120" s="3" t="s">
        <v>58</v>
      </c>
      <c r="AD120" s="3" t="s">
        <v>647</v>
      </c>
      <c r="AE120" s="3"/>
      <c r="AF120" s="3" t="s">
        <v>119</v>
      </c>
      <c r="AG120" s="3" t="s">
        <v>648</v>
      </c>
      <c r="AH120" s="3" t="s">
        <v>80</v>
      </c>
      <c r="AI120" s="2" t="s">
        <v>598</v>
      </c>
      <c r="AJ120" s="3" t="s">
        <v>599</v>
      </c>
      <c r="AK120" s="3"/>
      <c r="AL120" s="3"/>
      <c r="AM120" s="4"/>
      <c r="AN120" s="6">
        <v>5.024E-2</v>
      </c>
      <c r="AO120" s="6"/>
      <c r="AP120" s="6"/>
      <c r="AQ120" s="3" t="s">
        <v>123</v>
      </c>
    </row>
    <row r="121" spans="1:43" x14ac:dyDescent="0.6">
      <c r="A121" s="2" t="s">
        <v>644</v>
      </c>
      <c r="B121" s="2" t="s">
        <v>45</v>
      </c>
      <c r="C121" s="3"/>
      <c r="D121" s="3"/>
      <c r="E121" s="3" t="s">
        <v>645</v>
      </c>
      <c r="F121" s="3" t="s">
        <v>646</v>
      </c>
      <c r="G121" s="2" t="s">
        <v>589</v>
      </c>
      <c r="H121" s="3" t="s">
        <v>590</v>
      </c>
      <c r="I121" s="3" t="s">
        <v>50</v>
      </c>
      <c r="J121" s="3" t="s">
        <v>109</v>
      </c>
      <c r="K121" s="2" t="s">
        <v>110</v>
      </c>
      <c r="L121" s="2" t="s">
        <v>110</v>
      </c>
      <c r="M121" s="2" t="s">
        <v>139</v>
      </c>
      <c r="N121" s="3" t="s">
        <v>140</v>
      </c>
      <c r="O121" s="3" t="s">
        <v>141</v>
      </c>
      <c r="P121" s="3" t="s">
        <v>142</v>
      </c>
      <c r="Q121" s="4">
        <v>78000</v>
      </c>
      <c r="R121" s="2" t="s">
        <v>56</v>
      </c>
      <c r="S121" s="5">
        <v>1300.7</v>
      </c>
      <c r="T121" s="6">
        <v>5.2479999999999999E-2</v>
      </c>
      <c r="U121" s="5">
        <v>4093.44</v>
      </c>
      <c r="V121" s="4">
        <v>5324337</v>
      </c>
      <c r="W121" s="4"/>
      <c r="X121" s="3" t="s">
        <v>115</v>
      </c>
      <c r="Y121" s="3" t="s">
        <v>116</v>
      </c>
      <c r="Z121" s="3" t="s">
        <v>88</v>
      </c>
      <c r="AA121" s="3" t="s">
        <v>117</v>
      </c>
      <c r="AB121" s="3" t="s">
        <v>143</v>
      </c>
      <c r="AC121" s="3" t="s">
        <v>58</v>
      </c>
      <c r="AD121" s="3" t="s">
        <v>647</v>
      </c>
      <c r="AE121" s="3"/>
      <c r="AF121" s="3" t="s">
        <v>119</v>
      </c>
      <c r="AG121" s="3" t="s">
        <v>648</v>
      </c>
      <c r="AH121" s="3" t="s">
        <v>80</v>
      </c>
      <c r="AI121" s="2" t="s">
        <v>649</v>
      </c>
      <c r="AJ121" s="3" t="s">
        <v>650</v>
      </c>
      <c r="AK121" s="3"/>
      <c r="AL121" s="3"/>
      <c r="AM121" s="4"/>
      <c r="AN121" s="6">
        <v>5.024E-2</v>
      </c>
      <c r="AO121" s="6"/>
      <c r="AP121" s="6"/>
      <c r="AQ121" s="3" t="s">
        <v>123</v>
      </c>
    </row>
    <row r="122" spans="1:43" x14ac:dyDescent="0.6">
      <c r="A122" s="2" t="s">
        <v>644</v>
      </c>
      <c r="B122" s="2" t="s">
        <v>45</v>
      </c>
      <c r="C122" s="3"/>
      <c r="D122" s="3"/>
      <c r="E122" s="3" t="s">
        <v>587</v>
      </c>
      <c r="F122" s="3" t="s">
        <v>646</v>
      </c>
      <c r="G122" s="2" t="s">
        <v>589</v>
      </c>
      <c r="H122" s="3" t="s">
        <v>590</v>
      </c>
      <c r="I122" s="3" t="s">
        <v>50</v>
      </c>
      <c r="J122" s="3" t="s">
        <v>109</v>
      </c>
      <c r="K122" s="2" t="s">
        <v>110</v>
      </c>
      <c r="L122" s="2" t="s">
        <v>110</v>
      </c>
      <c r="M122" s="2" t="s">
        <v>150</v>
      </c>
      <c r="N122" s="3" t="s">
        <v>151</v>
      </c>
      <c r="O122" s="3" t="s">
        <v>152</v>
      </c>
      <c r="P122" s="3" t="s">
        <v>153</v>
      </c>
      <c r="Q122" s="4">
        <v>100000</v>
      </c>
      <c r="R122" s="2" t="s">
        <v>56</v>
      </c>
      <c r="S122" s="5">
        <v>1300.7</v>
      </c>
      <c r="T122" s="6">
        <v>2.7E-2</v>
      </c>
      <c r="U122" s="5">
        <v>2700</v>
      </c>
      <c r="V122" s="4">
        <v>3511890</v>
      </c>
      <c r="W122" s="4"/>
      <c r="X122" s="3" t="s">
        <v>115</v>
      </c>
      <c r="Y122" s="3" t="s">
        <v>116</v>
      </c>
      <c r="Z122" s="3" t="s">
        <v>74</v>
      </c>
      <c r="AA122" s="3" t="s">
        <v>148</v>
      </c>
      <c r="AB122" s="3" t="s">
        <v>154</v>
      </c>
      <c r="AC122" s="3" t="s">
        <v>58</v>
      </c>
      <c r="AD122" s="3" t="s">
        <v>647</v>
      </c>
      <c r="AE122" s="3"/>
      <c r="AF122" s="3" t="s">
        <v>119</v>
      </c>
      <c r="AG122" s="3" t="s">
        <v>648</v>
      </c>
      <c r="AH122" s="3" t="s">
        <v>80</v>
      </c>
      <c r="AI122" s="2" t="s">
        <v>598</v>
      </c>
      <c r="AJ122" s="3" t="s">
        <v>599</v>
      </c>
      <c r="AK122" s="3"/>
      <c r="AL122" s="3"/>
      <c r="AM122" s="4"/>
      <c r="AN122" s="6">
        <v>2.4E-2</v>
      </c>
      <c r="AO122" s="6"/>
      <c r="AP122" s="6"/>
      <c r="AQ122" s="3" t="s">
        <v>135</v>
      </c>
    </row>
    <row r="123" spans="1:43" x14ac:dyDescent="0.6">
      <c r="A123" s="2" t="s">
        <v>657</v>
      </c>
      <c r="B123" s="2" t="s">
        <v>45</v>
      </c>
      <c r="C123" s="3"/>
      <c r="D123" s="3"/>
      <c r="E123" s="3" t="s">
        <v>658</v>
      </c>
      <c r="F123" s="3" t="s">
        <v>659</v>
      </c>
      <c r="G123" s="2" t="s">
        <v>589</v>
      </c>
      <c r="H123" s="3" t="s">
        <v>590</v>
      </c>
      <c r="I123" s="3" t="s">
        <v>50</v>
      </c>
      <c r="J123" s="3" t="s">
        <v>109</v>
      </c>
      <c r="K123" s="2" t="s">
        <v>110</v>
      </c>
      <c r="L123" s="2" t="s">
        <v>110</v>
      </c>
      <c r="M123" s="2" t="s">
        <v>660</v>
      </c>
      <c r="N123" s="3" t="s">
        <v>661</v>
      </c>
      <c r="O123" s="3" t="s">
        <v>662</v>
      </c>
      <c r="P123" s="3" t="s">
        <v>663</v>
      </c>
      <c r="Q123" s="4">
        <v>9000</v>
      </c>
      <c r="R123" s="2" t="s">
        <v>56</v>
      </c>
      <c r="S123" s="5">
        <v>1300.7</v>
      </c>
      <c r="T123" s="6">
        <v>0.06</v>
      </c>
      <c r="U123" s="5">
        <v>540</v>
      </c>
      <c r="V123" s="4">
        <v>702378</v>
      </c>
      <c r="W123" s="4"/>
      <c r="X123" s="3" t="s">
        <v>115</v>
      </c>
      <c r="Y123" s="3" t="s">
        <v>116</v>
      </c>
      <c r="Z123" s="3" t="s">
        <v>88</v>
      </c>
      <c r="AA123" s="3" t="s">
        <v>89</v>
      </c>
      <c r="AB123" s="3" t="s">
        <v>664</v>
      </c>
      <c r="AC123" s="3" t="s">
        <v>58</v>
      </c>
      <c r="AD123" s="3" t="s">
        <v>665</v>
      </c>
      <c r="AE123" s="3"/>
      <c r="AF123" s="3" t="s">
        <v>119</v>
      </c>
      <c r="AG123" s="3" t="s">
        <v>666</v>
      </c>
      <c r="AH123" s="3" t="s">
        <v>80</v>
      </c>
      <c r="AI123" s="2" t="s">
        <v>667</v>
      </c>
      <c r="AJ123" s="3" t="s">
        <v>668</v>
      </c>
      <c r="AK123" s="3"/>
      <c r="AL123" s="3"/>
      <c r="AM123" s="4"/>
      <c r="AN123" s="6">
        <v>3.7999999999999999E-2</v>
      </c>
      <c r="AO123" s="6"/>
      <c r="AP123" s="6"/>
      <c r="AQ123" s="3" t="s">
        <v>123</v>
      </c>
    </row>
    <row r="124" spans="1:43" x14ac:dyDescent="0.6">
      <c r="A124" s="2" t="s">
        <v>669</v>
      </c>
      <c r="B124" s="2" t="s">
        <v>45</v>
      </c>
      <c r="C124" s="3"/>
      <c r="D124" s="3"/>
      <c r="E124" s="3" t="s">
        <v>670</v>
      </c>
      <c r="F124" s="3" t="s">
        <v>671</v>
      </c>
      <c r="G124" s="2" t="s">
        <v>672</v>
      </c>
      <c r="H124" s="3" t="s">
        <v>673</v>
      </c>
      <c r="I124" s="3" t="s">
        <v>50</v>
      </c>
      <c r="J124" s="3" t="s">
        <v>109</v>
      </c>
      <c r="K124" s="2" t="s">
        <v>110</v>
      </c>
      <c r="L124" s="2" t="s">
        <v>110</v>
      </c>
      <c r="M124" s="2" t="s">
        <v>674</v>
      </c>
      <c r="N124" s="3" t="s">
        <v>675</v>
      </c>
      <c r="O124" s="3" t="s">
        <v>676</v>
      </c>
      <c r="P124" s="3" t="s">
        <v>677</v>
      </c>
      <c r="Q124" s="4">
        <v>3000</v>
      </c>
      <c r="R124" s="2" t="s">
        <v>56</v>
      </c>
      <c r="S124" s="5">
        <v>1292.9000000000001</v>
      </c>
      <c r="T124" s="6">
        <v>4.8000000000000001E-2</v>
      </c>
      <c r="U124" s="5">
        <v>144</v>
      </c>
      <c r="V124" s="4">
        <v>186178</v>
      </c>
      <c r="W124" s="4"/>
      <c r="X124" s="3" t="s">
        <v>115</v>
      </c>
      <c r="Y124" s="3" t="s">
        <v>678</v>
      </c>
      <c r="Z124" s="3" t="s">
        <v>88</v>
      </c>
      <c r="AA124" s="3" t="s">
        <v>351</v>
      </c>
      <c r="AB124" s="3" t="s">
        <v>272</v>
      </c>
      <c r="AC124" s="3" t="s">
        <v>58</v>
      </c>
      <c r="AD124" s="3"/>
      <c r="AE124" s="3"/>
      <c r="AF124" s="3" t="s">
        <v>119</v>
      </c>
      <c r="AG124" s="3" t="s">
        <v>679</v>
      </c>
      <c r="AH124" s="3" t="s">
        <v>80</v>
      </c>
      <c r="AI124" s="2" t="s">
        <v>680</v>
      </c>
      <c r="AJ124" s="3" t="s">
        <v>681</v>
      </c>
      <c r="AK124" s="3"/>
      <c r="AL124" s="3"/>
      <c r="AM124" s="4"/>
      <c r="AN124" s="6">
        <v>1.4E-2</v>
      </c>
      <c r="AO124" s="6"/>
      <c r="AP124" s="6"/>
      <c r="AQ124" s="3" t="s">
        <v>83</v>
      </c>
    </row>
    <row r="125" spans="1:43" x14ac:dyDescent="0.6">
      <c r="A125" s="2" t="s">
        <v>682</v>
      </c>
      <c r="B125" s="2" t="s">
        <v>239</v>
      </c>
      <c r="C125" s="3"/>
      <c r="D125" s="3"/>
      <c r="E125" s="3" t="s">
        <v>683</v>
      </c>
      <c r="F125" s="3" t="s">
        <v>684</v>
      </c>
      <c r="G125" s="2" t="s">
        <v>685</v>
      </c>
      <c r="H125" s="3" t="s">
        <v>686</v>
      </c>
      <c r="I125" s="3" t="s">
        <v>50</v>
      </c>
      <c r="J125" s="3" t="s">
        <v>687</v>
      </c>
      <c r="K125" s="2" t="s">
        <v>347</v>
      </c>
      <c r="L125" s="2" t="s">
        <v>244</v>
      </c>
      <c r="M125" s="2" t="s">
        <v>688</v>
      </c>
      <c r="N125" s="3" t="s">
        <v>689</v>
      </c>
      <c r="O125" s="3" t="s">
        <v>690</v>
      </c>
      <c r="P125" s="3" t="s">
        <v>691</v>
      </c>
      <c r="Q125" s="4">
        <v>3000</v>
      </c>
      <c r="R125" s="2"/>
      <c r="S125" s="5">
        <v>0</v>
      </c>
      <c r="T125" s="6">
        <v>22</v>
      </c>
      <c r="U125" s="5">
        <v>0</v>
      </c>
      <c r="V125" s="4">
        <v>66000</v>
      </c>
      <c r="W125" s="4">
        <v>6600</v>
      </c>
      <c r="X125" s="3" t="s">
        <v>115</v>
      </c>
      <c r="Y125" s="3" t="s">
        <v>692</v>
      </c>
      <c r="Z125" s="3" t="s">
        <v>88</v>
      </c>
      <c r="AA125" s="3" t="s">
        <v>89</v>
      </c>
      <c r="AB125" s="3" t="s">
        <v>272</v>
      </c>
      <c r="AC125" s="3" t="s">
        <v>248</v>
      </c>
      <c r="AD125" s="3"/>
      <c r="AE125" s="3"/>
      <c r="AF125" s="3" t="s">
        <v>353</v>
      </c>
      <c r="AG125" s="3" t="s">
        <v>693</v>
      </c>
      <c r="AH125" s="3" t="s">
        <v>80</v>
      </c>
      <c r="AI125" s="2" t="s">
        <v>694</v>
      </c>
      <c r="AJ125" s="3" t="s">
        <v>695</v>
      </c>
      <c r="AK125" s="3"/>
      <c r="AL125" s="3"/>
      <c r="AM125" s="4"/>
      <c r="AN125" s="6">
        <v>1.4E-2</v>
      </c>
      <c r="AO125" s="6"/>
      <c r="AP125" s="6"/>
      <c r="AQ125" s="3" t="s">
        <v>83</v>
      </c>
    </row>
    <row r="126" spans="1:43" x14ac:dyDescent="0.6">
      <c r="A126" s="2" t="s">
        <v>696</v>
      </c>
      <c r="B126" s="2" t="s">
        <v>45</v>
      </c>
      <c r="C126" s="3"/>
      <c r="D126" s="3"/>
      <c r="E126" s="3" t="s">
        <v>697</v>
      </c>
      <c r="F126" s="3" t="s">
        <v>698</v>
      </c>
      <c r="G126" s="2" t="s">
        <v>224</v>
      </c>
      <c r="H126" s="3" t="s">
        <v>225</v>
      </c>
      <c r="I126" s="3" t="s">
        <v>50</v>
      </c>
      <c r="J126" s="3" t="s">
        <v>161</v>
      </c>
      <c r="K126" s="2" t="s">
        <v>110</v>
      </c>
      <c r="L126" s="2" t="s">
        <v>110</v>
      </c>
      <c r="M126" s="2" t="s">
        <v>699</v>
      </c>
      <c r="N126" s="3" t="s">
        <v>700</v>
      </c>
      <c r="O126" s="3" t="s">
        <v>701</v>
      </c>
      <c r="P126" s="3" t="s">
        <v>702</v>
      </c>
      <c r="Q126" s="4">
        <v>4000</v>
      </c>
      <c r="R126" s="2" t="s">
        <v>56</v>
      </c>
      <c r="S126" s="5">
        <v>1291.7</v>
      </c>
      <c r="T126" s="6">
        <v>9.5000000000000001E-2</v>
      </c>
      <c r="U126" s="5">
        <v>380</v>
      </c>
      <c r="V126" s="4">
        <v>490846</v>
      </c>
      <c r="W126" s="4"/>
      <c r="X126" s="3" t="s">
        <v>115</v>
      </c>
      <c r="Y126" s="3" t="s">
        <v>225</v>
      </c>
      <c r="Z126" s="3" t="s">
        <v>74</v>
      </c>
      <c r="AA126" s="3" t="s">
        <v>75</v>
      </c>
      <c r="AB126" s="3" t="s">
        <v>703</v>
      </c>
      <c r="AC126" s="3" t="s">
        <v>58</v>
      </c>
      <c r="AD126" s="3" t="s">
        <v>492</v>
      </c>
      <c r="AE126" s="3" t="s">
        <v>201</v>
      </c>
      <c r="AF126" s="3" t="s">
        <v>119</v>
      </c>
      <c r="AG126" s="3" t="s">
        <v>704</v>
      </c>
      <c r="AH126" s="3" t="s">
        <v>80</v>
      </c>
      <c r="AI126" s="2" t="s">
        <v>705</v>
      </c>
      <c r="AJ126" s="3" t="s">
        <v>706</v>
      </c>
      <c r="AK126" s="3"/>
      <c r="AL126" s="3"/>
      <c r="AM126" s="4"/>
      <c r="AN126" s="6">
        <v>4.8000000000000001E-2</v>
      </c>
      <c r="AO126" s="6"/>
      <c r="AP126" s="6"/>
      <c r="AQ126" s="3" t="s">
        <v>135</v>
      </c>
    </row>
    <row r="127" spans="1:43" x14ac:dyDescent="0.6">
      <c r="A127" s="2" t="s">
        <v>707</v>
      </c>
      <c r="B127" s="2" t="s">
        <v>239</v>
      </c>
      <c r="C127" s="3"/>
      <c r="D127" s="3"/>
      <c r="E127" s="3" t="s">
        <v>708</v>
      </c>
      <c r="F127" s="3" t="s">
        <v>709</v>
      </c>
      <c r="G127" s="2" t="s">
        <v>459</v>
      </c>
      <c r="H127" s="3" t="s">
        <v>460</v>
      </c>
      <c r="I127" s="3" t="s">
        <v>50</v>
      </c>
      <c r="J127" s="3" t="s">
        <v>161</v>
      </c>
      <c r="K127" s="2" t="s">
        <v>347</v>
      </c>
      <c r="L127" s="2" t="s">
        <v>461</v>
      </c>
      <c r="M127" s="2" t="s">
        <v>710</v>
      </c>
      <c r="N127" s="3" t="s">
        <v>711</v>
      </c>
      <c r="O127" s="3"/>
      <c r="P127" s="3" t="s">
        <v>475</v>
      </c>
      <c r="Q127" s="4">
        <v>2400</v>
      </c>
      <c r="R127" s="2"/>
      <c r="S127" s="5">
        <v>0</v>
      </c>
      <c r="T127" s="6">
        <v>180</v>
      </c>
      <c r="U127" s="5">
        <v>0</v>
      </c>
      <c r="V127" s="4">
        <v>432000</v>
      </c>
      <c r="W127" s="4">
        <v>43200</v>
      </c>
      <c r="X127" s="3" t="s">
        <v>115</v>
      </c>
      <c r="Y127" s="3" t="s">
        <v>465</v>
      </c>
      <c r="Z127" s="3" t="s">
        <v>88</v>
      </c>
      <c r="AA127" s="3" t="s">
        <v>117</v>
      </c>
      <c r="AB127" s="3" t="s">
        <v>712</v>
      </c>
      <c r="AC127" s="3" t="s">
        <v>248</v>
      </c>
      <c r="AD127" s="3"/>
      <c r="AE127" s="3" t="s">
        <v>713</v>
      </c>
      <c r="AF127" s="3" t="s">
        <v>353</v>
      </c>
      <c r="AG127" s="3" t="s">
        <v>714</v>
      </c>
      <c r="AH127" s="3" t="s">
        <v>80</v>
      </c>
      <c r="AI127" s="2" t="s">
        <v>715</v>
      </c>
      <c r="AJ127" s="3" t="s">
        <v>716</v>
      </c>
      <c r="AK127" s="3"/>
      <c r="AL127" s="3"/>
      <c r="AM127" s="4"/>
      <c r="AN127" s="6">
        <v>0.12</v>
      </c>
      <c r="AO127" s="6"/>
      <c r="AP127" s="6"/>
      <c r="AQ127" s="3" t="s">
        <v>83</v>
      </c>
    </row>
    <row r="128" spans="1:43" x14ac:dyDescent="0.6">
      <c r="A128" s="2" t="s">
        <v>707</v>
      </c>
      <c r="B128" s="2" t="s">
        <v>239</v>
      </c>
      <c r="C128" s="3"/>
      <c r="D128" s="3"/>
      <c r="E128" s="3" t="s">
        <v>708</v>
      </c>
      <c r="F128" s="3" t="s">
        <v>709</v>
      </c>
      <c r="G128" s="2" t="s">
        <v>459</v>
      </c>
      <c r="H128" s="3" t="s">
        <v>460</v>
      </c>
      <c r="I128" s="3" t="s">
        <v>50</v>
      </c>
      <c r="J128" s="3" t="s">
        <v>161</v>
      </c>
      <c r="K128" s="2" t="s">
        <v>347</v>
      </c>
      <c r="L128" s="2" t="s">
        <v>461</v>
      </c>
      <c r="M128" s="2" t="s">
        <v>717</v>
      </c>
      <c r="N128" s="3" t="s">
        <v>718</v>
      </c>
      <c r="O128" s="3"/>
      <c r="P128" s="3" t="s">
        <v>475</v>
      </c>
      <c r="Q128" s="4">
        <v>2400</v>
      </c>
      <c r="R128" s="2"/>
      <c r="S128" s="5">
        <v>0</v>
      </c>
      <c r="T128" s="6">
        <v>160</v>
      </c>
      <c r="U128" s="5">
        <v>0</v>
      </c>
      <c r="V128" s="4">
        <v>384000</v>
      </c>
      <c r="W128" s="4">
        <v>38400</v>
      </c>
      <c r="X128" s="3" t="s">
        <v>115</v>
      </c>
      <c r="Y128" s="3" t="s">
        <v>465</v>
      </c>
      <c r="Z128" s="3" t="s">
        <v>88</v>
      </c>
      <c r="AA128" s="3" t="s">
        <v>117</v>
      </c>
      <c r="AB128" s="3" t="s">
        <v>712</v>
      </c>
      <c r="AC128" s="3" t="s">
        <v>248</v>
      </c>
      <c r="AD128" s="3"/>
      <c r="AE128" s="3" t="s">
        <v>713</v>
      </c>
      <c r="AF128" s="3" t="s">
        <v>353</v>
      </c>
      <c r="AG128" s="3" t="s">
        <v>714</v>
      </c>
      <c r="AH128" s="3" t="s">
        <v>80</v>
      </c>
      <c r="AI128" s="2" t="s">
        <v>715</v>
      </c>
      <c r="AJ128" s="3" t="s">
        <v>716</v>
      </c>
      <c r="AK128" s="3"/>
      <c r="AL128" s="3"/>
      <c r="AM128" s="4"/>
      <c r="AN128" s="6">
        <v>0.12</v>
      </c>
      <c r="AO128" s="6"/>
      <c r="AP128" s="6"/>
      <c r="AQ128" s="3" t="s">
        <v>83</v>
      </c>
    </row>
    <row r="129" spans="1:43" x14ac:dyDescent="0.6">
      <c r="A129" s="2" t="s">
        <v>707</v>
      </c>
      <c r="B129" s="2" t="s">
        <v>239</v>
      </c>
      <c r="C129" s="3"/>
      <c r="D129" s="3"/>
      <c r="E129" s="3" t="s">
        <v>719</v>
      </c>
      <c r="F129" s="3" t="s">
        <v>709</v>
      </c>
      <c r="G129" s="2" t="s">
        <v>459</v>
      </c>
      <c r="H129" s="3" t="s">
        <v>460</v>
      </c>
      <c r="I129" s="3" t="s">
        <v>50</v>
      </c>
      <c r="J129" s="3" t="s">
        <v>161</v>
      </c>
      <c r="K129" s="2" t="s">
        <v>347</v>
      </c>
      <c r="L129" s="2" t="s">
        <v>461</v>
      </c>
      <c r="M129" s="2" t="s">
        <v>720</v>
      </c>
      <c r="N129" s="3" t="s">
        <v>721</v>
      </c>
      <c r="O129" s="3"/>
      <c r="P129" s="3" t="s">
        <v>475</v>
      </c>
      <c r="Q129" s="4">
        <v>2000</v>
      </c>
      <c r="R129" s="2"/>
      <c r="S129" s="5">
        <v>0</v>
      </c>
      <c r="T129" s="6">
        <v>95</v>
      </c>
      <c r="U129" s="5">
        <v>0</v>
      </c>
      <c r="V129" s="4">
        <v>190000</v>
      </c>
      <c r="W129" s="4">
        <v>19000</v>
      </c>
      <c r="X129" s="3" t="s">
        <v>115</v>
      </c>
      <c r="Y129" s="3" t="s">
        <v>465</v>
      </c>
      <c r="Z129" s="3" t="s">
        <v>88</v>
      </c>
      <c r="AA129" s="3" t="s">
        <v>89</v>
      </c>
      <c r="AB129" s="3" t="s">
        <v>386</v>
      </c>
      <c r="AC129" s="3" t="s">
        <v>248</v>
      </c>
      <c r="AD129" s="3"/>
      <c r="AE129" s="3" t="s">
        <v>722</v>
      </c>
      <c r="AF129" s="3" t="s">
        <v>353</v>
      </c>
      <c r="AG129" s="3" t="s">
        <v>714</v>
      </c>
      <c r="AH129" s="3" t="s">
        <v>80</v>
      </c>
      <c r="AI129" s="2" t="s">
        <v>723</v>
      </c>
      <c r="AJ129" s="3" t="s">
        <v>724</v>
      </c>
      <c r="AK129" s="3"/>
      <c r="AL129" s="3"/>
      <c r="AM129" s="4"/>
      <c r="AN129" s="6">
        <v>5.1999999999999998E-2</v>
      </c>
      <c r="AO129" s="6"/>
      <c r="AP129" s="6"/>
      <c r="AQ129" s="3" t="s">
        <v>123</v>
      </c>
    </row>
    <row r="130" spans="1:43" x14ac:dyDescent="0.6">
      <c r="A130" s="2" t="s">
        <v>707</v>
      </c>
      <c r="B130" s="2" t="s">
        <v>239</v>
      </c>
      <c r="C130" s="3"/>
      <c r="D130" s="3"/>
      <c r="E130" s="3" t="s">
        <v>708</v>
      </c>
      <c r="F130" s="3" t="s">
        <v>709</v>
      </c>
      <c r="G130" s="2" t="s">
        <v>459</v>
      </c>
      <c r="H130" s="3" t="s">
        <v>460</v>
      </c>
      <c r="I130" s="3" t="s">
        <v>50</v>
      </c>
      <c r="J130" s="3" t="s">
        <v>161</v>
      </c>
      <c r="K130" s="2" t="s">
        <v>347</v>
      </c>
      <c r="L130" s="2" t="s">
        <v>461</v>
      </c>
      <c r="M130" s="2" t="s">
        <v>725</v>
      </c>
      <c r="N130" s="3" t="s">
        <v>726</v>
      </c>
      <c r="O130" s="3"/>
      <c r="P130" s="3" t="s">
        <v>727</v>
      </c>
      <c r="Q130" s="4">
        <v>2800</v>
      </c>
      <c r="R130" s="2"/>
      <c r="S130" s="5">
        <v>0</v>
      </c>
      <c r="T130" s="6">
        <v>150</v>
      </c>
      <c r="U130" s="5">
        <v>0</v>
      </c>
      <c r="V130" s="4">
        <v>420000</v>
      </c>
      <c r="W130" s="4">
        <v>42000</v>
      </c>
      <c r="X130" s="3" t="s">
        <v>115</v>
      </c>
      <c r="Y130" s="3" t="s">
        <v>465</v>
      </c>
      <c r="Z130" s="3" t="s">
        <v>88</v>
      </c>
      <c r="AA130" s="3" t="s">
        <v>117</v>
      </c>
      <c r="AB130" s="3" t="s">
        <v>728</v>
      </c>
      <c r="AC130" s="3" t="s">
        <v>248</v>
      </c>
      <c r="AD130" s="3"/>
      <c r="AE130" s="3" t="s">
        <v>713</v>
      </c>
      <c r="AF130" s="3" t="s">
        <v>353</v>
      </c>
      <c r="AG130" s="3" t="s">
        <v>714</v>
      </c>
      <c r="AH130" s="3" t="s">
        <v>80</v>
      </c>
      <c r="AI130" s="2" t="s">
        <v>715</v>
      </c>
      <c r="AJ130" s="3" t="s">
        <v>716</v>
      </c>
      <c r="AK130" s="3"/>
      <c r="AL130" s="3"/>
      <c r="AM130" s="4"/>
      <c r="AN130" s="6">
        <v>0.11</v>
      </c>
      <c r="AO130" s="6"/>
      <c r="AP130" s="6"/>
      <c r="AQ130" s="3" t="s">
        <v>123</v>
      </c>
    </row>
    <row r="131" spans="1:43" x14ac:dyDescent="0.6">
      <c r="A131" s="2" t="s">
        <v>707</v>
      </c>
      <c r="B131" s="2" t="s">
        <v>239</v>
      </c>
      <c r="C131" s="3"/>
      <c r="D131" s="3"/>
      <c r="E131" s="3" t="s">
        <v>708</v>
      </c>
      <c r="F131" s="3" t="s">
        <v>709</v>
      </c>
      <c r="G131" s="2" t="s">
        <v>459</v>
      </c>
      <c r="H131" s="3" t="s">
        <v>460</v>
      </c>
      <c r="I131" s="3" t="s">
        <v>50</v>
      </c>
      <c r="J131" s="3" t="s">
        <v>161</v>
      </c>
      <c r="K131" s="2" t="s">
        <v>347</v>
      </c>
      <c r="L131" s="2" t="s">
        <v>461</v>
      </c>
      <c r="M131" s="2" t="s">
        <v>729</v>
      </c>
      <c r="N131" s="3" t="s">
        <v>730</v>
      </c>
      <c r="O131" s="3"/>
      <c r="P131" s="3" t="s">
        <v>727</v>
      </c>
      <c r="Q131" s="4">
        <v>2800</v>
      </c>
      <c r="R131" s="2"/>
      <c r="S131" s="5">
        <v>0</v>
      </c>
      <c r="T131" s="6">
        <v>130</v>
      </c>
      <c r="U131" s="5">
        <v>0</v>
      </c>
      <c r="V131" s="4">
        <v>364000</v>
      </c>
      <c r="W131" s="4">
        <v>36400</v>
      </c>
      <c r="X131" s="3" t="s">
        <v>115</v>
      </c>
      <c r="Y131" s="3" t="s">
        <v>465</v>
      </c>
      <c r="Z131" s="3" t="s">
        <v>88</v>
      </c>
      <c r="AA131" s="3" t="s">
        <v>117</v>
      </c>
      <c r="AB131" s="3" t="s">
        <v>731</v>
      </c>
      <c r="AC131" s="3" t="s">
        <v>248</v>
      </c>
      <c r="AD131" s="3"/>
      <c r="AE131" s="3" t="s">
        <v>713</v>
      </c>
      <c r="AF131" s="3" t="s">
        <v>353</v>
      </c>
      <c r="AG131" s="3" t="s">
        <v>714</v>
      </c>
      <c r="AH131" s="3" t="s">
        <v>80</v>
      </c>
      <c r="AI131" s="2" t="s">
        <v>715</v>
      </c>
      <c r="AJ131" s="3" t="s">
        <v>716</v>
      </c>
      <c r="AK131" s="3"/>
      <c r="AL131" s="3"/>
      <c r="AM131" s="4"/>
      <c r="AN131" s="6">
        <v>7.0000000000000007E-2</v>
      </c>
      <c r="AO131" s="6"/>
      <c r="AP131" s="6"/>
      <c r="AQ131" s="3" t="s">
        <v>123</v>
      </c>
    </row>
    <row r="132" spans="1:43" x14ac:dyDescent="0.6">
      <c r="A132" s="2" t="s">
        <v>707</v>
      </c>
      <c r="B132" s="2" t="s">
        <v>239</v>
      </c>
      <c r="C132" s="3"/>
      <c r="D132" s="3"/>
      <c r="E132" s="3" t="s">
        <v>708</v>
      </c>
      <c r="F132" s="3" t="s">
        <v>709</v>
      </c>
      <c r="G132" s="2" t="s">
        <v>459</v>
      </c>
      <c r="H132" s="3" t="s">
        <v>460</v>
      </c>
      <c r="I132" s="3" t="s">
        <v>50</v>
      </c>
      <c r="J132" s="3" t="s">
        <v>161</v>
      </c>
      <c r="K132" s="2" t="s">
        <v>347</v>
      </c>
      <c r="L132" s="2" t="s">
        <v>461</v>
      </c>
      <c r="M132" s="2" t="s">
        <v>732</v>
      </c>
      <c r="N132" s="3" t="s">
        <v>733</v>
      </c>
      <c r="O132" s="3"/>
      <c r="P132" s="3" t="s">
        <v>734</v>
      </c>
      <c r="Q132" s="4">
        <v>3000</v>
      </c>
      <c r="R132" s="2"/>
      <c r="S132" s="5">
        <v>0</v>
      </c>
      <c r="T132" s="6">
        <v>100</v>
      </c>
      <c r="U132" s="5">
        <v>0</v>
      </c>
      <c r="V132" s="4">
        <v>300000</v>
      </c>
      <c r="W132" s="4">
        <v>30000</v>
      </c>
      <c r="X132" s="3" t="s">
        <v>115</v>
      </c>
      <c r="Y132" s="3" t="s">
        <v>465</v>
      </c>
      <c r="Z132" s="3" t="s">
        <v>88</v>
      </c>
      <c r="AA132" s="3" t="s">
        <v>117</v>
      </c>
      <c r="AB132" s="3" t="s">
        <v>735</v>
      </c>
      <c r="AC132" s="3" t="s">
        <v>248</v>
      </c>
      <c r="AD132" s="3"/>
      <c r="AE132" s="3" t="s">
        <v>713</v>
      </c>
      <c r="AF132" s="3" t="s">
        <v>353</v>
      </c>
      <c r="AG132" s="3" t="s">
        <v>714</v>
      </c>
      <c r="AH132" s="3" t="s">
        <v>80</v>
      </c>
      <c r="AI132" s="2" t="s">
        <v>715</v>
      </c>
      <c r="AJ132" s="3" t="s">
        <v>716</v>
      </c>
      <c r="AK132" s="3"/>
      <c r="AL132" s="3"/>
      <c r="AM132" s="4"/>
      <c r="AN132" s="6">
        <v>6.5000000000000002E-2</v>
      </c>
      <c r="AO132" s="6"/>
      <c r="AP132" s="6"/>
      <c r="AQ132" s="3" t="s">
        <v>123</v>
      </c>
    </row>
    <row r="133" spans="1:43" x14ac:dyDescent="0.6">
      <c r="A133" s="2" t="s">
        <v>707</v>
      </c>
      <c r="B133" s="2" t="s">
        <v>239</v>
      </c>
      <c r="C133" s="3"/>
      <c r="D133" s="3"/>
      <c r="E133" s="3" t="s">
        <v>719</v>
      </c>
      <c r="F133" s="3" t="s">
        <v>709</v>
      </c>
      <c r="G133" s="2" t="s">
        <v>459</v>
      </c>
      <c r="H133" s="3" t="s">
        <v>460</v>
      </c>
      <c r="I133" s="3" t="s">
        <v>50</v>
      </c>
      <c r="J133" s="3" t="s">
        <v>161</v>
      </c>
      <c r="K133" s="2" t="s">
        <v>347</v>
      </c>
      <c r="L133" s="2" t="s">
        <v>461</v>
      </c>
      <c r="M133" s="2" t="s">
        <v>736</v>
      </c>
      <c r="N133" s="3" t="s">
        <v>737</v>
      </c>
      <c r="O133" s="3"/>
      <c r="P133" s="3" t="s">
        <v>475</v>
      </c>
      <c r="Q133" s="4">
        <v>2000</v>
      </c>
      <c r="R133" s="2"/>
      <c r="S133" s="5">
        <v>0</v>
      </c>
      <c r="T133" s="6">
        <v>90</v>
      </c>
      <c r="U133" s="5">
        <v>0</v>
      </c>
      <c r="V133" s="4">
        <v>180000</v>
      </c>
      <c r="W133" s="4">
        <v>18000</v>
      </c>
      <c r="X133" s="3" t="s">
        <v>115</v>
      </c>
      <c r="Y133" s="3" t="s">
        <v>465</v>
      </c>
      <c r="Z133" s="3" t="s">
        <v>88</v>
      </c>
      <c r="AA133" s="3" t="s">
        <v>89</v>
      </c>
      <c r="AB133" s="3" t="s">
        <v>507</v>
      </c>
      <c r="AC133" s="3" t="s">
        <v>248</v>
      </c>
      <c r="AD133" s="3"/>
      <c r="AE133" s="3" t="s">
        <v>722</v>
      </c>
      <c r="AF133" s="3" t="s">
        <v>353</v>
      </c>
      <c r="AG133" s="3" t="s">
        <v>714</v>
      </c>
      <c r="AH133" s="3" t="s">
        <v>80</v>
      </c>
      <c r="AI133" s="2" t="s">
        <v>723</v>
      </c>
      <c r="AJ133" s="3" t="s">
        <v>724</v>
      </c>
      <c r="AK133" s="3"/>
      <c r="AL133" s="3"/>
      <c r="AM133" s="4"/>
      <c r="AN133" s="6">
        <v>5.1999999999999998E-2</v>
      </c>
      <c r="AO133" s="6"/>
      <c r="AP133" s="6"/>
      <c r="AQ133" s="3" t="s">
        <v>123</v>
      </c>
    </row>
    <row r="134" spans="1:43" x14ac:dyDescent="0.6">
      <c r="A134" s="2" t="s">
        <v>738</v>
      </c>
      <c r="B134" s="2" t="s">
        <v>239</v>
      </c>
      <c r="C134" s="3"/>
      <c r="D134" s="3"/>
      <c r="E134" s="3" t="s">
        <v>739</v>
      </c>
      <c r="F134" s="3" t="s">
        <v>740</v>
      </c>
      <c r="G134" s="2" t="s">
        <v>741</v>
      </c>
      <c r="H134" s="3" t="s">
        <v>742</v>
      </c>
      <c r="I134" s="3" t="s">
        <v>50</v>
      </c>
      <c r="J134" s="3" t="s">
        <v>161</v>
      </c>
      <c r="K134" s="2" t="s">
        <v>347</v>
      </c>
      <c r="L134" s="2" t="s">
        <v>461</v>
      </c>
      <c r="M134" s="2" t="s">
        <v>743</v>
      </c>
      <c r="N134" s="3" t="s">
        <v>744</v>
      </c>
      <c r="O134" s="3"/>
      <c r="P134" s="3" t="s">
        <v>745</v>
      </c>
      <c r="Q134" s="4">
        <v>40800</v>
      </c>
      <c r="R134" s="2"/>
      <c r="S134" s="5">
        <v>0</v>
      </c>
      <c r="T134" s="6">
        <v>229</v>
      </c>
      <c r="U134" s="5">
        <v>0</v>
      </c>
      <c r="V134" s="4">
        <v>9343200</v>
      </c>
      <c r="W134" s="4">
        <v>934320</v>
      </c>
      <c r="X134" s="3" t="s">
        <v>115</v>
      </c>
      <c r="Y134" s="3" t="s">
        <v>745</v>
      </c>
      <c r="Z134" s="3" t="s">
        <v>88</v>
      </c>
      <c r="AA134" s="3" t="s">
        <v>117</v>
      </c>
      <c r="AB134" s="3" t="s">
        <v>179</v>
      </c>
      <c r="AC134" s="3" t="s">
        <v>248</v>
      </c>
      <c r="AD134" s="3"/>
      <c r="AE134" s="3" t="s">
        <v>746</v>
      </c>
      <c r="AF134" s="3" t="s">
        <v>353</v>
      </c>
      <c r="AG134" s="3" t="s">
        <v>747</v>
      </c>
      <c r="AH134" s="3" t="s">
        <v>80</v>
      </c>
      <c r="AI134" s="2" t="s">
        <v>748</v>
      </c>
      <c r="AJ134" s="3" t="s">
        <v>749</v>
      </c>
      <c r="AK134" s="3"/>
      <c r="AL134" s="3"/>
      <c r="AM134" s="4"/>
      <c r="AN134" s="6">
        <v>0.17699999999999999</v>
      </c>
      <c r="AO134" s="6"/>
      <c r="AP134" s="6"/>
      <c r="AQ134" s="3" t="s">
        <v>123</v>
      </c>
    </row>
    <row r="135" spans="1:43" x14ac:dyDescent="0.6">
      <c r="A135" s="2" t="s">
        <v>738</v>
      </c>
      <c r="B135" s="2" t="s">
        <v>239</v>
      </c>
      <c r="C135" s="3"/>
      <c r="D135" s="3"/>
      <c r="E135" s="3" t="s">
        <v>750</v>
      </c>
      <c r="F135" s="3" t="s">
        <v>740</v>
      </c>
      <c r="G135" s="2" t="s">
        <v>741</v>
      </c>
      <c r="H135" s="3" t="s">
        <v>742</v>
      </c>
      <c r="I135" s="3" t="s">
        <v>50</v>
      </c>
      <c r="J135" s="3" t="s">
        <v>161</v>
      </c>
      <c r="K135" s="2" t="s">
        <v>347</v>
      </c>
      <c r="L135" s="2" t="s">
        <v>461</v>
      </c>
      <c r="M135" s="2" t="s">
        <v>462</v>
      </c>
      <c r="N135" s="3" t="s">
        <v>463</v>
      </c>
      <c r="O135" s="3"/>
      <c r="P135" s="3" t="s">
        <v>464</v>
      </c>
      <c r="Q135" s="4">
        <v>65000</v>
      </c>
      <c r="R135" s="2"/>
      <c r="S135" s="5">
        <v>0</v>
      </c>
      <c r="T135" s="6">
        <v>77</v>
      </c>
      <c r="U135" s="5">
        <v>0</v>
      </c>
      <c r="V135" s="4">
        <v>5005000</v>
      </c>
      <c r="W135" s="4">
        <v>500500</v>
      </c>
      <c r="X135" s="3" t="s">
        <v>115</v>
      </c>
      <c r="Y135" s="3" t="s">
        <v>745</v>
      </c>
      <c r="Z135" s="3" t="s">
        <v>466</v>
      </c>
      <c r="AA135" s="3" t="s">
        <v>467</v>
      </c>
      <c r="AB135" s="3" t="s">
        <v>468</v>
      </c>
      <c r="AC135" s="3" t="s">
        <v>248</v>
      </c>
      <c r="AD135" s="3"/>
      <c r="AE135" s="3" t="s">
        <v>751</v>
      </c>
      <c r="AF135" s="3" t="s">
        <v>353</v>
      </c>
      <c r="AG135" s="3" t="s">
        <v>747</v>
      </c>
      <c r="AH135" s="3" t="s">
        <v>80</v>
      </c>
      <c r="AI135" s="2" t="s">
        <v>752</v>
      </c>
      <c r="AJ135" s="3" t="s">
        <v>753</v>
      </c>
      <c r="AK135" s="3"/>
      <c r="AL135" s="3"/>
      <c r="AM135" s="4"/>
      <c r="AN135" s="6">
        <v>4.9320000000000003E-2</v>
      </c>
      <c r="AO135" s="6"/>
      <c r="AP135" s="6"/>
      <c r="AQ135" s="3" t="s">
        <v>83</v>
      </c>
    </row>
    <row r="136" spans="1:43" x14ac:dyDescent="0.6">
      <c r="A136" s="2" t="s">
        <v>738</v>
      </c>
      <c r="B136" s="2" t="s">
        <v>239</v>
      </c>
      <c r="C136" s="3"/>
      <c r="D136" s="3"/>
      <c r="E136" s="3" t="s">
        <v>754</v>
      </c>
      <c r="F136" s="3" t="s">
        <v>740</v>
      </c>
      <c r="G136" s="2" t="s">
        <v>741</v>
      </c>
      <c r="H136" s="3" t="s">
        <v>742</v>
      </c>
      <c r="I136" s="3" t="s">
        <v>50</v>
      </c>
      <c r="J136" s="3" t="s">
        <v>161</v>
      </c>
      <c r="K136" s="2" t="s">
        <v>347</v>
      </c>
      <c r="L136" s="2" t="s">
        <v>461</v>
      </c>
      <c r="M136" s="2" t="s">
        <v>755</v>
      </c>
      <c r="N136" s="3" t="s">
        <v>756</v>
      </c>
      <c r="O136" s="3"/>
      <c r="P136" s="3" t="s">
        <v>745</v>
      </c>
      <c r="Q136" s="4">
        <v>30000</v>
      </c>
      <c r="R136" s="2"/>
      <c r="S136" s="5">
        <v>0</v>
      </c>
      <c r="T136" s="6">
        <v>80</v>
      </c>
      <c r="U136" s="5">
        <v>0</v>
      </c>
      <c r="V136" s="4">
        <v>2400000</v>
      </c>
      <c r="W136" s="4">
        <v>240000</v>
      </c>
      <c r="X136" s="3" t="s">
        <v>115</v>
      </c>
      <c r="Y136" s="3" t="s">
        <v>745</v>
      </c>
      <c r="Z136" s="3" t="s">
        <v>466</v>
      </c>
      <c r="AA136" s="3" t="s">
        <v>467</v>
      </c>
      <c r="AB136" s="3" t="s">
        <v>468</v>
      </c>
      <c r="AC136" s="3" t="s">
        <v>248</v>
      </c>
      <c r="AD136" s="3"/>
      <c r="AE136" s="3" t="s">
        <v>751</v>
      </c>
      <c r="AF136" s="3" t="s">
        <v>353</v>
      </c>
      <c r="AG136" s="3" t="s">
        <v>747</v>
      </c>
      <c r="AH136" s="3" t="s">
        <v>80</v>
      </c>
      <c r="AI136" s="2" t="s">
        <v>757</v>
      </c>
      <c r="AJ136" s="3" t="s">
        <v>758</v>
      </c>
      <c r="AK136" s="3"/>
      <c r="AL136" s="3"/>
      <c r="AM136" s="4"/>
      <c r="AN136" s="6">
        <v>5.7820000000000003E-2</v>
      </c>
      <c r="AO136" s="6"/>
      <c r="AP136" s="6"/>
      <c r="AQ136" s="3" t="s">
        <v>83</v>
      </c>
    </row>
    <row r="137" spans="1:43" x14ac:dyDescent="0.6">
      <c r="A137" s="2" t="s">
        <v>738</v>
      </c>
      <c r="B137" s="2" t="s">
        <v>239</v>
      </c>
      <c r="C137" s="3"/>
      <c r="D137" s="3"/>
      <c r="E137" s="3" t="s">
        <v>750</v>
      </c>
      <c r="F137" s="3" t="s">
        <v>740</v>
      </c>
      <c r="G137" s="2" t="s">
        <v>741</v>
      </c>
      <c r="H137" s="3" t="s">
        <v>742</v>
      </c>
      <c r="I137" s="3" t="s">
        <v>50</v>
      </c>
      <c r="J137" s="3" t="s">
        <v>161</v>
      </c>
      <c r="K137" s="2" t="s">
        <v>347</v>
      </c>
      <c r="L137" s="2" t="s">
        <v>461</v>
      </c>
      <c r="M137" s="2" t="s">
        <v>755</v>
      </c>
      <c r="N137" s="3" t="s">
        <v>756</v>
      </c>
      <c r="O137" s="3"/>
      <c r="P137" s="3" t="s">
        <v>745</v>
      </c>
      <c r="Q137" s="4">
        <v>5500</v>
      </c>
      <c r="R137" s="2"/>
      <c r="S137" s="5">
        <v>0</v>
      </c>
      <c r="T137" s="6">
        <v>80</v>
      </c>
      <c r="U137" s="5">
        <v>0</v>
      </c>
      <c r="V137" s="4">
        <v>440000</v>
      </c>
      <c r="W137" s="4">
        <v>44000</v>
      </c>
      <c r="X137" s="3" t="s">
        <v>115</v>
      </c>
      <c r="Y137" s="3" t="s">
        <v>745</v>
      </c>
      <c r="Z137" s="3" t="s">
        <v>466</v>
      </c>
      <c r="AA137" s="3" t="s">
        <v>467</v>
      </c>
      <c r="AB137" s="3" t="s">
        <v>468</v>
      </c>
      <c r="AC137" s="3" t="s">
        <v>248</v>
      </c>
      <c r="AD137" s="3"/>
      <c r="AE137" s="3" t="s">
        <v>751</v>
      </c>
      <c r="AF137" s="3" t="s">
        <v>353</v>
      </c>
      <c r="AG137" s="3" t="s">
        <v>747</v>
      </c>
      <c r="AH137" s="3" t="s">
        <v>80</v>
      </c>
      <c r="AI137" s="2" t="s">
        <v>752</v>
      </c>
      <c r="AJ137" s="3" t="s">
        <v>753</v>
      </c>
      <c r="AK137" s="3"/>
      <c r="AL137" s="3"/>
      <c r="AM137" s="4"/>
      <c r="AN137" s="6">
        <v>5.7820000000000003E-2</v>
      </c>
      <c r="AO137" s="6"/>
      <c r="AP137" s="6"/>
      <c r="AQ137" s="3" t="s">
        <v>83</v>
      </c>
    </row>
    <row r="138" spans="1:43" x14ac:dyDescent="0.6">
      <c r="A138" s="2" t="s">
        <v>738</v>
      </c>
      <c r="B138" s="2" t="s">
        <v>239</v>
      </c>
      <c r="C138" s="3"/>
      <c r="D138" s="3"/>
      <c r="E138" s="3" t="s">
        <v>759</v>
      </c>
      <c r="F138" s="3" t="s">
        <v>740</v>
      </c>
      <c r="G138" s="2" t="s">
        <v>741</v>
      </c>
      <c r="H138" s="3" t="s">
        <v>742</v>
      </c>
      <c r="I138" s="3" t="s">
        <v>50</v>
      </c>
      <c r="J138" s="3" t="s">
        <v>161</v>
      </c>
      <c r="K138" s="2" t="s">
        <v>347</v>
      </c>
      <c r="L138" s="2" t="s">
        <v>461</v>
      </c>
      <c r="M138" s="2" t="s">
        <v>760</v>
      </c>
      <c r="N138" s="3" t="s">
        <v>761</v>
      </c>
      <c r="O138" s="3"/>
      <c r="P138" s="3" t="s">
        <v>762</v>
      </c>
      <c r="Q138" s="4">
        <v>2500</v>
      </c>
      <c r="R138" s="2"/>
      <c r="S138" s="5">
        <v>0</v>
      </c>
      <c r="T138" s="6">
        <v>81</v>
      </c>
      <c r="U138" s="5">
        <v>0</v>
      </c>
      <c r="V138" s="4">
        <v>202500</v>
      </c>
      <c r="W138" s="4">
        <v>20250</v>
      </c>
      <c r="X138" s="3" t="s">
        <v>115</v>
      </c>
      <c r="Y138" s="3" t="s">
        <v>745</v>
      </c>
      <c r="Z138" s="3" t="s">
        <v>466</v>
      </c>
      <c r="AA138" s="3" t="s">
        <v>467</v>
      </c>
      <c r="AB138" s="3" t="s">
        <v>468</v>
      </c>
      <c r="AC138" s="3" t="s">
        <v>248</v>
      </c>
      <c r="AD138" s="3"/>
      <c r="AE138" s="3" t="s">
        <v>751</v>
      </c>
      <c r="AF138" s="3" t="s">
        <v>353</v>
      </c>
      <c r="AG138" s="3" t="s">
        <v>747</v>
      </c>
      <c r="AH138" s="3" t="s">
        <v>80</v>
      </c>
      <c r="AI138" s="2" t="s">
        <v>763</v>
      </c>
      <c r="AJ138" s="3" t="s">
        <v>764</v>
      </c>
      <c r="AK138" s="3"/>
      <c r="AL138" s="3"/>
      <c r="AM138" s="4"/>
      <c r="AN138" s="6">
        <v>5.7820000000000003E-2</v>
      </c>
      <c r="AO138" s="6"/>
      <c r="AP138" s="6"/>
      <c r="AQ138" s="3" t="s">
        <v>83</v>
      </c>
    </row>
    <row r="139" spans="1:43" x14ac:dyDescent="0.6">
      <c r="A139" s="2" t="s">
        <v>738</v>
      </c>
      <c r="B139" s="2" t="s">
        <v>239</v>
      </c>
      <c r="C139" s="3"/>
      <c r="D139" s="3"/>
      <c r="E139" s="3" t="s">
        <v>754</v>
      </c>
      <c r="F139" s="3" t="s">
        <v>740</v>
      </c>
      <c r="G139" s="2" t="s">
        <v>741</v>
      </c>
      <c r="H139" s="3" t="s">
        <v>742</v>
      </c>
      <c r="I139" s="3" t="s">
        <v>50</v>
      </c>
      <c r="J139" s="3" t="s">
        <v>161</v>
      </c>
      <c r="K139" s="2" t="s">
        <v>347</v>
      </c>
      <c r="L139" s="2" t="s">
        <v>461</v>
      </c>
      <c r="M139" s="2" t="s">
        <v>760</v>
      </c>
      <c r="N139" s="3" t="s">
        <v>761</v>
      </c>
      <c r="O139" s="3"/>
      <c r="P139" s="3" t="s">
        <v>762</v>
      </c>
      <c r="Q139" s="4">
        <v>12500</v>
      </c>
      <c r="R139" s="2"/>
      <c r="S139" s="5">
        <v>0</v>
      </c>
      <c r="T139" s="6">
        <v>81</v>
      </c>
      <c r="U139" s="5">
        <v>0</v>
      </c>
      <c r="V139" s="4">
        <v>1012500</v>
      </c>
      <c r="W139" s="4">
        <v>101250</v>
      </c>
      <c r="X139" s="3" t="s">
        <v>115</v>
      </c>
      <c r="Y139" s="3" t="s">
        <v>745</v>
      </c>
      <c r="Z139" s="3" t="s">
        <v>466</v>
      </c>
      <c r="AA139" s="3" t="s">
        <v>467</v>
      </c>
      <c r="AB139" s="3" t="s">
        <v>468</v>
      </c>
      <c r="AC139" s="3" t="s">
        <v>248</v>
      </c>
      <c r="AD139" s="3"/>
      <c r="AE139" s="3" t="s">
        <v>751</v>
      </c>
      <c r="AF139" s="3" t="s">
        <v>353</v>
      </c>
      <c r="AG139" s="3" t="s">
        <v>747</v>
      </c>
      <c r="AH139" s="3" t="s">
        <v>80</v>
      </c>
      <c r="AI139" s="2" t="s">
        <v>757</v>
      </c>
      <c r="AJ139" s="3" t="s">
        <v>758</v>
      </c>
      <c r="AK139" s="3"/>
      <c r="AL139" s="3"/>
      <c r="AM139" s="4"/>
      <c r="AN139" s="6">
        <v>5.7820000000000003E-2</v>
      </c>
      <c r="AO139" s="6"/>
      <c r="AP139" s="6"/>
      <c r="AQ139" s="3" t="s">
        <v>83</v>
      </c>
    </row>
    <row r="140" spans="1:43" x14ac:dyDescent="0.6">
      <c r="A140" s="2" t="s">
        <v>738</v>
      </c>
      <c r="B140" s="2" t="s">
        <v>239</v>
      </c>
      <c r="C140" s="3"/>
      <c r="D140" s="3"/>
      <c r="E140" s="3" t="s">
        <v>750</v>
      </c>
      <c r="F140" s="3" t="s">
        <v>740</v>
      </c>
      <c r="G140" s="2" t="s">
        <v>741</v>
      </c>
      <c r="H140" s="3" t="s">
        <v>742</v>
      </c>
      <c r="I140" s="3" t="s">
        <v>50</v>
      </c>
      <c r="J140" s="3" t="s">
        <v>161</v>
      </c>
      <c r="K140" s="2" t="s">
        <v>347</v>
      </c>
      <c r="L140" s="2" t="s">
        <v>461</v>
      </c>
      <c r="M140" s="2" t="s">
        <v>760</v>
      </c>
      <c r="N140" s="3" t="s">
        <v>761</v>
      </c>
      <c r="O140" s="3"/>
      <c r="P140" s="3" t="s">
        <v>762</v>
      </c>
      <c r="Q140" s="4">
        <v>13500</v>
      </c>
      <c r="R140" s="2"/>
      <c r="S140" s="5">
        <v>0</v>
      </c>
      <c r="T140" s="6">
        <v>81</v>
      </c>
      <c r="U140" s="5">
        <v>0</v>
      </c>
      <c r="V140" s="4">
        <v>1093500</v>
      </c>
      <c r="W140" s="4">
        <v>109350</v>
      </c>
      <c r="X140" s="3" t="s">
        <v>115</v>
      </c>
      <c r="Y140" s="3" t="s">
        <v>745</v>
      </c>
      <c r="Z140" s="3" t="s">
        <v>466</v>
      </c>
      <c r="AA140" s="3" t="s">
        <v>467</v>
      </c>
      <c r="AB140" s="3" t="s">
        <v>468</v>
      </c>
      <c r="AC140" s="3" t="s">
        <v>248</v>
      </c>
      <c r="AD140" s="3"/>
      <c r="AE140" s="3" t="s">
        <v>751</v>
      </c>
      <c r="AF140" s="3" t="s">
        <v>353</v>
      </c>
      <c r="AG140" s="3" t="s">
        <v>747</v>
      </c>
      <c r="AH140" s="3" t="s">
        <v>80</v>
      </c>
      <c r="AI140" s="2" t="s">
        <v>752</v>
      </c>
      <c r="AJ140" s="3" t="s">
        <v>753</v>
      </c>
      <c r="AK140" s="3"/>
      <c r="AL140" s="3"/>
      <c r="AM140" s="4"/>
      <c r="AN140" s="6">
        <v>5.7820000000000003E-2</v>
      </c>
      <c r="AO140" s="6"/>
      <c r="AP140" s="6"/>
      <c r="AQ140" s="3" t="s">
        <v>83</v>
      </c>
    </row>
    <row r="141" spans="1:43" x14ac:dyDescent="0.6">
      <c r="A141" s="2" t="s">
        <v>738</v>
      </c>
      <c r="B141" s="2" t="s">
        <v>239</v>
      </c>
      <c r="C141" s="3"/>
      <c r="D141" s="3"/>
      <c r="E141" s="3" t="s">
        <v>765</v>
      </c>
      <c r="F141" s="3" t="s">
        <v>740</v>
      </c>
      <c r="G141" s="2" t="s">
        <v>741</v>
      </c>
      <c r="H141" s="3" t="s">
        <v>742</v>
      </c>
      <c r="I141" s="3" t="s">
        <v>50</v>
      </c>
      <c r="J141" s="3" t="s">
        <v>161</v>
      </c>
      <c r="K141" s="2" t="s">
        <v>347</v>
      </c>
      <c r="L141" s="2" t="s">
        <v>461</v>
      </c>
      <c r="M141" s="2" t="s">
        <v>760</v>
      </c>
      <c r="N141" s="3" t="s">
        <v>761</v>
      </c>
      <c r="O141" s="3"/>
      <c r="P141" s="3" t="s">
        <v>762</v>
      </c>
      <c r="Q141" s="4">
        <v>2500</v>
      </c>
      <c r="R141" s="2"/>
      <c r="S141" s="5">
        <v>0</v>
      </c>
      <c r="T141" s="6">
        <v>81</v>
      </c>
      <c r="U141" s="5">
        <v>0</v>
      </c>
      <c r="V141" s="4">
        <v>202500</v>
      </c>
      <c r="W141" s="4">
        <v>20250</v>
      </c>
      <c r="X141" s="3" t="s">
        <v>115</v>
      </c>
      <c r="Y141" s="3" t="s">
        <v>745</v>
      </c>
      <c r="Z141" s="3" t="s">
        <v>466</v>
      </c>
      <c r="AA141" s="3" t="s">
        <v>467</v>
      </c>
      <c r="AB141" s="3" t="s">
        <v>468</v>
      </c>
      <c r="AC141" s="3" t="s">
        <v>248</v>
      </c>
      <c r="AD141" s="3"/>
      <c r="AE141" s="3" t="s">
        <v>751</v>
      </c>
      <c r="AF141" s="3" t="s">
        <v>353</v>
      </c>
      <c r="AG141" s="3" t="s">
        <v>747</v>
      </c>
      <c r="AH141" s="3" t="s">
        <v>80</v>
      </c>
      <c r="AI141" s="2" t="s">
        <v>766</v>
      </c>
      <c r="AJ141" s="3" t="s">
        <v>767</v>
      </c>
      <c r="AK141" s="3"/>
      <c r="AL141" s="3"/>
      <c r="AM141" s="4"/>
      <c r="AN141" s="6">
        <v>5.7820000000000003E-2</v>
      </c>
      <c r="AO141" s="6"/>
      <c r="AP141" s="6"/>
      <c r="AQ141" s="3" t="s">
        <v>83</v>
      </c>
    </row>
    <row r="142" spans="1:43" x14ac:dyDescent="0.6">
      <c r="A142" s="2" t="s">
        <v>768</v>
      </c>
      <c r="B142" s="2" t="s">
        <v>239</v>
      </c>
      <c r="C142" s="3"/>
      <c r="D142" s="3"/>
      <c r="E142" s="3" t="s">
        <v>769</v>
      </c>
      <c r="F142" s="3" t="s">
        <v>770</v>
      </c>
      <c r="G142" s="2" t="s">
        <v>771</v>
      </c>
      <c r="H142" s="3" t="s">
        <v>772</v>
      </c>
      <c r="I142" s="3" t="s">
        <v>50</v>
      </c>
      <c r="J142" s="3" t="s">
        <v>687</v>
      </c>
      <c r="K142" s="2" t="s">
        <v>347</v>
      </c>
      <c r="L142" s="2" t="s">
        <v>461</v>
      </c>
      <c r="M142" s="2" t="s">
        <v>773</v>
      </c>
      <c r="N142" s="3" t="s">
        <v>774</v>
      </c>
      <c r="O142" s="3" t="s">
        <v>775</v>
      </c>
      <c r="P142" s="3" t="s">
        <v>776</v>
      </c>
      <c r="Q142" s="4">
        <v>28000</v>
      </c>
      <c r="R142" s="2"/>
      <c r="S142" s="5">
        <v>0</v>
      </c>
      <c r="T142" s="6">
        <v>106</v>
      </c>
      <c r="U142" s="5">
        <v>0</v>
      </c>
      <c r="V142" s="4">
        <v>2968000</v>
      </c>
      <c r="W142" s="4">
        <v>296800</v>
      </c>
      <c r="X142" s="3" t="s">
        <v>115</v>
      </c>
      <c r="Y142" s="3" t="s">
        <v>777</v>
      </c>
      <c r="Z142" s="3" t="s">
        <v>74</v>
      </c>
      <c r="AA142" s="3" t="s">
        <v>75</v>
      </c>
      <c r="AB142" s="3" t="s">
        <v>778</v>
      </c>
      <c r="AC142" s="3" t="s">
        <v>248</v>
      </c>
      <c r="AD142" s="3"/>
      <c r="AE142" s="3" t="s">
        <v>779</v>
      </c>
      <c r="AF142" s="3" t="s">
        <v>353</v>
      </c>
      <c r="AG142" s="3" t="s">
        <v>780</v>
      </c>
      <c r="AH142" s="3" t="s">
        <v>80</v>
      </c>
      <c r="AI142" s="2" t="s">
        <v>781</v>
      </c>
      <c r="AJ142" s="3" t="s">
        <v>782</v>
      </c>
      <c r="AK142" s="3"/>
      <c r="AL142" s="3"/>
      <c r="AM142" s="4"/>
      <c r="AN142" s="6">
        <v>0.05</v>
      </c>
      <c r="AO142" s="6">
        <v>0.05</v>
      </c>
      <c r="AP142" s="6"/>
      <c r="AQ142" s="3" t="s">
        <v>135</v>
      </c>
    </row>
    <row r="143" spans="1:43" x14ac:dyDescent="0.6">
      <c r="A143" s="2" t="s">
        <v>783</v>
      </c>
      <c r="B143" s="2" t="s">
        <v>45</v>
      </c>
      <c r="C143" s="3"/>
      <c r="D143" s="3"/>
      <c r="E143" s="3" t="s">
        <v>784</v>
      </c>
      <c r="F143" s="3" t="s">
        <v>785</v>
      </c>
      <c r="G143" s="2" t="s">
        <v>786</v>
      </c>
      <c r="H143" s="3" t="s">
        <v>787</v>
      </c>
      <c r="I143" s="3" t="s">
        <v>50</v>
      </c>
      <c r="J143" s="3" t="s">
        <v>687</v>
      </c>
      <c r="K143" s="2" t="s">
        <v>347</v>
      </c>
      <c r="L143" s="2" t="s">
        <v>244</v>
      </c>
      <c r="M143" s="2" t="s">
        <v>788</v>
      </c>
      <c r="N143" s="3" t="s">
        <v>789</v>
      </c>
      <c r="O143" s="3" t="s">
        <v>790</v>
      </c>
      <c r="P143" s="3" t="s">
        <v>791</v>
      </c>
      <c r="Q143" s="4">
        <v>12000</v>
      </c>
      <c r="R143" s="2" t="s">
        <v>56</v>
      </c>
      <c r="S143" s="5">
        <v>1198.3399999999999</v>
      </c>
      <c r="T143" s="6">
        <v>1.7999999999999999E-2</v>
      </c>
      <c r="U143" s="5">
        <v>216</v>
      </c>
      <c r="V143" s="4">
        <v>255679</v>
      </c>
      <c r="W143" s="4"/>
      <c r="X143" s="3" t="s">
        <v>115</v>
      </c>
      <c r="Y143" s="3" t="s">
        <v>692</v>
      </c>
      <c r="Z143" s="3" t="s">
        <v>88</v>
      </c>
      <c r="AA143" s="3" t="s">
        <v>89</v>
      </c>
      <c r="AB143" s="3" t="s">
        <v>272</v>
      </c>
      <c r="AC143" s="3" t="s">
        <v>58</v>
      </c>
      <c r="AD143" s="3"/>
      <c r="AE143" s="3" t="s">
        <v>201</v>
      </c>
      <c r="AF143" s="3" t="s">
        <v>353</v>
      </c>
      <c r="AG143" s="3" t="s">
        <v>792</v>
      </c>
      <c r="AH143" s="3" t="s">
        <v>80</v>
      </c>
      <c r="AI143" s="2" t="s">
        <v>793</v>
      </c>
      <c r="AJ143" s="3" t="s">
        <v>794</v>
      </c>
      <c r="AK143" s="3"/>
      <c r="AL143" s="3"/>
      <c r="AM143" s="4"/>
      <c r="AN143" s="6">
        <v>1.4E-2</v>
      </c>
      <c r="AO143" s="6"/>
      <c r="AP143" s="6"/>
      <c r="AQ143" s="3" t="s">
        <v>83</v>
      </c>
    </row>
    <row r="144" spans="1:43" x14ac:dyDescent="0.6">
      <c r="A144" s="2" t="s">
        <v>783</v>
      </c>
      <c r="B144" s="2" t="s">
        <v>45</v>
      </c>
      <c r="C144" s="3"/>
      <c r="D144" s="3"/>
      <c r="E144" s="3" t="s">
        <v>795</v>
      </c>
      <c r="F144" s="3" t="s">
        <v>785</v>
      </c>
      <c r="G144" s="2" t="s">
        <v>786</v>
      </c>
      <c r="H144" s="3" t="s">
        <v>787</v>
      </c>
      <c r="I144" s="3" t="s">
        <v>50</v>
      </c>
      <c r="J144" s="3" t="s">
        <v>687</v>
      </c>
      <c r="K144" s="2" t="s">
        <v>347</v>
      </c>
      <c r="L144" s="2" t="s">
        <v>244</v>
      </c>
      <c r="M144" s="2" t="s">
        <v>688</v>
      </c>
      <c r="N144" s="3" t="s">
        <v>689</v>
      </c>
      <c r="O144" s="3" t="s">
        <v>690</v>
      </c>
      <c r="P144" s="3" t="s">
        <v>691</v>
      </c>
      <c r="Q144" s="4">
        <v>42000</v>
      </c>
      <c r="R144" s="2" t="s">
        <v>56</v>
      </c>
      <c r="S144" s="5">
        <v>1198.3399999999999</v>
      </c>
      <c r="T144" s="6">
        <v>1.7999999999999999E-2</v>
      </c>
      <c r="U144" s="5">
        <v>756</v>
      </c>
      <c r="V144" s="4">
        <v>905945</v>
      </c>
      <c r="W144" s="4"/>
      <c r="X144" s="3" t="s">
        <v>115</v>
      </c>
      <c r="Y144" s="3" t="s">
        <v>692</v>
      </c>
      <c r="Z144" s="3" t="s">
        <v>88</v>
      </c>
      <c r="AA144" s="3" t="s">
        <v>89</v>
      </c>
      <c r="AB144" s="3" t="s">
        <v>272</v>
      </c>
      <c r="AC144" s="3" t="s">
        <v>58</v>
      </c>
      <c r="AD144" s="3"/>
      <c r="AE144" s="3" t="s">
        <v>201</v>
      </c>
      <c r="AF144" s="3" t="s">
        <v>353</v>
      </c>
      <c r="AG144" s="3" t="s">
        <v>792</v>
      </c>
      <c r="AH144" s="3" t="s">
        <v>80</v>
      </c>
      <c r="AI144" s="2" t="s">
        <v>796</v>
      </c>
      <c r="AJ144" s="3" t="s">
        <v>797</v>
      </c>
      <c r="AK144" s="3"/>
      <c r="AL144" s="3"/>
      <c r="AM144" s="4"/>
      <c r="AN144" s="6">
        <v>1.4E-2</v>
      </c>
      <c r="AO144" s="6"/>
      <c r="AP144" s="6"/>
      <c r="AQ144" s="3" t="s">
        <v>83</v>
      </c>
    </row>
    <row r="145" spans="1:43" x14ac:dyDescent="0.6">
      <c r="A145" s="2" t="s">
        <v>783</v>
      </c>
      <c r="B145" s="2" t="s">
        <v>45</v>
      </c>
      <c r="C145" s="3"/>
      <c r="D145" s="3"/>
      <c r="E145" s="3" t="s">
        <v>798</v>
      </c>
      <c r="F145" s="3" t="s">
        <v>785</v>
      </c>
      <c r="G145" s="2" t="s">
        <v>786</v>
      </c>
      <c r="H145" s="3" t="s">
        <v>787</v>
      </c>
      <c r="I145" s="3" t="s">
        <v>50</v>
      </c>
      <c r="J145" s="3" t="s">
        <v>687</v>
      </c>
      <c r="K145" s="2" t="s">
        <v>347</v>
      </c>
      <c r="L145" s="2" t="s">
        <v>244</v>
      </c>
      <c r="M145" s="2" t="s">
        <v>799</v>
      </c>
      <c r="N145" s="3" t="s">
        <v>800</v>
      </c>
      <c r="O145" s="3" t="s">
        <v>801</v>
      </c>
      <c r="P145" s="3" t="s">
        <v>802</v>
      </c>
      <c r="Q145" s="4">
        <v>21000</v>
      </c>
      <c r="R145" s="2" t="s">
        <v>56</v>
      </c>
      <c r="S145" s="5">
        <v>1198.3399999999999</v>
      </c>
      <c r="T145" s="6">
        <v>1.7999999999999999E-2</v>
      </c>
      <c r="U145" s="5">
        <v>378</v>
      </c>
      <c r="V145" s="4">
        <v>452973</v>
      </c>
      <c r="W145" s="4"/>
      <c r="X145" s="3" t="s">
        <v>115</v>
      </c>
      <c r="Y145" s="3" t="s">
        <v>692</v>
      </c>
      <c r="Z145" s="3" t="s">
        <v>88</v>
      </c>
      <c r="AA145" s="3" t="s">
        <v>89</v>
      </c>
      <c r="AB145" s="3" t="s">
        <v>272</v>
      </c>
      <c r="AC145" s="3" t="s">
        <v>58</v>
      </c>
      <c r="AD145" s="3"/>
      <c r="AE145" s="3"/>
      <c r="AF145" s="3" t="s">
        <v>353</v>
      </c>
      <c r="AG145" s="3" t="s">
        <v>792</v>
      </c>
      <c r="AH145" s="3" t="s">
        <v>80</v>
      </c>
      <c r="AI145" s="2" t="s">
        <v>803</v>
      </c>
      <c r="AJ145" s="3" t="s">
        <v>804</v>
      </c>
      <c r="AK145" s="3"/>
      <c r="AL145" s="3"/>
      <c r="AM145" s="4"/>
      <c r="AN145" s="6">
        <v>1.4E-2</v>
      </c>
      <c r="AO145" s="6"/>
      <c r="AP145" s="6"/>
      <c r="AQ145" s="3" t="s">
        <v>83</v>
      </c>
    </row>
    <row r="146" spans="1:43" x14ac:dyDescent="0.6">
      <c r="A146" s="2" t="s">
        <v>783</v>
      </c>
      <c r="B146" s="2" t="s">
        <v>45</v>
      </c>
      <c r="C146" s="3"/>
      <c r="D146" s="3"/>
      <c r="E146" s="3" t="s">
        <v>798</v>
      </c>
      <c r="F146" s="3" t="s">
        <v>785</v>
      </c>
      <c r="G146" s="2" t="s">
        <v>786</v>
      </c>
      <c r="H146" s="3" t="s">
        <v>787</v>
      </c>
      <c r="I146" s="3" t="s">
        <v>50</v>
      </c>
      <c r="J146" s="3" t="s">
        <v>687</v>
      </c>
      <c r="K146" s="2" t="s">
        <v>347</v>
      </c>
      <c r="L146" s="2" t="s">
        <v>244</v>
      </c>
      <c r="M146" s="2" t="s">
        <v>799</v>
      </c>
      <c r="N146" s="3" t="s">
        <v>800</v>
      </c>
      <c r="O146" s="3" t="s">
        <v>801</v>
      </c>
      <c r="P146" s="3" t="s">
        <v>802</v>
      </c>
      <c r="Q146" s="4">
        <v>24000</v>
      </c>
      <c r="R146" s="2" t="s">
        <v>56</v>
      </c>
      <c r="S146" s="5">
        <v>1198.3399999999999</v>
      </c>
      <c r="T146" s="6">
        <v>1.7999999999999999E-2</v>
      </c>
      <c r="U146" s="5">
        <v>432</v>
      </c>
      <c r="V146" s="4">
        <v>517683</v>
      </c>
      <c r="W146" s="4"/>
      <c r="X146" s="3" t="s">
        <v>115</v>
      </c>
      <c r="Y146" s="3" t="s">
        <v>692</v>
      </c>
      <c r="Z146" s="3" t="s">
        <v>88</v>
      </c>
      <c r="AA146" s="3" t="s">
        <v>89</v>
      </c>
      <c r="AB146" s="3" t="s">
        <v>272</v>
      </c>
      <c r="AC146" s="3" t="s">
        <v>58</v>
      </c>
      <c r="AD146" s="3"/>
      <c r="AE146" s="3"/>
      <c r="AF146" s="3" t="s">
        <v>353</v>
      </c>
      <c r="AG146" s="3" t="s">
        <v>792</v>
      </c>
      <c r="AH146" s="3" t="s">
        <v>80</v>
      </c>
      <c r="AI146" s="2" t="s">
        <v>803</v>
      </c>
      <c r="AJ146" s="3" t="s">
        <v>804</v>
      </c>
      <c r="AK146" s="3"/>
      <c r="AL146" s="3"/>
      <c r="AM146" s="4"/>
      <c r="AN146" s="6">
        <v>1.4E-2</v>
      </c>
      <c r="AO146" s="6"/>
      <c r="AP146" s="6"/>
      <c r="AQ146" s="3" t="s">
        <v>83</v>
      </c>
    </row>
    <row r="147" spans="1:43" x14ac:dyDescent="0.6">
      <c r="A147" s="2" t="s">
        <v>783</v>
      </c>
      <c r="B147" s="2" t="s">
        <v>45</v>
      </c>
      <c r="C147" s="3"/>
      <c r="D147" s="3"/>
      <c r="E147" s="3" t="s">
        <v>805</v>
      </c>
      <c r="F147" s="3" t="s">
        <v>785</v>
      </c>
      <c r="G147" s="2" t="s">
        <v>786</v>
      </c>
      <c r="H147" s="3" t="s">
        <v>787</v>
      </c>
      <c r="I147" s="3" t="s">
        <v>50</v>
      </c>
      <c r="J147" s="3" t="s">
        <v>687</v>
      </c>
      <c r="K147" s="2" t="s">
        <v>347</v>
      </c>
      <c r="L147" s="2" t="s">
        <v>244</v>
      </c>
      <c r="M147" s="2" t="s">
        <v>806</v>
      </c>
      <c r="N147" s="3" t="s">
        <v>807</v>
      </c>
      <c r="O147" s="3" t="s">
        <v>808</v>
      </c>
      <c r="P147" s="3" t="s">
        <v>809</v>
      </c>
      <c r="Q147" s="4">
        <v>42000</v>
      </c>
      <c r="R147" s="2" t="s">
        <v>56</v>
      </c>
      <c r="S147" s="5">
        <v>1198.3399999999999</v>
      </c>
      <c r="T147" s="6">
        <v>1.7999999999999999E-2</v>
      </c>
      <c r="U147" s="5">
        <v>756</v>
      </c>
      <c r="V147" s="4">
        <v>905945</v>
      </c>
      <c r="W147" s="4"/>
      <c r="X147" s="3" t="s">
        <v>115</v>
      </c>
      <c r="Y147" s="3" t="s">
        <v>692</v>
      </c>
      <c r="Z147" s="3" t="s">
        <v>88</v>
      </c>
      <c r="AA147" s="3" t="s">
        <v>89</v>
      </c>
      <c r="AB147" s="3" t="s">
        <v>272</v>
      </c>
      <c r="AC147" s="3" t="s">
        <v>58</v>
      </c>
      <c r="AD147" s="3"/>
      <c r="AE147" s="3"/>
      <c r="AF147" s="3" t="s">
        <v>353</v>
      </c>
      <c r="AG147" s="3" t="s">
        <v>792</v>
      </c>
      <c r="AH147" s="3" t="s">
        <v>80</v>
      </c>
      <c r="AI147" s="2" t="s">
        <v>810</v>
      </c>
      <c r="AJ147" s="3" t="s">
        <v>805</v>
      </c>
      <c r="AK147" s="3"/>
      <c r="AL147" s="3"/>
      <c r="AM147" s="4"/>
      <c r="AN147" s="6">
        <v>1.4E-2</v>
      </c>
      <c r="AO147" s="6"/>
      <c r="AP147" s="6"/>
      <c r="AQ147" s="3" t="s">
        <v>83</v>
      </c>
    </row>
    <row r="148" spans="1:43" x14ac:dyDescent="0.6">
      <c r="A148" s="2" t="s">
        <v>783</v>
      </c>
      <c r="B148" s="2" t="s">
        <v>45</v>
      </c>
      <c r="C148" s="3"/>
      <c r="D148" s="3"/>
      <c r="E148" s="3" t="s">
        <v>811</v>
      </c>
      <c r="F148" s="3" t="s">
        <v>785</v>
      </c>
      <c r="G148" s="2" t="s">
        <v>786</v>
      </c>
      <c r="H148" s="3" t="s">
        <v>787</v>
      </c>
      <c r="I148" s="3" t="s">
        <v>50</v>
      </c>
      <c r="J148" s="3" t="s">
        <v>687</v>
      </c>
      <c r="K148" s="2" t="s">
        <v>347</v>
      </c>
      <c r="L148" s="2" t="s">
        <v>244</v>
      </c>
      <c r="M148" s="2" t="s">
        <v>806</v>
      </c>
      <c r="N148" s="3" t="s">
        <v>807</v>
      </c>
      <c r="O148" s="3" t="s">
        <v>808</v>
      </c>
      <c r="P148" s="3" t="s">
        <v>809</v>
      </c>
      <c r="Q148" s="4">
        <v>48000</v>
      </c>
      <c r="R148" s="2" t="s">
        <v>56</v>
      </c>
      <c r="S148" s="5">
        <v>1198.3399999999999</v>
      </c>
      <c r="T148" s="6">
        <v>1.7999999999999999E-2</v>
      </c>
      <c r="U148" s="5">
        <v>864</v>
      </c>
      <c r="V148" s="4">
        <v>1022717</v>
      </c>
      <c r="W148" s="4"/>
      <c r="X148" s="3" t="s">
        <v>115</v>
      </c>
      <c r="Y148" s="3" t="s">
        <v>692</v>
      </c>
      <c r="Z148" s="3" t="s">
        <v>88</v>
      </c>
      <c r="AA148" s="3" t="s">
        <v>89</v>
      </c>
      <c r="AB148" s="3" t="s">
        <v>272</v>
      </c>
      <c r="AC148" s="3" t="s">
        <v>58</v>
      </c>
      <c r="AD148" s="3"/>
      <c r="AE148" s="3"/>
      <c r="AF148" s="3" t="s">
        <v>353</v>
      </c>
      <c r="AG148" s="3" t="s">
        <v>792</v>
      </c>
      <c r="AH148" s="3" t="s">
        <v>80</v>
      </c>
      <c r="AI148" s="2" t="s">
        <v>812</v>
      </c>
      <c r="AJ148" s="3" t="s">
        <v>811</v>
      </c>
      <c r="AK148" s="3"/>
      <c r="AL148" s="3"/>
      <c r="AM148" s="4"/>
      <c r="AN148" s="6">
        <v>1.4E-2</v>
      </c>
      <c r="AO148" s="6"/>
      <c r="AP148" s="6"/>
      <c r="AQ148" s="3" t="s">
        <v>83</v>
      </c>
    </row>
    <row r="149" spans="1:43" x14ac:dyDescent="0.6">
      <c r="A149" s="2" t="s">
        <v>783</v>
      </c>
      <c r="B149" s="2" t="s">
        <v>45</v>
      </c>
      <c r="C149" s="3"/>
      <c r="D149" s="3"/>
      <c r="E149" s="3" t="s">
        <v>813</v>
      </c>
      <c r="F149" s="3" t="s">
        <v>785</v>
      </c>
      <c r="G149" s="2" t="s">
        <v>786</v>
      </c>
      <c r="H149" s="3" t="s">
        <v>787</v>
      </c>
      <c r="I149" s="3" t="s">
        <v>50</v>
      </c>
      <c r="J149" s="3" t="s">
        <v>687</v>
      </c>
      <c r="K149" s="2" t="s">
        <v>347</v>
      </c>
      <c r="L149" s="2" t="s">
        <v>244</v>
      </c>
      <c r="M149" s="2" t="s">
        <v>806</v>
      </c>
      <c r="N149" s="3" t="s">
        <v>807</v>
      </c>
      <c r="O149" s="3" t="s">
        <v>808</v>
      </c>
      <c r="P149" s="3" t="s">
        <v>809</v>
      </c>
      <c r="Q149" s="4">
        <v>6000</v>
      </c>
      <c r="R149" s="2" t="s">
        <v>56</v>
      </c>
      <c r="S149" s="5">
        <v>1198.3399999999999</v>
      </c>
      <c r="T149" s="6">
        <v>1.7999999999999999E-2</v>
      </c>
      <c r="U149" s="5">
        <v>108</v>
      </c>
      <c r="V149" s="4">
        <v>127840</v>
      </c>
      <c r="W149" s="4"/>
      <c r="X149" s="3" t="s">
        <v>115</v>
      </c>
      <c r="Y149" s="3" t="s">
        <v>692</v>
      </c>
      <c r="Z149" s="3" t="s">
        <v>88</v>
      </c>
      <c r="AA149" s="3" t="s">
        <v>89</v>
      </c>
      <c r="AB149" s="3" t="s">
        <v>272</v>
      </c>
      <c r="AC149" s="3" t="s">
        <v>58</v>
      </c>
      <c r="AD149" s="3"/>
      <c r="AE149" s="3" t="s">
        <v>192</v>
      </c>
      <c r="AF149" s="3" t="s">
        <v>353</v>
      </c>
      <c r="AG149" s="3" t="s">
        <v>792</v>
      </c>
      <c r="AH149" s="3" t="s">
        <v>80</v>
      </c>
      <c r="AI149" s="2" t="s">
        <v>814</v>
      </c>
      <c r="AJ149" s="3" t="s">
        <v>815</v>
      </c>
      <c r="AK149" s="3"/>
      <c r="AL149" s="3"/>
      <c r="AM149" s="4"/>
      <c r="AN149" s="6">
        <v>1.4E-2</v>
      </c>
      <c r="AO149" s="6"/>
      <c r="AP149" s="6"/>
      <c r="AQ149" s="3" t="s">
        <v>83</v>
      </c>
    </row>
    <row r="150" spans="1:43" x14ac:dyDescent="0.6">
      <c r="A150" s="2" t="s">
        <v>816</v>
      </c>
      <c r="B150" s="2" t="s">
        <v>45</v>
      </c>
      <c r="C150" s="3"/>
      <c r="D150" s="3"/>
      <c r="E150" s="3" t="s">
        <v>235</v>
      </c>
      <c r="F150" s="3" t="s">
        <v>817</v>
      </c>
      <c r="G150" s="2" t="s">
        <v>224</v>
      </c>
      <c r="H150" s="3" t="s">
        <v>225</v>
      </c>
      <c r="I150" s="3" t="s">
        <v>50</v>
      </c>
      <c r="J150" s="3" t="s">
        <v>161</v>
      </c>
      <c r="K150" s="2" t="s">
        <v>110</v>
      </c>
      <c r="L150" s="2" t="s">
        <v>110</v>
      </c>
      <c r="M150" s="2" t="s">
        <v>818</v>
      </c>
      <c r="N150" s="3" t="s">
        <v>819</v>
      </c>
      <c r="O150" s="3" t="s">
        <v>820</v>
      </c>
      <c r="P150" s="3" t="s">
        <v>821</v>
      </c>
      <c r="Q150" s="4">
        <v>500</v>
      </c>
      <c r="R150" s="2" t="s">
        <v>56</v>
      </c>
      <c r="S150" s="5">
        <v>1291.7</v>
      </c>
      <c r="T150" s="6">
        <v>0.12659999999999999</v>
      </c>
      <c r="U150" s="5">
        <v>63.3</v>
      </c>
      <c r="V150" s="4">
        <v>81765</v>
      </c>
      <c r="W150" s="4"/>
      <c r="X150" s="3" t="s">
        <v>115</v>
      </c>
      <c r="Y150" s="3" t="s">
        <v>225</v>
      </c>
      <c r="Z150" s="3" t="s">
        <v>74</v>
      </c>
      <c r="AA150" s="3" t="s">
        <v>75</v>
      </c>
      <c r="AB150" s="3" t="s">
        <v>230</v>
      </c>
      <c r="AC150" s="3" t="s">
        <v>58</v>
      </c>
      <c r="AD150" s="3" t="s">
        <v>231</v>
      </c>
      <c r="AE150" s="3"/>
      <c r="AF150" s="3" t="s">
        <v>119</v>
      </c>
      <c r="AG150" s="3" t="s">
        <v>822</v>
      </c>
      <c r="AH150" s="3" t="s">
        <v>80</v>
      </c>
      <c r="AI150" s="2" t="s">
        <v>236</v>
      </c>
      <c r="AJ150" s="3" t="s">
        <v>237</v>
      </c>
      <c r="AK150" s="3"/>
      <c r="AL150" s="3"/>
      <c r="AM150" s="4"/>
      <c r="AN150" s="6">
        <v>9.0999999999999998E-2</v>
      </c>
      <c r="AO150" s="6"/>
      <c r="AP150" s="6"/>
      <c r="AQ150" s="3" t="s">
        <v>83</v>
      </c>
    </row>
    <row r="151" spans="1:43" x14ac:dyDescent="0.6">
      <c r="A151" s="2" t="s">
        <v>816</v>
      </c>
      <c r="B151" s="2" t="s">
        <v>45</v>
      </c>
      <c r="C151" s="3"/>
      <c r="D151" s="3"/>
      <c r="E151" s="3" t="s">
        <v>823</v>
      </c>
      <c r="F151" s="3" t="s">
        <v>817</v>
      </c>
      <c r="G151" s="2" t="s">
        <v>224</v>
      </c>
      <c r="H151" s="3" t="s">
        <v>225</v>
      </c>
      <c r="I151" s="3" t="s">
        <v>50</v>
      </c>
      <c r="J151" s="3" t="s">
        <v>161</v>
      </c>
      <c r="K151" s="2" t="s">
        <v>110</v>
      </c>
      <c r="L151" s="2" t="s">
        <v>110</v>
      </c>
      <c r="M151" s="2" t="s">
        <v>818</v>
      </c>
      <c r="N151" s="3" t="s">
        <v>819</v>
      </c>
      <c r="O151" s="3" t="s">
        <v>820</v>
      </c>
      <c r="P151" s="3" t="s">
        <v>821</v>
      </c>
      <c r="Q151" s="4">
        <v>3500</v>
      </c>
      <c r="R151" s="2" t="s">
        <v>56</v>
      </c>
      <c r="S151" s="5">
        <v>1291.7</v>
      </c>
      <c r="T151" s="6">
        <v>0.12659999999999999</v>
      </c>
      <c r="U151" s="5">
        <v>443.1</v>
      </c>
      <c r="V151" s="4">
        <v>572352</v>
      </c>
      <c r="W151" s="4"/>
      <c r="X151" s="3" t="s">
        <v>115</v>
      </c>
      <c r="Y151" s="3" t="s">
        <v>225</v>
      </c>
      <c r="Z151" s="3" t="s">
        <v>74</v>
      </c>
      <c r="AA151" s="3" t="s">
        <v>75</v>
      </c>
      <c r="AB151" s="3" t="s">
        <v>230</v>
      </c>
      <c r="AC151" s="3" t="s">
        <v>58</v>
      </c>
      <c r="AD151" s="3" t="s">
        <v>231</v>
      </c>
      <c r="AE151" s="3"/>
      <c r="AF151" s="3" t="s">
        <v>119</v>
      </c>
      <c r="AG151" s="3" t="s">
        <v>822</v>
      </c>
      <c r="AH151" s="3" t="s">
        <v>80</v>
      </c>
      <c r="AI151" s="2" t="s">
        <v>824</v>
      </c>
      <c r="AJ151" s="3" t="s">
        <v>825</v>
      </c>
      <c r="AK151" s="3"/>
      <c r="AL151" s="3"/>
      <c r="AM151" s="4"/>
      <c r="AN151" s="6">
        <v>9.0999999999999998E-2</v>
      </c>
      <c r="AO151" s="6"/>
      <c r="AP151" s="6"/>
      <c r="AQ151" s="3" t="s">
        <v>83</v>
      </c>
    </row>
    <row r="152" spans="1:43" x14ac:dyDescent="0.6">
      <c r="A152" s="2" t="s">
        <v>826</v>
      </c>
      <c r="B152" s="2" t="s">
        <v>45</v>
      </c>
      <c r="C152" s="3"/>
      <c r="D152" s="3"/>
      <c r="E152" s="3" t="s">
        <v>827</v>
      </c>
      <c r="F152" s="3" t="s">
        <v>828</v>
      </c>
      <c r="G152" s="2" t="s">
        <v>829</v>
      </c>
      <c r="H152" s="3" t="s">
        <v>830</v>
      </c>
      <c r="I152" s="3" t="s">
        <v>50</v>
      </c>
      <c r="J152" s="3" t="s">
        <v>109</v>
      </c>
      <c r="K152" s="2" t="s">
        <v>110</v>
      </c>
      <c r="L152" s="2" t="s">
        <v>110</v>
      </c>
      <c r="M152" s="2" t="s">
        <v>674</v>
      </c>
      <c r="N152" s="3" t="s">
        <v>675</v>
      </c>
      <c r="O152" s="3" t="s">
        <v>676</v>
      </c>
      <c r="P152" s="3" t="s">
        <v>677</v>
      </c>
      <c r="Q152" s="4">
        <v>3000</v>
      </c>
      <c r="R152" s="2" t="s">
        <v>56</v>
      </c>
      <c r="S152" s="5">
        <v>1277.3499999999999</v>
      </c>
      <c r="T152" s="6">
        <v>4.8000000000000001E-2</v>
      </c>
      <c r="U152" s="5">
        <v>144</v>
      </c>
      <c r="V152" s="4">
        <v>183938</v>
      </c>
      <c r="W152" s="4"/>
      <c r="X152" s="3" t="s">
        <v>115</v>
      </c>
      <c r="Y152" s="3" t="s">
        <v>678</v>
      </c>
      <c r="Z152" s="3" t="s">
        <v>88</v>
      </c>
      <c r="AA152" s="3" t="s">
        <v>351</v>
      </c>
      <c r="AB152" s="3" t="s">
        <v>272</v>
      </c>
      <c r="AC152" s="3" t="s">
        <v>58</v>
      </c>
      <c r="AD152" s="3"/>
      <c r="AE152" s="3"/>
      <c r="AF152" s="3" t="s">
        <v>119</v>
      </c>
      <c r="AG152" s="3" t="s">
        <v>831</v>
      </c>
      <c r="AH152" s="3" t="s">
        <v>80</v>
      </c>
      <c r="AI152" s="2" t="s">
        <v>832</v>
      </c>
      <c r="AJ152" s="3" t="s">
        <v>833</v>
      </c>
      <c r="AK152" s="3"/>
      <c r="AL152" s="3"/>
      <c r="AM152" s="4"/>
      <c r="AN152" s="6">
        <v>1.4E-2</v>
      </c>
      <c r="AO152" s="6"/>
      <c r="AP152" s="6"/>
      <c r="AQ152" s="3" t="s">
        <v>83</v>
      </c>
    </row>
    <row r="153" spans="1:43" x14ac:dyDescent="0.6">
      <c r="A153" s="2" t="s">
        <v>826</v>
      </c>
      <c r="B153" s="2" t="s">
        <v>45</v>
      </c>
      <c r="C153" s="3"/>
      <c r="D153" s="3"/>
      <c r="E153" s="3" t="s">
        <v>834</v>
      </c>
      <c r="F153" s="3" t="s">
        <v>828</v>
      </c>
      <c r="G153" s="2" t="s">
        <v>829</v>
      </c>
      <c r="H153" s="3" t="s">
        <v>830</v>
      </c>
      <c r="I153" s="3" t="s">
        <v>50</v>
      </c>
      <c r="J153" s="3" t="s">
        <v>109</v>
      </c>
      <c r="K153" s="2" t="s">
        <v>110</v>
      </c>
      <c r="L153" s="2" t="s">
        <v>110</v>
      </c>
      <c r="M153" s="2" t="s">
        <v>674</v>
      </c>
      <c r="N153" s="3" t="s">
        <v>675</v>
      </c>
      <c r="O153" s="3" t="s">
        <v>676</v>
      </c>
      <c r="P153" s="3" t="s">
        <v>677</v>
      </c>
      <c r="Q153" s="4">
        <v>24000</v>
      </c>
      <c r="R153" s="2" t="s">
        <v>56</v>
      </c>
      <c r="S153" s="5">
        <v>1277.3499999999999</v>
      </c>
      <c r="T153" s="6">
        <v>4.8000000000000001E-2</v>
      </c>
      <c r="U153" s="5">
        <v>1152</v>
      </c>
      <c r="V153" s="4">
        <v>1471507</v>
      </c>
      <c r="W153" s="4"/>
      <c r="X153" s="3" t="s">
        <v>115</v>
      </c>
      <c r="Y153" s="3" t="s">
        <v>678</v>
      </c>
      <c r="Z153" s="3" t="s">
        <v>88</v>
      </c>
      <c r="AA153" s="3" t="s">
        <v>351</v>
      </c>
      <c r="AB153" s="3" t="s">
        <v>272</v>
      </c>
      <c r="AC153" s="3" t="s">
        <v>58</v>
      </c>
      <c r="AD153" s="3"/>
      <c r="AE153" s="3"/>
      <c r="AF153" s="3" t="s">
        <v>119</v>
      </c>
      <c r="AG153" s="3" t="s">
        <v>831</v>
      </c>
      <c r="AH153" s="3" t="s">
        <v>80</v>
      </c>
      <c r="AI153" s="2" t="s">
        <v>835</v>
      </c>
      <c r="AJ153" s="3" t="s">
        <v>836</v>
      </c>
      <c r="AK153" s="3"/>
      <c r="AL153" s="3"/>
      <c r="AM153" s="4"/>
      <c r="AN153" s="6">
        <v>1.4E-2</v>
      </c>
      <c r="AO153" s="6"/>
      <c r="AP153" s="6"/>
      <c r="AQ153" s="3" t="s">
        <v>83</v>
      </c>
    </row>
    <row r="154" spans="1:43" x14ac:dyDescent="0.6">
      <c r="A154" s="2" t="s">
        <v>826</v>
      </c>
      <c r="B154" s="2" t="s">
        <v>45</v>
      </c>
      <c r="C154" s="3"/>
      <c r="D154" s="3"/>
      <c r="E154" s="3" t="s">
        <v>837</v>
      </c>
      <c r="F154" s="3" t="s">
        <v>828</v>
      </c>
      <c r="G154" s="2" t="s">
        <v>829</v>
      </c>
      <c r="H154" s="3" t="s">
        <v>830</v>
      </c>
      <c r="I154" s="3" t="s">
        <v>50</v>
      </c>
      <c r="J154" s="3" t="s">
        <v>109</v>
      </c>
      <c r="K154" s="2" t="s">
        <v>110</v>
      </c>
      <c r="L154" s="2" t="s">
        <v>110</v>
      </c>
      <c r="M154" s="2" t="s">
        <v>674</v>
      </c>
      <c r="N154" s="3" t="s">
        <v>675</v>
      </c>
      <c r="O154" s="3" t="s">
        <v>676</v>
      </c>
      <c r="P154" s="3" t="s">
        <v>677</v>
      </c>
      <c r="Q154" s="4">
        <v>21000</v>
      </c>
      <c r="R154" s="2" t="s">
        <v>56</v>
      </c>
      <c r="S154" s="5">
        <v>1277.3499999999999</v>
      </c>
      <c r="T154" s="6">
        <v>4.8000000000000001E-2</v>
      </c>
      <c r="U154" s="5">
        <v>1008</v>
      </c>
      <c r="V154" s="4">
        <v>1287569</v>
      </c>
      <c r="W154" s="4"/>
      <c r="X154" s="3" t="s">
        <v>115</v>
      </c>
      <c r="Y154" s="3" t="s">
        <v>678</v>
      </c>
      <c r="Z154" s="3" t="s">
        <v>88</v>
      </c>
      <c r="AA154" s="3" t="s">
        <v>351</v>
      </c>
      <c r="AB154" s="3" t="s">
        <v>272</v>
      </c>
      <c r="AC154" s="3" t="s">
        <v>58</v>
      </c>
      <c r="AD154" s="3"/>
      <c r="AE154" s="3"/>
      <c r="AF154" s="3" t="s">
        <v>119</v>
      </c>
      <c r="AG154" s="3" t="s">
        <v>831</v>
      </c>
      <c r="AH154" s="3" t="s">
        <v>80</v>
      </c>
      <c r="AI154" s="2" t="s">
        <v>838</v>
      </c>
      <c r="AJ154" s="3" t="s">
        <v>839</v>
      </c>
      <c r="AK154" s="3"/>
      <c r="AL154" s="3"/>
      <c r="AM154" s="4"/>
      <c r="AN154" s="6">
        <v>1.4E-2</v>
      </c>
      <c r="AO154" s="6"/>
      <c r="AP154" s="6"/>
      <c r="AQ154" s="3" t="s">
        <v>83</v>
      </c>
    </row>
    <row r="155" spans="1:43" x14ac:dyDescent="0.6">
      <c r="A155" s="2" t="s">
        <v>840</v>
      </c>
      <c r="B155" s="2" t="s">
        <v>45</v>
      </c>
      <c r="C155" s="3" t="s">
        <v>841</v>
      </c>
      <c r="D155" s="3" t="s">
        <v>842</v>
      </c>
      <c r="E155" s="3" t="s">
        <v>843</v>
      </c>
      <c r="F155" s="3" t="s">
        <v>844</v>
      </c>
      <c r="G155" s="2" t="s">
        <v>66</v>
      </c>
      <c r="H155" s="3" t="s">
        <v>67</v>
      </c>
      <c r="I155" s="3" t="s">
        <v>50</v>
      </c>
      <c r="J155" s="3" t="s">
        <v>51</v>
      </c>
      <c r="K155" s="2" t="s">
        <v>845</v>
      </c>
      <c r="L155" s="2" t="s">
        <v>69</v>
      </c>
      <c r="M155" s="2" t="s">
        <v>846</v>
      </c>
      <c r="N155" s="3" t="s">
        <v>847</v>
      </c>
      <c r="O155" s="3" t="s">
        <v>848</v>
      </c>
      <c r="P155" s="3" t="s">
        <v>849</v>
      </c>
      <c r="Q155" s="4">
        <v>160</v>
      </c>
      <c r="R155" s="2" t="s">
        <v>56</v>
      </c>
      <c r="S155" s="5">
        <v>1269.8800000000001</v>
      </c>
      <c r="T155" s="6">
        <v>0.125</v>
      </c>
      <c r="U155" s="5">
        <v>20</v>
      </c>
      <c r="V155" s="4">
        <v>25398</v>
      </c>
      <c r="W155" s="4"/>
      <c r="X155" s="3" t="s">
        <v>57</v>
      </c>
      <c r="Y155" s="3" t="s">
        <v>67</v>
      </c>
      <c r="Z155" s="3" t="s">
        <v>88</v>
      </c>
      <c r="AA155" s="3" t="s">
        <v>117</v>
      </c>
      <c r="AB155" s="3" t="s">
        <v>259</v>
      </c>
      <c r="AC155" s="3" t="s">
        <v>58</v>
      </c>
      <c r="AD155" s="3" t="s">
        <v>850</v>
      </c>
      <c r="AE155" s="3" t="s">
        <v>851</v>
      </c>
      <c r="AF155" s="3" t="s">
        <v>852</v>
      </c>
      <c r="AG155" s="3" t="s">
        <v>853</v>
      </c>
      <c r="AH155" s="3" t="s">
        <v>80</v>
      </c>
      <c r="AI155" s="2" t="s">
        <v>854</v>
      </c>
      <c r="AJ155" s="3" t="s">
        <v>855</v>
      </c>
      <c r="AK155" s="3"/>
      <c r="AL155" s="3"/>
      <c r="AM155" s="4"/>
      <c r="AN155" s="6">
        <v>0.1</v>
      </c>
      <c r="AO155" s="6"/>
      <c r="AP155" s="6"/>
      <c r="AQ155" s="3" t="s">
        <v>123</v>
      </c>
    </row>
    <row r="156" spans="1:43" x14ac:dyDescent="0.6">
      <c r="A156" s="2" t="s">
        <v>856</v>
      </c>
      <c r="B156" s="2" t="s">
        <v>45</v>
      </c>
      <c r="C156" s="3" t="s">
        <v>857</v>
      </c>
      <c r="D156" s="3"/>
      <c r="E156" s="3" t="s">
        <v>127</v>
      </c>
      <c r="F156" s="3" t="s">
        <v>858</v>
      </c>
      <c r="G156" s="2" t="s">
        <v>107</v>
      </c>
      <c r="H156" s="3" t="s">
        <v>108</v>
      </c>
      <c r="I156" s="3" t="s">
        <v>50</v>
      </c>
      <c r="J156" s="3" t="s">
        <v>109</v>
      </c>
      <c r="K156" s="2" t="s">
        <v>110</v>
      </c>
      <c r="L156" s="2" t="s">
        <v>110</v>
      </c>
      <c r="M156" s="2" t="s">
        <v>139</v>
      </c>
      <c r="N156" s="3" t="s">
        <v>140</v>
      </c>
      <c r="O156" s="3" t="s">
        <v>141</v>
      </c>
      <c r="P156" s="3" t="s">
        <v>142</v>
      </c>
      <c r="Q156" s="4">
        <v>51000</v>
      </c>
      <c r="R156" s="2" t="s">
        <v>56</v>
      </c>
      <c r="S156" s="5">
        <v>1269.8800000000001</v>
      </c>
      <c r="T156" s="6">
        <v>5.2479999999999999E-2</v>
      </c>
      <c r="U156" s="5">
        <v>2676.48</v>
      </c>
      <c r="V156" s="4">
        <v>3398808</v>
      </c>
      <c r="W156" s="4"/>
      <c r="X156" s="3" t="s">
        <v>115</v>
      </c>
      <c r="Y156" s="3" t="s">
        <v>116</v>
      </c>
      <c r="Z156" s="3" t="s">
        <v>88</v>
      </c>
      <c r="AA156" s="3" t="s">
        <v>117</v>
      </c>
      <c r="AB156" s="3" t="s">
        <v>143</v>
      </c>
      <c r="AC156" s="3" t="s">
        <v>58</v>
      </c>
      <c r="AD156" s="3"/>
      <c r="AE156" s="3"/>
      <c r="AF156" s="3" t="s">
        <v>119</v>
      </c>
      <c r="AG156" s="3" t="s">
        <v>859</v>
      </c>
      <c r="AH156" s="3" t="s">
        <v>80</v>
      </c>
      <c r="AI156" s="2" t="s">
        <v>133</v>
      </c>
      <c r="AJ156" s="3" t="s">
        <v>134</v>
      </c>
      <c r="AK156" s="3"/>
      <c r="AL156" s="3"/>
      <c r="AM156" s="4"/>
      <c r="AN156" s="6">
        <v>5.024E-2</v>
      </c>
      <c r="AO156" s="6"/>
      <c r="AP156" s="6"/>
      <c r="AQ156" s="3" t="s">
        <v>123</v>
      </c>
    </row>
    <row r="157" spans="1:43" x14ac:dyDescent="0.6">
      <c r="A157" s="2" t="s">
        <v>856</v>
      </c>
      <c r="B157" s="2" t="s">
        <v>45</v>
      </c>
      <c r="C157" s="3" t="s">
        <v>857</v>
      </c>
      <c r="D157" s="3"/>
      <c r="E157" s="3" t="s">
        <v>136</v>
      </c>
      <c r="F157" s="3" t="s">
        <v>858</v>
      </c>
      <c r="G157" s="2" t="s">
        <v>107</v>
      </c>
      <c r="H157" s="3" t="s">
        <v>108</v>
      </c>
      <c r="I157" s="3" t="s">
        <v>50</v>
      </c>
      <c r="J157" s="3" t="s">
        <v>109</v>
      </c>
      <c r="K157" s="2" t="s">
        <v>110</v>
      </c>
      <c r="L157" s="2" t="s">
        <v>110</v>
      </c>
      <c r="M157" s="2" t="s">
        <v>139</v>
      </c>
      <c r="N157" s="3" t="s">
        <v>140</v>
      </c>
      <c r="O157" s="3" t="s">
        <v>141</v>
      </c>
      <c r="P157" s="3" t="s">
        <v>142</v>
      </c>
      <c r="Q157" s="4">
        <v>249000</v>
      </c>
      <c r="R157" s="2" t="s">
        <v>56</v>
      </c>
      <c r="S157" s="5">
        <v>1269.8800000000001</v>
      </c>
      <c r="T157" s="6">
        <v>5.2479999999999999E-2</v>
      </c>
      <c r="U157" s="5">
        <v>13067.52</v>
      </c>
      <c r="V157" s="4">
        <v>16594182</v>
      </c>
      <c r="W157" s="4"/>
      <c r="X157" s="3" t="s">
        <v>115</v>
      </c>
      <c r="Y157" s="3" t="s">
        <v>116</v>
      </c>
      <c r="Z157" s="3" t="s">
        <v>88</v>
      </c>
      <c r="AA157" s="3" t="s">
        <v>117</v>
      </c>
      <c r="AB157" s="3" t="s">
        <v>143</v>
      </c>
      <c r="AC157" s="3" t="s">
        <v>58</v>
      </c>
      <c r="AD157" s="3"/>
      <c r="AE157" s="3"/>
      <c r="AF157" s="3" t="s">
        <v>119</v>
      </c>
      <c r="AG157" s="3" t="s">
        <v>859</v>
      </c>
      <c r="AH157" s="3" t="s">
        <v>80</v>
      </c>
      <c r="AI157" s="2" t="s">
        <v>137</v>
      </c>
      <c r="AJ157" s="3" t="s">
        <v>138</v>
      </c>
      <c r="AK157" s="3"/>
      <c r="AL157" s="3"/>
      <c r="AM157" s="4"/>
      <c r="AN157" s="6">
        <v>5.024E-2</v>
      </c>
      <c r="AO157" s="6"/>
      <c r="AP157" s="6"/>
      <c r="AQ157" s="3" t="s">
        <v>123</v>
      </c>
    </row>
    <row r="158" spans="1:43" x14ac:dyDescent="0.6">
      <c r="A158" s="2" t="s">
        <v>856</v>
      </c>
      <c r="B158" s="2" t="s">
        <v>45</v>
      </c>
      <c r="C158" s="3" t="s">
        <v>857</v>
      </c>
      <c r="D158" s="3"/>
      <c r="E158" s="3" t="s">
        <v>136</v>
      </c>
      <c r="F158" s="3" t="s">
        <v>858</v>
      </c>
      <c r="G158" s="2" t="s">
        <v>107</v>
      </c>
      <c r="H158" s="3" t="s">
        <v>108</v>
      </c>
      <c r="I158" s="3" t="s">
        <v>50</v>
      </c>
      <c r="J158" s="3" t="s">
        <v>109</v>
      </c>
      <c r="K158" s="2" t="s">
        <v>110</v>
      </c>
      <c r="L158" s="2" t="s">
        <v>110</v>
      </c>
      <c r="M158" s="2" t="s">
        <v>609</v>
      </c>
      <c r="N158" s="3" t="s">
        <v>610</v>
      </c>
      <c r="O158" s="3" t="s">
        <v>611</v>
      </c>
      <c r="P158" s="3" t="s">
        <v>612</v>
      </c>
      <c r="Q158" s="4">
        <v>1000</v>
      </c>
      <c r="R158" s="2" t="s">
        <v>56</v>
      </c>
      <c r="S158" s="5">
        <v>1269.8800000000001</v>
      </c>
      <c r="T158" s="6">
        <v>5.4960000000000002E-2</v>
      </c>
      <c r="U158" s="5">
        <v>54.96</v>
      </c>
      <c r="V158" s="4">
        <v>69793</v>
      </c>
      <c r="W158" s="4"/>
      <c r="X158" s="3" t="s">
        <v>115</v>
      </c>
      <c r="Y158" s="3" t="s">
        <v>116</v>
      </c>
      <c r="Z158" s="3" t="s">
        <v>88</v>
      </c>
      <c r="AA158" s="3" t="s">
        <v>117</v>
      </c>
      <c r="AB158" s="3" t="s">
        <v>143</v>
      </c>
      <c r="AC158" s="3" t="s">
        <v>58</v>
      </c>
      <c r="AD158" s="3"/>
      <c r="AE158" s="3"/>
      <c r="AF158" s="3" t="s">
        <v>119</v>
      </c>
      <c r="AG158" s="3" t="s">
        <v>859</v>
      </c>
      <c r="AH158" s="3" t="s">
        <v>80</v>
      </c>
      <c r="AI158" s="2" t="s">
        <v>137</v>
      </c>
      <c r="AJ158" s="3" t="s">
        <v>138</v>
      </c>
      <c r="AK158" s="3"/>
      <c r="AL158" s="3"/>
      <c r="AM158" s="4"/>
      <c r="AN158" s="6">
        <v>4.9000000000000002E-2</v>
      </c>
      <c r="AO158" s="6"/>
      <c r="AP158" s="6"/>
      <c r="AQ158" s="3" t="s">
        <v>123</v>
      </c>
    </row>
    <row r="159" spans="1:43" x14ac:dyDescent="0.6">
      <c r="A159" s="2" t="s">
        <v>856</v>
      </c>
      <c r="B159" s="2" t="s">
        <v>45</v>
      </c>
      <c r="C159" s="3" t="s">
        <v>857</v>
      </c>
      <c r="D159" s="3"/>
      <c r="E159" s="3" t="s">
        <v>136</v>
      </c>
      <c r="F159" s="3" t="s">
        <v>858</v>
      </c>
      <c r="G159" s="2" t="s">
        <v>107</v>
      </c>
      <c r="H159" s="3" t="s">
        <v>108</v>
      </c>
      <c r="I159" s="3" t="s">
        <v>50</v>
      </c>
      <c r="J159" s="3" t="s">
        <v>109</v>
      </c>
      <c r="K159" s="2" t="s">
        <v>110</v>
      </c>
      <c r="L159" s="2" t="s">
        <v>110</v>
      </c>
      <c r="M159" s="2" t="s">
        <v>619</v>
      </c>
      <c r="N159" s="3" t="s">
        <v>620</v>
      </c>
      <c r="O159" s="3" t="s">
        <v>621</v>
      </c>
      <c r="P159" s="3" t="s">
        <v>622</v>
      </c>
      <c r="Q159" s="4">
        <v>24000</v>
      </c>
      <c r="R159" s="2" t="s">
        <v>56</v>
      </c>
      <c r="S159" s="5">
        <v>1269.8800000000001</v>
      </c>
      <c r="T159" s="6">
        <v>2.349E-2</v>
      </c>
      <c r="U159" s="5">
        <v>563.76</v>
      </c>
      <c r="V159" s="4">
        <v>715908</v>
      </c>
      <c r="W159" s="4"/>
      <c r="X159" s="3" t="s">
        <v>115</v>
      </c>
      <c r="Y159" s="3" t="s">
        <v>116</v>
      </c>
      <c r="Z159" s="3" t="s">
        <v>74</v>
      </c>
      <c r="AA159" s="3" t="s">
        <v>132</v>
      </c>
      <c r="AB159" s="3" t="s">
        <v>623</v>
      </c>
      <c r="AC159" s="3" t="s">
        <v>58</v>
      </c>
      <c r="AD159" s="3"/>
      <c r="AE159" s="3"/>
      <c r="AF159" s="3" t="s">
        <v>119</v>
      </c>
      <c r="AG159" s="3" t="s">
        <v>859</v>
      </c>
      <c r="AH159" s="3" t="s">
        <v>80</v>
      </c>
      <c r="AI159" s="2" t="s">
        <v>137</v>
      </c>
      <c r="AJ159" s="3" t="s">
        <v>138</v>
      </c>
      <c r="AK159" s="3"/>
      <c r="AL159" s="3"/>
      <c r="AM159" s="4"/>
      <c r="AN159" s="6">
        <v>2.1999999999999999E-2</v>
      </c>
      <c r="AO159" s="6"/>
      <c r="AP159" s="6"/>
      <c r="AQ159" s="3" t="s">
        <v>83</v>
      </c>
    </row>
    <row r="160" spans="1:43" x14ac:dyDescent="0.6">
      <c r="A160" s="2" t="s">
        <v>856</v>
      </c>
      <c r="B160" s="2" t="s">
        <v>45</v>
      </c>
      <c r="C160" s="3" t="s">
        <v>857</v>
      </c>
      <c r="D160" s="3"/>
      <c r="E160" s="3" t="s">
        <v>136</v>
      </c>
      <c r="F160" s="3" t="s">
        <v>858</v>
      </c>
      <c r="G160" s="2" t="s">
        <v>107</v>
      </c>
      <c r="H160" s="3" t="s">
        <v>108</v>
      </c>
      <c r="I160" s="3" t="s">
        <v>50</v>
      </c>
      <c r="J160" s="3" t="s">
        <v>109</v>
      </c>
      <c r="K160" s="2" t="s">
        <v>110</v>
      </c>
      <c r="L160" s="2" t="s">
        <v>110</v>
      </c>
      <c r="M160" s="2" t="s">
        <v>636</v>
      </c>
      <c r="N160" s="3" t="s">
        <v>637</v>
      </c>
      <c r="O160" s="3" t="s">
        <v>638</v>
      </c>
      <c r="P160" s="3" t="s">
        <v>639</v>
      </c>
      <c r="Q160" s="4">
        <v>200000</v>
      </c>
      <c r="R160" s="2" t="s">
        <v>56</v>
      </c>
      <c r="S160" s="5">
        <v>1269.8800000000001</v>
      </c>
      <c r="T160" s="6">
        <v>3.9E-2</v>
      </c>
      <c r="U160" s="5">
        <v>7800</v>
      </c>
      <c r="V160" s="4">
        <v>9905064</v>
      </c>
      <c r="W160" s="4"/>
      <c r="X160" s="3" t="s">
        <v>115</v>
      </c>
      <c r="Y160" s="3" t="s">
        <v>116</v>
      </c>
      <c r="Z160" s="3" t="s">
        <v>74</v>
      </c>
      <c r="AA160" s="3" t="s">
        <v>148</v>
      </c>
      <c r="AB160" s="3" t="s">
        <v>640</v>
      </c>
      <c r="AC160" s="3" t="s">
        <v>58</v>
      </c>
      <c r="AD160" s="3"/>
      <c r="AE160" s="3"/>
      <c r="AF160" s="3" t="s">
        <v>119</v>
      </c>
      <c r="AG160" s="3" t="s">
        <v>859</v>
      </c>
      <c r="AH160" s="3" t="s">
        <v>80</v>
      </c>
      <c r="AI160" s="2" t="s">
        <v>137</v>
      </c>
      <c r="AJ160" s="3" t="s">
        <v>138</v>
      </c>
      <c r="AK160" s="3"/>
      <c r="AL160" s="3"/>
      <c r="AM160" s="4"/>
      <c r="AN160" s="6">
        <v>3.1E-2</v>
      </c>
      <c r="AO160" s="6"/>
      <c r="AP160" s="6"/>
      <c r="AQ160" s="3" t="s">
        <v>135</v>
      </c>
    </row>
    <row r="161" spans="1:43" x14ac:dyDescent="0.6">
      <c r="A161" s="2" t="s">
        <v>856</v>
      </c>
      <c r="B161" s="2" t="s">
        <v>45</v>
      </c>
      <c r="C161" s="3" t="s">
        <v>857</v>
      </c>
      <c r="D161" s="3"/>
      <c r="E161" s="3" t="s">
        <v>105</v>
      </c>
      <c r="F161" s="3" t="s">
        <v>858</v>
      </c>
      <c r="G161" s="2" t="s">
        <v>107</v>
      </c>
      <c r="H161" s="3" t="s">
        <v>108</v>
      </c>
      <c r="I161" s="3" t="s">
        <v>50</v>
      </c>
      <c r="J161" s="3" t="s">
        <v>109</v>
      </c>
      <c r="K161" s="2" t="s">
        <v>110</v>
      </c>
      <c r="L161" s="2" t="s">
        <v>110</v>
      </c>
      <c r="M161" s="2" t="s">
        <v>636</v>
      </c>
      <c r="N161" s="3" t="s">
        <v>637</v>
      </c>
      <c r="O161" s="3" t="s">
        <v>638</v>
      </c>
      <c r="P161" s="3" t="s">
        <v>639</v>
      </c>
      <c r="Q161" s="4">
        <v>51000</v>
      </c>
      <c r="R161" s="2" t="s">
        <v>56</v>
      </c>
      <c r="S161" s="5">
        <v>1269.8800000000001</v>
      </c>
      <c r="T161" s="6">
        <v>3.9E-2</v>
      </c>
      <c r="U161" s="5">
        <v>1989</v>
      </c>
      <c r="V161" s="4">
        <v>2451124</v>
      </c>
      <c r="W161" s="4"/>
      <c r="X161" s="3" t="s">
        <v>115</v>
      </c>
      <c r="Y161" s="3" t="s">
        <v>116</v>
      </c>
      <c r="Z161" s="3" t="s">
        <v>74</v>
      </c>
      <c r="AA161" s="3" t="s">
        <v>148</v>
      </c>
      <c r="AB161" s="3" t="s">
        <v>640</v>
      </c>
      <c r="AC161" s="3" t="s">
        <v>58</v>
      </c>
      <c r="AD161" s="3"/>
      <c r="AE161" s="3"/>
      <c r="AF161" s="3" t="s">
        <v>119</v>
      </c>
      <c r="AG161" s="3" t="s">
        <v>859</v>
      </c>
      <c r="AH161" s="3" t="s">
        <v>80</v>
      </c>
      <c r="AI161" s="2" t="s">
        <v>121</v>
      </c>
      <c r="AJ161" s="3" t="s">
        <v>122</v>
      </c>
      <c r="AK161" s="3"/>
      <c r="AL161" s="3"/>
      <c r="AM161" s="4"/>
      <c r="AN161" s="6">
        <v>3.1E-2</v>
      </c>
      <c r="AO161" s="6"/>
      <c r="AP161" s="6"/>
      <c r="AQ161" s="3" t="s">
        <v>135</v>
      </c>
    </row>
    <row r="162" spans="1:43" x14ac:dyDescent="0.6">
      <c r="A162" s="2" t="s">
        <v>856</v>
      </c>
      <c r="B162" s="2" t="s">
        <v>45</v>
      </c>
      <c r="C162" s="3" t="s">
        <v>857</v>
      </c>
      <c r="D162" s="3"/>
      <c r="E162" s="3" t="s">
        <v>641</v>
      </c>
      <c r="F162" s="3" t="s">
        <v>858</v>
      </c>
      <c r="G162" s="2" t="s">
        <v>107</v>
      </c>
      <c r="H162" s="3" t="s">
        <v>108</v>
      </c>
      <c r="I162" s="3" t="s">
        <v>50</v>
      </c>
      <c r="J162" s="3" t="s">
        <v>109</v>
      </c>
      <c r="K162" s="2" t="s">
        <v>110</v>
      </c>
      <c r="L162" s="2" t="s">
        <v>110</v>
      </c>
      <c r="M162" s="2" t="s">
        <v>636</v>
      </c>
      <c r="N162" s="3" t="s">
        <v>637</v>
      </c>
      <c r="O162" s="3" t="s">
        <v>638</v>
      </c>
      <c r="P162" s="3" t="s">
        <v>639</v>
      </c>
      <c r="Q162" s="4">
        <v>49000</v>
      </c>
      <c r="R162" s="2" t="s">
        <v>56</v>
      </c>
      <c r="S162" s="5">
        <v>1269.8800000000001</v>
      </c>
      <c r="T162" s="6">
        <v>3.9E-2</v>
      </c>
      <c r="U162" s="5">
        <v>1911</v>
      </c>
      <c r="V162" s="4">
        <v>2355002</v>
      </c>
      <c r="W162" s="4"/>
      <c r="X162" s="3" t="s">
        <v>115</v>
      </c>
      <c r="Y162" s="3" t="s">
        <v>116</v>
      </c>
      <c r="Z162" s="3" t="s">
        <v>74</v>
      </c>
      <c r="AA162" s="3" t="s">
        <v>148</v>
      </c>
      <c r="AB162" s="3" t="s">
        <v>640</v>
      </c>
      <c r="AC162" s="3" t="s">
        <v>58</v>
      </c>
      <c r="AD162" s="3"/>
      <c r="AE162" s="3"/>
      <c r="AF162" s="3" t="s">
        <v>119</v>
      </c>
      <c r="AG162" s="3" t="s">
        <v>859</v>
      </c>
      <c r="AH162" s="3" t="s">
        <v>80</v>
      </c>
      <c r="AI162" s="2" t="s">
        <v>642</v>
      </c>
      <c r="AJ162" s="3" t="s">
        <v>643</v>
      </c>
      <c r="AK162" s="3"/>
      <c r="AL162" s="3"/>
      <c r="AM162" s="4"/>
      <c r="AN162" s="6">
        <v>3.1E-2</v>
      </c>
      <c r="AO162" s="6"/>
      <c r="AP162" s="6"/>
      <c r="AQ162" s="3" t="s">
        <v>135</v>
      </c>
    </row>
    <row r="163" spans="1:43" x14ac:dyDescent="0.6">
      <c r="A163" s="2" t="s">
        <v>860</v>
      </c>
      <c r="B163" s="2" t="s">
        <v>45</v>
      </c>
      <c r="C163" s="3"/>
      <c r="D163" s="3"/>
      <c r="E163" s="3" t="s">
        <v>608</v>
      </c>
      <c r="F163" s="3" t="s">
        <v>861</v>
      </c>
      <c r="G163" s="2" t="s">
        <v>589</v>
      </c>
      <c r="H163" s="3" t="s">
        <v>590</v>
      </c>
      <c r="I163" s="3" t="s">
        <v>50</v>
      </c>
      <c r="J163" s="3" t="s">
        <v>109</v>
      </c>
      <c r="K163" s="2" t="s">
        <v>110</v>
      </c>
      <c r="L163" s="2" t="s">
        <v>110</v>
      </c>
      <c r="M163" s="2" t="s">
        <v>862</v>
      </c>
      <c r="N163" s="3" t="s">
        <v>863</v>
      </c>
      <c r="O163" s="3" t="s">
        <v>864</v>
      </c>
      <c r="P163" s="3" t="s">
        <v>865</v>
      </c>
      <c r="Q163" s="4">
        <v>1000</v>
      </c>
      <c r="R163" s="2" t="s">
        <v>56</v>
      </c>
      <c r="S163" s="5">
        <v>1291.7</v>
      </c>
      <c r="T163" s="6">
        <v>5.6480000000000002E-2</v>
      </c>
      <c r="U163" s="5">
        <v>56.48</v>
      </c>
      <c r="V163" s="4">
        <v>72955</v>
      </c>
      <c r="W163" s="4"/>
      <c r="X163" s="3" t="s">
        <v>115</v>
      </c>
      <c r="Y163" s="3" t="s">
        <v>116</v>
      </c>
      <c r="Z163" s="3" t="s">
        <v>88</v>
      </c>
      <c r="AA163" s="3" t="s">
        <v>117</v>
      </c>
      <c r="AB163" s="3" t="s">
        <v>143</v>
      </c>
      <c r="AC163" s="3" t="s">
        <v>58</v>
      </c>
      <c r="AD163" s="3" t="s">
        <v>647</v>
      </c>
      <c r="AE163" s="3"/>
      <c r="AF163" s="3" t="s">
        <v>119</v>
      </c>
      <c r="AG163" s="3" t="s">
        <v>866</v>
      </c>
      <c r="AH163" s="3" t="s">
        <v>80</v>
      </c>
      <c r="AI163" s="2" t="s">
        <v>613</v>
      </c>
      <c r="AJ163" s="3" t="s">
        <v>614</v>
      </c>
      <c r="AK163" s="3"/>
      <c r="AL163" s="3"/>
      <c r="AM163" s="4"/>
      <c r="AN163" s="6">
        <v>5.024E-2</v>
      </c>
      <c r="AO163" s="6"/>
      <c r="AP163" s="6"/>
      <c r="AQ163" s="3" t="s">
        <v>123</v>
      </c>
    </row>
    <row r="164" spans="1:43" x14ac:dyDescent="0.6">
      <c r="A164" s="2" t="s">
        <v>860</v>
      </c>
      <c r="B164" s="2" t="s">
        <v>45</v>
      </c>
      <c r="C164" s="3"/>
      <c r="D164" s="3"/>
      <c r="E164" s="3" t="s">
        <v>587</v>
      </c>
      <c r="F164" s="3" t="s">
        <v>861</v>
      </c>
      <c r="G164" s="2" t="s">
        <v>589</v>
      </c>
      <c r="H164" s="3" t="s">
        <v>590</v>
      </c>
      <c r="I164" s="3" t="s">
        <v>50</v>
      </c>
      <c r="J164" s="3" t="s">
        <v>109</v>
      </c>
      <c r="K164" s="2" t="s">
        <v>110</v>
      </c>
      <c r="L164" s="2" t="s">
        <v>110</v>
      </c>
      <c r="M164" s="2" t="s">
        <v>619</v>
      </c>
      <c r="N164" s="3" t="s">
        <v>620</v>
      </c>
      <c r="O164" s="3" t="s">
        <v>621</v>
      </c>
      <c r="P164" s="3" t="s">
        <v>622</v>
      </c>
      <c r="Q164" s="4">
        <v>51000</v>
      </c>
      <c r="R164" s="2" t="s">
        <v>56</v>
      </c>
      <c r="S164" s="5">
        <v>1291.7</v>
      </c>
      <c r="T164" s="6">
        <v>2.349E-2</v>
      </c>
      <c r="U164" s="5">
        <v>1197.99</v>
      </c>
      <c r="V164" s="4">
        <v>1547444</v>
      </c>
      <c r="W164" s="4"/>
      <c r="X164" s="3" t="s">
        <v>115</v>
      </c>
      <c r="Y164" s="3" t="s">
        <v>116</v>
      </c>
      <c r="Z164" s="3" t="s">
        <v>74</v>
      </c>
      <c r="AA164" s="3" t="s">
        <v>132</v>
      </c>
      <c r="AB164" s="3" t="s">
        <v>623</v>
      </c>
      <c r="AC164" s="3" t="s">
        <v>58</v>
      </c>
      <c r="AD164" s="3" t="s">
        <v>647</v>
      </c>
      <c r="AE164" s="3"/>
      <c r="AF164" s="3" t="s">
        <v>119</v>
      </c>
      <c r="AG164" s="3" t="s">
        <v>866</v>
      </c>
      <c r="AH164" s="3" t="s">
        <v>80</v>
      </c>
      <c r="AI164" s="2" t="s">
        <v>598</v>
      </c>
      <c r="AJ164" s="3" t="s">
        <v>599</v>
      </c>
      <c r="AK164" s="3"/>
      <c r="AL164" s="3"/>
      <c r="AM164" s="4"/>
      <c r="AN164" s="6">
        <v>2.1999999999999999E-2</v>
      </c>
      <c r="AO164" s="6"/>
      <c r="AP164" s="6"/>
      <c r="AQ164" s="3" t="s">
        <v>83</v>
      </c>
    </row>
    <row r="165" spans="1:43" x14ac:dyDescent="0.6">
      <c r="A165" s="2" t="s">
        <v>860</v>
      </c>
      <c r="B165" s="2" t="s">
        <v>45</v>
      </c>
      <c r="C165" s="3"/>
      <c r="D165" s="3"/>
      <c r="E165" s="3" t="s">
        <v>587</v>
      </c>
      <c r="F165" s="3" t="s">
        <v>861</v>
      </c>
      <c r="G165" s="2" t="s">
        <v>589</v>
      </c>
      <c r="H165" s="3" t="s">
        <v>590</v>
      </c>
      <c r="I165" s="3" t="s">
        <v>50</v>
      </c>
      <c r="J165" s="3" t="s">
        <v>109</v>
      </c>
      <c r="K165" s="2" t="s">
        <v>110</v>
      </c>
      <c r="L165" s="2" t="s">
        <v>110</v>
      </c>
      <c r="M165" s="2" t="s">
        <v>628</v>
      </c>
      <c r="N165" s="3" t="s">
        <v>629</v>
      </c>
      <c r="O165" s="3" t="s">
        <v>630</v>
      </c>
      <c r="P165" s="3" t="s">
        <v>631</v>
      </c>
      <c r="Q165" s="4">
        <v>280000</v>
      </c>
      <c r="R165" s="2" t="s">
        <v>56</v>
      </c>
      <c r="S165" s="5">
        <v>1291.7</v>
      </c>
      <c r="T165" s="6">
        <v>2.1700000000000001E-2</v>
      </c>
      <c r="U165" s="5">
        <v>6076</v>
      </c>
      <c r="V165" s="4">
        <v>7848369</v>
      </c>
      <c r="W165" s="4"/>
      <c r="X165" s="3" t="s">
        <v>115</v>
      </c>
      <c r="Y165" s="3" t="s">
        <v>116</v>
      </c>
      <c r="Z165" s="3" t="s">
        <v>74</v>
      </c>
      <c r="AA165" s="3" t="s">
        <v>132</v>
      </c>
      <c r="AB165" s="3" t="s">
        <v>632</v>
      </c>
      <c r="AC165" s="3" t="s">
        <v>58</v>
      </c>
      <c r="AD165" s="3" t="s">
        <v>647</v>
      </c>
      <c r="AE165" s="3"/>
      <c r="AF165" s="3" t="s">
        <v>119</v>
      </c>
      <c r="AG165" s="3" t="s">
        <v>866</v>
      </c>
      <c r="AH165" s="3" t="s">
        <v>80</v>
      </c>
      <c r="AI165" s="2" t="s">
        <v>598</v>
      </c>
      <c r="AJ165" s="3" t="s">
        <v>599</v>
      </c>
      <c r="AK165" s="3"/>
      <c r="AL165" s="3"/>
      <c r="AM165" s="4"/>
      <c r="AN165" s="6">
        <v>0.02</v>
      </c>
      <c r="AO165" s="6"/>
      <c r="AP165" s="6"/>
      <c r="AQ165" s="3" t="s">
        <v>83</v>
      </c>
    </row>
    <row r="166" spans="1:43" x14ac:dyDescent="0.6">
      <c r="A166" s="2" t="s">
        <v>860</v>
      </c>
      <c r="B166" s="2" t="s">
        <v>45</v>
      </c>
      <c r="C166" s="3"/>
      <c r="D166" s="3"/>
      <c r="E166" s="3" t="s">
        <v>608</v>
      </c>
      <c r="F166" s="3" t="s">
        <v>861</v>
      </c>
      <c r="G166" s="2" t="s">
        <v>589</v>
      </c>
      <c r="H166" s="3" t="s">
        <v>590</v>
      </c>
      <c r="I166" s="3" t="s">
        <v>50</v>
      </c>
      <c r="J166" s="3" t="s">
        <v>109</v>
      </c>
      <c r="K166" s="2" t="s">
        <v>110</v>
      </c>
      <c r="L166" s="2" t="s">
        <v>110</v>
      </c>
      <c r="M166" s="2" t="s">
        <v>628</v>
      </c>
      <c r="N166" s="3" t="s">
        <v>629</v>
      </c>
      <c r="O166" s="3" t="s">
        <v>630</v>
      </c>
      <c r="P166" s="3" t="s">
        <v>631</v>
      </c>
      <c r="Q166" s="4">
        <v>20000</v>
      </c>
      <c r="R166" s="2" t="s">
        <v>56</v>
      </c>
      <c r="S166" s="5">
        <v>1291.7</v>
      </c>
      <c r="T166" s="6">
        <v>2.1700000000000001E-2</v>
      </c>
      <c r="U166" s="5">
        <v>434</v>
      </c>
      <c r="V166" s="4">
        <v>560598</v>
      </c>
      <c r="W166" s="4"/>
      <c r="X166" s="3" t="s">
        <v>115</v>
      </c>
      <c r="Y166" s="3" t="s">
        <v>116</v>
      </c>
      <c r="Z166" s="3" t="s">
        <v>74</v>
      </c>
      <c r="AA166" s="3" t="s">
        <v>132</v>
      </c>
      <c r="AB166" s="3" t="s">
        <v>632</v>
      </c>
      <c r="AC166" s="3" t="s">
        <v>58</v>
      </c>
      <c r="AD166" s="3" t="s">
        <v>647</v>
      </c>
      <c r="AE166" s="3"/>
      <c r="AF166" s="3" t="s">
        <v>119</v>
      </c>
      <c r="AG166" s="3" t="s">
        <v>866</v>
      </c>
      <c r="AH166" s="3" t="s">
        <v>80</v>
      </c>
      <c r="AI166" s="2" t="s">
        <v>613</v>
      </c>
      <c r="AJ166" s="3" t="s">
        <v>614</v>
      </c>
      <c r="AK166" s="3"/>
      <c r="AL166" s="3"/>
      <c r="AM166" s="4"/>
      <c r="AN166" s="6">
        <v>0.02</v>
      </c>
      <c r="AO166" s="6"/>
      <c r="AP166" s="6"/>
      <c r="AQ166" s="3" t="s">
        <v>83</v>
      </c>
    </row>
    <row r="167" spans="1:43" x14ac:dyDescent="0.6">
      <c r="A167" s="2" t="s">
        <v>860</v>
      </c>
      <c r="B167" s="2" t="s">
        <v>45</v>
      </c>
      <c r="C167" s="3"/>
      <c r="D167" s="3"/>
      <c r="E167" s="3" t="s">
        <v>587</v>
      </c>
      <c r="F167" s="3" t="s">
        <v>861</v>
      </c>
      <c r="G167" s="2" t="s">
        <v>589</v>
      </c>
      <c r="H167" s="3" t="s">
        <v>590</v>
      </c>
      <c r="I167" s="3" t="s">
        <v>50</v>
      </c>
      <c r="J167" s="3" t="s">
        <v>109</v>
      </c>
      <c r="K167" s="2" t="s">
        <v>110</v>
      </c>
      <c r="L167" s="2" t="s">
        <v>110</v>
      </c>
      <c r="M167" s="2" t="s">
        <v>150</v>
      </c>
      <c r="N167" s="3" t="s">
        <v>151</v>
      </c>
      <c r="O167" s="3" t="s">
        <v>152</v>
      </c>
      <c r="P167" s="3" t="s">
        <v>153</v>
      </c>
      <c r="Q167" s="4">
        <v>50000</v>
      </c>
      <c r="R167" s="2" t="s">
        <v>56</v>
      </c>
      <c r="S167" s="5">
        <v>1291.7</v>
      </c>
      <c r="T167" s="6">
        <v>2.7E-2</v>
      </c>
      <c r="U167" s="5">
        <v>1350</v>
      </c>
      <c r="V167" s="4">
        <v>1743795</v>
      </c>
      <c r="W167" s="4"/>
      <c r="X167" s="3" t="s">
        <v>115</v>
      </c>
      <c r="Y167" s="3" t="s">
        <v>116</v>
      </c>
      <c r="Z167" s="3" t="s">
        <v>74</v>
      </c>
      <c r="AA167" s="3" t="s">
        <v>148</v>
      </c>
      <c r="AB167" s="3" t="s">
        <v>154</v>
      </c>
      <c r="AC167" s="3" t="s">
        <v>58</v>
      </c>
      <c r="AD167" s="3" t="s">
        <v>647</v>
      </c>
      <c r="AE167" s="3"/>
      <c r="AF167" s="3" t="s">
        <v>119</v>
      </c>
      <c r="AG167" s="3" t="s">
        <v>866</v>
      </c>
      <c r="AH167" s="3" t="s">
        <v>80</v>
      </c>
      <c r="AI167" s="2" t="s">
        <v>598</v>
      </c>
      <c r="AJ167" s="3" t="s">
        <v>599</v>
      </c>
      <c r="AK167" s="3"/>
      <c r="AL167" s="3"/>
      <c r="AM167" s="4"/>
      <c r="AN167" s="6">
        <v>2.4E-2</v>
      </c>
      <c r="AO167" s="6"/>
      <c r="AP167" s="6"/>
      <c r="AQ167" s="3" t="s">
        <v>135</v>
      </c>
    </row>
    <row r="168" spans="1:43" x14ac:dyDescent="0.6">
      <c r="A168" s="2" t="s">
        <v>867</v>
      </c>
      <c r="B168" s="2" t="s">
        <v>45</v>
      </c>
      <c r="C168" s="3"/>
      <c r="D168" s="3"/>
      <c r="E168" s="3" t="s">
        <v>868</v>
      </c>
      <c r="F168" s="3" t="s">
        <v>869</v>
      </c>
      <c r="G168" s="2" t="s">
        <v>224</v>
      </c>
      <c r="H168" s="3" t="s">
        <v>225</v>
      </c>
      <c r="I168" s="3" t="s">
        <v>50</v>
      </c>
      <c r="J168" s="3" t="s">
        <v>161</v>
      </c>
      <c r="K168" s="2" t="s">
        <v>110</v>
      </c>
      <c r="L168" s="2" t="s">
        <v>110</v>
      </c>
      <c r="M168" s="2" t="s">
        <v>870</v>
      </c>
      <c r="N168" s="3" t="s">
        <v>871</v>
      </c>
      <c r="O168" s="3" t="s">
        <v>872</v>
      </c>
      <c r="P168" s="3" t="s">
        <v>873</v>
      </c>
      <c r="Q168" s="4">
        <v>600</v>
      </c>
      <c r="R168" s="2" t="s">
        <v>56</v>
      </c>
      <c r="S168" s="5">
        <v>1291.7</v>
      </c>
      <c r="T168" s="6">
        <v>0.108</v>
      </c>
      <c r="U168" s="5">
        <v>64.8</v>
      </c>
      <c r="V168" s="4">
        <v>83702</v>
      </c>
      <c r="W168" s="4"/>
      <c r="X168" s="3" t="s">
        <v>115</v>
      </c>
      <c r="Y168" s="3" t="s">
        <v>225</v>
      </c>
      <c r="Z168" s="3" t="s">
        <v>74</v>
      </c>
      <c r="AA168" s="3" t="s">
        <v>75</v>
      </c>
      <c r="AB168" s="3" t="s">
        <v>331</v>
      </c>
      <c r="AC168" s="3" t="s">
        <v>58</v>
      </c>
      <c r="AD168" s="3" t="s">
        <v>231</v>
      </c>
      <c r="AE168" s="3"/>
      <c r="AF168" s="3" t="s">
        <v>119</v>
      </c>
      <c r="AG168" s="3" t="s">
        <v>874</v>
      </c>
      <c r="AH168" s="3" t="s">
        <v>80</v>
      </c>
      <c r="AI168" s="2" t="s">
        <v>875</v>
      </c>
      <c r="AJ168" s="3" t="s">
        <v>876</v>
      </c>
      <c r="AK168" s="3"/>
      <c r="AL168" s="3"/>
      <c r="AM168" s="4"/>
      <c r="AN168" s="6">
        <v>8.4000000000000005E-2</v>
      </c>
      <c r="AO168" s="6"/>
      <c r="AP168" s="6"/>
      <c r="AQ168" s="3" t="s">
        <v>83</v>
      </c>
    </row>
    <row r="169" spans="1:43" x14ac:dyDescent="0.6">
      <c r="A169" s="2" t="s">
        <v>867</v>
      </c>
      <c r="B169" s="2" t="s">
        <v>45</v>
      </c>
      <c r="C169" s="3"/>
      <c r="D169" s="3"/>
      <c r="E169" s="3" t="s">
        <v>823</v>
      </c>
      <c r="F169" s="3" t="s">
        <v>869</v>
      </c>
      <c r="G169" s="2" t="s">
        <v>224</v>
      </c>
      <c r="H169" s="3" t="s">
        <v>225</v>
      </c>
      <c r="I169" s="3" t="s">
        <v>50</v>
      </c>
      <c r="J169" s="3" t="s">
        <v>161</v>
      </c>
      <c r="K169" s="2" t="s">
        <v>110</v>
      </c>
      <c r="L169" s="2" t="s">
        <v>110</v>
      </c>
      <c r="M169" s="2" t="s">
        <v>870</v>
      </c>
      <c r="N169" s="3" t="s">
        <v>871</v>
      </c>
      <c r="O169" s="3" t="s">
        <v>872</v>
      </c>
      <c r="P169" s="3" t="s">
        <v>873</v>
      </c>
      <c r="Q169" s="4">
        <v>2400</v>
      </c>
      <c r="R169" s="2" t="s">
        <v>56</v>
      </c>
      <c r="S169" s="5">
        <v>1291.7</v>
      </c>
      <c r="T169" s="6">
        <v>0.108</v>
      </c>
      <c r="U169" s="5">
        <v>259.2</v>
      </c>
      <c r="V169" s="4">
        <v>334809</v>
      </c>
      <c r="W169" s="4"/>
      <c r="X169" s="3" t="s">
        <v>115</v>
      </c>
      <c r="Y169" s="3" t="s">
        <v>225</v>
      </c>
      <c r="Z169" s="3" t="s">
        <v>74</v>
      </c>
      <c r="AA169" s="3" t="s">
        <v>75</v>
      </c>
      <c r="AB169" s="3" t="s">
        <v>331</v>
      </c>
      <c r="AC169" s="3" t="s">
        <v>58</v>
      </c>
      <c r="AD169" s="3" t="s">
        <v>231</v>
      </c>
      <c r="AE169" s="3"/>
      <c r="AF169" s="3" t="s">
        <v>119</v>
      </c>
      <c r="AG169" s="3" t="s">
        <v>874</v>
      </c>
      <c r="AH169" s="3" t="s">
        <v>80</v>
      </c>
      <c r="AI169" s="2" t="s">
        <v>824</v>
      </c>
      <c r="AJ169" s="3" t="s">
        <v>825</v>
      </c>
      <c r="AK169" s="3"/>
      <c r="AL169" s="3"/>
      <c r="AM169" s="4"/>
      <c r="AN169" s="6">
        <v>8.4000000000000005E-2</v>
      </c>
      <c r="AO169" s="6"/>
      <c r="AP169" s="6"/>
      <c r="AQ169" s="3" t="s">
        <v>83</v>
      </c>
    </row>
    <row r="170" spans="1:43" x14ac:dyDescent="0.6">
      <c r="A170" s="2" t="s">
        <v>867</v>
      </c>
      <c r="B170" s="2" t="s">
        <v>45</v>
      </c>
      <c r="C170" s="3"/>
      <c r="D170" s="3"/>
      <c r="E170" s="3" t="s">
        <v>868</v>
      </c>
      <c r="F170" s="3" t="s">
        <v>869</v>
      </c>
      <c r="G170" s="2" t="s">
        <v>224</v>
      </c>
      <c r="H170" s="3" t="s">
        <v>225</v>
      </c>
      <c r="I170" s="3" t="s">
        <v>50</v>
      </c>
      <c r="J170" s="3" t="s">
        <v>161</v>
      </c>
      <c r="K170" s="2" t="s">
        <v>110</v>
      </c>
      <c r="L170" s="2" t="s">
        <v>110</v>
      </c>
      <c r="M170" s="2" t="s">
        <v>877</v>
      </c>
      <c r="N170" s="3" t="s">
        <v>878</v>
      </c>
      <c r="O170" s="3" t="s">
        <v>879</v>
      </c>
      <c r="P170" s="3" t="s">
        <v>880</v>
      </c>
      <c r="Q170" s="4">
        <v>1000</v>
      </c>
      <c r="R170" s="2" t="s">
        <v>56</v>
      </c>
      <c r="S170" s="5">
        <v>1291.7</v>
      </c>
      <c r="T170" s="6">
        <v>0.12659999999999999</v>
      </c>
      <c r="U170" s="5">
        <v>126.6</v>
      </c>
      <c r="V170" s="4">
        <v>163529</v>
      </c>
      <c r="W170" s="4"/>
      <c r="X170" s="3" t="s">
        <v>115</v>
      </c>
      <c r="Y170" s="3" t="s">
        <v>225</v>
      </c>
      <c r="Z170" s="3" t="s">
        <v>74</v>
      </c>
      <c r="AA170" s="3" t="s">
        <v>75</v>
      </c>
      <c r="AB170" s="3" t="s">
        <v>230</v>
      </c>
      <c r="AC170" s="3" t="s">
        <v>58</v>
      </c>
      <c r="AD170" s="3" t="s">
        <v>231</v>
      </c>
      <c r="AE170" s="3"/>
      <c r="AF170" s="3" t="s">
        <v>119</v>
      </c>
      <c r="AG170" s="3" t="s">
        <v>874</v>
      </c>
      <c r="AH170" s="3" t="s">
        <v>80</v>
      </c>
      <c r="AI170" s="2" t="s">
        <v>875</v>
      </c>
      <c r="AJ170" s="3" t="s">
        <v>876</v>
      </c>
      <c r="AK170" s="3"/>
      <c r="AL170" s="3"/>
      <c r="AM170" s="4"/>
      <c r="AN170" s="6">
        <v>9.0999999999999998E-2</v>
      </c>
      <c r="AO170" s="6"/>
      <c r="AP170" s="6"/>
      <c r="AQ170" s="3" t="s">
        <v>83</v>
      </c>
    </row>
    <row r="171" spans="1:43" x14ac:dyDescent="0.6">
      <c r="A171" s="2" t="s">
        <v>867</v>
      </c>
      <c r="B171" s="2" t="s">
        <v>45</v>
      </c>
      <c r="C171" s="3"/>
      <c r="D171" s="3"/>
      <c r="E171" s="3" t="s">
        <v>823</v>
      </c>
      <c r="F171" s="3" t="s">
        <v>869</v>
      </c>
      <c r="G171" s="2" t="s">
        <v>224</v>
      </c>
      <c r="H171" s="3" t="s">
        <v>225</v>
      </c>
      <c r="I171" s="3" t="s">
        <v>50</v>
      </c>
      <c r="J171" s="3" t="s">
        <v>161</v>
      </c>
      <c r="K171" s="2" t="s">
        <v>110</v>
      </c>
      <c r="L171" s="2" t="s">
        <v>110</v>
      </c>
      <c r="M171" s="2" t="s">
        <v>877</v>
      </c>
      <c r="N171" s="3" t="s">
        <v>878</v>
      </c>
      <c r="O171" s="3" t="s">
        <v>879</v>
      </c>
      <c r="P171" s="3" t="s">
        <v>880</v>
      </c>
      <c r="Q171" s="4">
        <v>2000</v>
      </c>
      <c r="R171" s="2" t="s">
        <v>56</v>
      </c>
      <c r="S171" s="5">
        <v>1291.7</v>
      </c>
      <c r="T171" s="6">
        <v>0.12659999999999999</v>
      </c>
      <c r="U171" s="5">
        <v>253.2</v>
      </c>
      <c r="V171" s="4">
        <v>327058</v>
      </c>
      <c r="W171" s="4"/>
      <c r="X171" s="3" t="s">
        <v>115</v>
      </c>
      <c r="Y171" s="3" t="s">
        <v>225</v>
      </c>
      <c r="Z171" s="3" t="s">
        <v>74</v>
      </c>
      <c r="AA171" s="3" t="s">
        <v>75</v>
      </c>
      <c r="AB171" s="3" t="s">
        <v>230</v>
      </c>
      <c r="AC171" s="3" t="s">
        <v>58</v>
      </c>
      <c r="AD171" s="3" t="s">
        <v>231</v>
      </c>
      <c r="AE171" s="3"/>
      <c r="AF171" s="3" t="s">
        <v>119</v>
      </c>
      <c r="AG171" s="3" t="s">
        <v>874</v>
      </c>
      <c r="AH171" s="3" t="s">
        <v>80</v>
      </c>
      <c r="AI171" s="2" t="s">
        <v>824</v>
      </c>
      <c r="AJ171" s="3" t="s">
        <v>825</v>
      </c>
      <c r="AK171" s="3"/>
      <c r="AL171" s="3"/>
      <c r="AM171" s="4"/>
      <c r="AN171" s="6">
        <v>9.0999999999999998E-2</v>
      </c>
      <c r="AO171" s="6"/>
      <c r="AP171" s="6"/>
      <c r="AQ171" s="3" t="s">
        <v>83</v>
      </c>
    </row>
    <row r="172" spans="1:43" x14ac:dyDescent="0.6">
      <c r="A172" s="2" t="s">
        <v>867</v>
      </c>
      <c r="B172" s="2" t="s">
        <v>45</v>
      </c>
      <c r="C172" s="3"/>
      <c r="D172" s="3"/>
      <c r="E172" s="3" t="s">
        <v>235</v>
      </c>
      <c r="F172" s="3" t="s">
        <v>869</v>
      </c>
      <c r="G172" s="2" t="s">
        <v>224</v>
      </c>
      <c r="H172" s="3" t="s">
        <v>225</v>
      </c>
      <c r="I172" s="3" t="s">
        <v>50</v>
      </c>
      <c r="J172" s="3" t="s">
        <v>161</v>
      </c>
      <c r="K172" s="2" t="s">
        <v>110</v>
      </c>
      <c r="L172" s="2" t="s">
        <v>110</v>
      </c>
      <c r="M172" s="2" t="s">
        <v>881</v>
      </c>
      <c r="N172" s="3" t="s">
        <v>882</v>
      </c>
      <c r="O172" s="3" t="s">
        <v>883</v>
      </c>
      <c r="P172" s="3" t="s">
        <v>884</v>
      </c>
      <c r="Q172" s="4">
        <v>1000</v>
      </c>
      <c r="R172" s="2" t="s">
        <v>56</v>
      </c>
      <c r="S172" s="5">
        <v>1291.7</v>
      </c>
      <c r="T172" s="6">
        <v>4.5499999999999999E-2</v>
      </c>
      <c r="U172" s="5">
        <v>45.5</v>
      </c>
      <c r="V172" s="4">
        <v>58772</v>
      </c>
      <c r="W172" s="4"/>
      <c r="X172" s="3" t="s">
        <v>115</v>
      </c>
      <c r="Y172" s="3" t="s">
        <v>225</v>
      </c>
      <c r="Z172" s="3" t="s">
        <v>74</v>
      </c>
      <c r="AA172" s="3" t="s">
        <v>148</v>
      </c>
      <c r="AB172" s="3" t="s">
        <v>365</v>
      </c>
      <c r="AC172" s="3" t="s">
        <v>58</v>
      </c>
      <c r="AD172" s="3" t="s">
        <v>231</v>
      </c>
      <c r="AE172" s="3"/>
      <c r="AF172" s="3" t="s">
        <v>119</v>
      </c>
      <c r="AG172" s="3" t="s">
        <v>874</v>
      </c>
      <c r="AH172" s="3" t="s">
        <v>80</v>
      </c>
      <c r="AI172" s="2" t="s">
        <v>236</v>
      </c>
      <c r="AJ172" s="3" t="s">
        <v>237</v>
      </c>
      <c r="AK172" s="3"/>
      <c r="AL172" s="3"/>
      <c r="AM172" s="4"/>
      <c r="AN172" s="6">
        <v>3.2500000000000001E-2</v>
      </c>
      <c r="AO172" s="6"/>
      <c r="AP172" s="6"/>
      <c r="AQ172" s="3" t="s">
        <v>83</v>
      </c>
    </row>
    <row r="173" spans="1:43" x14ac:dyDescent="0.6">
      <c r="A173" s="2" t="s">
        <v>867</v>
      </c>
      <c r="B173" s="2" t="s">
        <v>45</v>
      </c>
      <c r="C173" s="3"/>
      <c r="D173" s="3"/>
      <c r="E173" s="3" t="s">
        <v>235</v>
      </c>
      <c r="F173" s="3" t="s">
        <v>869</v>
      </c>
      <c r="G173" s="2" t="s">
        <v>224</v>
      </c>
      <c r="H173" s="3" t="s">
        <v>225</v>
      </c>
      <c r="I173" s="3" t="s">
        <v>50</v>
      </c>
      <c r="J173" s="3" t="s">
        <v>161</v>
      </c>
      <c r="K173" s="2" t="s">
        <v>110</v>
      </c>
      <c r="L173" s="2" t="s">
        <v>110</v>
      </c>
      <c r="M173" s="2" t="s">
        <v>885</v>
      </c>
      <c r="N173" s="3" t="s">
        <v>886</v>
      </c>
      <c r="O173" s="3" t="s">
        <v>887</v>
      </c>
      <c r="P173" s="3" t="s">
        <v>888</v>
      </c>
      <c r="Q173" s="4">
        <v>1000</v>
      </c>
      <c r="R173" s="2" t="s">
        <v>56</v>
      </c>
      <c r="S173" s="5">
        <v>1291.7</v>
      </c>
      <c r="T173" s="6">
        <v>4.5499999999999999E-2</v>
      </c>
      <c r="U173" s="5">
        <v>45.5</v>
      </c>
      <c r="V173" s="4">
        <v>58772</v>
      </c>
      <c r="W173" s="4"/>
      <c r="X173" s="3" t="s">
        <v>115</v>
      </c>
      <c r="Y173" s="3" t="s">
        <v>225</v>
      </c>
      <c r="Z173" s="3" t="s">
        <v>74</v>
      </c>
      <c r="AA173" s="3" t="s">
        <v>148</v>
      </c>
      <c r="AB173" s="3" t="s">
        <v>365</v>
      </c>
      <c r="AC173" s="3" t="s">
        <v>58</v>
      </c>
      <c r="AD173" s="3" t="s">
        <v>231</v>
      </c>
      <c r="AE173" s="3"/>
      <c r="AF173" s="3" t="s">
        <v>119</v>
      </c>
      <c r="AG173" s="3" t="s">
        <v>874</v>
      </c>
      <c r="AH173" s="3" t="s">
        <v>80</v>
      </c>
      <c r="AI173" s="2" t="s">
        <v>236</v>
      </c>
      <c r="AJ173" s="3" t="s">
        <v>237</v>
      </c>
      <c r="AK173" s="3"/>
      <c r="AL173" s="3"/>
      <c r="AM173" s="4"/>
      <c r="AN173" s="6">
        <v>3.5000000000000003E-2</v>
      </c>
      <c r="AO173" s="6"/>
      <c r="AP173" s="6"/>
      <c r="AQ173" s="3" t="s">
        <v>83</v>
      </c>
    </row>
    <row r="174" spans="1:43" x14ac:dyDescent="0.6">
      <c r="A174" s="2" t="s">
        <v>867</v>
      </c>
      <c r="B174" s="2" t="s">
        <v>45</v>
      </c>
      <c r="C174" s="3"/>
      <c r="D174" s="3"/>
      <c r="E174" s="3" t="s">
        <v>235</v>
      </c>
      <c r="F174" s="3" t="s">
        <v>869</v>
      </c>
      <c r="G174" s="2" t="s">
        <v>224</v>
      </c>
      <c r="H174" s="3" t="s">
        <v>225</v>
      </c>
      <c r="I174" s="3" t="s">
        <v>50</v>
      </c>
      <c r="J174" s="3" t="s">
        <v>161</v>
      </c>
      <c r="K174" s="2" t="s">
        <v>110</v>
      </c>
      <c r="L174" s="2" t="s">
        <v>110</v>
      </c>
      <c r="M174" s="2" t="s">
        <v>889</v>
      </c>
      <c r="N174" s="3" t="s">
        <v>890</v>
      </c>
      <c r="O174" s="3" t="s">
        <v>891</v>
      </c>
      <c r="P174" s="3" t="s">
        <v>892</v>
      </c>
      <c r="Q174" s="4">
        <v>4000</v>
      </c>
      <c r="R174" s="2" t="s">
        <v>56</v>
      </c>
      <c r="S174" s="5">
        <v>1291.7</v>
      </c>
      <c r="T174" s="6">
        <v>4.5499999999999999E-2</v>
      </c>
      <c r="U174" s="5">
        <v>182</v>
      </c>
      <c r="V174" s="4">
        <v>235089</v>
      </c>
      <c r="W174" s="4"/>
      <c r="X174" s="3" t="s">
        <v>115</v>
      </c>
      <c r="Y174" s="3" t="s">
        <v>225</v>
      </c>
      <c r="Z174" s="3" t="s">
        <v>74</v>
      </c>
      <c r="AA174" s="3" t="s">
        <v>148</v>
      </c>
      <c r="AB174" s="3" t="s">
        <v>365</v>
      </c>
      <c r="AC174" s="3" t="s">
        <v>58</v>
      </c>
      <c r="AD174" s="3" t="s">
        <v>231</v>
      </c>
      <c r="AE174" s="3"/>
      <c r="AF174" s="3" t="s">
        <v>119</v>
      </c>
      <c r="AG174" s="3" t="s">
        <v>874</v>
      </c>
      <c r="AH174" s="3" t="s">
        <v>80</v>
      </c>
      <c r="AI174" s="2" t="s">
        <v>236</v>
      </c>
      <c r="AJ174" s="3" t="s">
        <v>237</v>
      </c>
      <c r="AK174" s="3"/>
      <c r="AL174" s="3"/>
      <c r="AM174" s="4"/>
      <c r="AN174" s="6">
        <v>3.3500000000000002E-2</v>
      </c>
      <c r="AO174" s="6"/>
      <c r="AP174" s="6"/>
      <c r="AQ174" s="3" t="s">
        <v>83</v>
      </c>
    </row>
    <row r="175" spans="1:43" x14ac:dyDescent="0.6">
      <c r="A175" s="2" t="s">
        <v>893</v>
      </c>
      <c r="B175" s="2" t="s">
        <v>45</v>
      </c>
      <c r="C175" s="3"/>
      <c r="D175" s="3"/>
      <c r="E175" s="3" t="s">
        <v>894</v>
      </c>
      <c r="F175" s="3" t="s">
        <v>895</v>
      </c>
      <c r="G175" s="2" t="s">
        <v>224</v>
      </c>
      <c r="H175" s="3" t="s">
        <v>225</v>
      </c>
      <c r="I175" s="3" t="s">
        <v>50</v>
      </c>
      <c r="J175" s="3" t="s">
        <v>161</v>
      </c>
      <c r="K175" s="2" t="s">
        <v>110</v>
      </c>
      <c r="L175" s="2" t="s">
        <v>110</v>
      </c>
      <c r="M175" s="2" t="s">
        <v>896</v>
      </c>
      <c r="N175" s="3" t="s">
        <v>897</v>
      </c>
      <c r="O175" s="3" t="s">
        <v>898</v>
      </c>
      <c r="P175" s="3" t="s">
        <v>899</v>
      </c>
      <c r="Q175" s="4">
        <v>10000</v>
      </c>
      <c r="R175" s="2" t="s">
        <v>56</v>
      </c>
      <c r="S175" s="5">
        <v>1291.7</v>
      </c>
      <c r="T175" s="6">
        <v>0.12</v>
      </c>
      <c r="U175" s="5">
        <v>1200</v>
      </c>
      <c r="V175" s="4">
        <v>1550040</v>
      </c>
      <c r="W175" s="4"/>
      <c r="X175" s="3" t="s">
        <v>115</v>
      </c>
      <c r="Y175" s="3" t="s">
        <v>225</v>
      </c>
      <c r="Z175" s="3" t="s">
        <v>74</v>
      </c>
      <c r="AA175" s="3" t="s">
        <v>75</v>
      </c>
      <c r="AB175" s="3" t="s">
        <v>76</v>
      </c>
      <c r="AC175" s="3" t="s">
        <v>58</v>
      </c>
      <c r="AD175" s="3" t="s">
        <v>492</v>
      </c>
      <c r="AE175" s="3" t="s">
        <v>201</v>
      </c>
      <c r="AF175" s="3" t="s">
        <v>119</v>
      </c>
      <c r="AG175" s="3" t="s">
        <v>900</v>
      </c>
      <c r="AH175" s="3" t="s">
        <v>80</v>
      </c>
      <c r="AI175" s="2" t="s">
        <v>901</v>
      </c>
      <c r="AJ175" s="3" t="s">
        <v>902</v>
      </c>
      <c r="AK175" s="3"/>
      <c r="AL175" s="3"/>
      <c r="AM175" s="4"/>
      <c r="AN175" s="6">
        <v>7.0000000000000007E-2</v>
      </c>
      <c r="AO175" s="6"/>
      <c r="AP175" s="6"/>
      <c r="AQ175" s="3" t="s">
        <v>83</v>
      </c>
    </row>
    <row r="176" spans="1:43" x14ac:dyDescent="0.6">
      <c r="A176" s="2" t="s">
        <v>893</v>
      </c>
      <c r="B176" s="2" t="s">
        <v>45</v>
      </c>
      <c r="C176" s="3"/>
      <c r="D176" s="3"/>
      <c r="E176" s="3" t="s">
        <v>494</v>
      </c>
      <c r="F176" s="3" t="s">
        <v>895</v>
      </c>
      <c r="G176" s="2" t="s">
        <v>224</v>
      </c>
      <c r="H176" s="3" t="s">
        <v>225</v>
      </c>
      <c r="I176" s="3" t="s">
        <v>50</v>
      </c>
      <c r="J176" s="3" t="s">
        <v>161</v>
      </c>
      <c r="K176" s="2" t="s">
        <v>110</v>
      </c>
      <c r="L176" s="2" t="s">
        <v>110</v>
      </c>
      <c r="M176" s="2" t="s">
        <v>903</v>
      </c>
      <c r="N176" s="3" t="s">
        <v>904</v>
      </c>
      <c r="O176" s="3" t="s">
        <v>905</v>
      </c>
      <c r="P176" s="3" t="s">
        <v>906</v>
      </c>
      <c r="Q176" s="4">
        <v>20300</v>
      </c>
      <c r="R176" s="2" t="s">
        <v>56</v>
      </c>
      <c r="S176" s="5">
        <v>1291.7</v>
      </c>
      <c r="T176" s="6">
        <v>0.28799999999999998</v>
      </c>
      <c r="U176" s="5">
        <v>5846.4</v>
      </c>
      <c r="V176" s="4">
        <v>7551795</v>
      </c>
      <c r="W176" s="4"/>
      <c r="X176" s="3" t="s">
        <v>115</v>
      </c>
      <c r="Y176" s="3" t="s">
        <v>225</v>
      </c>
      <c r="Z176" s="3" t="s">
        <v>88</v>
      </c>
      <c r="AA176" s="3" t="s">
        <v>117</v>
      </c>
      <c r="AB176" s="3" t="s">
        <v>907</v>
      </c>
      <c r="AC176" s="3" t="s">
        <v>58</v>
      </c>
      <c r="AD176" s="3" t="s">
        <v>492</v>
      </c>
      <c r="AE176" s="3"/>
      <c r="AF176" s="3" t="s">
        <v>119</v>
      </c>
      <c r="AG176" s="3" t="s">
        <v>900</v>
      </c>
      <c r="AH176" s="3" t="s">
        <v>80</v>
      </c>
      <c r="AI176" s="2" t="s">
        <v>495</v>
      </c>
      <c r="AJ176" s="3" t="s">
        <v>496</v>
      </c>
      <c r="AK176" s="3"/>
      <c r="AL176" s="3"/>
      <c r="AM176" s="4"/>
      <c r="AN176" s="6">
        <v>0.22500000000000001</v>
      </c>
      <c r="AO176" s="6"/>
      <c r="AP176" s="6"/>
      <c r="AQ176" s="3" t="s">
        <v>123</v>
      </c>
    </row>
    <row r="177" spans="1:43" x14ac:dyDescent="0.6">
      <c r="A177" s="2" t="s">
        <v>893</v>
      </c>
      <c r="B177" s="2" t="s">
        <v>45</v>
      </c>
      <c r="C177" s="3"/>
      <c r="D177" s="3"/>
      <c r="E177" s="3" t="s">
        <v>494</v>
      </c>
      <c r="F177" s="3" t="s">
        <v>895</v>
      </c>
      <c r="G177" s="2" t="s">
        <v>224</v>
      </c>
      <c r="H177" s="3" t="s">
        <v>225</v>
      </c>
      <c r="I177" s="3" t="s">
        <v>50</v>
      </c>
      <c r="J177" s="3" t="s">
        <v>161</v>
      </c>
      <c r="K177" s="2" t="s">
        <v>110</v>
      </c>
      <c r="L177" s="2" t="s">
        <v>110</v>
      </c>
      <c r="M177" s="2" t="s">
        <v>908</v>
      </c>
      <c r="N177" s="3" t="s">
        <v>909</v>
      </c>
      <c r="O177" s="3" t="s">
        <v>910</v>
      </c>
      <c r="P177" s="3" t="s">
        <v>911</v>
      </c>
      <c r="Q177" s="4">
        <v>1000</v>
      </c>
      <c r="R177" s="2" t="s">
        <v>56</v>
      </c>
      <c r="S177" s="5">
        <v>1291.7</v>
      </c>
      <c r="T177" s="6">
        <v>9.4500000000000001E-2</v>
      </c>
      <c r="U177" s="5">
        <v>94.5</v>
      </c>
      <c r="V177" s="4">
        <v>122066</v>
      </c>
      <c r="W177" s="4"/>
      <c r="X177" s="3" t="s">
        <v>115</v>
      </c>
      <c r="Y177" s="3" t="s">
        <v>225</v>
      </c>
      <c r="Z177" s="3" t="s">
        <v>74</v>
      </c>
      <c r="AA177" s="3" t="s">
        <v>75</v>
      </c>
      <c r="AB177" s="3" t="s">
        <v>778</v>
      </c>
      <c r="AC177" s="3" t="s">
        <v>58</v>
      </c>
      <c r="AD177" s="3" t="s">
        <v>492</v>
      </c>
      <c r="AE177" s="3"/>
      <c r="AF177" s="3" t="s">
        <v>119</v>
      </c>
      <c r="AG177" s="3" t="s">
        <v>900</v>
      </c>
      <c r="AH177" s="3" t="s">
        <v>80</v>
      </c>
      <c r="AI177" s="2" t="s">
        <v>495</v>
      </c>
      <c r="AJ177" s="3" t="s">
        <v>496</v>
      </c>
      <c r="AK177" s="3"/>
      <c r="AL177" s="3"/>
      <c r="AM177" s="4"/>
      <c r="AN177" s="6">
        <v>4.8000000000000001E-2</v>
      </c>
      <c r="AO177" s="6"/>
      <c r="AP177" s="6"/>
      <c r="AQ177" s="3" t="s">
        <v>83</v>
      </c>
    </row>
    <row r="178" spans="1:43" x14ac:dyDescent="0.6">
      <c r="A178" s="2" t="s">
        <v>893</v>
      </c>
      <c r="B178" s="2" t="s">
        <v>45</v>
      </c>
      <c r="C178" s="3"/>
      <c r="D178" s="3"/>
      <c r="E178" s="3" t="s">
        <v>494</v>
      </c>
      <c r="F178" s="3" t="s">
        <v>895</v>
      </c>
      <c r="G178" s="2" t="s">
        <v>224</v>
      </c>
      <c r="H178" s="3" t="s">
        <v>225</v>
      </c>
      <c r="I178" s="3" t="s">
        <v>50</v>
      </c>
      <c r="J178" s="3" t="s">
        <v>161</v>
      </c>
      <c r="K178" s="2" t="s">
        <v>110</v>
      </c>
      <c r="L178" s="2" t="s">
        <v>110</v>
      </c>
      <c r="M178" s="2" t="s">
        <v>912</v>
      </c>
      <c r="N178" s="3" t="s">
        <v>913</v>
      </c>
      <c r="O178" s="3" t="s">
        <v>914</v>
      </c>
      <c r="P178" s="3" t="s">
        <v>915</v>
      </c>
      <c r="Q178" s="4">
        <v>8000</v>
      </c>
      <c r="R178" s="2" t="s">
        <v>56</v>
      </c>
      <c r="S178" s="5">
        <v>1291.7</v>
      </c>
      <c r="T178" s="6">
        <v>0.19</v>
      </c>
      <c r="U178" s="5">
        <v>1520</v>
      </c>
      <c r="V178" s="4">
        <v>1963384</v>
      </c>
      <c r="W178" s="4"/>
      <c r="X178" s="3" t="s">
        <v>115</v>
      </c>
      <c r="Y178" s="3" t="s">
        <v>225</v>
      </c>
      <c r="Z178" s="3" t="s">
        <v>88</v>
      </c>
      <c r="AA178" s="3" t="s">
        <v>117</v>
      </c>
      <c r="AB178" s="3" t="s">
        <v>331</v>
      </c>
      <c r="AC178" s="3" t="s">
        <v>58</v>
      </c>
      <c r="AD178" s="3" t="s">
        <v>492</v>
      </c>
      <c r="AE178" s="3"/>
      <c r="AF178" s="3" t="s">
        <v>119</v>
      </c>
      <c r="AG178" s="3" t="s">
        <v>900</v>
      </c>
      <c r="AH178" s="3" t="s">
        <v>80</v>
      </c>
      <c r="AI178" s="2" t="s">
        <v>495</v>
      </c>
      <c r="AJ178" s="3" t="s">
        <v>496</v>
      </c>
      <c r="AK178" s="3"/>
      <c r="AL178" s="3"/>
      <c r="AM178" s="4"/>
      <c r="AN178" s="6">
        <v>0.14549999999999999</v>
      </c>
      <c r="AO178" s="6"/>
      <c r="AP178" s="6"/>
      <c r="AQ178" s="3" t="s">
        <v>123</v>
      </c>
    </row>
    <row r="179" spans="1:43" x14ac:dyDescent="0.6">
      <c r="A179" s="2" t="s">
        <v>893</v>
      </c>
      <c r="B179" s="2" t="s">
        <v>45</v>
      </c>
      <c r="C179" s="3"/>
      <c r="D179" s="3"/>
      <c r="E179" s="3" t="s">
        <v>494</v>
      </c>
      <c r="F179" s="3" t="s">
        <v>895</v>
      </c>
      <c r="G179" s="2" t="s">
        <v>224</v>
      </c>
      <c r="H179" s="3" t="s">
        <v>225</v>
      </c>
      <c r="I179" s="3" t="s">
        <v>50</v>
      </c>
      <c r="J179" s="3" t="s">
        <v>161</v>
      </c>
      <c r="K179" s="2" t="s">
        <v>110</v>
      </c>
      <c r="L179" s="2" t="s">
        <v>110</v>
      </c>
      <c r="M179" s="2" t="s">
        <v>488</v>
      </c>
      <c r="N179" s="3" t="s">
        <v>489</v>
      </c>
      <c r="O179" s="3" t="s">
        <v>490</v>
      </c>
      <c r="P179" s="3" t="s">
        <v>491</v>
      </c>
      <c r="Q179" s="4">
        <v>9000</v>
      </c>
      <c r="R179" s="2" t="s">
        <v>56</v>
      </c>
      <c r="S179" s="5">
        <v>1291.7</v>
      </c>
      <c r="T179" s="6">
        <v>9.1999999999999998E-2</v>
      </c>
      <c r="U179" s="5">
        <v>828</v>
      </c>
      <c r="V179" s="4">
        <v>1069528</v>
      </c>
      <c r="W179" s="4"/>
      <c r="X179" s="3" t="s">
        <v>115</v>
      </c>
      <c r="Y179" s="3" t="s">
        <v>225</v>
      </c>
      <c r="Z179" s="3" t="s">
        <v>74</v>
      </c>
      <c r="AA179" s="3" t="s">
        <v>75</v>
      </c>
      <c r="AB179" s="3" t="s">
        <v>344</v>
      </c>
      <c r="AC179" s="3" t="s">
        <v>58</v>
      </c>
      <c r="AD179" s="3" t="s">
        <v>492</v>
      </c>
      <c r="AE179" s="3"/>
      <c r="AF179" s="3" t="s">
        <v>119</v>
      </c>
      <c r="AG179" s="3" t="s">
        <v>900</v>
      </c>
      <c r="AH179" s="3" t="s">
        <v>80</v>
      </c>
      <c r="AI179" s="2" t="s">
        <v>495</v>
      </c>
      <c r="AJ179" s="3" t="s">
        <v>496</v>
      </c>
      <c r="AK179" s="3"/>
      <c r="AL179" s="3"/>
      <c r="AM179" s="4"/>
      <c r="AN179" s="6">
        <v>0.04</v>
      </c>
      <c r="AO179" s="6"/>
      <c r="AP179" s="6"/>
      <c r="AQ179" s="3" t="s">
        <v>83</v>
      </c>
    </row>
    <row r="180" spans="1:43" x14ac:dyDescent="0.6">
      <c r="A180" s="2" t="s">
        <v>893</v>
      </c>
      <c r="B180" s="2" t="s">
        <v>45</v>
      </c>
      <c r="C180" s="3"/>
      <c r="D180" s="3"/>
      <c r="E180" s="3" t="s">
        <v>494</v>
      </c>
      <c r="F180" s="3" t="s">
        <v>895</v>
      </c>
      <c r="G180" s="2" t="s">
        <v>224</v>
      </c>
      <c r="H180" s="3" t="s">
        <v>225</v>
      </c>
      <c r="I180" s="3" t="s">
        <v>50</v>
      </c>
      <c r="J180" s="3" t="s">
        <v>161</v>
      </c>
      <c r="K180" s="2" t="s">
        <v>110</v>
      </c>
      <c r="L180" s="2" t="s">
        <v>110</v>
      </c>
      <c r="M180" s="2" t="s">
        <v>497</v>
      </c>
      <c r="N180" s="3" t="s">
        <v>498</v>
      </c>
      <c r="O180" s="3" t="s">
        <v>499</v>
      </c>
      <c r="P180" s="3" t="s">
        <v>500</v>
      </c>
      <c r="Q180" s="4">
        <v>1500</v>
      </c>
      <c r="R180" s="2" t="s">
        <v>56</v>
      </c>
      <c r="S180" s="5">
        <v>1291.7</v>
      </c>
      <c r="T180" s="6">
        <v>9.1999999999999998E-2</v>
      </c>
      <c r="U180" s="5">
        <v>138</v>
      </c>
      <c r="V180" s="4">
        <v>178255</v>
      </c>
      <c r="W180" s="4"/>
      <c r="X180" s="3" t="s">
        <v>115</v>
      </c>
      <c r="Y180" s="3" t="s">
        <v>225</v>
      </c>
      <c r="Z180" s="3" t="s">
        <v>74</v>
      </c>
      <c r="AA180" s="3" t="s">
        <v>75</v>
      </c>
      <c r="AB180" s="3" t="s">
        <v>344</v>
      </c>
      <c r="AC180" s="3" t="s">
        <v>58</v>
      </c>
      <c r="AD180" s="3" t="s">
        <v>492</v>
      </c>
      <c r="AE180" s="3"/>
      <c r="AF180" s="3" t="s">
        <v>119</v>
      </c>
      <c r="AG180" s="3" t="s">
        <v>900</v>
      </c>
      <c r="AH180" s="3" t="s">
        <v>80</v>
      </c>
      <c r="AI180" s="2" t="s">
        <v>495</v>
      </c>
      <c r="AJ180" s="3" t="s">
        <v>496</v>
      </c>
      <c r="AK180" s="3"/>
      <c r="AL180" s="3"/>
      <c r="AM180" s="4"/>
      <c r="AN180" s="6">
        <v>0.04</v>
      </c>
      <c r="AO180" s="6"/>
      <c r="AP180" s="6"/>
      <c r="AQ180" s="3" t="s">
        <v>83</v>
      </c>
    </row>
    <row r="181" spans="1:43" x14ac:dyDescent="0.6">
      <c r="A181" s="2" t="s">
        <v>916</v>
      </c>
      <c r="B181" s="2" t="s">
        <v>45</v>
      </c>
      <c r="C181" s="3"/>
      <c r="D181" s="3"/>
      <c r="E181" s="3" t="s">
        <v>917</v>
      </c>
      <c r="F181" s="3" t="s">
        <v>918</v>
      </c>
      <c r="G181" s="2" t="s">
        <v>242</v>
      </c>
      <c r="H181" s="3" t="s">
        <v>243</v>
      </c>
      <c r="I181" s="3" t="s">
        <v>50</v>
      </c>
      <c r="J181" s="3" t="s">
        <v>161</v>
      </c>
      <c r="K181" s="2" t="s">
        <v>244</v>
      </c>
      <c r="L181" s="2" t="s">
        <v>244</v>
      </c>
      <c r="M181" s="2" t="s">
        <v>919</v>
      </c>
      <c r="N181" s="3" t="s">
        <v>920</v>
      </c>
      <c r="O181" s="3" t="s">
        <v>921</v>
      </c>
      <c r="P181" s="3" t="s">
        <v>922</v>
      </c>
      <c r="Q181" s="4">
        <v>28000</v>
      </c>
      <c r="R181" s="2" t="s">
        <v>56</v>
      </c>
      <c r="S181" s="5">
        <v>1287.5</v>
      </c>
      <c r="T181" s="6">
        <v>3.6999999999999998E-2</v>
      </c>
      <c r="U181" s="5">
        <v>1036</v>
      </c>
      <c r="V181" s="4">
        <v>1333850</v>
      </c>
      <c r="W181" s="4"/>
      <c r="X181" s="3" t="s">
        <v>115</v>
      </c>
      <c r="Y181" s="3" t="s">
        <v>243</v>
      </c>
      <c r="Z181" s="3" t="s">
        <v>88</v>
      </c>
      <c r="AA181" s="3" t="s">
        <v>117</v>
      </c>
      <c r="AB181" s="3" t="s">
        <v>90</v>
      </c>
      <c r="AC181" s="3" t="s">
        <v>58</v>
      </c>
      <c r="AD181" s="3"/>
      <c r="AE181" s="3"/>
      <c r="AF181" s="3" t="s">
        <v>251</v>
      </c>
      <c r="AG181" s="3" t="s">
        <v>923</v>
      </c>
      <c r="AH181" s="3" t="s">
        <v>80</v>
      </c>
      <c r="AI181" s="2" t="s">
        <v>924</v>
      </c>
      <c r="AJ181" s="3" t="s">
        <v>925</v>
      </c>
      <c r="AK181" s="3"/>
      <c r="AL181" s="3"/>
      <c r="AM181" s="4"/>
      <c r="AN181" s="6">
        <v>1.7999999999999999E-2</v>
      </c>
      <c r="AO181" s="6"/>
      <c r="AP181" s="6"/>
      <c r="AQ181" s="3" t="s">
        <v>83</v>
      </c>
    </row>
    <row r="182" spans="1:43" x14ac:dyDescent="0.6">
      <c r="A182" s="2" t="s">
        <v>916</v>
      </c>
      <c r="B182" s="2" t="s">
        <v>45</v>
      </c>
      <c r="C182" s="3"/>
      <c r="D182" s="3"/>
      <c r="E182" s="3" t="s">
        <v>926</v>
      </c>
      <c r="F182" s="3" t="s">
        <v>918</v>
      </c>
      <c r="G182" s="2" t="s">
        <v>242</v>
      </c>
      <c r="H182" s="3" t="s">
        <v>243</v>
      </c>
      <c r="I182" s="3" t="s">
        <v>50</v>
      </c>
      <c r="J182" s="3" t="s">
        <v>161</v>
      </c>
      <c r="K182" s="2" t="s">
        <v>244</v>
      </c>
      <c r="L182" s="2" t="s">
        <v>244</v>
      </c>
      <c r="M182" s="2" t="s">
        <v>919</v>
      </c>
      <c r="N182" s="3" t="s">
        <v>920</v>
      </c>
      <c r="O182" s="3" t="s">
        <v>921</v>
      </c>
      <c r="P182" s="3" t="s">
        <v>922</v>
      </c>
      <c r="Q182" s="4">
        <v>30000</v>
      </c>
      <c r="R182" s="2" t="s">
        <v>56</v>
      </c>
      <c r="S182" s="5">
        <v>1287.5</v>
      </c>
      <c r="T182" s="6">
        <v>3.6999999999999998E-2</v>
      </c>
      <c r="U182" s="5">
        <v>1110</v>
      </c>
      <c r="V182" s="4">
        <v>1429125</v>
      </c>
      <c r="W182" s="4"/>
      <c r="X182" s="3" t="s">
        <v>115</v>
      </c>
      <c r="Y182" s="3" t="s">
        <v>243</v>
      </c>
      <c r="Z182" s="3" t="s">
        <v>88</v>
      </c>
      <c r="AA182" s="3" t="s">
        <v>117</v>
      </c>
      <c r="AB182" s="3" t="s">
        <v>90</v>
      </c>
      <c r="AC182" s="3" t="s">
        <v>58</v>
      </c>
      <c r="AD182" s="3"/>
      <c r="AE182" s="3" t="s">
        <v>927</v>
      </c>
      <c r="AF182" s="3" t="s">
        <v>251</v>
      </c>
      <c r="AG182" s="3" t="s">
        <v>923</v>
      </c>
      <c r="AH182" s="3" t="s">
        <v>80</v>
      </c>
      <c r="AI182" s="2" t="s">
        <v>928</v>
      </c>
      <c r="AJ182" s="3" t="s">
        <v>929</v>
      </c>
      <c r="AK182" s="3"/>
      <c r="AL182" s="3"/>
      <c r="AM182" s="4"/>
      <c r="AN182" s="6">
        <v>1.7999999999999999E-2</v>
      </c>
      <c r="AO182" s="6"/>
      <c r="AP182" s="6"/>
      <c r="AQ182" s="3" t="s">
        <v>83</v>
      </c>
    </row>
    <row r="183" spans="1:43" x14ac:dyDescent="0.6">
      <c r="A183" s="2" t="s">
        <v>916</v>
      </c>
      <c r="B183" s="2" t="s">
        <v>45</v>
      </c>
      <c r="C183" s="3"/>
      <c r="D183" s="3"/>
      <c r="E183" s="3" t="s">
        <v>926</v>
      </c>
      <c r="F183" s="3" t="s">
        <v>918</v>
      </c>
      <c r="G183" s="2" t="s">
        <v>242</v>
      </c>
      <c r="H183" s="3" t="s">
        <v>243</v>
      </c>
      <c r="I183" s="3" t="s">
        <v>50</v>
      </c>
      <c r="J183" s="3" t="s">
        <v>161</v>
      </c>
      <c r="K183" s="2" t="s">
        <v>244</v>
      </c>
      <c r="L183" s="2" t="s">
        <v>244</v>
      </c>
      <c r="M183" s="2" t="s">
        <v>919</v>
      </c>
      <c r="N183" s="3" t="s">
        <v>920</v>
      </c>
      <c r="O183" s="3" t="s">
        <v>921</v>
      </c>
      <c r="P183" s="3" t="s">
        <v>922</v>
      </c>
      <c r="Q183" s="4">
        <v>15000</v>
      </c>
      <c r="R183" s="2" t="s">
        <v>56</v>
      </c>
      <c r="S183" s="5">
        <v>1287.5</v>
      </c>
      <c r="T183" s="6">
        <v>3.6999999999999998E-2</v>
      </c>
      <c r="U183" s="5">
        <v>555</v>
      </c>
      <c r="V183" s="4">
        <v>714563</v>
      </c>
      <c r="W183" s="4"/>
      <c r="X183" s="3" t="s">
        <v>115</v>
      </c>
      <c r="Y183" s="3" t="s">
        <v>243</v>
      </c>
      <c r="Z183" s="3" t="s">
        <v>88</v>
      </c>
      <c r="AA183" s="3" t="s">
        <v>117</v>
      </c>
      <c r="AB183" s="3" t="s">
        <v>90</v>
      </c>
      <c r="AC183" s="3" t="s">
        <v>58</v>
      </c>
      <c r="AD183" s="3"/>
      <c r="AE183" s="3" t="s">
        <v>930</v>
      </c>
      <c r="AF183" s="3" t="s">
        <v>251</v>
      </c>
      <c r="AG183" s="3" t="s">
        <v>923</v>
      </c>
      <c r="AH183" s="3" t="s">
        <v>80</v>
      </c>
      <c r="AI183" s="2" t="s">
        <v>928</v>
      </c>
      <c r="AJ183" s="3" t="s">
        <v>929</v>
      </c>
      <c r="AK183" s="3"/>
      <c r="AL183" s="3"/>
      <c r="AM183" s="4"/>
      <c r="AN183" s="6">
        <v>1.7999999999999999E-2</v>
      </c>
      <c r="AO183" s="6"/>
      <c r="AP183" s="6"/>
      <c r="AQ183" s="3" t="s">
        <v>83</v>
      </c>
    </row>
    <row r="184" spans="1:43" x14ac:dyDescent="0.6">
      <c r="A184" s="2" t="s">
        <v>916</v>
      </c>
      <c r="B184" s="2" t="s">
        <v>45</v>
      </c>
      <c r="C184" s="3"/>
      <c r="D184" s="3"/>
      <c r="E184" s="3" t="s">
        <v>931</v>
      </c>
      <c r="F184" s="3" t="s">
        <v>918</v>
      </c>
      <c r="G184" s="2" t="s">
        <v>242</v>
      </c>
      <c r="H184" s="3" t="s">
        <v>243</v>
      </c>
      <c r="I184" s="3" t="s">
        <v>50</v>
      </c>
      <c r="J184" s="3" t="s">
        <v>161</v>
      </c>
      <c r="K184" s="2" t="s">
        <v>244</v>
      </c>
      <c r="L184" s="2" t="s">
        <v>244</v>
      </c>
      <c r="M184" s="2" t="s">
        <v>919</v>
      </c>
      <c r="N184" s="3" t="s">
        <v>920</v>
      </c>
      <c r="O184" s="3" t="s">
        <v>921</v>
      </c>
      <c r="P184" s="3" t="s">
        <v>922</v>
      </c>
      <c r="Q184" s="4">
        <v>2000</v>
      </c>
      <c r="R184" s="2" t="s">
        <v>56</v>
      </c>
      <c r="S184" s="5">
        <v>1287.5</v>
      </c>
      <c r="T184" s="6">
        <v>3.6999999999999998E-2</v>
      </c>
      <c r="U184" s="5">
        <v>74</v>
      </c>
      <c r="V184" s="4">
        <v>95275</v>
      </c>
      <c r="W184" s="4"/>
      <c r="X184" s="3" t="s">
        <v>115</v>
      </c>
      <c r="Y184" s="3" t="s">
        <v>243</v>
      </c>
      <c r="Z184" s="3" t="s">
        <v>88</v>
      </c>
      <c r="AA184" s="3" t="s">
        <v>117</v>
      </c>
      <c r="AB184" s="3" t="s">
        <v>90</v>
      </c>
      <c r="AC184" s="3" t="s">
        <v>58</v>
      </c>
      <c r="AD184" s="3"/>
      <c r="AE184" s="3"/>
      <c r="AF184" s="3" t="s">
        <v>251</v>
      </c>
      <c r="AG184" s="3" t="s">
        <v>923</v>
      </c>
      <c r="AH184" s="3" t="s">
        <v>80</v>
      </c>
      <c r="AI184" s="2" t="s">
        <v>932</v>
      </c>
      <c r="AJ184" s="3" t="s">
        <v>933</v>
      </c>
      <c r="AK184" s="3"/>
      <c r="AL184" s="3"/>
      <c r="AM184" s="4"/>
      <c r="AN184" s="6">
        <v>1.7999999999999999E-2</v>
      </c>
      <c r="AO184" s="6"/>
      <c r="AP184" s="6"/>
      <c r="AQ184" s="3" t="s">
        <v>83</v>
      </c>
    </row>
    <row r="185" spans="1:43" x14ac:dyDescent="0.6">
      <c r="A185" s="2" t="s">
        <v>916</v>
      </c>
      <c r="B185" s="2" t="s">
        <v>45</v>
      </c>
      <c r="C185" s="3"/>
      <c r="D185" s="3"/>
      <c r="E185" s="3" t="s">
        <v>934</v>
      </c>
      <c r="F185" s="3" t="s">
        <v>918</v>
      </c>
      <c r="G185" s="2" t="s">
        <v>242</v>
      </c>
      <c r="H185" s="3" t="s">
        <v>243</v>
      </c>
      <c r="I185" s="3" t="s">
        <v>50</v>
      </c>
      <c r="J185" s="3" t="s">
        <v>161</v>
      </c>
      <c r="K185" s="2" t="s">
        <v>244</v>
      </c>
      <c r="L185" s="2" t="s">
        <v>244</v>
      </c>
      <c r="M185" s="2" t="s">
        <v>287</v>
      </c>
      <c r="N185" s="3" t="s">
        <v>288</v>
      </c>
      <c r="O185" s="3" t="s">
        <v>289</v>
      </c>
      <c r="P185" s="3" t="s">
        <v>290</v>
      </c>
      <c r="Q185" s="4">
        <v>30000</v>
      </c>
      <c r="R185" s="2" t="s">
        <v>56</v>
      </c>
      <c r="S185" s="5">
        <v>1287.5</v>
      </c>
      <c r="T185" s="6">
        <v>3.5889999999999998E-2</v>
      </c>
      <c r="U185" s="5">
        <v>1076.7</v>
      </c>
      <c r="V185" s="4">
        <v>1386251</v>
      </c>
      <c r="W185" s="4"/>
      <c r="X185" s="3" t="s">
        <v>115</v>
      </c>
      <c r="Y185" s="3" t="s">
        <v>243</v>
      </c>
      <c r="Z185" s="3" t="s">
        <v>88</v>
      </c>
      <c r="AA185" s="3" t="s">
        <v>117</v>
      </c>
      <c r="AB185" s="3" t="s">
        <v>90</v>
      </c>
      <c r="AC185" s="3" t="s">
        <v>58</v>
      </c>
      <c r="AD185" s="3"/>
      <c r="AE185" s="3"/>
      <c r="AF185" s="3" t="s">
        <v>251</v>
      </c>
      <c r="AG185" s="3" t="s">
        <v>923</v>
      </c>
      <c r="AH185" s="3" t="s">
        <v>80</v>
      </c>
      <c r="AI185" s="2" t="s">
        <v>935</v>
      </c>
      <c r="AJ185" s="3" t="s">
        <v>936</v>
      </c>
      <c r="AK185" s="3"/>
      <c r="AL185" s="3"/>
      <c r="AM185" s="4"/>
      <c r="AN185" s="6">
        <v>1.7999999999999999E-2</v>
      </c>
      <c r="AO185" s="6"/>
      <c r="AP185" s="6"/>
      <c r="AQ185" s="3" t="s">
        <v>83</v>
      </c>
    </row>
    <row r="186" spans="1:43" x14ac:dyDescent="0.6">
      <c r="A186" s="2" t="s">
        <v>916</v>
      </c>
      <c r="B186" s="2" t="s">
        <v>45</v>
      </c>
      <c r="C186" s="3"/>
      <c r="D186" s="3"/>
      <c r="E186" s="3" t="s">
        <v>937</v>
      </c>
      <c r="F186" s="3" t="s">
        <v>918</v>
      </c>
      <c r="G186" s="2" t="s">
        <v>242</v>
      </c>
      <c r="H186" s="3" t="s">
        <v>243</v>
      </c>
      <c r="I186" s="3" t="s">
        <v>50</v>
      </c>
      <c r="J186" s="3" t="s">
        <v>161</v>
      </c>
      <c r="K186" s="2" t="s">
        <v>244</v>
      </c>
      <c r="L186" s="2" t="s">
        <v>244</v>
      </c>
      <c r="M186" s="2" t="s">
        <v>287</v>
      </c>
      <c r="N186" s="3" t="s">
        <v>288</v>
      </c>
      <c r="O186" s="3" t="s">
        <v>289</v>
      </c>
      <c r="P186" s="3" t="s">
        <v>290</v>
      </c>
      <c r="Q186" s="4">
        <v>75000</v>
      </c>
      <c r="R186" s="2" t="s">
        <v>56</v>
      </c>
      <c r="S186" s="5">
        <v>1287.5</v>
      </c>
      <c r="T186" s="6">
        <v>3.5889999999999998E-2</v>
      </c>
      <c r="U186" s="5">
        <v>2691.75</v>
      </c>
      <c r="V186" s="4">
        <v>3465628</v>
      </c>
      <c r="W186" s="4"/>
      <c r="X186" s="3" t="s">
        <v>115</v>
      </c>
      <c r="Y186" s="3" t="s">
        <v>243</v>
      </c>
      <c r="Z186" s="3" t="s">
        <v>88</v>
      </c>
      <c r="AA186" s="3" t="s">
        <v>117</v>
      </c>
      <c r="AB186" s="3" t="s">
        <v>90</v>
      </c>
      <c r="AC186" s="3" t="s">
        <v>58</v>
      </c>
      <c r="AD186" s="3"/>
      <c r="AE186" s="3"/>
      <c r="AF186" s="3" t="s">
        <v>251</v>
      </c>
      <c r="AG186" s="3" t="s">
        <v>923</v>
      </c>
      <c r="AH186" s="3" t="s">
        <v>80</v>
      </c>
      <c r="AI186" s="2" t="s">
        <v>938</v>
      </c>
      <c r="AJ186" s="3" t="s">
        <v>939</v>
      </c>
      <c r="AK186" s="3"/>
      <c r="AL186" s="3"/>
      <c r="AM186" s="4"/>
      <c r="AN186" s="6">
        <v>1.7999999999999999E-2</v>
      </c>
      <c r="AO186" s="6"/>
      <c r="AP186" s="6"/>
      <c r="AQ186" s="3" t="s">
        <v>83</v>
      </c>
    </row>
    <row r="187" spans="1:43" x14ac:dyDescent="0.6">
      <c r="A187" s="2" t="s">
        <v>916</v>
      </c>
      <c r="B187" s="2" t="s">
        <v>45</v>
      </c>
      <c r="C187" s="3"/>
      <c r="D187" s="3"/>
      <c r="E187" s="3" t="s">
        <v>940</v>
      </c>
      <c r="F187" s="3" t="s">
        <v>918</v>
      </c>
      <c r="G187" s="2" t="s">
        <v>242</v>
      </c>
      <c r="H187" s="3" t="s">
        <v>243</v>
      </c>
      <c r="I187" s="3" t="s">
        <v>50</v>
      </c>
      <c r="J187" s="3" t="s">
        <v>161</v>
      </c>
      <c r="K187" s="2" t="s">
        <v>244</v>
      </c>
      <c r="L187" s="2" t="s">
        <v>244</v>
      </c>
      <c r="M187" s="2" t="s">
        <v>287</v>
      </c>
      <c r="N187" s="3" t="s">
        <v>288</v>
      </c>
      <c r="O187" s="3" t="s">
        <v>289</v>
      </c>
      <c r="P187" s="3" t="s">
        <v>290</v>
      </c>
      <c r="Q187" s="4">
        <v>15000</v>
      </c>
      <c r="R187" s="2" t="s">
        <v>56</v>
      </c>
      <c r="S187" s="5">
        <v>1287.5</v>
      </c>
      <c r="T187" s="6">
        <v>3.5889999999999998E-2</v>
      </c>
      <c r="U187" s="5">
        <v>538.35</v>
      </c>
      <c r="V187" s="4">
        <v>693126</v>
      </c>
      <c r="W187" s="4"/>
      <c r="X187" s="3" t="s">
        <v>115</v>
      </c>
      <c r="Y187" s="3" t="s">
        <v>243</v>
      </c>
      <c r="Z187" s="3" t="s">
        <v>88</v>
      </c>
      <c r="AA187" s="3" t="s">
        <v>117</v>
      </c>
      <c r="AB187" s="3" t="s">
        <v>90</v>
      </c>
      <c r="AC187" s="3" t="s">
        <v>58</v>
      </c>
      <c r="AD187" s="3"/>
      <c r="AE187" s="3"/>
      <c r="AF187" s="3" t="s">
        <v>251</v>
      </c>
      <c r="AG187" s="3" t="s">
        <v>923</v>
      </c>
      <c r="AH187" s="3" t="s">
        <v>80</v>
      </c>
      <c r="AI187" s="2" t="s">
        <v>941</v>
      </c>
      <c r="AJ187" s="3" t="s">
        <v>942</v>
      </c>
      <c r="AK187" s="3"/>
      <c r="AL187" s="3"/>
      <c r="AM187" s="4"/>
      <c r="AN187" s="6">
        <v>1.7999999999999999E-2</v>
      </c>
      <c r="AO187" s="6"/>
      <c r="AP187" s="6"/>
      <c r="AQ187" s="3" t="s">
        <v>83</v>
      </c>
    </row>
    <row r="188" spans="1:43" x14ac:dyDescent="0.6">
      <c r="A188" s="2" t="s">
        <v>916</v>
      </c>
      <c r="B188" s="2" t="s">
        <v>45</v>
      </c>
      <c r="C188" s="3"/>
      <c r="D188" s="3"/>
      <c r="E188" s="3" t="s">
        <v>943</v>
      </c>
      <c r="F188" s="3" t="s">
        <v>918</v>
      </c>
      <c r="G188" s="2" t="s">
        <v>242</v>
      </c>
      <c r="H188" s="3" t="s">
        <v>243</v>
      </c>
      <c r="I188" s="3" t="s">
        <v>50</v>
      </c>
      <c r="J188" s="3" t="s">
        <v>161</v>
      </c>
      <c r="K188" s="2" t="s">
        <v>244</v>
      </c>
      <c r="L188" s="2" t="s">
        <v>244</v>
      </c>
      <c r="M188" s="2" t="s">
        <v>287</v>
      </c>
      <c r="N188" s="3" t="s">
        <v>288</v>
      </c>
      <c r="O188" s="3" t="s">
        <v>289</v>
      </c>
      <c r="P188" s="3" t="s">
        <v>290</v>
      </c>
      <c r="Q188" s="4">
        <v>30000</v>
      </c>
      <c r="R188" s="2" t="s">
        <v>56</v>
      </c>
      <c r="S188" s="5">
        <v>1287.5</v>
      </c>
      <c r="T188" s="6">
        <v>3.5889999999999998E-2</v>
      </c>
      <c r="U188" s="5">
        <v>1076.7</v>
      </c>
      <c r="V188" s="4">
        <v>1386251</v>
      </c>
      <c r="W188" s="4"/>
      <c r="X188" s="3" t="s">
        <v>115</v>
      </c>
      <c r="Y188" s="3" t="s">
        <v>243</v>
      </c>
      <c r="Z188" s="3" t="s">
        <v>88</v>
      </c>
      <c r="AA188" s="3" t="s">
        <v>117</v>
      </c>
      <c r="AB188" s="3" t="s">
        <v>90</v>
      </c>
      <c r="AC188" s="3" t="s">
        <v>58</v>
      </c>
      <c r="AD188" s="3"/>
      <c r="AE188" s="3"/>
      <c r="AF188" s="3" t="s">
        <v>251</v>
      </c>
      <c r="AG188" s="3" t="s">
        <v>923</v>
      </c>
      <c r="AH188" s="3" t="s">
        <v>80</v>
      </c>
      <c r="AI188" s="2" t="s">
        <v>944</v>
      </c>
      <c r="AJ188" s="3" t="s">
        <v>945</v>
      </c>
      <c r="AK188" s="3"/>
      <c r="AL188" s="3"/>
      <c r="AM188" s="4"/>
      <c r="AN188" s="6">
        <v>1.7999999999999999E-2</v>
      </c>
      <c r="AO188" s="6"/>
      <c r="AP188" s="6"/>
      <c r="AQ188" s="3" t="s">
        <v>83</v>
      </c>
    </row>
    <row r="189" spans="1:43" x14ac:dyDescent="0.6">
      <c r="A189" s="2" t="s">
        <v>916</v>
      </c>
      <c r="B189" s="2" t="s">
        <v>45</v>
      </c>
      <c r="C189" s="3"/>
      <c r="D189" s="3"/>
      <c r="E189" s="3" t="s">
        <v>946</v>
      </c>
      <c r="F189" s="3" t="s">
        <v>918</v>
      </c>
      <c r="G189" s="2" t="s">
        <v>242</v>
      </c>
      <c r="H189" s="3" t="s">
        <v>243</v>
      </c>
      <c r="I189" s="3" t="s">
        <v>50</v>
      </c>
      <c r="J189" s="3" t="s">
        <v>161</v>
      </c>
      <c r="K189" s="2" t="s">
        <v>244</v>
      </c>
      <c r="L189" s="2" t="s">
        <v>244</v>
      </c>
      <c r="M189" s="2" t="s">
        <v>393</v>
      </c>
      <c r="N189" s="3" t="s">
        <v>394</v>
      </c>
      <c r="O189" s="3" t="s">
        <v>395</v>
      </c>
      <c r="P189" s="3" t="s">
        <v>396</v>
      </c>
      <c r="Q189" s="4">
        <v>3000</v>
      </c>
      <c r="R189" s="2" t="s">
        <v>56</v>
      </c>
      <c r="S189" s="5">
        <v>1287.5</v>
      </c>
      <c r="T189" s="6">
        <v>2.8000000000000001E-2</v>
      </c>
      <c r="U189" s="5">
        <v>84</v>
      </c>
      <c r="V189" s="4">
        <v>108150</v>
      </c>
      <c r="W189" s="4"/>
      <c r="X189" s="3" t="s">
        <v>115</v>
      </c>
      <c r="Y189" s="3" t="s">
        <v>243</v>
      </c>
      <c r="Z189" s="3" t="s">
        <v>88</v>
      </c>
      <c r="AA189" s="3" t="s">
        <v>117</v>
      </c>
      <c r="AB189" s="3" t="s">
        <v>90</v>
      </c>
      <c r="AC189" s="3" t="s">
        <v>58</v>
      </c>
      <c r="AD189" s="3"/>
      <c r="AE189" s="3"/>
      <c r="AF189" s="3" t="s">
        <v>251</v>
      </c>
      <c r="AG189" s="3" t="s">
        <v>923</v>
      </c>
      <c r="AH189" s="3" t="s">
        <v>80</v>
      </c>
      <c r="AI189" s="2" t="s">
        <v>947</v>
      </c>
      <c r="AJ189" s="3" t="s">
        <v>948</v>
      </c>
      <c r="AK189" s="3"/>
      <c r="AL189" s="3"/>
      <c r="AM189" s="4"/>
      <c r="AN189" s="6">
        <v>1.7999999999999999E-2</v>
      </c>
      <c r="AO189" s="6"/>
      <c r="AP189" s="6"/>
      <c r="AQ189" s="3" t="s">
        <v>83</v>
      </c>
    </row>
    <row r="190" spans="1:43" x14ac:dyDescent="0.6">
      <c r="A190" s="2" t="s">
        <v>916</v>
      </c>
      <c r="B190" s="2" t="s">
        <v>45</v>
      </c>
      <c r="C190" s="3"/>
      <c r="D190" s="3"/>
      <c r="E190" s="3" t="s">
        <v>949</v>
      </c>
      <c r="F190" s="3" t="s">
        <v>918</v>
      </c>
      <c r="G190" s="2" t="s">
        <v>242</v>
      </c>
      <c r="H190" s="3" t="s">
        <v>243</v>
      </c>
      <c r="I190" s="3" t="s">
        <v>50</v>
      </c>
      <c r="J190" s="3" t="s">
        <v>161</v>
      </c>
      <c r="K190" s="2" t="s">
        <v>244</v>
      </c>
      <c r="L190" s="2" t="s">
        <v>244</v>
      </c>
      <c r="M190" s="2" t="s">
        <v>393</v>
      </c>
      <c r="N190" s="3" t="s">
        <v>394</v>
      </c>
      <c r="O190" s="3" t="s">
        <v>395</v>
      </c>
      <c r="P190" s="3" t="s">
        <v>396</v>
      </c>
      <c r="Q190" s="4">
        <v>3000</v>
      </c>
      <c r="R190" s="2" t="s">
        <v>56</v>
      </c>
      <c r="S190" s="5">
        <v>1287.5</v>
      </c>
      <c r="T190" s="6">
        <v>2.8000000000000001E-2</v>
      </c>
      <c r="U190" s="5">
        <v>84</v>
      </c>
      <c r="V190" s="4">
        <v>108150</v>
      </c>
      <c r="W190" s="4"/>
      <c r="X190" s="3" t="s">
        <v>115</v>
      </c>
      <c r="Y190" s="3" t="s">
        <v>243</v>
      </c>
      <c r="Z190" s="3" t="s">
        <v>88</v>
      </c>
      <c r="AA190" s="3" t="s">
        <v>117</v>
      </c>
      <c r="AB190" s="3" t="s">
        <v>90</v>
      </c>
      <c r="AC190" s="3" t="s">
        <v>58</v>
      </c>
      <c r="AD190" s="3"/>
      <c r="AE190" s="3"/>
      <c r="AF190" s="3" t="s">
        <v>251</v>
      </c>
      <c r="AG190" s="3" t="s">
        <v>923</v>
      </c>
      <c r="AH190" s="3" t="s">
        <v>80</v>
      </c>
      <c r="AI190" s="2" t="s">
        <v>950</v>
      </c>
      <c r="AJ190" s="3" t="s">
        <v>951</v>
      </c>
      <c r="AK190" s="3"/>
      <c r="AL190" s="3"/>
      <c r="AM190" s="4"/>
      <c r="AN190" s="6">
        <v>1.7999999999999999E-2</v>
      </c>
      <c r="AO190" s="6"/>
      <c r="AP190" s="6"/>
      <c r="AQ190" s="3" t="s">
        <v>83</v>
      </c>
    </row>
    <row r="191" spans="1:43" x14ac:dyDescent="0.6">
      <c r="A191" s="2" t="s">
        <v>916</v>
      </c>
      <c r="B191" s="2" t="s">
        <v>45</v>
      </c>
      <c r="C191" s="3"/>
      <c r="D191" s="3"/>
      <c r="E191" s="3" t="s">
        <v>952</v>
      </c>
      <c r="F191" s="3" t="s">
        <v>918</v>
      </c>
      <c r="G191" s="2" t="s">
        <v>242</v>
      </c>
      <c r="H191" s="3" t="s">
        <v>243</v>
      </c>
      <c r="I191" s="3" t="s">
        <v>50</v>
      </c>
      <c r="J191" s="3" t="s">
        <v>161</v>
      </c>
      <c r="K191" s="2" t="s">
        <v>244</v>
      </c>
      <c r="L191" s="2" t="s">
        <v>244</v>
      </c>
      <c r="M191" s="2" t="s">
        <v>393</v>
      </c>
      <c r="N191" s="3" t="s">
        <v>394</v>
      </c>
      <c r="O191" s="3" t="s">
        <v>395</v>
      </c>
      <c r="P191" s="3" t="s">
        <v>396</v>
      </c>
      <c r="Q191" s="4">
        <v>3000</v>
      </c>
      <c r="R191" s="2" t="s">
        <v>56</v>
      </c>
      <c r="S191" s="5">
        <v>1287.5</v>
      </c>
      <c r="T191" s="6">
        <v>2.8000000000000001E-2</v>
      </c>
      <c r="U191" s="5">
        <v>84</v>
      </c>
      <c r="V191" s="4">
        <v>108150</v>
      </c>
      <c r="W191" s="4"/>
      <c r="X191" s="3" t="s">
        <v>115</v>
      </c>
      <c r="Y191" s="3" t="s">
        <v>243</v>
      </c>
      <c r="Z191" s="3" t="s">
        <v>88</v>
      </c>
      <c r="AA191" s="3" t="s">
        <v>117</v>
      </c>
      <c r="AB191" s="3" t="s">
        <v>90</v>
      </c>
      <c r="AC191" s="3" t="s">
        <v>58</v>
      </c>
      <c r="AD191" s="3"/>
      <c r="AE191" s="3"/>
      <c r="AF191" s="3" t="s">
        <v>251</v>
      </c>
      <c r="AG191" s="3" t="s">
        <v>923</v>
      </c>
      <c r="AH191" s="3" t="s">
        <v>80</v>
      </c>
      <c r="AI191" s="2" t="s">
        <v>953</v>
      </c>
      <c r="AJ191" s="3" t="s">
        <v>954</v>
      </c>
      <c r="AK191" s="3"/>
      <c r="AL191" s="3"/>
      <c r="AM191" s="4"/>
      <c r="AN191" s="6">
        <v>1.7999999999999999E-2</v>
      </c>
      <c r="AO191" s="6"/>
      <c r="AP191" s="6"/>
      <c r="AQ191" s="3" t="s">
        <v>83</v>
      </c>
    </row>
    <row r="192" spans="1:43" x14ac:dyDescent="0.6">
      <c r="A192" s="2" t="s">
        <v>916</v>
      </c>
      <c r="B192" s="2" t="s">
        <v>45</v>
      </c>
      <c r="C192" s="3"/>
      <c r="D192" s="3"/>
      <c r="E192" s="3" t="s">
        <v>955</v>
      </c>
      <c r="F192" s="3" t="s">
        <v>918</v>
      </c>
      <c r="G192" s="2" t="s">
        <v>242</v>
      </c>
      <c r="H192" s="3" t="s">
        <v>243</v>
      </c>
      <c r="I192" s="3" t="s">
        <v>50</v>
      </c>
      <c r="J192" s="3" t="s">
        <v>161</v>
      </c>
      <c r="K192" s="2" t="s">
        <v>244</v>
      </c>
      <c r="L192" s="2" t="s">
        <v>244</v>
      </c>
      <c r="M192" s="2" t="s">
        <v>393</v>
      </c>
      <c r="N192" s="3" t="s">
        <v>394</v>
      </c>
      <c r="O192" s="3" t="s">
        <v>395</v>
      </c>
      <c r="P192" s="3" t="s">
        <v>396</v>
      </c>
      <c r="Q192" s="4">
        <v>6000</v>
      </c>
      <c r="R192" s="2" t="s">
        <v>56</v>
      </c>
      <c r="S192" s="5">
        <v>1287.5</v>
      </c>
      <c r="T192" s="6">
        <v>2.8000000000000001E-2</v>
      </c>
      <c r="U192" s="5">
        <v>168</v>
      </c>
      <c r="V192" s="4">
        <v>216300</v>
      </c>
      <c r="W192" s="4"/>
      <c r="X192" s="3" t="s">
        <v>115</v>
      </c>
      <c r="Y192" s="3" t="s">
        <v>243</v>
      </c>
      <c r="Z192" s="3" t="s">
        <v>88</v>
      </c>
      <c r="AA192" s="3" t="s">
        <v>117</v>
      </c>
      <c r="AB192" s="3" t="s">
        <v>90</v>
      </c>
      <c r="AC192" s="3" t="s">
        <v>58</v>
      </c>
      <c r="AD192" s="3"/>
      <c r="AE192" s="3" t="s">
        <v>192</v>
      </c>
      <c r="AF192" s="3" t="s">
        <v>251</v>
      </c>
      <c r="AG192" s="3" t="s">
        <v>923</v>
      </c>
      <c r="AH192" s="3" t="s">
        <v>80</v>
      </c>
      <c r="AI192" s="2" t="s">
        <v>956</v>
      </c>
      <c r="AJ192" s="3" t="s">
        <v>957</v>
      </c>
      <c r="AK192" s="3"/>
      <c r="AL192" s="3"/>
      <c r="AM192" s="4"/>
      <c r="AN192" s="6">
        <v>1.7999999999999999E-2</v>
      </c>
      <c r="AO192" s="6"/>
      <c r="AP192" s="6"/>
      <c r="AQ192" s="3" t="s">
        <v>83</v>
      </c>
    </row>
    <row r="193" spans="1:43" x14ac:dyDescent="0.6">
      <c r="A193" s="2" t="s">
        <v>916</v>
      </c>
      <c r="B193" s="2" t="s">
        <v>45</v>
      </c>
      <c r="C193" s="3"/>
      <c r="D193" s="3"/>
      <c r="E193" s="3" t="s">
        <v>958</v>
      </c>
      <c r="F193" s="3" t="s">
        <v>918</v>
      </c>
      <c r="G193" s="2" t="s">
        <v>242</v>
      </c>
      <c r="H193" s="3" t="s">
        <v>243</v>
      </c>
      <c r="I193" s="3" t="s">
        <v>50</v>
      </c>
      <c r="J193" s="3" t="s">
        <v>161</v>
      </c>
      <c r="K193" s="2" t="s">
        <v>244</v>
      </c>
      <c r="L193" s="2" t="s">
        <v>244</v>
      </c>
      <c r="M193" s="2" t="s">
        <v>382</v>
      </c>
      <c r="N193" s="3" t="s">
        <v>383</v>
      </c>
      <c r="O193" s="3" t="s">
        <v>384</v>
      </c>
      <c r="P193" s="3" t="s">
        <v>385</v>
      </c>
      <c r="Q193" s="4">
        <v>16000</v>
      </c>
      <c r="R193" s="2" t="s">
        <v>56</v>
      </c>
      <c r="S193" s="5">
        <v>1287.5</v>
      </c>
      <c r="T193" s="6">
        <v>0.08</v>
      </c>
      <c r="U193" s="5">
        <v>1280</v>
      </c>
      <c r="V193" s="4">
        <v>1648000</v>
      </c>
      <c r="W193" s="4"/>
      <c r="X193" s="3" t="s">
        <v>115</v>
      </c>
      <c r="Y193" s="3" t="s">
        <v>243</v>
      </c>
      <c r="Z193" s="3" t="s">
        <v>88</v>
      </c>
      <c r="AA193" s="3" t="s">
        <v>117</v>
      </c>
      <c r="AB193" s="3" t="s">
        <v>386</v>
      </c>
      <c r="AC193" s="3" t="s">
        <v>58</v>
      </c>
      <c r="AD193" s="3"/>
      <c r="AE193" s="3" t="s">
        <v>192</v>
      </c>
      <c r="AF193" s="3" t="s">
        <v>251</v>
      </c>
      <c r="AG193" s="3" t="s">
        <v>923</v>
      </c>
      <c r="AH193" s="3" t="s">
        <v>80</v>
      </c>
      <c r="AI193" s="2" t="s">
        <v>959</v>
      </c>
      <c r="AJ193" s="3" t="s">
        <v>960</v>
      </c>
      <c r="AK193" s="3"/>
      <c r="AL193" s="3"/>
      <c r="AM193" s="4"/>
      <c r="AN193" s="6">
        <v>7.0000000000000007E-2</v>
      </c>
      <c r="AO193" s="6"/>
      <c r="AP193" s="6"/>
      <c r="AQ193" s="3" t="s">
        <v>123</v>
      </c>
    </row>
    <row r="194" spans="1:43" x14ac:dyDescent="0.6">
      <c r="A194" s="2" t="s">
        <v>916</v>
      </c>
      <c r="B194" s="2" t="s">
        <v>45</v>
      </c>
      <c r="C194" s="3"/>
      <c r="D194" s="3"/>
      <c r="E194" s="3" t="s">
        <v>961</v>
      </c>
      <c r="F194" s="3" t="s">
        <v>918</v>
      </c>
      <c r="G194" s="2" t="s">
        <v>242</v>
      </c>
      <c r="H194" s="3" t="s">
        <v>243</v>
      </c>
      <c r="I194" s="3" t="s">
        <v>50</v>
      </c>
      <c r="J194" s="3" t="s">
        <v>161</v>
      </c>
      <c r="K194" s="2" t="s">
        <v>244</v>
      </c>
      <c r="L194" s="2" t="s">
        <v>244</v>
      </c>
      <c r="M194" s="2" t="s">
        <v>382</v>
      </c>
      <c r="N194" s="3" t="s">
        <v>383</v>
      </c>
      <c r="O194" s="3" t="s">
        <v>384</v>
      </c>
      <c r="P194" s="3" t="s">
        <v>385</v>
      </c>
      <c r="Q194" s="4">
        <v>8000</v>
      </c>
      <c r="R194" s="2" t="s">
        <v>56</v>
      </c>
      <c r="S194" s="5">
        <v>1287.5</v>
      </c>
      <c r="T194" s="6">
        <v>0.08</v>
      </c>
      <c r="U194" s="5">
        <v>640</v>
      </c>
      <c r="V194" s="4">
        <v>824000</v>
      </c>
      <c r="W194" s="4"/>
      <c r="X194" s="3" t="s">
        <v>115</v>
      </c>
      <c r="Y194" s="3" t="s">
        <v>243</v>
      </c>
      <c r="Z194" s="3" t="s">
        <v>88</v>
      </c>
      <c r="AA194" s="3" t="s">
        <v>117</v>
      </c>
      <c r="AB194" s="3" t="s">
        <v>386</v>
      </c>
      <c r="AC194" s="3" t="s">
        <v>58</v>
      </c>
      <c r="AD194" s="3"/>
      <c r="AE194" s="3" t="s">
        <v>192</v>
      </c>
      <c r="AF194" s="3" t="s">
        <v>251</v>
      </c>
      <c r="AG194" s="3" t="s">
        <v>923</v>
      </c>
      <c r="AH194" s="3" t="s">
        <v>80</v>
      </c>
      <c r="AI194" s="2" t="s">
        <v>962</v>
      </c>
      <c r="AJ194" s="3" t="s">
        <v>963</v>
      </c>
      <c r="AK194" s="3"/>
      <c r="AL194" s="3"/>
      <c r="AM194" s="4"/>
      <c r="AN194" s="6">
        <v>7.0000000000000007E-2</v>
      </c>
      <c r="AO194" s="6"/>
      <c r="AP194" s="6"/>
      <c r="AQ194" s="3" t="s">
        <v>123</v>
      </c>
    </row>
    <row r="195" spans="1:43" x14ac:dyDescent="0.6">
      <c r="A195" s="2" t="s">
        <v>916</v>
      </c>
      <c r="B195" s="2" t="s">
        <v>45</v>
      </c>
      <c r="C195" s="3"/>
      <c r="D195" s="3"/>
      <c r="E195" s="3" t="s">
        <v>964</v>
      </c>
      <c r="F195" s="3" t="s">
        <v>918</v>
      </c>
      <c r="G195" s="2" t="s">
        <v>242</v>
      </c>
      <c r="H195" s="3" t="s">
        <v>243</v>
      </c>
      <c r="I195" s="3" t="s">
        <v>50</v>
      </c>
      <c r="J195" s="3" t="s">
        <v>161</v>
      </c>
      <c r="K195" s="2" t="s">
        <v>244</v>
      </c>
      <c r="L195" s="2" t="s">
        <v>244</v>
      </c>
      <c r="M195" s="2" t="s">
        <v>382</v>
      </c>
      <c r="N195" s="3" t="s">
        <v>383</v>
      </c>
      <c r="O195" s="3" t="s">
        <v>384</v>
      </c>
      <c r="P195" s="3" t="s">
        <v>385</v>
      </c>
      <c r="Q195" s="4">
        <v>24000</v>
      </c>
      <c r="R195" s="2" t="s">
        <v>56</v>
      </c>
      <c r="S195" s="5">
        <v>1287.5</v>
      </c>
      <c r="T195" s="6">
        <v>0.08</v>
      </c>
      <c r="U195" s="5">
        <v>1920</v>
      </c>
      <c r="V195" s="4">
        <v>2472000</v>
      </c>
      <c r="W195" s="4"/>
      <c r="X195" s="3" t="s">
        <v>115</v>
      </c>
      <c r="Y195" s="3" t="s">
        <v>243</v>
      </c>
      <c r="Z195" s="3" t="s">
        <v>88</v>
      </c>
      <c r="AA195" s="3" t="s">
        <v>117</v>
      </c>
      <c r="AB195" s="3" t="s">
        <v>386</v>
      </c>
      <c r="AC195" s="3" t="s">
        <v>58</v>
      </c>
      <c r="AD195" s="3"/>
      <c r="AE195" s="3" t="s">
        <v>192</v>
      </c>
      <c r="AF195" s="3" t="s">
        <v>251</v>
      </c>
      <c r="AG195" s="3" t="s">
        <v>923</v>
      </c>
      <c r="AH195" s="3" t="s">
        <v>80</v>
      </c>
      <c r="AI195" s="2" t="s">
        <v>965</v>
      </c>
      <c r="AJ195" s="3" t="s">
        <v>966</v>
      </c>
      <c r="AK195" s="3"/>
      <c r="AL195" s="3"/>
      <c r="AM195" s="4"/>
      <c r="AN195" s="6">
        <v>7.0000000000000007E-2</v>
      </c>
      <c r="AO195" s="6"/>
      <c r="AP195" s="6"/>
      <c r="AQ195" s="3" t="s">
        <v>123</v>
      </c>
    </row>
    <row r="196" spans="1:43" x14ac:dyDescent="0.6">
      <c r="A196" s="2" t="s">
        <v>916</v>
      </c>
      <c r="B196" s="2" t="s">
        <v>45</v>
      </c>
      <c r="C196" s="3"/>
      <c r="D196" s="3"/>
      <c r="E196" s="3" t="s">
        <v>967</v>
      </c>
      <c r="F196" s="3" t="s">
        <v>918</v>
      </c>
      <c r="G196" s="2" t="s">
        <v>242</v>
      </c>
      <c r="H196" s="3" t="s">
        <v>243</v>
      </c>
      <c r="I196" s="3" t="s">
        <v>50</v>
      </c>
      <c r="J196" s="3" t="s">
        <v>161</v>
      </c>
      <c r="K196" s="2" t="s">
        <v>244</v>
      </c>
      <c r="L196" s="2" t="s">
        <v>244</v>
      </c>
      <c r="M196" s="2" t="s">
        <v>361</v>
      </c>
      <c r="N196" s="3" t="s">
        <v>362</v>
      </c>
      <c r="O196" s="3" t="s">
        <v>363</v>
      </c>
      <c r="P196" s="3" t="s">
        <v>364</v>
      </c>
      <c r="Q196" s="4">
        <v>4000</v>
      </c>
      <c r="R196" s="2" t="s">
        <v>56</v>
      </c>
      <c r="S196" s="5">
        <v>1287.5</v>
      </c>
      <c r="T196" s="6">
        <v>0.06</v>
      </c>
      <c r="U196" s="5">
        <v>240</v>
      </c>
      <c r="V196" s="4">
        <v>309000</v>
      </c>
      <c r="W196" s="4"/>
      <c r="X196" s="3" t="s">
        <v>115</v>
      </c>
      <c r="Y196" s="3" t="s">
        <v>243</v>
      </c>
      <c r="Z196" s="3" t="s">
        <v>74</v>
      </c>
      <c r="AA196" s="3" t="s">
        <v>75</v>
      </c>
      <c r="AB196" s="3" t="s">
        <v>365</v>
      </c>
      <c r="AC196" s="3" t="s">
        <v>58</v>
      </c>
      <c r="AD196" s="3"/>
      <c r="AE196" s="3"/>
      <c r="AF196" s="3" t="s">
        <v>251</v>
      </c>
      <c r="AG196" s="3" t="s">
        <v>923</v>
      </c>
      <c r="AH196" s="3" t="s">
        <v>80</v>
      </c>
      <c r="AI196" s="2" t="s">
        <v>968</v>
      </c>
      <c r="AJ196" s="3" t="s">
        <v>969</v>
      </c>
      <c r="AK196" s="3"/>
      <c r="AL196" s="3"/>
      <c r="AM196" s="4"/>
      <c r="AN196" s="6">
        <v>4.4999999999999998E-2</v>
      </c>
      <c r="AO196" s="6"/>
      <c r="AP196" s="6"/>
      <c r="AQ196" s="3" t="s">
        <v>83</v>
      </c>
    </row>
    <row r="197" spans="1:43" x14ac:dyDescent="0.6">
      <c r="A197" s="2" t="s">
        <v>916</v>
      </c>
      <c r="B197" s="2" t="s">
        <v>45</v>
      </c>
      <c r="C197" s="3"/>
      <c r="D197" s="3"/>
      <c r="E197" s="3" t="s">
        <v>970</v>
      </c>
      <c r="F197" s="3" t="s">
        <v>918</v>
      </c>
      <c r="G197" s="2" t="s">
        <v>242</v>
      </c>
      <c r="H197" s="3" t="s">
        <v>243</v>
      </c>
      <c r="I197" s="3" t="s">
        <v>50</v>
      </c>
      <c r="J197" s="3" t="s">
        <v>161</v>
      </c>
      <c r="K197" s="2" t="s">
        <v>244</v>
      </c>
      <c r="L197" s="2" t="s">
        <v>244</v>
      </c>
      <c r="M197" s="2" t="s">
        <v>435</v>
      </c>
      <c r="N197" s="3" t="s">
        <v>436</v>
      </c>
      <c r="O197" s="3" t="s">
        <v>437</v>
      </c>
      <c r="P197" s="3" t="s">
        <v>243</v>
      </c>
      <c r="Q197" s="4">
        <v>3348</v>
      </c>
      <c r="R197" s="2" t="s">
        <v>56</v>
      </c>
      <c r="S197" s="5">
        <v>1287.5</v>
      </c>
      <c r="T197" s="6">
        <v>0.93</v>
      </c>
      <c r="U197" s="5">
        <v>3113.64</v>
      </c>
      <c r="V197" s="4">
        <v>4008812</v>
      </c>
      <c r="W197" s="4"/>
      <c r="X197" s="3" t="s">
        <v>115</v>
      </c>
      <c r="Y197" s="3" t="s">
        <v>243</v>
      </c>
      <c r="Z197" s="3" t="s">
        <v>429</v>
      </c>
      <c r="AA197" s="3" t="s">
        <v>430</v>
      </c>
      <c r="AB197" s="3" t="s">
        <v>431</v>
      </c>
      <c r="AC197" s="3" t="s">
        <v>58</v>
      </c>
      <c r="AD197" s="3"/>
      <c r="AE197" s="3"/>
      <c r="AF197" s="3" t="s">
        <v>251</v>
      </c>
      <c r="AG197" s="3" t="s">
        <v>923</v>
      </c>
      <c r="AH197" s="3" t="s">
        <v>80</v>
      </c>
      <c r="AI197" s="2" t="s">
        <v>971</v>
      </c>
      <c r="AJ197" s="3" t="s">
        <v>972</v>
      </c>
      <c r="AK197" s="3"/>
      <c r="AL197" s="3"/>
      <c r="AM197" s="4"/>
      <c r="AN197" s="6">
        <v>0.79049999999999998</v>
      </c>
      <c r="AO197" s="6"/>
      <c r="AP197" s="6"/>
      <c r="AQ197" s="3" t="s">
        <v>123</v>
      </c>
    </row>
    <row r="198" spans="1:43" x14ac:dyDescent="0.6">
      <c r="A198" s="2" t="s">
        <v>916</v>
      </c>
      <c r="B198" s="2" t="s">
        <v>45</v>
      </c>
      <c r="C198" s="3"/>
      <c r="D198" s="3"/>
      <c r="E198" s="3" t="s">
        <v>973</v>
      </c>
      <c r="F198" s="3" t="s">
        <v>918</v>
      </c>
      <c r="G198" s="2" t="s">
        <v>242</v>
      </c>
      <c r="H198" s="3" t="s">
        <v>243</v>
      </c>
      <c r="I198" s="3" t="s">
        <v>50</v>
      </c>
      <c r="J198" s="3" t="s">
        <v>161</v>
      </c>
      <c r="K198" s="2" t="s">
        <v>244</v>
      </c>
      <c r="L198" s="2" t="s">
        <v>244</v>
      </c>
      <c r="M198" s="2" t="s">
        <v>435</v>
      </c>
      <c r="N198" s="3" t="s">
        <v>436</v>
      </c>
      <c r="O198" s="3" t="s">
        <v>437</v>
      </c>
      <c r="P198" s="3" t="s">
        <v>243</v>
      </c>
      <c r="Q198" s="4">
        <v>54</v>
      </c>
      <c r="R198" s="2" t="s">
        <v>56</v>
      </c>
      <c r="S198" s="5">
        <v>1287.5</v>
      </c>
      <c r="T198" s="6">
        <v>0.93</v>
      </c>
      <c r="U198" s="5">
        <v>50.22</v>
      </c>
      <c r="V198" s="4">
        <v>64658</v>
      </c>
      <c r="W198" s="4"/>
      <c r="X198" s="3" t="s">
        <v>115</v>
      </c>
      <c r="Y198" s="3" t="s">
        <v>243</v>
      </c>
      <c r="Z198" s="3" t="s">
        <v>429</v>
      </c>
      <c r="AA198" s="3" t="s">
        <v>430</v>
      </c>
      <c r="AB198" s="3" t="s">
        <v>431</v>
      </c>
      <c r="AC198" s="3" t="s">
        <v>58</v>
      </c>
      <c r="AD198" s="3"/>
      <c r="AE198" s="3" t="s">
        <v>192</v>
      </c>
      <c r="AF198" s="3" t="s">
        <v>251</v>
      </c>
      <c r="AG198" s="3" t="s">
        <v>923</v>
      </c>
      <c r="AH198" s="3" t="s">
        <v>80</v>
      </c>
      <c r="AI198" s="2" t="s">
        <v>974</v>
      </c>
      <c r="AJ198" s="3" t="s">
        <v>975</v>
      </c>
      <c r="AK198" s="3"/>
      <c r="AL198" s="3"/>
      <c r="AM198" s="4"/>
      <c r="AN198" s="6">
        <v>0.79049999999999998</v>
      </c>
      <c r="AO198" s="6"/>
      <c r="AP198" s="6"/>
      <c r="AQ198" s="3" t="s">
        <v>123</v>
      </c>
    </row>
    <row r="199" spans="1:43" x14ac:dyDescent="0.6">
      <c r="A199" s="2" t="s">
        <v>916</v>
      </c>
      <c r="B199" s="2" t="s">
        <v>45</v>
      </c>
      <c r="C199" s="3"/>
      <c r="D199" s="3"/>
      <c r="E199" s="3" t="s">
        <v>976</v>
      </c>
      <c r="F199" s="3" t="s">
        <v>918</v>
      </c>
      <c r="G199" s="2" t="s">
        <v>242</v>
      </c>
      <c r="H199" s="3" t="s">
        <v>243</v>
      </c>
      <c r="I199" s="3" t="s">
        <v>50</v>
      </c>
      <c r="J199" s="3" t="s">
        <v>161</v>
      </c>
      <c r="K199" s="2" t="s">
        <v>244</v>
      </c>
      <c r="L199" s="2" t="s">
        <v>244</v>
      </c>
      <c r="M199" s="2" t="s">
        <v>426</v>
      </c>
      <c r="N199" s="3" t="s">
        <v>427</v>
      </c>
      <c r="O199" s="3" t="s">
        <v>428</v>
      </c>
      <c r="P199" s="3" t="s">
        <v>243</v>
      </c>
      <c r="Q199" s="4">
        <v>2064</v>
      </c>
      <c r="R199" s="2" t="s">
        <v>56</v>
      </c>
      <c r="S199" s="5">
        <v>1287.5</v>
      </c>
      <c r="T199" s="6">
        <v>0.52</v>
      </c>
      <c r="U199" s="5">
        <v>1073.28</v>
      </c>
      <c r="V199" s="4">
        <v>1381848</v>
      </c>
      <c r="W199" s="4"/>
      <c r="X199" s="3" t="s">
        <v>115</v>
      </c>
      <c r="Y199" s="3" t="s">
        <v>243</v>
      </c>
      <c r="Z199" s="3" t="s">
        <v>429</v>
      </c>
      <c r="AA199" s="3" t="s">
        <v>430</v>
      </c>
      <c r="AB199" s="3" t="s">
        <v>431</v>
      </c>
      <c r="AC199" s="3" t="s">
        <v>58</v>
      </c>
      <c r="AD199" s="3"/>
      <c r="AE199" s="3"/>
      <c r="AF199" s="3" t="s">
        <v>251</v>
      </c>
      <c r="AG199" s="3" t="s">
        <v>923</v>
      </c>
      <c r="AH199" s="3" t="s">
        <v>80</v>
      </c>
      <c r="AI199" s="2" t="s">
        <v>977</v>
      </c>
      <c r="AJ199" s="3" t="s">
        <v>978</v>
      </c>
      <c r="AK199" s="3"/>
      <c r="AL199" s="3"/>
      <c r="AM199" s="4"/>
      <c r="AN199" s="6">
        <v>0.45942</v>
      </c>
      <c r="AO199" s="6"/>
      <c r="AP199" s="6"/>
      <c r="AQ199" s="3" t="s">
        <v>123</v>
      </c>
    </row>
    <row r="200" spans="1:43" x14ac:dyDescent="0.6">
      <c r="A200" s="2" t="s">
        <v>916</v>
      </c>
      <c r="B200" s="2" t="s">
        <v>45</v>
      </c>
      <c r="C200" s="3"/>
      <c r="D200" s="3"/>
      <c r="E200" s="3" t="s">
        <v>979</v>
      </c>
      <c r="F200" s="3" t="s">
        <v>918</v>
      </c>
      <c r="G200" s="2" t="s">
        <v>242</v>
      </c>
      <c r="H200" s="3" t="s">
        <v>243</v>
      </c>
      <c r="I200" s="3" t="s">
        <v>50</v>
      </c>
      <c r="J200" s="3" t="s">
        <v>161</v>
      </c>
      <c r="K200" s="2" t="s">
        <v>244</v>
      </c>
      <c r="L200" s="2" t="s">
        <v>244</v>
      </c>
      <c r="M200" s="2" t="s">
        <v>426</v>
      </c>
      <c r="N200" s="3" t="s">
        <v>427</v>
      </c>
      <c r="O200" s="3" t="s">
        <v>428</v>
      </c>
      <c r="P200" s="3" t="s">
        <v>243</v>
      </c>
      <c r="Q200" s="4">
        <v>4860</v>
      </c>
      <c r="R200" s="2" t="s">
        <v>56</v>
      </c>
      <c r="S200" s="5">
        <v>1287.5</v>
      </c>
      <c r="T200" s="6">
        <v>0.52</v>
      </c>
      <c r="U200" s="5">
        <v>2527.1999999999998</v>
      </c>
      <c r="V200" s="4">
        <v>3253770</v>
      </c>
      <c r="W200" s="4"/>
      <c r="X200" s="3" t="s">
        <v>115</v>
      </c>
      <c r="Y200" s="3" t="s">
        <v>243</v>
      </c>
      <c r="Z200" s="3" t="s">
        <v>429</v>
      </c>
      <c r="AA200" s="3" t="s">
        <v>430</v>
      </c>
      <c r="AB200" s="3" t="s">
        <v>431</v>
      </c>
      <c r="AC200" s="3" t="s">
        <v>58</v>
      </c>
      <c r="AD200" s="3"/>
      <c r="AE200" s="3"/>
      <c r="AF200" s="3" t="s">
        <v>251</v>
      </c>
      <c r="AG200" s="3" t="s">
        <v>923</v>
      </c>
      <c r="AH200" s="3" t="s">
        <v>80</v>
      </c>
      <c r="AI200" s="2" t="s">
        <v>980</v>
      </c>
      <c r="AJ200" s="3" t="s">
        <v>981</v>
      </c>
      <c r="AK200" s="3"/>
      <c r="AL200" s="3"/>
      <c r="AM200" s="4"/>
      <c r="AN200" s="6">
        <v>0.45942</v>
      </c>
      <c r="AO200" s="6"/>
      <c r="AP200" s="6"/>
      <c r="AQ200" s="3" t="s">
        <v>123</v>
      </c>
    </row>
    <row r="201" spans="1:43" x14ac:dyDescent="0.6">
      <c r="A201" s="2" t="s">
        <v>916</v>
      </c>
      <c r="B201" s="2" t="s">
        <v>45</v>
      </c>
      <c r="C201" s="3"/>
      <c r="D201" s="3"/>
      <c r="E201" s="3" t="s">
        <v>982</v>
      </c>
      <c r="F201" s="3" t="s">
        <v>918</v>
      </c>
      <c r="G201" s="2" t="s">
        <v>242</v>
      </c>
      <c r="H201" s="3" t="s">
        <v>243</v>
      </c>
      <c r="I201" s="3" t="s">
        <v>50</v>
      </c>
      <c r="J201" s="3" t="s">
        <v>161</v>
      </c>
      <c r="K201" s="2" t="s">
        <v>244</v>
      </c>
      <c r="L201" s="2" t="s">
        <v>244</v>
      </c>
      <c r="M201" s="2" t="s">
        <v>426</v>
      </c>
      <c r="N201" s="3" t="s">
        <v>427</v>
      </c>
      <c r="O201" s="3" t="s">
        <v>428</v>
      </c>
      <c r="P201" s="3" t="s">
        <v>243</v>
      </c>
      <c r="Q201" s="4">
        <v>10086</v>
      </c>
      <c r="R201" s="2" t="s">
        <v>56</v>
      </c>
      <c r="S201" s="5">
        <v>1287.5</v>
      </c>
      <c r="T201" s="6">
        <v>0.52</v>
      </c>
      <c r="U201" s="5">
        <v>5244.72</v>
      </c>
      <c r="V201" s="4">
        <v>6752577</v>
      </c>
      <c r="W201" s="4"/>
      <c r="X201" s="3" t="s">
        <v>115</v>
      </c>
      <c r="Y201" s="3" t="s">
        <v>243</v>
      </c>
      <c r="Z201" s="3" t="s">
        <v>429</v>
      </c>
      <c r="AA201" s="3" t="s">
        <v>430</v>
      </c>
      <c r="AB201" s="3" t="s">
        <v>431</v>
      </c>
      <c r="AC201" s="3" t="s">
        <v>58</v>
      </c>
      <c r="AD201" s="3"/>
      <c r="AE201" s="3"/>
      <c r="AF201" s="3" t="s">
        <v>251</v>
      </c>
      <c r="AG201" s="3" t="s">
        <v>923</v>
      </c>
      <c r="AH201" s="3" t="s">
        <v>80</v>
      </c>
      <c r="AI201" s="2" t="s">
        <v>983</v>
      </c>
      <c r="AJ201" s="3" t="s">
        <v>984</v>
      </c>
      <c r="AK201" s="3"/>
      <c r="AL201" s="3"/>
      <c r="AM201" s="4"/>
      <c r="AN201" s="6">
        <v>0.45942</v>
      </c>
      <c r="AO201" s="6"/>
      <c r="AP201" s="6"/>
      <c r="AQ201" s="3" t="s">
        <v>123</v>
      </c>
    </row>
    <row r="202" spans="1:43" x14ac:dyDescent="0.6">
      <c r="A202" s="2" t="s">
        <v>916</v>
      </c>
      <c r="B202" s="2" t="s">
        <v>45</v>
      </c>
      <c r="C202" s="3"/>
      <c r="D202" s="3"/>
      <c r="E202" s="3" t="s">
        <v>985</v>
      </c>
      <c r="F202" s="3" t="s">
        <v>918</v>
      </c>
      <c r="G202" s="2" t="s">
        <v>242</v>
      </c>
      <c r="H202" s="3" t="s">
        <v>243</v>
      </c>
      <c r="I202" s="3" t="s">
        <v>50</v>
      </c>
      <c r="J202" s="3" t="s">
        <v>161</v>
      </c>
      <c r="K202" s="2" t="s">
        <v>244</v>
      </c>
      <c r="L202" s="2" t="s">
        <v>244</v>
      </c>
      <c r="M202" s="2" t="s">
        <v>444</v>
      </c>
      <c r="N202" s="3" t="s">
        <v>445</v>
      </c>
      <c r="O202" s="3" t="s">
        <v>446</v>
      </c>
      <c r="P202" s="3" t="s">
        <v>243</v>
      </c>
      <c r="Q202" s="4">
        <v>9720</v>
      </c>
      <c r="R202" s="2" t="s">
        <v>56</v>
      </c>
      <c r="S202" s="5">
        <v>1287.5</v>
      </c>
      <c r="T202" s="6">
        <v>0.47</v>
      </c>
      <c r="U202" s="5">
        <v>4568.3999999999996</v>
      </c>
      <c r="V202" s="4">
        <v>5881815</v>
      </c>
      <c r="W202" s="4"/>
      <c r="X202" s="3" t="s">
        <v>115</v>
      </c>
      <c r="Y202" s="3" t="s">
        <v>243</v>
      </c>
      <c r="Z202" s="3" t="s">
        <v>429</v>
      </c>
      <c r="AA202" s="3" t="s">
        <v>430</v>
      </c>
      <c r="AB202" s="3" t="s">
        <v>431</v>
      </c>
      <c r="AC202" s="3" t="s">
        <v>58</v>
      </c>
      <c r="AD202" s="3"/>
      <c r="AE202" s="3" t="s">
        <v>192</v>
      </c>
      <c r="AF202" s="3" t="s">
        <v>251</v>
      </c>
      <c r="AG202" s="3" t="s">
        <v>923</v>
      </c>
      <c r="AH202" s="3" t="s">
        <v>80</v>
      </c>
      <c r="AI202" s="2" t="s">
        <v>986</v>
      </c>
      <c r="AJ202" s="3" t="s">
        <v>987</v>
      </c>
      <c r="AK202" s="3"/>
      <c r="AL202" s="3"/>
      <c r="AM202" s="4"/>
      <c r="AN202" s="6">
        <v>0.42</v>
      </c>
      <c r="AO202" s="6"/>
      <c r="AP202" s="6"/>
      <c r="AQ202" s="3" t="s">
        <v>123</v>
      </c>
    </row>
    <row r="203" spans="1:43" x14ac:dyDescent="0.6">
      <c r="A203" s="2" t="s">
        <v>916</v>
      </c>
      <c r="B203" s="2" t="s">
        <v>45</v>
      </c>
      <c r="C203" s="3"/>
      <c r="D203" s="3"/>
      <c r="E203" s="3" t="s">
        <v>988</v>
      </c>
      <c r="F203" s="3" t="s">
        <v>918</v>
      </c>
      <c r="G203" s="2" t="s">
        <v>242</v>
      </c>
      <c r="H203" s="3" t="s">
        <v>243</v>
      </c>
      <c r="I203" s="3" t="s">
        <v>50</v>
      </c>
      <c r="J203" s="3" t="s">
        <v>161</v>
      </c>
      <c r="K203" s="2" t="s">
        <v>244</v>
      </c>
      <c r="L203" s="2" t="s">
        <v>244</v>
      </c>
      <c r="M203" s="2" t="s">
        <v>444</v>
      </c>
      <c r="N203" s="3" t="s">
        <v>445</v>
      </c>
      <c r="O203" s="3" t="s">
        <v>446</v>
      </c>
      <c r="P203" s="3" t="s">
        <v>243</v>
      </c>
      <c r="Q203" s="4">
        <v>10530</v>
      </c>
      <c r="R203" s="2" t="s">
        <v>56</v>
      </c>
      <c r="S203" s="5">
        <v>1287.5</v>
      </c>
      <c r="T203" s="6">
        <v>0.47</v>
      </c>
      <c r="U203" s="5">
        <v>4949.1000000000004</v>
      </c>
      <c r="V203" s="4">
        <v>6371966</v>
      </c>
      <c r="W203" s="4"/>
      <c r="X203" s="3" t="s">
        <v>115</v>
      </c>
      <c r="Y203" s="3" t="s">
        <v>243</v>
      </c>
      <c r="Z203" s="3" t="s">
        <v>429</v>
      </c>
      <c r="AA203" s="3" t="s">
        <v>430</v>
      </c>
      <c r="AB203" s="3" t="s">
        <v>431</v>
      </c>
      <c r="AC203" s="3" t="s">
        <v>58</v>
      </c>
      <c r="AD203" s="3"/>
      <c r="AE203" s="3" t="s">
        <v>192</v>
      </c>
      <c r="AF203" s="3" t="s">
        <v>251</v>
      </c>
      <c r="AG203" s="3" t="s">
        <v>923</v>
      </c>
      <c r="AH203" s="3" t="s">
        <v>80</v>
      </c>
      <c r="AI203" s="2" t="s">
        <v>989</v>
      </c>
      <c r="AJ203" s="3" t="s">
        <v>990</v>
      </c>
      <c r="AK203" s="3"/>
      <c r="AL203" s="3"/>
      <c r="AM203" s="4"/>
      <c r="AN203" s="6">
        <v>0.42</v>
      </c>
      <c r="AO203" s="6"/>
      <c r="AP203" s="6"/>
      <c r="AQ203" s="3" t="s">
        <v>123</v>
      </c>
    </row>
    <row r="204" spans="1:43" x14ac:dyDescent="0.6">
      <c r="A204" s="2" t="s">
        <v>991</v>
      </c>
      <c r="B204" s="2" t="s">
        <v>45</v>
      </c>
      <c r="C204" s="3"/>
      <c r="D204" s="3"/>
      <c r="E204" s="3" t="s">
        <v>654</v>
      </c>
      <c r="F204" s="3" t="s">
        <v>992</v>
      </c>
      <c r="G204" s="2" t="s">
        <v>589</v>
      </c>
      <c r="H204" s="3" t="s">
        <v>590</v>
      </c>
      <c r="I204" s="3" t="s">
        <v>50</v>
      </c>
      <c r="J204" s="3" t="s">
        <v>109</v>
      </c>
      <c r="K204" s="2" t="s">
        <v>110</v>
      </c>
      <c r="L204" s="2" t="s">
        <v>110</v>
      </c>
      <c r="M204" s="2" t="s">
        <v>128</v>
      </c>
      <c r="N204" s="3" t="s">
        <v>129</v>
      </c>
      <c r="O204" s="3" t="s">
        <v>130</v>
      </c>
      <c r="P204" s="3" t="s">
        <v>131</v>
      </c>
      <c r="Q204" s="4">
        <v>143500</v>
      </c>
      <c r="R204" s="2" t="s">
        <v>56</v>
      </c>
      <c r="S204" s="5">
        <v>1287.5</v>
      </c>
      <c r="T204" s="6">
        <v>2.0899999999999998E-2</v>
      </c>
      <c r="U204" s="5">
        <v>2999.15</v>
      </c>
      <c r="V204" s="4">
        <v>3861406</v>
      </c>
      <c r="W204" s="4"/>
      <c r="X204" s="3" t="s">
        <v>115</v>
      </c>
      <c r="Y204" s="3" t="s">
        <v>116</v>
      </c>
      <c r="Z204" s="3" t="s">
        <v>74</v>
      </c>
      <c r="AA204" s="3" t="s">
        <v>132</v>
      </c>
      <c r="AB204" s="3" t="s">
        <v>96</v>
      </c>
      <c r="AC204" s="3" t="s">
        <v>58</v>
      </c>
      <c r="AD204" s="3" t="s">
        <v>993</v>
      </c>
      <c r="AE204" s="3"/>
      <c r="AF204" s="3" t="s">
        <v>119</v>
      </c>
      <c r="AG204" s="3" t="s">
        <v>994</v>
      </c>
      <c r="AH204" s="3" t="s">
        <v>80</v>
      </c>
      <c r="AI204" s="2" t="s">
        <v>655</v>
      </c>
      <c r="AJ204" s="3" t="s">
        <v>656</v>
      </c>
      <c r="AK204" s="3"/>
      <c r="AL204" s="3"/>
      <c r="AM204" s="4"/>
      <c r="AN204" s="6">
        <v>1.9E-2</v>
      </c>
      <c r="AO204" s="6"/>
      <c r="AP204" s="6"/>
      <c r="AQ204" s="3" t="s">
        <v>135</v>
      </c>
    </row>
    <row r="205" spans="1:43" x14ac:dyDescent="0.6">
      <c r="A205" s="2" t="s">
        <v>991</v>
      </c>
      <c r="B205" s="2" t="s">
        <v>45</v>
      </c>
      <c r="C205" s="3"/>
      <c r="D205" s="3"/>
      <c r="E205" s="3" t="s">
        <v>645</v>
      </c>
      <c r="F205" s="3" t="s">
        <v>992</v>
      </c>
      <c r="G205" s="2" t="s">
        <v>589</v>
      </c>
      <c r="H205" s="3" t="s">
        <v>590</v>
      </c>
      <c r="I205" s="3" t="s">
        <v>50</v>
      </c>
      <c r="J205" s="3" t="s">
        <v>109</v>
      </c>
      <c r="K205" s="2" t="s">
        <v>110</v>
      </c>
      <c r="L205" s="2" t="s">
        <v>110</v>
      </c>
      <c r="M205" s="2" t="s">
        <v>139</v>
      </c>
      <c r="N205" s="3" t="s">
        <v>140</v>
      </c>
      <c r="O205" s="3" t="s">
        <v>141</v>
      </c>
      <c r="P205" s="3" t="s">
        <v>142</v>
      </c>
      <c r="Q205" s="4">
        <v>51000</v>
      </c>
      <c r="R205" s="2" t="s">
        <v>56</v>
      </c>
      <c r="S205" s="5">
        <v>1287.5</v>
      </c>
      <c r="T205" s="6">
        <v>5.2479999999999999E-2</v>
      </c>
      <c r="U205" s="5">
        <v>2676.48</v>
      </c>
      <c r="V205" s="4">
        <v>3445968</v>
      </c>
      <c r="W205" s="4"/>
      <c r="X205" s="3" t="s">
        <v>115</v>
      </c>
      <c r="Y205" s="3" t="s">
        <v>116</v>
      </c>
      <c r="Z205" s="3" t="s">
        <v>88</v>
      </c>
      <c r="AA205" s="3" t="s">
        <v>117</v>
      </c>
      <c r="AB205" s="3" t="s">
        <v>143</v>
      </c>
      <c r="AC205" s="3" t="s">
        <v>58</v>
      </c>
      <c r="AD205" s="3" t="s">
        <v>993</v>
      </c>
      <c r="AE205" s="3"/>
      <c r="AF205" s="3" t="s">
        <v>119</v>
      </c>
      <c r="AG205" s="3" t="s">
        <v>994</v>
      </c>
      <c r="AH205" s="3" t="s">
        <v>80</v>
      </c>
      <c r="AI205" s="2" t="s">
        <v>649</v>
      </c>
      <c r="AJ205" s="3" t="s">
        <v>650</v>
      </c>
      <c r="AK205" s="3"/>
      <c r="AL205" s="3"/>
      <c r="AM205" s="4"/>
      <c r="AN205" s="6">
        <v>5.024E-2</v>
      </c>
      <c r="AO205" s="6"/>
      <c r="AP205" s="6"/>
      <c r="AQ205" s="3" t="s">
        <v>123</v>
      </c>
    </row>
    <row r="206" spans="1:43" x14ac:dyDescent="0.6">
      <c r="A206" s="2" t="s">
        <v>991</v>
      </c>
      <c r="B206" s="2" t="s">
        <v>45</v>
      </c>
      <c r="C206" s="3"/>
      <c r="D206" s="3"/>
      <c r="E206" s="3" t="s">
        <v>651</v>
      </c>
      <c r="F206" s="3" t="s">
        <v>992</v>
      </c>
      <c r="G206" s="2" t="s">
        <v>589</v>
      </c>
      <c r="H206" s="3" t="s">
        <v>590</v>
      </c>
      <c r="I206" s="3" t="s">
        <v>50</v>
      </c>
      <c r="J206" s="3" t="s">
        <v>109</v>
      </c>
      <c r="K206" s="2" t="s">
        <v>110</v>
      </c>
      <c r="L206" s="2" t="s">
        <v>110</v>
      </c>
      <c r="M206" s="2" t="s">
        <v>139</v>
      </c>
      <c r="N206" s="3" t="s">
        <v>140</v>
      </c>
      <c r="O206" s="3" t="s">
        <v>141</v>
      </c>
      <c r="P206" s="3" t="s">
        <v>142</v>
      </c>
      <c r="Q206" s="4">
        <v>112000</v>
      </c>
      <c r="R206" s="2" t="s">
        <v>56</v>
      </c>
      <c r="S206" s="5">
        <v>1287.5</v>
      </c>
      <c r="T206" s="6">
        <v>5.2479999999999999E-2</v>
      </c>
      <c r="U206" s="5">
        <v>5877.76</v>
      </c>
      <c r="V206" s="4">
        <v>7567616</v>
      </c>
      <c r="W206" s="4"/>
      <c r="X206" s="3" t="s">
        <v>115</v>
      </c>
      <c r="Y206" s="3" t="s">
        <v>116</v>
      </c>
      <c r="Z206" s="3" t="s">
        <v>88</v>
      </c>
      <c r="AA206" s="3" t="s">
        <v>117</v>
      </c>
      <c r="AB206" s="3" t="s">
        <v>143</v>
      </c>
      <c r="AC206" s="3" t="s">
        <v>58</v>
      </c>
      <c r="AD206" s="3" t="s">
        <v>993</v>
      </c>
      <c r="AE206" s="3"/>
      <c r="AF206" s="3" t="s">
        <v>119</v>
      </c>
      <c r="AG206" s="3" t="s">
        <v>994</v>
      </c>
      <c r="AH206" s="3" t="s">
        <v>80</v>
      </c>
      <c r="AI206" s="2" t="s">
        <v>652</v>
      </c>
      <c r="AJ206" s="3" t="s">
        <v>653</v>
      </c>
      <c r="AK206" s="3"/>
      <c r="AL206" s="3"/>
      <c r="AM206" s="4"/>
      <c r="AN206" s="6">
        <v>5.024E-2</v>
      </c>
      <c r="AO206" s="6"/>
      <c r="AP206" s="6"/>
      <c r="AQ206" s="3" t="s">
        <v>123</v>
      </c>
    </row>
    <row r="207" spans="1:43" x14ac:dyDescent="0.6">
      <c r="A207" s="2" t="s">
        <v>991</v>
      </c>
      <c r="B207" s="2" t="s">
        <v>45</v>
      </c>
      <c r="C207" s="3"/>
      <c r="D207" s="3"/>
      <c r="E207" s="3" t="s">
        <v>587</v>
      </c>
      <c r="F207" s="3" t="s">
        <v>992</v>
      </c>
      <c r="G207" s="2" t="s">
        <v>589</v>
      </c>
      <c r="H207" s="3" t="s">
        <v>590</v>
      </c>
      <c r="I207" s="3" t="s">
        <v>50</v>
      </c>
      <c r="J207" s="3" t="s">
        <v>109</v>
      </c>
      <c r="K207" s="2" t="s">
        <v>110</v>
      </c>
      <c r="L207" s="2" t="s">
        <v>110</v>
      </c>
      <c r="M207" s="2" t="s">
        <v>624</v>
      </c>
      <c r="N207" s="3" t="s">
        <v>625</v>
      </c>
      <c r="O207" s="3" t="s">
        <v>626</v>
      </c>
      <c r="P207" s="3" t="s">
        <v>627</v>
      </c>
      <c r="Q207" s="4">
        <v>3500</v>
      </c>
      <c r="R207" s="2" t="s">
        <v>56</v>
      </c>
      <c r="S207" s="5">
        <v>1287.5</v>
      </c>
      <c r="T207" s="6">
        <v>2.6849999999999999E-2</v>
      </c>
      <c r="U207" s="5">
        <v>93.98</v>
      </c>
      <c r="V207" s="4">
        <v>120999</v>
      </c>
      <c r="W207" s="4"/>
      <c r="X207" s="3" t="s">
        <v>115</v>
      </c>
      <c r="Y207" s="3" t="s">
        <v>116</v>
      </c>
      <c r="Z207" s="3" t="s">
        <v>74</v>
      </c>
      <c r="AA207" s="3" t="s">
        <v>132</v>
      </c>
      <c r="AB207" s="3" t="s">
        <v>96</v>
      </c>
      <c r="AC207" s="3" t="s">
        <v>58</v>
      </c>
      <c r="AD207" s="3" t="s">
        <v>993</v>
      </c>
      <c r="AE207" s="3"/>
      <c r="AF207" s="3" t="s">
        <v>119</v>
      </c>
      <c r="AG207" s="3" t="s">
        <v>994</v>
      </c>
      <c r="AH207" s="3" t="s">
        <v>80</v>
      </c>
      <c r="AI207" s="2" t="s">
        <v>598</v>
      </c>
      <c r="AJ207" s="3" t="s">
        <v>599</v>
      </c>
      <c r="AK207" s="3"/>
      <c r="AL207" s="3"/>
      <c r="AM207" s="4"/>
      <c r="AN207" s="6">
        <v>0.02</v>
      </c>
      <c r="AO207" s="6"/>
      <c r="AP207" s="6"/>
      <c r="AQ207" s="3" t="s">
        <v>135</v>
      </c>
    </row>
    <row r="208" spans="1:43" x14ac:dyDescent="0.6">
      <c r="A208" s="2" t="s">
        <v>991</v>
      </c>
      <c r="B208" s="2" t="s">
        <v>45</v>
      </c>
      <c r="C208" s="3"/>
      <c r="D208" s="3"/>
      <c r="E208" s="3" t="s">
        <v>608</v>
      </c>
      <c r="F208" s="3" t="s">
        <v>992</v>
      </c>
      <c r="G208" s="2" t="s">
        <v>589</v>
      </c>
      <c r="H208" s="3" t="s">
        <v>590</v>
      </c>
      <c r="I208" s="3" t="s">
        <v>50</v>
      </c>
      <c r="J208" s="3" t="s">
        <v>109</v>
      </c>
      <c r="K208" s="2" t="s">
        <v>110</v>
      </c>
      <c r="L208" s="2" t="s">
        <v>110</v>
      </c>
      <c r="M208" s="2" t="s">
        <v>628</v>
      </c>
      <c r="N208" s="3" t="s">
        <v>629</v>
      </c>
      <c r="O208" s="3" t="s">
        <v>630</v>
      </c>
      <c r="P208" s="3" t="s">
        <v>631</v>
      </c>
      <c r="Q208" s="4">
        <v>10000</v>
      </c>
      <c r="R208" s="2" t="s">
        <v>56</v>
      </c>
      <c r="S208" s="5">
        <v>1287.5</v>
      </c>
      <c r="T208" s="6">
        <v>2.1700000000000001E-2</v>
      </c>
      <c r="U208" s="5">
        <v>217</v>
      </c>
      <c r="V208" s="4">
        <v>279388</v>
      </c>
      <c r="W208" s="4"/>
      <c r="X208" s="3" t="s">
        <v>115</v>
      </c>
      <c r="Y208" s="3" t="s">
        <v>116</v>
      </c>
      <c r="Z208" s="3" t="s">
        <v>74</v>
      </c>
      <c r="AA208" s="3" t="s">
        <v>132</v>
      </c>
      <c r="AB208" s="3" t="s">
        <v>632</v>
      </c>
      <c r="AC208" s="3" t="s">
        <v>58</v>
      </c>
      <c r="AD208" s="3" t="s">
        <v>993</v>
      </c>
      <c r="AE208" s="3"/>
      <c r="AF208" s="3" t="s">
        <v>119</v>
      </c>
      <c r="AG208" s="3" t="s">
        <v>994</v>
      </c>
      <c r="AH208" s="3" t="s">
        <v>80</v>
      </c>
      <c r="AI208" s="2" t="s">
        <v>613</v>
      </c>
      <c r="AJ208" s="3" t="s">
        <v>614</v>
      </c>
      <c r="AK208" s="3"/>
      <c r="AL208" s="3"/>
      <c r="AM208" s="4"/>
      <c r="AN208" s="6">
        <v>0.02</v>
      </c>
      <c r="AO208" s="6"/>
      <c r="AP208" s="6"/>
      <c r="AQ208" s="3" t="s">
        <v>83</v>
      </c>
    </row>
    <row r="209" spans="1:43" x14ac:dyDescent="0.6">
      <c r="A209" s="2" t="s">
        <v>991</v>
      </c>
      <c r="B209" s="2" t="s">
        <v>45</v>
      </c>
      <c r="C209" s="3"/>
      <c r="D209" s="3"/>
      <c r="E209" s="3" t="s">
        <v>587</v>
      </c>
      <c r="F209" s="3" t="s">
        <v>992</v>
      </c>
      <c r="G209" s="2" t="s">
        <v>589</v>
      </c>
      <c r="H209" s="3" t="s">
        <v>590</v>
      </c>
      <c r="I209" s="3" t="s">
        <v>50</v>
      </c>
      <c r="J209" s="3" t="s">
        <v>109</v>
      </c>
      <c r="K209" s="2" t="s">
        <v>110</v>
      </c>
      <c r="L209" s="2" t="s">
        <v>110</v>
      </c>
      <c r="M209" s="2" t="s">
        <v>144</v>
      </c>
      <c r="N209" s="3" t="s">
        <v>145</v>
      </c>
      <c r="O209" s="3" t="s">
        <v>146</v>
      </c>
      <c r="P209" s="3" t="s">
        <v>147</v>
      </c>
      <c r="Q209" s="4">
        <v>14000</v>
      </c>
      <c r="R209" s="2" t="s">
        <v>56</v>
      </c>
      <c r="S209" s="5">
        <v>1287.5</v>
      </c>
      <c r="T209" s="6">
        <v>2.8000000000000001E-2</v>
      </c>
      <c r="U209" s="5">
        <v>392</v>
      </c>
      <c r="V209" s="4">
        <v>504700</v>
      </c>
      <c r="W209" s="4"/>
      <c r="X209" s="3" t="s">
        <v>115</v>
      </c>
      <c r="Y209" s="3" t="s">
        <v>116</v>
      </c>
      <c r="Z209" s="3" t="s">
        <v>74</v>
      </c>
      <c r="AA209" s="3" t="s">
        <v>148</v>
      </c>
      <c r="AB209" s="3" t="s">
        <v>149</v>
      </c>
      <c r="AC209" s="3" t="s">
        <v>58</v>
      </c>
      <c r="AD209" s="3" t="s">
        <v>993</v>
      </c>
      <c r="AE209" s="3"/>
      <c r="AF209" s="3" t="s">
        <v>119</v>
      </c>
      <c r="AG209" s="3" t="s">
        <v>994</v>
      </c>
      <c r="AH209" s="3" t="s">
        <v>80</v>
      </c>
      <c r="AI209" s="2" t="s">
        <v>598</v>
      </c>
      <c r="AJ209" s="3" t="s">
        <v>599</v>
      </c>
      <c r="AK209" s="3"/>
      <c r="AL209" s="3"/>
      <c r="AM209" s="4"/>
      <c r="AN209" s="6">
        <v>2.4E-2</v>
      </c>
      <c r="AO209" s="6"/>
      <c r="AP209" s="6"/>
      <c r="AQ209" s="3" t="s">
        <v>135</v>
      </c>
    </row>
    <row r="210" spans="1:43" x14ac:dyDescent="0.6">
      <c r="A210" s="2" t="s">
        <v>991</v>
      </c>
      <c r="B210" s="2" t="s">
        <v>45</v>
      </c>
      <c r="C210" s="3"/>
      <c r="D210" s="3"/>
      <c r="E210" s="3" t="s">
        <v>608</v>
      </c>
      <c r="F210" s="3" t="s">
        <v>992</v>
      </c>
      <c r="G210" s="2" t="s">
        <v>589</v>
      </c>
      <c r="H210" s="3" t="s">
        <v>590</v>
      </c>
      <c r="I210" s="3" t="s">
        <v>50</v>
      </c>
      <c r="J210" s="3" t="s">
        <v>109</v>
      </c>
      <c r="K210" s="2" t="s">
        <v>110</v>
      </c>
      <c r="L210" s="2" t="s">
        <v>110</v>
      </c>
      <c r="M210" s="2" t="s">
        <v>144</v>
      </c>
      <c r="N210" s="3" t="s">
        <v>145</v>
      </c>
      <c r="O210" s="3" t="s">
        <v>146</v>
      </c>
      <c r="P210" s="3" t="s">
        <v>147</v>
      </c>
      <c r="Q210" s="4">
        <v>36000</v>
      </c>
      <c r="R210" s="2" t="s">
        <v>56</v>
      </c>
      <c r="S210" s="5">
        <v>1287.5</v>
      </c>
      <c r="T210" s="6">
        <v>2.8000000000000001E-2</v>
      </c>
      <c r="U210" s="5">
        <v>1008</v>
      </c>
      <c r="V210" s="4">
        <v>1297800</v>
      </c>
      <c r="W210" s="4"/>
      <c r="X210" s="3" t="s">
        <v>115</v>
      </c>
      <c r="Y210" s="3" t="s">
        <v>116</v>
      </c>
      <c r="Z210" s="3" t="s">
        <v>74</v>
      </c>
      <c r="AA210" s="3" t="s">
        <v>148</v>
      </c>
      <c r="AB210" s="3" t="s">
        <v>149</v>
      </c>
      <c r="AC210" s="3" t="s">
        <v>58</v>
      </c>
      <c r="AD210" s="3" t="s">
        <v>993</v>
      </c>
      <c r="AE210" s="3"/>
      <c r="AF210" s="3" t="s">
        <v>119</v>
      </c>
      <c r="AG210" s="3" t="s">
        <v>994</v>
      </c>
      <c r="AH210" s="3" t="s">
        <v>80</v>
      </c>
      <c r="AI210" s="2" t="s">
        <v>613</v>
      </c>
      <c r="AJ210" s="3" t="s">
        <v>614</v>
      </c>
      <c r="AK210" s="3"/>
      <c r="AL210" s="3"/>
      <c r="AM210" s="4"/>
      <c r="AN210" s="6">
        <v>2.4E-2</v>
      </c>
      <c r="AO210" s="6"/>
      <c r="AP210" s="6"/>
      <c r="AQ210" s="3" t="s">
        <v>135</v>
      </c>
    </row>
    <row r="211" spans="1:43" x14ac:dyDescent="0.6">
      <c r="A211" s="2" t="s">
        <v>991</v>
      </c>
      <c r="B211" s="2" t="s">
        <v>45</v>
      </c>
      <c r="C211" s="3"/>
      <c r="D211" s="3"/>
      <c r="E211" s="3" t="s">
        <v>587</v>
      </c>
      <c r="F211" s="3" t="s">
        <v>992</v>
      </c>
      <c r="G211" s="2" t="s">
        <v>589</v>
      </c>
      <c r="H211" s="3" t="s">
        <v>590</v>
      </c>
      <c r="I211" s="3" t="s">
        <v>50</v>
      </c>
      <c r="J211" s="3" t="s">
        <v>109</v>
      </c>
      <c r="K211" s="2" t="s">
        <v>110</v>
      </c>
      <c r="L211" s="2" t="s">
        <v>110</v>
      </c>
      <c r="M211" s="2" t="s">
        <v>150</v>
      </c>
      <c r="N211" s="3" t="s">
        <v>151</v>
      </c>
      <c r="O211" s="3" t="s">
        <v>152</v>
      </c>
      <c r="P211" s="3" t="s">
        <v>153</v>
      </c>
      <c r="Q211" s="4">
        <v>112000</v>
      </c>
      <c r="R211" s="2" t="s">
        <v>56</v>
      </c>
      <c r="S211" s="5">
        <v>1287.5</v>
      </c>
      <c r="T211" s="6">
        <v>2.7E-2</v>
      </c>
      <c r="U211" s="5">
        <v>3024</v>
      </c>
      <c r="V211" s="4">
        <v>3893400</v>
      </c>
      <c r="W211" s="4"/>
      <c r="X211" s="3" t="s">
        <v>115</v>
      </c>
      <c r="Y211" s="3" t="s">
        <v>116</v>
      </c>
      <c r="Z211" s="3" t="s">
        <v>74</v>
      </c>
      <c r="AA211" s="3" t="s">
        <v>148</v>
      </c>
      <c r="AB211" s="3" t="s">
        <v>154</v>
      </c>
      <c r="AC211" s="3" t="s">
        <v>58</v>
      </c>
      <c r="AD211" s="3" t="s">
        <v>993</v>
      </c>
      <c r="AE211" s="3"/>
      <c r="AF211" s="3" t="s">
        <v>119</v>
      </c>
      <c r="AG211" s="3" t="s">
        <v>994</v>
      </c>
      <c r="AH211" s="3" t="s">
        <v>80</v>
      </c>
      <c r="AI211" s="2" t="s">
        <v>598</v>
      </c>
      <c r="AJ211" s="3" t="s">
        <v>599</v>
      </c>
      <c r="AK211" s="3"/>
      <c r="AL211" s="3"/>
      <c r="AM211" s="4"/>
      <c r="AN211" s="6">
        <v>2.4E-2</v>
      </c>
      <c r="AO211" s="6"/>
      <c r="AP211" s="6"/>
      <c r="AQ211" s="3" t="s">
        <v>135</v>
      </c>
    </row>
    <row r="212" spans="1:43" x14ac:dyDescent="0.6">
      <c r="A212" s="2" t="s">
        <v>991</v>
      </c>
      <c r="B212" s="2" t="s">
        <v>45</v>
      </c>
      <c r="C212" s="3"/>
      <c r="D212" s="3"/>
      <c r="E212" s="3" t="s">
        <v>608</v>
      </c>
      <c r="F212" s="3" t="s">
        <v>992</v>
      </c>
      <c r="G212" s="2" t="s">
        <v>589</v>
      </c>
      <c r="H212" s="3" t="s">
        <v>590</v>
      </c>
      <c r="I212" s="3" t="s">
        <v>50</v>
      </c>
      <c r="J212" s="3" t="s">
        <v>109</v>
      </c>
      <c r="K212" s="2" t="s">
        <v>110</v>
      </c>
      <c r="L212" s="2" t="s">
        <v>110</v>
      </c>
      <c r="M212" s="2" t="s">
        <v>150</v>
      </c>
      <c r="N212" s="3" t="s">
        <v>151</v>
      </c>
      <c r="O212" s="3" t="s">
        <v>152</v>
      </c>
      <c r="P212" s="3" t="s">
        <v>153</v>
      </c>
      <c r="Q212" s="4">
        <v>8000</v>
      </c>
      <c r="R212" s="2" t="s">
        <v>56</v>
      </c>
      <c r="S212" s="5">
        <v>1287.5</v>
      </c>
      <c r="T212" s="6">
        <v>2.7E-2</v>
      </c>
      <c r="U212" s="5">
        <v>216</v>
      </c>
      <c r="V212" s="4">
        <v>278100</v>
      </c>
      <c r="W212" s="4"/>
      <c r="X212" s="3" t="s">
        <v>115</v>
      </c>
      <c r="Y212" s="3" t="s">
        <v>116</v>
      </c>
      <c r="Z212" s="3" t="s">
        <v>74</v>
      </c>
      <c r="AA212" s="3" t="s">
        <v>148</v>
      </c>
      <c r="AB212" s="3" t="s">
        <v>154</v>
      </c>
      <c r="AC212" s="3" t="s">
        <v>58</v>
      </c>
      <c r="AD212" s="3" t="s">
        <v>993</v>
      </c>
      <c r="AE212" s="3"/>
      <c r="AF212" s="3" t="s">
        <v>119</v>
      </c>
      <c r="AG212" s="3" t="s">
        <v>994</v>
      </c>
      <c r="AH212" s="3" t="s">
        <v>80</v>
      </c>
      <c r="AI212" s="2" t="s">
        <v>613</v>
      </c>
      <c r="AJ212" s="3" t="s">
        <v>614</v>
      </c>
      <c r="AK212" s="3"/>
      <c r="AL212" s="3"/>
      <c r="AM212" s="4"/>
      <c r="AN212" s="6">
        <v>2.4E-2</v>
      </c>
      <c r="AO212" s="6"/>
      <c r="AP212" s="6"/>
      <c r="AQ212" s="3" t="s">
        <v>135</v>
      </c>
    </row>
    <row r="213" spans="1:43" x14ac:dyDescent="0.6">
      <c r="A213" s="2" t="s">
        <v>995</v>
      </c>
      <c r="B213" s="2" t="s">
        <v>45</v>
      </c>
      <c r="C213" s="3"/>
      <c r="D213" s="3"/>
      <c r="E213" s="3" t="s">
        <v>600</v>
      </c>
      <c r="F213" s="3" t="s">
        <v>996</v>
      </c>
      <c r="G213" s="2" t="s">
        <v>589</v>
      </c>
      <c r="H213" s="3" t="s">
        <v>590</v>
      </c>
      <c r="I213" s="3" t="s">
        <v>50</v>
      </c>
      <c r="J213" s="3" t="s">
        <v>109</v>
      </c>
      <c r="K213" s="2" t="s">
        <v>110</v>
      </c>
      <c r="L213" s="2" t="s">
        <v>110</v>
      </c>
      <c r="M213" s="2" t="s">
        <v>601</v>
      </c>
      <c r="N213" s="3" t="s">
        <v>602</v>
      </c>
      <c r="O213" s="3" t="s">
        <v>603</v>
      </c>
      <c r="P213" s="3" t="s">
        <v>604</v>
      </c>
      <c r="Q213" s="4">
        <v>12000</v>
      </c>
      <c r="R213" s="2" t="s">
        <v>56</v>
      </c>
      <c r="S213" s="5">
        <v>1287.5</v>
      </c>
      <c r="T213" s="6">
        <v>6.2859999999999999E-2</v>
      </c>
      <c r="U213" s="5">
        <v>754.32</v>
      </c>
      <c r="V213" s="4">
        <v>971187</v>
      </c>
      <c r="W213" s="4"/>
      <c r="X213" s="3" t="s">
        <v>115</v>
      </c>
      <c r="Y213" s="3" t="s">
        <v>116</v>
      </c>
      <c r="Z213" s="3" t="s">
        <v>88</v>
      </c>
      <c r="AA213" s="3" t="s">
        <v>117</v>
      </c>
      <c r="AB213" s="3" t="s">
        <v>605</v>
      </c>
      <c r="AC213" s="3" t="s">
        <v>58</v>
      </c>
      <c r="AD213" s="3" t="s">
        <v>997</v>
      </c>
      <c r="AE213" s="3"/>
      <c r="AF213" s="3" t="s">
        <v>119</v>
      </c>
      <c r="AG213" s="3" t="s">
        <v>998</v>
      </c>
      <c r="AH213" s="3" t="s">
        <v>80</v>
      </c>
      <c r="AI213" s="2" t="s">
        <v>606</v>
      </c>
      <c r="AJ213" s="3" t="s">
        <v>607</v>
      </c>
      <c r="AK213" s="3"/>
      <c r="AL213" s="3"/>
      <c r="AM213" s="4"/>
      <c r="AN213" s="6">
        <v>5.604E-2</v>
      </c>
      <c r="AO213" s="6"/>
      <c r="AP213" s="6"/>
      <c r="AQ213" s="3" t="s">
        <v>123</v>
      </c>
    </row>
    <row r="214" spans="1:43" x14ac:dyDescent="0.6">
      <c r="A214" s="2" t="s">
        <v>995</v>
      </c>
      <c r="B214" s="2" t="s">
        <v>45</v>
      </c>
      <c r="C214" s="3"/>
      <c r="D214" s="3"/>
      <c r="E214" s="3" t="s">
        <v>645</v>
      </c>
      <c r="F214" s="3" t="s">
        <v>996</v>
      </c>
      <c r="G214" s="2" t="s">
        <v>589</v>
      </c>
      <c r="H214" s="3" t="s">
        <v>590</v>
      </c>
      <c r="I214" s="3" t="s">
        <v>50</v>
      </c>
      <c r="J214" s="3" t="s">
        <v>109</v>
      </c>
      <c r="K214" s="2" t="s">
        <v>110</v>
      </c>
      <c r="L214" s="2" t="s">
        <v>110</v>
      </c>
      <c r="M214" s="2" t="s">
        <v>601</v>
      </c>
      <c r="N214" s="3" t="s">
        <v>602</v>
      </c>
      <c r="O214" s="3" t="s">
        <v>603</v>
      </c>
      <c r="P214" s="3" t="s">
        <v>604</v>
      </c>
      <c r="Q214" s="4">
        <v>3000</v>
      </c>
      <c r="R214" s="2" t="s">
        <v>56</v>
      </c>
      <c r="S214" s="5">
        <v>1287.5</v>
      </c>
      <c r="T214" s="6">
        <v>6.2859999999999999E-2</v>
      </c>
      <c r="U214" s="5">
        <v>188.58</v>
      </c>
      <c r="V214" s="4">
        <v>230173</v>
      </c>
      <c r="W214" s="4"/>
      <c r="X214" s="3" t="s">
        <v>115</v>
      </c>
      <c r="Y214" s="3" t="s">
        <v>116</v>
      </c>
      <c r="Z214" s="3" t="s">
        <v>88</v>
      </c>
      <c r="AA214" s="3" t="s">
        <v>117</v>
      </c>
      <c r="AB214" s="3" t="s">
        <v>605</v>
      </c>
      <c r="AC214" s="3" t="s">
        <v>58</v>
      </c>
      <c r="AD214" s="3" t="s">
        <v>997</v>
      </c>
      <c r="AE214" s="3"/>
      <c r="AF214" s="3" t="s">
        <v>119</v>
      </c>
      <c r="AG214" s="3" t="s">
        <v>998</v>
      </c>
      <c r="AH214" s="3" t="s">
        <v>80</v>
      </c>
      <c r="AI214" s="2" t="s">
        <v>649</v>
      </c>
      <c r="AJ214" s="3" t="s">
        <v>650</v>
      </c>
      <c r="AK214" s="3"/>
      <c r="AL214" s="3"/>
      <c r="AM214" s="4"/>
      <c r="AN214" s="6">
        <v>5.604E-2</v>
      </c>
      <c r="AO214" s="6"/>
      <c r="AP214" s="6"/>
      <c r="AQ214" s="3" t="s">
        <v>123</v>
      </c>
    </row>
    <row r="215" spans="1:43" x14ac:dyDescent="0.6">
      <c r="A215" s="2" t="s">
        <v>995</v>
      </c>
      <c r="B215" s="2" t="s">
        <v>45</v>
      </c>
      <c r="C215" s="3"/>
      <c r="D215" s="3"/>
      <c r="E215" s="3" t="s">
        <v>587</v>
      </c>
      <c r="F215" s="3" t="s">
        <v>996</v>
      </c>
      <c r="G215" s="2" t="s">
        <v>589</v>
      </c>
      <c r="H215" s="3" t="s">
        <v>590</v>
      </c>
      <c r="I215" s="3" t="s">
        <v>50</v>
      </c>
      <c r="J215" s="3" t="s">
        <v>109</v>
      </c>
      <c r="K215" s="2" t="s">
        <v>110</v>
      </c>
      <c r="L215" s="2" t="s">
        <v>110</v>
      </c>
      <c r="M215" s="2" t="s">
        <v>999</v>
      </c>
      <c r="N215" s="3" t="s">
        <v>1000</v>
      </c>
      <c r="O215" s="3" t="s">
        <v>1001</v>
      </c>
      <c r="P215" s="3" t="s">
        <v>1002</v>
      </c>
      <c r="Q215" s="4">
        <v>108000</v>
      </c>
      <c r="R215" s="2" t="s">
        <v>56</v>
      </c>
      <c r="S215" s="5">
        <v>1287.5</v>
      </c>
      <c r="T215" s="6">
        <v>2.7400000000000001E-2</v>
      </c>
      <c r="U215" s="5">
        <v>2959.2</v>
      </c>
      <c r="V215" s="4">
        <v>3809970</v>
      </c>
      <c r="W215" s="4"/>
      <c r="X215" s="3" t="s">
        <v>115</v>
      </c>
      <c r="Y215" s="3" t="s">
        <v>116</v>
      </c>
      <c r="Z215" s="3" t="s">
        <v>88</v>
      </c>
      <c r="AA215" s="3" t="s">
        <v>117</v>
      </c>
      <c r="AB215" s="3" t="s">
        <v>272</v>
      </c>
      <c r="AC215" s="3" t="s">
        <v>58</v>
      </c>
      <c r="AD215" s="3" t="s">
        <v>997</v>
      </c>
      <c r="AE215" s="3"/>
      <c r="AF215" s="3" t="s">
        <v>119</v>
      </c>
      <c r="AG215" s="3" t="s">
        <v>998</v>
      </c>
      <c r="AH215" s="3" t="s">
        <v>80</v>
      </c>
      <c r="AI215" s="2" t="s">
        <v>598</v>
      </c>
      <c r="AJ215" s="3" t="s">
        <v>599</v>
      </c>
      <c r="AK215" s="3"/>
      <c r="AL215" s="3"/>
      <c r="AM215" s="4"/>
      <c r="AN215" s="6">
        <v>2.1000000000000001E-2</v>
      </c>
      <c r="AO215" s="6"/>
      <c r="AP215" s="6"/>
      <c r="AQ215" s="3" t="s">
        <v>83</v>
      </c>
    </row>
    <row r="216" spans="1:43" x14ac:dyDescent="0.6">
      <c r="A216" s="2" t="s">
        <v>995</v>
      </c>
      <c r="B216" s="2" t="s">
        <v>45</v>
      </c>
      <c r="C216" s="3"/>
      <c r="D216" s="3"/>
      <c r="E216" s="3" t="s">
        <v>658</v>
      </c>
      <c r="F216" s="3" t="s">
        <v>996</v>
      </c>
      <c r="G216" s="2" t="s">
        <v>589</v>
      </c>
      <c r="H216" s="3" t="s">
        <v>590</v>
      </c>
      <c r="I216" s="3" t="s">
        <v>50</v>
      </c>
      <c r="J216" s="3" t="s">
        <v>109</v>
      </c>
      <c r="K216" s="2" t="s">
        <v>110</v>
      </c>
      <c r="L216" s="2" t="s">
        <v>110</v>
      </c>
      <c r="M216" s="2" t="s">
        <v>609</v>
      </c>
      <c r="N216" s="3" t="s">
        <v>610</v>
      </c>
      <c r="O216" s="3" t="s">
        <v>611</v>
      </c>
      <c r="P216" s="3" t="s">
        <v>612</v>
      </c>
      <c r="Q216" s="4">
        <v>9000</v>
      </c>
      <c r="R216" s="2" t="s">
        <v>56</v>
      </c>
      <c r="S216" s="5">
        <v>1287.5</v>
      </c>
      <c r="T216" s="6">
        <v>5.4960000000000002E-2</v>
      </c>
      <c r="U216" s="5">
        <v>494.64</v>
      </c>
      <c r="V216" s="4">
        <v>636849</v>
      </c>
      <c r="W216" s="4"/>
      <c r="X216" s="3" t="s">
        <v>115</v>
      </c>
      <c r="Y216" s="3" t="s">
        <v>116</v>
      </c>
      <c r="Z216" s="3" t="s">
        <v>88</v>
      </c>
      <c r="AA216" s="3" t="s">
        <v>117</v>
      </c>
      <c r="AB216" s="3" t="s">
        <v>143</v>
      </c>
      <c r="AC216" s="3" t="s">
        <v>58</v>
      </c>
      <c r="AD216" s="3" t="s">
        <v>997</v>
      </c>
      <c r="AE216" s="3"/>
      <c r="AF216" s="3" t="s">
        <v>119</v>
      </c>
      <c r="AG216" s="3" t="s">
        <v>998</v>
      </c>
      <c r="AH216" s="3" t="s">
        <v>80</v>
      </c>
      <c r="AI216" s="2" t="s">
        <v>667</v>
      </c>
      <c r="AJ216" s="3" t="s">
        <v>668</v>
      </c>
      <c r="AK216" s="3"/>
      <c r="AL216" s="3"/>
      <c r="AM216" s="4"/>
      <c r="AN216" s="6">
        <v>4.9000000000000002E-2</v>
      </c>
      <c r="AO216" s="6"/>
      <c r="AP216" s="6"/>
      <c r="AQ216" s="3" t="s">
        <v>123</v>
      </c>
    </row>
    <row r="217" spans="1:43" x14ac:dyDescent="0.6">
      <c r="A217" s="2" t="s">
        <v>995</v>
      </c>
      <c r="B217" s="2" t="s">
        <v>45</v>
      </c>
      <c r="C217" s="3"/>
      <c r="D217" s="3"/>
      <c r="E217" s="3" t="s">
        <v>1003</v>
      </c>
      <c r="F217" s="3" t="s">
        <v>996</v>
      </c>
      <c r="G217" s="2" t="s">
        <v>589</v>
      </c>
      <c r="H217" s="3" t="s">
        <v>590</v>
      </c>
      <c r="I217" s="3" t="s">
        <v>50</v>
      </c>
      <c r="J217" s="3" t="s">
        <v>109</v>
      </c>
      <c r="K217" s="2" t="s">
        <v>110</v>
      </c>
      <c r="L217" s="2" t="s">
        <v>110</v>
      </c>
      <c r="M217" s="2" t="s">
        <v>609</v>
      </c>
      <c r="N217" s="3" t="s">
        <v>610</v>
      </c>
      <c r="O217" s="3" t="s">
        <v>611</v>
      </c>
      <c r="P217" s="3" t="s">
        <v>612</v>
      </c>
      <c r="Q217" s="4">
        <v>1000</v>
      </c>
      <c r="R217" s="2" t="s">
        <v>56</v>
      </c>
      <c r="S217" s="5">
        <v>1287.5</v>
      </c>
      <c r="T217" s="6">
        <v>5.4960000000000002E-2</v>
      </c>
      <c r="U217" s="5">
        <v>54.96</v>
      </c>
      <c r="V217" s="4">
        <v>70761</v>
      </c>
      <c r="W217" s="4"/>
      <c r="X217" s="3" t="s">
        <v>115</v>
      </c>
      <c r="Y217" s="3" t="s">
        <v>116</v>
      </c>
      <c r="Z217" s="3" t="s">
        <v>88</v>
      </c>
      <c r="AA217" s="3" t="s">
        <v>117</v>
      </c>
      <c r="AB217" s="3" t="s">
        <v>143</v>
      </c>
      <c r="AC217" s="3" t="s">
        <v>58</v>
      </c>
      <c r="AD217" s="3" t="s">
        <v>997</v>
      </c>
      <c r="AE217" s="3"/>
      <c r="AF217" s="3" t="s">
        <v>119</v>
      </c>
      <c r="AG217" s="3" t="s">
        <v>998</v>
      </c>
      <c r="AH217" s="3" t="s">
        <v>80</v>
      </c>
      <c r="AI217" s="2" t="s">
        <v>1004</v>
      </c>
      <c r="AJ217" s="3" t="s">
        <v>1005</v>
      </c>
      <c r="AK217" s="3"/>
      <c r="AL217" s="3"/>
      <c r="AM217" s="4"/>
      <c r="AN217" s="6">
        <v>4.9000000000000002E-2</v>
      </c>
      <c r="AO217" s="6"/>
      <c r="AP217" s="6"/>
      <c r="AQ217" s="3" t="s">
        <v>123</v>
      </c>
    </row>
    <row r="218" spans="1:43" x14ac:dyDescent="0.6">
      <c r="A218" s="2" t="s">
        <v>1006</v>
      </c>
      <c r="B218" s="2" t="s">
        <v>45</v>
      </c>
      <c r="C218" s="3"/>
      <c r="D218" s="3"/>
      <c r="E218" s="3" t="s">
        <v>600</v>
      </c>
      <c r="F218" s="3" t="s">
        <v>1007</v>
      </c>
      <c r="G218" s="2" t="s">
        <v>589</v>
      </c>
      <c r="H218" s="3" t="s">
        <v>590</v>
      </c>
      <c r="I218" s="3" t="s">
        <v>50</v>
      </c>
      <c r="J218" s="3" t="s">
        <v>109</v>
      </c>
      <c r="K218" s="2" t="s">
        <v>110</v>
      </c>
      <c r="L218" s="2" t="s">
        <v>110</v>
      </c>
      <c r="M218" s="2" t="s">
        <v>1008</v>
      </c>
      <c r="N218" s="3" t="s">
        <v>1009</v>
      </c>
      <c r="O218" s="3" t="s">
        <v>1010</v>
      </c>
      <c r="P218" s="3" t="s">
        <v>1011</v>
      </c>
      <c r="Q218" s="4">
        <v>3000</v>
      </c>
      <c r="R218" s="2" t="s">
        <v>56</v>
      </c>
      <c r="S218" s="5">
        <v>1287.5</v>
      </c>
      <c r="T218" s="6">
        <v>8.6999999999999994E-2</v>
      </c>
      <c r="U218" s="5">
        <v>261</v>
      </c>
      <c r="V218" s="4">
        <v>336038</v>
      </c>
      <c r="W218" s="4"/>
      <c r="X218" s="3" t="s">
        <v>115</v>
      </c>
      <c r="Y218" s="3" t="s">
        <v>116</v>
      </c>
      <c r="Z218" s="3" t="s">
        <v>88</v>
      </c>
      <c r="AA218" s="3" t="s">
        <v>117</v>
      </c>
      <c r="AB218" s="3" t="s">
        <v>1012</v>
      </c>
      <c r="AC218" s="3" t="s">
        <v>58</v>
      </c>
      <c r="AD218" s="3" t="s">
        <v>1013</v>
      </c>
      <c r="AE218" s="3"/>
      <c r="AF218" s="3" t="s">
        <v>119</v>
      </c>
      <c r="AG218" s="3" t="s">
        <v>1014</v>
      </c>
      <c r="AH218" s="3" t="s">
        <v>80</v>
      </c>
      <c r="AI218" s="2" t="s">
        <v>606</v>
      </c>
      <c r="AJ218" s="3" t="s">
        <v>607</v>
      </c>
      <c r="AK218" s="3"/>
      <c r="AL218" s="3"/>
      <c r="AM218" s="4"/>
      <c r="AN218" s="6">
        <v>6.3E-2</v>
      </c>
      <c r="AO218" s="6"/>
      <c r="AP218" s="6"/>
      <c r="AQ218" s="3" t="s">
        <v>123</v>
      </c>
    </row>
    <row r="219" spans="1:43" x14ac:dyDescent="0.6">
      <c r="A219" s="2" t="s">
        <v>1015</v>
      </c>
      <c r="B219" s="2" t="s">
        <v>239</v>
      </c>
      <c r="C219" s="3"/>
      <c r="D219" s="3"/>
      <c r="E219" s="3" t="s">
        <v>1016</v>
      </c>
      <c r="F219" s="3" t="s">
        <v>1017</v>
      </c>
      <c r="G219" s="2" t="s">
        <v>459</v>
      </c>
      <c r="H219" s="3" t="s">
        <v>460</v>
      </c>
      <c r="I219" s="3" t="s">
        <v>50</v>
      </c>
      <c r="J219" s="3" t="s">
        <v>161</v>
      </c>
      <c r="K219" s="2" t="s">
        <v>347</v>
      </c>
      <c r="L219" s="2" t="s">
        <v>461</v>
      </c>
      <c r="M219" s="2" t="s">
        <v>1018</v>
      </c>
      <c r="N219" s="3" t="s">
        <v>1019</v>
      </c>
      <c r="O219" s="3"/>
      <c r="P219" s="3" t="s">
        <v>475</v>
      </c>
      <c r="Q219" s="4">
        <v>18000</v>
      </c>
      <c r="R219" s="2"/>
      <c r="S219" s="5">
        <v>0</v>
      </c>
      <c r="T219" s="6">
        <v>83</v>
      </c>
      <c r="U219" s="5">
        <v>0</v>
      </c>
      <c r="V219" s="4">
        <v>1494000</v>
      </c>
      <c r="W219" s="4">
        <v>149400</v>
      </c>
      <c r="X219" s="3" t="s">
        <v>115</v>
      </c>
      <c r="Y219" s="3" t="s">
        <v>465</v>
      </c>
      <c r="Z219" s="3" t="s">
        <v>88</v>
      </c>
      <c r="AA219" s="3" t="s">
        <v>117</v>
      </c>
      <c r="AB219" s="3" t="s">
        <v>605</v>
      </c>
      <c r="AC219" s="3" t="s">
        <v>248</v>
      </c>
      <c r="AD219" s="3"/>
      <c r="AE219" s="3"/>
      <c r="AF219" s="3" t="s">
        <v>353</v>
      </c>
      <c r="AG219" s="3" t="s">
        <v>1020</v>
      </c>
      <c r="AH219" s="3" t="s">
        <v>80</v>
      </c>
      <c r="AI219" s="2" t="s">
        <v>1021</v>
      </c>
      <c r="AJ219" s="3" t="s">
        <v>1016</v>
      </c>
      <c r="AK219" s="3"/>
      <c r="AL219" s="3"/>
      <c r="AM219" s="4"/>
      <c r="AN219" s="6">
        <v>5.7329999999999999E-2</v>
      </c>
      <c r="AO219" s="6"/>
      <c r="AP219" s="6"/>
      <c r="AQ219" s="3" t="s">
        <v>123</v>
      </c>
    </row>
    <row r="220" spans="1:43" x14ac:dyDescent="0.6">
      <c r="A220" s="2" t="s">
        <v>1015</v>
      </c>
      <c r="B220" s="2" t="s">
        <v>239</v>
      </c>
      <c r="C220" s="3"/>
      <c r="D220" s="3"/>
      <c r="E220" s="3" t="s">
        <v>1022</v>
      </c>
      <c r="F220" s="3" t="s">
        <v>1017</v>
      </c>
      <c r="G220" s="2" t="s">
        <v>459</v>
      </c>
      <c r="H220" s="3" t="s">
        <v>460</v>
      </c>
      <c r="I220" s="3" t="s">
        <v>50</v>
      </c>
      <c r="J220" s="3" t="s">
        <v>161</v>
      </c>
      <c r="K220" s="2" t="s">
        <v>347</v>
      </c>
      <c r="L220" s="2" t="s">
        <v>461</v>
      </c>
      <c r="M220" s="2" t="s">
        <v>1023</v>
      </c>
      <c r="N220" s="3" t="s">
        <v>1024</v>
      </c>
      <c r="O220" s="3"/>
      <c r="P220" s="3" t="s">
        <v>475</v>
      </c>
      <c r="Q220" s="4">
        <v>24000</v>
      </c>
      <c r="R220" s="2"/>
      <c r="S220" s="5">
        <v>0</v>
      </c>
      <c r="T220" s="6">
        <v>75</v>
      </c>
      <c r="U220" s="5">
        <v>0</v>
      </c>
      <c r="V220" s="4">
        <v>1800000</v>
      </c>
      <c r="W220" s="4">
        <v>180000</v>
      </c>
      <c r="X220" s="3" t="s">
        <v>115</v>
      </c>
      <c r="Y220" s="3" t="s">
        <v>465</v>
      </c>
      <c r="Z220" s="3" t="s">
        <v>88</v>
      </c>
      <c r="AA220" s="3" t="s">
        <v>117</v>
      </c>
      <c r="AB220" s="3" t="s">
        <v>507</v>
      </c>
      <c r="AC220" s="3" t="s">
        <v>248</v>
      </c>
      <c r="AD220" s="3"/>
      <c r="AE220" s="3"/>
      <c r="AF220" s="3" t="s">
        <v>353</v>
      </c>
      <c r="AG220" s="3" t="s">
        <v>1020</v>
      </c>
      <c r="AH220" s="3" t="s">
        <v>80</v>
      </c>
      <c r="AI220" s="2" t="s">
        <v>1025</v>
      </c>
      <c r="AJ220" s="3" t="s">
        <v>1026</v>
      </c>
      <c r="AK220" s="3"/>
      <c r="AL220" s="3"/>
      <c r="AM220" s="4"/>
      <c r="AN220" s="6">
        <v>4.8800000000000003E-2</v>
      </c>
      <c r="AO220" s="6"/>
      <c r="AP220" s="6"/>
      <c r="AQ220" s="3" t="s">
        <v>123</v>
      </c>
    </row>
    <row r="221" spans="1:43" x14ac:dyDescent="0.6">
      <c r="A221" s="2" t="s">
        <v>1027</v>
      </c>
      <c r="B221" s="2" t="s">
        <v>239</v>
      </c>
      <c r="C221" s="3"/>
      <c r="D221" s="3"/>
      <c r="E221" s="3" t="s">
        <v>540</v>
      </c>
      <c r="F221" s="3" t="s">
        <v>1028</v>
      </c>
      <c r="G221" s="2" t="s">
        <v>513</v>
      </c>
      <c r="H221" s="3" t="s">
        <v>514</v>
      </c>
      <c r="I221" s="3" t="s">
        <v>50</v>
      </c>
      <c r="J221" s="3" t="s">
        <v>515</v>
      </c>
      <c r="K221" s="2" t="s">
        <v>110</v>
      </c>
      <c r="L221" s="2" t="s">
        <v>110</v>
      </c>
      <c r="M221" s="2" t="s">
        <v>1029</v>
      </c>
      <c r="N221" s="3" t="s">
        <v>1030</v>
      </c>
      <c r="O221" s="3"/>
      <c r="P221" s="3" t="s">
        <v>518</v>
      </c>
      <c r="Q221" s="4">
        <v>22500</v>
      </c>
      <c r="R221" s="2"/>
      <c r="S221" s="5">
        <v>0</v>
      </c>
      <c r="T221" s="6">
        <v>43</v>
      </c>
      <c r="U221" s="5">
        <v>0</v>
      </c>
      <c r="V221" s="4">
        <v>967500</v>
      </c>
      <c r="W221" s="4">
        <v>96750</v>
      </c>
      <c r="X221" s="3" t="s">
        <v>115</v>
      </c>
      <c r="Y221" s="3" t="s">
        <v>514</v>
      </c>
      <c r="Z221" s="3" t="s">
        <v>74</v>
      </c>
      <c r="AA221" s="3" t="s">
        <v>132</v>
      </c>
      <c r="AB221" s="3" t="s">
        <v>1031</v>
      </c>
      <c r="AC221" s="3" t="s">
        <v>248</v>
      </c>
      <c r="AD221" s="3"/>
      <c r="AE221" s="3"/>
      <c r="AF221" s="3" t="s">
        <v>119</v>
      </c>
      <c r="AG221" s="3" t="s">
        <v>1032</v>
      </c>
      <c r="AH221" s="3" t="s">
        <v>80</v>
      </c>
      <c r="AI221" s="2" t="s">
        <v>546</v>
      </c>
      <c r="AJ221" s="3" t="s">
        <v>547</v>
      </c>
      <c r="AK221" s="3"/>
      <c r="AL221" s="3"/>
      <c r="AM221" s="4"/>
      <c r="AN221" s="6">
        <v>2.9000000000000001E-2</v>
      </c>
      <c r="AO221" s="6"/>
      <c r="AP221" s="6"/>
      <c r="AQ221" s="3" t="s">
        <v>83</v>
      </c>
    </row>
    <row r="222" spans="1:43" x14ac:dyDescent="0.6">
      <c r="A222" s="2" t="s">
        <v>1027</v>
      </c>
      <c r="B222" s="2" t="s">
        <v>239</v>
      </c>
      <c r="C222" s="3"/>
      <c r="D222" s="3"/>
      <c r="E222" s="3" t="s">
        <v>1033</v>
      </c>
      <c r="F222" s="3" t="s">
        <v>1028</v>
      </c>
      <c r="G222" s="2" t="s">
        <v>513</v>
      </c>
      <c r="H222" s="3" t="s">
        <v>514</v>
      </c>
      <c r="I222" s="3" t="s">
        <v>50</v>
      </c>
      <c r="J222" s="3" t="s">
        <v>515</v>
      </c>
      <c r="K222" s="2" t="s">
        <v>110</v>
      </c>
      <c r="L222" s="2" t="s">
        <v>110</v>
      </c>
      <c r="M222" s="2" t="s">
        <v>1029</v>
      </c>
      <c r="N222" s="3" t="s">
        <v>1030</v>
      </c>
      <c r="O222" s="3"/>
      <c r="P222" s="3" t="s">
        <v>518</v>
      </c>
      <c r="Q222" s="4">
        <v>7500</v>
      </c>
      <c r="R222" s="2"/>
      <c r="S222" s="5">
        <v>0</v>
      </c>
      <c r="T222" s="6">
        <v>43</v>
      </c>
      <c r="U222" s="5">
        <v>0</v>
      </c>
      <c r="V222" s="4">
        <v>322500</v>
      </c>
      <c r="W222" s="4">
        <v>32250</v>
      </c>
      <c r="X222" s="3" t="s">
        <v>115</v>
      </c>
      <c r="Y222" s="3" t="s">
        <v>514</v>
      </c>
      <c r="Z222" s="3" t="s">
        <v>74</v>
      </c>
      <c r="AA222" s="3" t="s">
        <v>132</v>
      </c>
      <c r="AB222" s="3" t="s">
        <v>1031</v>
      </c>
      <c r="AC222" s="3" t="s">
        <v>248</v>
      </c>
      <c r="AD222" s="3"/>
      <c r="AE222" s="3"/>
      <c r="AF222" s="3" t="s">
        <v>119</v>
      </c>
      <c r="AG222" s="3" t="s">
        <v>1032</v>
      </c>
      <c r="AH222" s="3" t="s">
        <v>80</v>
      </c>
      <c r="AI222" s="2" t="s">
        <v>1034</v>
      </c>
      <c r="AJ222" s="3" t="s">
        <v>1035</v>
      </c>
      <c r="AK222" s="3"/>
      <c r="AL222" s="3"/>
      <c r="AM222" s="4"/>
      <c r="AN222" s="6">
        <v>2.9000000000000001E-2</v>
      </c>
      <c r="AO222" s="6"/>
      <c r="AP222" s="6"/>
      <c r="AQ222" s="3" t="s">
        <v>83</v>
      </c>
    </row>
    <row r="223" spans="1:43" x14ac:dyDescent="0.6">
      <c r="A223" s="2" t="s">
        <v>1027</v>
      </c>
      <c r="B223" s="2" t="s">
        <v>239</v>
      </c>
      <c r="C223" s="3"/>
      <c r="D223" s="3"/>
      <c r="E223" s="3" t="s">
        <v>1036</v>
      </c>
      <c r="F223" s="3" t="s">
        <v>1028</v>
      </c>
      <c r="G223" s="2" t="s">
        <v>513</v>
      </c>
      <c r="H223" s="3" t="s">
        <v>514</v>
      </c>
      <c r="I223" s="3" t="s">
        <v>50</v>
      </c>
      <c r="J223" s="3" t="s">
        <v>515</v>
      </c>
      <c r="K223" s="2" t="s">
        <v>110</v>
      </c>
      <c r="L223" s="2" t="s">
        <v>110</v>
      </c>
      <c r="M223" s="2" t="s">
        <v>1037</v>
      </c>
      <c r="N223" s="3" t="s">
        <v>1038</v>
      </c>
      <c r="O223" s="3"/>
      <c r="P223" s="3" t="s">
        <v>518</v>
      </c>
      <c r="Q223" s="4">
        <v>7000</v>
      </c>
      <c r="R223" s="2"/>
      <c r="S223" s="5">
        <v>0</v>
      </c>
      <c r="T223" s="6">
        <v>44</v>
      </c>
      <c r="U223" s="5">
        <v>0</v>
      </c>
      <c r="V223" s="4">
        <v>308000</v>
      </c>
      <c r="W223" s="4">
        <v>30800</v>
      </c>
      <c r="X223" s="3" t="s">
        <v>115</v>
      </c>
      <c r="Y223" s="3" t="s">
        <v>514</v>
      </c>
      <c r="Z223" s="3" t="s">
        <v>74</v>
      </c>
      <c r="AA223" s="3" t="s">
        <v>132</v>
      </c>
      <c r="AB223" s="3" t="s">
        <v>1039</v>
      </c>
      <c r="AC223" s="3" t="s">
        <v>248</v>
      </c>
      <c r="AD223" s="3"/>
      <c r="AE223" s="3"/>
      <c r="AF223" s="3" t="s">
        <v>119</v>
      </c>
      <c r="AG223" s="3" t="s">
        <v>1032</v>
      </c>
      <c r="AH223" s="3" t="s">
        <v>80</v>
      </c>
      <c r="AI223" s="2" t="s">
        <v>1040</v>
      </c>
      <c r="AJ223" s="3" t="s">
        <v>1041</v>
      </c>
      <c r="AK223" s="3"/>
      <c r="AL223" s="3"/>
      <c r="AM223" s="4"/>
      <c r="AN223" s="6">
        <v>2.35E-2</v>
      </c>
      <c r="AO223" s="6"/>
      <c r="AP223" s="6"/>
      <c r="AQ223" s="3" t="s">
        <v>135</v>
      </c>
    </row>
    <row r="224" spans="1:43" x14ac:dyDescent="0.6">
      <c r="A224" s="2" t="s">
        <v>1027</v>
      </c>
      <c r="B224" s="2" t="s">
        <v>239</v>
      </c>
      <c r="C224" s="3"/>
      <c r="D224" s="3"/>
      <c r="E224" s="3" t="s">
        <v>555</v>
      </c>
      <c r="F224" s="3" t="s">
        <v>1028</v>
      </c>
      <c r="G224" s="2" t="s">
        <v>513</v>
      </c>
      <c r="H224" s="3" t="s">
        <v>514</v>
      </c>
      <c r="I224" s="3" t="s">
        <v>50</v>
      </c>
      <c r="J224" s="3" t="s">
        <v>515</v>
      </c>
      <c r="K224" s="2" t="s">
        <v>110</v>
      </c>
      <c r="L224" s="2" t="s">
        <v>110</v>
      </c>
      <c r="M224" s="2" t="s">
        <v>1037</v>
      </c>
      <c r="N224" s="3" t="s">
        <v>1038</v>
      </c>
      <c r="O224" s="3"/>
      <c r="P224" s="3" t="s">
        <v>518</v>
      </c>
      <c r="Q224" s="4">
        <v>7000</v>
      </c>
      <c r="R224" s="2"/>
      <c r="S224" s="5">
        <v>0</v>
      </c>
      <c r="T224" s="6">
        <v>44</v>
      </c>
      <c r="U224" s="5">
        <v>0</v>
      </c>
      <c r="V224" s="4">
        <v>308000</v>
      </c>
      <c r="W224" s="4">
        <v>30800</v>
      </c>
      <c r="X224" s="3" t="s">
        <v>115</v>
      </c>
      <c r="Y224" s="3" t="s">
        <v>514</v>
      </c>
      <c r="Z224" s="3" t="s">
        <v>74</v>
      </c>
      <c r="AA224" s="3" t="s">
        <v>132</v>
      </c>
      <c r="AB224" s="3" t="s">
        <v>1039</v>
      </c>
      <c r="AC224" s="3" t="s">
        <v>248</v>
      </c>
      <c r="AD224" s="3"/>
      <c r="AE224" s="3"/>
      <c r="AF224" s="3" t="s">
        <v>119</v>
      </c>
      <c r="AG224" s="3" t="s">
        <v>1032</v>
      </c>
      <c r="AH224" s="3" t="s">
        <v>80</v>
      </c>
      <c r="AI224" s="2" t="s">
        <v>560</v>
      </c>
      <c r="AJ224" s="3" t="s">
        <v>555</v>
      </c>
      <c r="AK224" s="3"/>
      <c r="AL224" s="3"/>
      <c r="AM224" s="4"/>
      <c r="AN224" s="6">
        <v>2.35E-2</v>
      </c>
      <c r="AO224" s="6"/>
      <c r="AP224" s="6"/>
      <c r="AQ224" s="3" t="s">
        <v>135</v>
      </c>
    </row>
    <row r="225" spans="1:43" x14ac:dyDescent="0.6">
      <c r="A225" s="2" t="s">
        <v>1027</v>
      </c>
      <c r="B225" s="2" t="s">
        <v>239</v>
      </c>
      <c r="C225" s="3"/>
      <c r="D225" s="3"/>
      <c r="E225" s="3" t="s">
        <v>1036</v>
      </c>
      <c r="F225" s="3" t="s">
        <v>1028</v>
      </c>
      <c r="G225" s="2" t="s">
        <v>513</v>
      </c>
      <c r="H225" s="3" t="s">
        <v>514</v>
      </c>
      <c r="I225" s="3" t="s">
        <v>50</v>
      </c>
      <c r="J225" s="3" t="s">
        <v>515</v>
      </c>
      <c r="K225" s="2" t="s">
        <v>110</v>
      </c>
      <c r="L225" s="2" t="s">
        <v>110</v>
      </c>
      <c r="M225" s="2" t="s">
        <v>1042</v>
      </c>
      <c r="N225" s="3" t="s">
        <v>1043</v>
      </c>
      <c r="O225" s="3"/>
      <c r="P225" s="3" t="s">
        <v>518</v>
      </c>
      <c r="Q225" s="4">
        <v>14000</v>
      </c>
      <c r="R225" s="2"/>
      <c r="S225" s="5">
        <v>0</v>
      </c>
      <c r="T225" s="6">
        <v>44</v>
      </c>
      <c r="U225" s="5">
        <v>0</v>
      </c>
      <c r="V225" s="4">
        <v>616000</v>
      </c>
      <c r="W225" s="4">
        <v>61600</v>
      </c>
      <c r="X225" s="3" t="s">
        <v>115</v>
      </c>
      <c r="Y225" s="3" t="s">
        <v>514</v>
      </c>
      <c r="Z225" s="3" t="s">
        <v>74</v>
      </c>
      <c r="AA225" s="3" t="s">
        <v>132</v>
      </c>
      <c r="AB225" s="3" t="s">
        <v>96</v>
      </c>
      <c r="AC225" s="3" t="s">
        <v>248</v>
      </c>
      <c r="AD225" s="3"/>
      <c r="AE225" s="3"/>
      <c r="AF225" s="3" t="s">
        <v>119</v>
      </c>
      <c r="AG225" s="3" t="s">
        <v>1032</v>
      </c>
      <c r="AH225" s="3" t="s">
        <v>80</v>
      </c>
      <c r="AI225" s="2" t="s">
        <v>1040</v>
      </c>
      <c r="AJ225" s="3" t="s">
        <v>1041</v>
      </c>
      <c r="AK225" s="3"/>
      <c r="AL225" s="3"/>
      <c r="AM225" s="4"/>
      <c r="AN225" s="6">
        <v>2.0500000000000001E-2</v>
      </c>
      <c r="AO225" s="6"/>
      <c r="AP225" s="6"/>
      <c r="AQ225" s="3" t="s">
        <v>135</v>
      </c>
    </row>
    <row r="226" spans="1:43" x14ac:dyDescent="0.6">
      <c r="A226" s="2" t="s">
        <v>1027</v>
      </c>
      <c r="B226" s="2" t="s">
        <v>239</v>
      </c>
      <c r="C226" s="3"/>
      <c r="D226" s="3"/>
      <c r="E226" s="3" t="s">
        <v>555</v>
      </c>
      <c r="F226" s="3" t="s">
        <v>1028</v>
      </c>
      <c r="G226" s="2" t="s">
        <v>513</v>
      </c>
      <c r="H226" s="3" t="s">
        <v>514</v>
      </c>
      <c r="I226" s="3" t="s">
        <v>50</v>
      </c>
      <c r="J226" s="3" t="s">
        <v>515</v>
      </c>
      <c r="K226" s="2" t="s">
        <v>110</v>
      </c>
      <c r="L226" s="2" t="s">
        <v>110</v>
      </c>
      <c r="M226" s="2" t="s">
        <v>1042</v>
      </c>
      <c r="N226" s="3" t="s">
        <v>1043</v>
      </c>
      <c r="O226" s="3"/>
      <c r="P226" s="3" t="s">
        <v>518</v>
      </c>
      <c r="Q226" s="4">
        <v>56000</v>
      </c>
      <c r="R226" s="2"/>
      <c r="S226" s="5">
        <v>0</v>
      </c>
      <c r="T226" s="6">
        <v>44</v>
      </c>
      <c r="U226" s="5">
        <v>0</v>
      </c>
      <c r="V226" s="4">
        <v>2464000</v>
      </c>
      <c r="W226" s="4">
        <v>246400</v>
      </c>
      <c r="X226" s="3" t="s">
        <v>115</v>
      </c>
      <c r="Y226" s="3" t="s">
        <v>514</v>
      </c>
      <c r="Z226" s="3" t="s">
        <v>74</v>
      </c>
      <c r="AA226" s="3" t="s">
        <v>132</v>
      </c>
      <c r="AB226" s="3" t="s">
        <v>96</v>
      </c>
      <c r="AC226" s="3" t="s">
        <v>248</v>
      </c>
      <c r="AD226" s="3"/>
      <c r="AE226" s="3"/>
      <c r="AF226" s="3" t="s">
        <v>119</v>
      </c>
      <c r="AG226" s="3" t="s">
        <v>1032</v>
      </c>
      <c r="AH226" s="3" t="s">
        <v>80</v>
      </c>
      <c r="AI226" s="2" t="s">
        <v>560</v>
      </c>
      <c r="AJ226" s="3" t="s">
        <v>555</v>
      </c>
      <c r="AK226" s="3"/>
      <c r="AL226" s="3"/>
      <c r="AM226" s="4"/>
      <c r="AN226" s="6">
        <v>2.0500000000000001E-2</v>
      </c>
      <c r="AO226" s="6"/>
      <c r="AP226" s="6"/>
      <c r="AQ226" s="3" t="s">
        <v>135</v>
      </c>
    </row>
    <row r="227" spans="1:43" x14ac:dyDescent="0.6">
      <c r="A227" s="2" t="s">
        <v>1027</v>
      </c>
      <c r="B227" s="2" t="s">
        <v>239</v>
      </c>
      <c r="C227" s="3"/>
      <c r="D227" s="3"/>
      <c r="E227" s="3" t="s">
        <v>540</v>
      </c>
      <c r="F227" s="3" t="s">
        <v>1028</v>
      </c>
      <c r="G227" s="2" t="s">
        <v>513</v>
      </c>
      <c r="H227" s="3" t="s">
        <v>514</v>
      </c>
      <c r="I227" s="3" t="s">
        <v>50</v>
      </c>
      <c r="J227" s="3" t="s">
        <v>515</v>
      </c>
      <c r="K227" s="2" t="s">
        <v>110</v>
      </c>
      <c r="L227" s="2" t="s">
        <v>110</v>
      </c>
      <c r="M227" s="2" t="s">
        <v>1042</v>
      </c>
      <c r="N227" s="3" t="s">
        <v>1043</v>
      </c>
      <c r="O227" s="3"/>
      <c r="P227" s="3" t="s">
        <v>518</v>
      </c>
      <c r="Q227" s="4">
        <v>3500</v>
      </c>
      <c r="R227" s="2"/>
      <c r="S227" s="5">
        <v>0</v>
      </c>
      <c r="T227" s="6">
        <v>44</v>
      </c>
      <c r="U227" s="5">
        <v>0</v>
      </c>
      <c r="V227" s="4">
        <v>154000</v>
      </c>
      <c r="W227" s="4">
        <v>15400</v>
      </c>
      <c r="X227" s="3" t="s">
        <v>115</v>
      </c>
      <c r="Y227" s="3" t="s">
        <v>514</v>
      </c>
      <c r="Z227" s="3" t="s">
        <v>74</v>
      </c>
      <c r="AA227" s="3" t="s">
        <v>132</v>
      </c>
      <c r="AB227" s="3" t="s">
        <v>96</v>
      </c>
      <c r="AC227" s="3" t="s">
        <v>248</v>
      </c>
      <c r="AD227" s="3"/>
      <c r="AE227" s="3"/>
      <c r="AF227" s="3" t="s">
        <v>119</v>
      </c>
      <c r="AG227" s="3" t="s">
        <v>1032</v>
      </c>
      <c r="AH227" s="3" t="s">
        <v>80</v>
      </c>
      <c r="AI227" s="2" t="s">
        <v>546</v>
      </c>
      <c r="AJ227" s="3" t="s">
        <v>547</v>
      </c>
      <c r="AK227" s="3"/>
      <c r="AL227" s="3"/>
      <c r="AM227" s="4"/>
      <c r="AN227" s="6">
        <v>2.0500000000000001E-2</v>
      </c>
      <c r="AO227" s="6"/>
      <c r="AP227" s="6"/>
      <c r="AQ227" s="3" t="s">
        <v>135</v>
      </c>
    </row>
    <row r="228" spans="1:43" x14ac:dyDescent="0.6">
      <c r="A228" s="2" t="s">
        <v>1027</v>
      </c>
      <c r="B228" s="2" t="s">
        <v>239</v>
      </c>
      <c r="C228" s="3"/>
      <c r="D228" s="3"/>
      <c r="E228" s="3" t="s">
        <v>555</v>
      </c>
      <c r="F228" s="3" t="s">
        <v>1028</v>
      </c>
      <c r="G228" s="2" t="s">
        <v>513</v>
      </c>
      <c r="H228" s="3" t="s">
        <v>514</v>
      </c>
      <c r="I228" s="3" t="s">
        <v>50</v>
      </c>
      <c r="J228" s="3" t="s">
        <v>515</v>
      </c>
      <c r="K228" s="2" t="s">
        <v>110</v>
      </c>
      <c r="L228" s="2" t="s">
        <v>110</v>
      </c>
      <c r="M228" s="2" t="s">
        <v>556</v>
      </c>
      <c r="N228" s="3" t="s">
        <v>557</v>
      </c>
      <c r="O228" s="3" t="s">
        <v>558</v>
      </c>
      <c r="P228" s="3" t="s">
        <v>559</v>
      </c>
      <c r="Q228" s="4">
        <v>6000</v>
      </c>
      <c r="R228" s="2"/>
      <c r="S228" s="5">
        <v>0</v>
      </c>
      <c r="T228" s="6">
        <v>120</v>
      </c>
      <c r="U228" s="5">
        <v>0</v>
      </c>
      <c r="V228" s="4">
        <v>720000</v>
      </c>
      <c r="W228" s="4">
        <v>72000</v>
      </c>
      <c r="X228" s="3" t="s">
        <v>115</v>
      </c>
      <c r="Y228" s="3" t="s">
        <v>514</v>
      </c>
      <c r="Z228" s="3" t="s">
        <v>74</v>
      </c>
      <c r="AA228" s="3" t="s">
        <v>75</v>
      </c>
      <c r="AB228" s="3" t="s">
        <v>230</v>
      </c>
      <c r="AC228" s="3" t="s">
        <v>248</v>
      </c>
      <c r="AD228" s="3"/>
      <c r="AE228" s="3"/>
      <c r="AF228" s="3" t="s">
        <v>119</v>
      </c>
      <c r="AG228" s="3" t="s">
        <v>1032</v>
      </c>
      <c r="AH228" s="3" t="s">
        <v>80</v>
      </c>
      <c r="AI228" s="2" t="s">
        <v>560</v>
      </c>
      <c r="AJ228" s="3" t="s">
        <v>555</v>
      </c>
      <c r="AK228" s="3"/>
      <c r="AL228" s="3"/>
      <c r="AM228" s="4"/>
      <c r="AN228" s="6">
        <v>7.4620000000000006E-2</v>
      </c>
      <c r="AO228" s="6">
        <v>7.3999999999999996E-2</v>
      </c>
      <c r="AP228" s="6"/>
      <c r="AQ228" s="3" t="s">
        <v>83</v>
      </c>
    </row>
    <row r="229" spans="1:43" x14ac:dyDescent="0.6">
      <c r="A229" s="2" t="s">
        <v>1027</v>
      </c>
      <c r="B229" s="2" t="s">
        <v>239</v>
      </c>
      <c r="C229" s="3"/>
      <c r="D229" s="3"/>
      <c r="E229" s="3" t="s">
        <v>1033</v>
      </c>
      <c r="F229" s="3" t="s">
        <v>1028</v>
      </c>
      <c r="G229" s="2" t="s">
        <v>513</v>
      </c>
      <c r="H229" s="3" t="s">
        <v>514</v>
      </c>
      <c r="I229" s="3" t="s">
        <v>50</v>
      </c>
      <c r="J229" s="3" t="s">
        <v>515</v>
      </c>
      <c r="K229" s="2" t="s">
        <v>110</v>
      </c>
      <c r="L229" s="2" t="s">
        <v>110</v>
      </c>
      <c r="M229" s="2" t="s">
        <v>556</v>
      </c>
      <c r="N229" s="3" t="s">
        <v>557</v>
      </c>
      <c r="O229" s="3" t="s">
        <v>558</v>
      </c>
      <c r="P229" s="3" t="s">
        <v>559</v>
      </c>
      <c r="Q229" s="4">
        <v>6000</v>
      </c>
      <c r="R229" s="2"/>
      <c r="S229" s="5">
        <v>0</v>
      </c>
      <c r="T229" s="6">
        <v>120</v>
      </c>
      <c r="U229" s="5">
        <v>0</v>
      </c>
      <c r="V229" s="4">
        <v>720000</v>
      </c>
      <c r="W229" s="4">
        <v>72000</v>
      </c>
      <c r="X229" s="3" t="s">
        <v>115</v>
      </c>
      <c r="Y229" s="3" t="s">
        <v>514</v>
      </c>
      <c r="Z229" s="3" t="s">
        <v>74</v>
      </c>
      <c r="AA229" s="3" t="s">
        <v>75</v>
      </c>
      <c r="AB229" s="3" t="s">
        <v>230</v>
      </c>
      <c r="AC229" s="3" t="s">
        <v>248</v>
      </c>
      <c r="AD229" s="3"/>
      <c r="AE229" s="3"/>
      <c r="AF229" s="3" t="s">
        <v>119</v>
      </c>
      <c r="AG229" s="3" t="s">
        <v>1032</v>
      </c>
      <c r="AH229" s="3" t="s">
        <v>80</v>
      </c>
      <c r="AI229" s="2" t="s">
        <v>1034</v>
      </c>
      <c r="AJ229" s="3" t="s">
        <v>1035</v>
      </c>
      <c r="AK229" s="3"/>
      <c r="AL229" s="3"/>
      <c r="AM229" s="4"/>
      <c r="AN229" s="6">
        <v>7.4620000000000006E-2</v>
      </c>
      <c r="AO229" s="6">
        <v>7.3999999999999996E-2</v>
      </c>
      <c r="AP229" s="6"/>
      <c r="AQ229" s="3" t="s">
        <v>83</v>
      </c>
    </row>
    <row r="230" spans="1:43" x14ac:dyDescent="0.6">
      <c r="A230" s="2" t="s">
        <v>1027</v>
      </c>
      <c r="B230" s="2" t="s">
        <v>239</v>
      </c>
      <c r="C230" s="3"/>
      <c r="D230" s="3"/>
      <c r="E230" s="3" t="s">
        <v>1044</v>
      </c>
      <c r="F230" s="3" t="s">
        <v>1028</v>
      </c>
      <c r="G230" s="2" t="s">
        <v>513</v>
      </c>
      <c r="H230" s="3" t="s">
        <v>514</v>
      </c>
      <c r="I230" s="3" t="s">
        <v>50</v>
      </c>
      <c r="J230" s="3" t="s">
        <v>515</v>
      </c>
      <c r="K230" s="2" t="s">
        <v>110</v>
      </c>
      <c r="L230" s="2" t="s">
        <v>110</v>
      </c>
      <c r="M230" s="2" t="s">
        <v>1045</v>
      </c>
      <c r="N230" s="3" t="s">
        <v>1046</v>
      </c>
      <c r="O230" s="3" t="s">
        <v>1047</v>
      </c>
      <c r="P230" s="3" t="s">
        <v>1048</v>
      </c>
      <c r="Q230" s="4">
        <v>65000</v>
      </c>
      <c r="R230" s="2"/>
      <c r="S230" s="5">
        <v>0</v>
      </c>
      <c r="T230" s="6">
        <v>46</v>
      </c>
      <c r="U230" s="5">
        <v>0</v>
      </c>
      <c r="V230" s="4">
        <v>2990000</v>
      </c>
      <c r="W230" s="4">
        <v>299000</v>
      </c>
      <c r="X230" s="3" t="s">
        <v>115</v>
      </c>
      <c r="Y230" s="3" t="s">
        <v>514</v>
      </c>
      <c r="Z230" s="3" t="s">
        <v>74</v>
      </c>
      <c r="AA230" s="3" t="s">
        <v>75</v>
      </c>
      <c r="AB230" s="3" t="s">
        <v>1049</v>
      </c>
      <c r="AC230" s="3" t="s">
        <v>248</v>
      </c>
      <c r="AD230" s="3"/>
      <c r="AE230" s="3"/>
      <c r="AF230" s="3" t="s">
        <v>119</v>
      </c>
      <c r="AG230" s="3" t="s">
        <v>1032</v>
      </c>
      <c r="AH230" s="3" t="s">
        <v>80</v>
      </c>
      <c r="AI230" s="2" t="s">
        <v>1050</v>
      </c>
      <c r="AJ230" s="3" t="s">
        <v>1051</v>
      </c>
      <c r="AK230" s="3"/>
      <c r="AL230" s="3"/>
      <c r="AM230" s="4"/>
      <c r="AN230" s="6">
        <v>2.1999999999999999E-2</v>
      </c>
      <c r="AO230" s="6">
        <v>2.1999999999999999E-2</v>
      </c>
      <c r="AP230" s="6"/>
      <c r="AQ230" s="3" t="s">
        <v>135</v>
      </c>
    </row>
    <row r="231" spans="1:43" x14ac:dyDescent="0.6">
      <c r="A231" s="2" t="s">
        <v>1027</v>
      </c>
      <c r="B231" s="2" t="s">
        <v>239</v>
      </c>
      <c r="C231" s="3"/>
      <c r="D231" s="3"/>
      <c r="E231" s="3" t="s">
        <v>1044</v>
      </c>
      <c r="F231" s="3" t="s">
        <v>1028</v>
      </c>
      <c r="G231" s="2" t="s">
        <v>513</v>
      </c>
      <c r="H231" s="3" t="s">
        <v>514</v>
      </c>
      <c r="I231" s="3" t="s">
        <v>50</v>
      </c>
      <c r="J231" s="3" t="s">
        <v>515</v>
      </c>
      <c r="K231" s="2" t="s">
        <v>110</v>
      </c>
      <c r="L231" s="2" t="s">
        <v>110</v>
      </c>
      <c r="M231" s="2" t="s">
        <v>1045</v>
      </c>
      <c r="N231" s="3" t="s">
        <v>1046</v>
      </c>
      <c r="O231" s="3" t="s">
        <v>1047</v>
      </c>
      <c r="P231" s="3" t="s">
        <v>1048</v>
      </c>
      <c r="Q231" s="4">
        <v>35000</v>
      </c>
      <c r="R231" s="2"/>
      <c r="S231" s="5">
        <v>0</v>
      </c>
      <c r="T231" s="6">
        <v>46</v>
      </c>
      <c r="U231" s="5">
        <v>0</v>
      </c>
      <c r="V231" s="4">
        <v>1610000</v>
      </c>
      <c r="W231" s="4">
        <v>161000</v>
      </c>
      <c r="X231" s="3" t="s">
        <v>115</v>
      </c>
      <c r="Y231" s="3" t="s">
        <v>514</v>
      </c>
      <c r="Z231" s="3" t="s">
        <v>74</v>
      </c>
      <c r="AA231" s="3" t="s">
        <v>75</v>
      </c>
      <c r="AB231" s="3" t="s">
        <v>1049</v>
      </c>
      <c r="AC231" s="3" t="s">
        <v>248</v>
      </c>
      <c r="AD231" s="3"/>
      <c r="AE231" s="3"/>
      <c r="AF231" s="3" t="s">
        <v>119</v>
      </c>
      <c r="AG231" s="3" t="s">
        <v>1032</v>
      </c>
      <c r="AH231" s="3" t="s">
        <v>80</v>
      </c>
      <c r="AI231" s="2" t="s">
        <v>1050</v>
      </c>
      <c r="AJ231" s="3" t="s">
        <v>1051</v>
      </c>
      <c r="AK231" s="3"/>
      <c r="AL231" s="3"/>
      <c r="AM231" s="4"/>
      <c r="AN231" s="6">
        <v>2.1999999999999999E-2</v>
      </c>
      <c r="AO231" s="6">
        <v>2.1999999999999999E-2</v>
      </c>
      <c r="AP231" s="6"/>
      <c r="AQ231" s="3" t="s">
        <v>135</v>
      </c>
    </row>
    <row r="232" spans="1:43" x14ac:dyDescent="0.6">
      <c r="A232" s="2" t="s">
        <v>1027</v>
      </c>
      <c r="B232" s="2" t="s">
        <v>239</v>
      </c>
      <c r="C232" s="3"/>
      <c r="D232" s="3"/>
      <c r="E232" s="3" t="s">
        <v>1036</v>
      </c>
      <c r="F232" s="3" t="s">
        <v>1028</v>
      </c>
      <c r="G232" s="2" t="s">
        <v>513</v>
      </c>
      <c r="H232" s="3" t="s">
        <v>514</v>
      </c>
      <c r="I232" s="3" t="s">
        <v>50</v>
      </c>
      <c r="J232" s="3" t="s">
        <v>515</v>
      </c>
      <c r="K232" s="2" t="s">
        <v>110</v>
      </c>
      <c r="L232" s="2" t="s">
        <v>110</v>
      </c>
      <c r="M232" s="2" t="s">
        <v>1052</v>
      </c>
      <c r="N232" s="3" t="s">
        <v>1053</v>
      </c>
      <c r="O232" s="3" t="s">
        <v>1054</v>
      </c>
      <c r="P232" s="3"/>
      <c r="Q232" s="4">
        <v>10000</v>
      </c>
      <c r="R232" s="2"/>
      <c r="S232" s="5">
        <v>0</v>
      </c>
      <c r="T232" s="6">
        <v>74</v>
      </c>
      <c r="U232" s="5">
        <v>0</v>
      </c>
      <c r="V232" s="4">
        <v>740000</v>
      </c>
      <c r="W232" s="4">
        <v>74000</v>
      </c>
      <c r="X232" s="3" t="s">
        <v>115</v>
      </c>
      <c r="Y232" s="3" t="s">
        <v>514</v>
      </c>
      <c r="Z232" s="3" t="s">
        <v>74</v>
      </c>
      <c r="AA232" s="3" t="s">
        <v>75</v>
      </c>
      <c r="AB232" s="3" t="s">
        <v>76</v>
      </c>
      <c r="AC232" s="3" t="s">
        <v>248</v>
      </c>
      <c r="AD232" s="3"/>
      <c r="AE232" s="3"/>
      <c r="AF232" s="3" t="s">
        <v>119</v>
      </c>
      <c r="AG232" s="3" t="s">
        <v>1032</v>
      </c>
      <c r="AH232" s="3" t="s">
        <v>80</v>
      </c>
      <c r="AI232" s="2" t="s">
        <v>1040</v>
      </c>
      <c r="AJ232" s="3" t="s">
        <v>1041</v>
      </c>
      <c r="AK232" s="3"/>
      <c r="AL232" s="3"/>
      <c r="AM232" s="4"/>
      <c r="AN232" s="6">
        <v>0.05</v>
      </c>
      <c r="AO232" s="6"/>
      <c r="AP232" s="6"/>
      <c r="AQ232" s="3" t="s">
        <v>135</v>
      </c>
    </row>
    <row r="233" spans="1:43" x14ac:dyDescent="0.6">
      <c r="A233" s="2" t="s">
        <v>1027</v>
      </c>
      <c r="B233" s="2" t="s">
        <v>239</v>
      </c>
      <c r="C233" s="3"/>
      <c r="D233" s="3"/>
      <c r="E233" s="3" t="s">
        <v>1036</v>
      </c>
      <c r="F233" s="3" t="s">
        <v>1028</v>
      </c>
      <c r="G233" s="2" t="s">
        <v>513</v>
      </c>
      <c r="H233" s="3" t="s">
        <v>514</v>
      </c>
      <c r="I233" s="3" t="s">
        <v>50</v>
      </c>
      <c r="J233" s="3" t="s">
        <v>515</v>
      </c>
      <c r="K233" s="2" t="s">
        <v>110</v>
      </c>
      <c r="L233" s="2" t="s">
        <v>110</v>
      </c>
      <c r="M233" s="2" t="s">
        <v>1055</v>
      </c>
      <c r="N233" s="3" t="s">
        <v>1056</v>
      </c>
      <c r="O233" s="3"/>
      <c r="P233" s="3" t="s">
        <v>526</v>
      </c>
      <c r="Q233" s="4">
        <v>8000</v>
      </c>
      <c r="R233" s="2"/>
      <c r="S233" s="5">
        <v>0</v>
      </c>
      <c r="T233" s="6">
        <v>75</v>
      </c>
      <c r="U233" s="5">
        <v>0</v>
      </c>
      <c r="V233" s="4">
        <v>600000</v>
      </c>
      <c r="W233" s="4">
        <v>60000</v>
      </c>
      <c r="X233" s="3" t="s">
        <v>115</v>
      </c>
      <c r="Y233" s="3" t="s">
        <v>514</v>
      </c>
      <c r="Z233" s="3" t="s">
        <v>74</v>
      </c>
      <c r="AA233" s="3" t="s">
        <v>75</v>
      </c>
      <c r="AB233" s="3" t="s">
        <v>1057</v>
      </c>
      <c r="AC233" s="3" t="s">
        <v>248</v>
      </c>
      <c r="AD233" s="3"/>
      <c r="AE233" s="3"/>
      <c r="AF233" s="3" t="s">
        <v>119</v>
      </c>
      <c r="AG233" s="3" t="s">
        <v>1032</v>
      </c>
      <c r="AH233" s="3" t="s">
        <v>80</v>
      </c>
      <c r="AI233" s="2" t="s">
        <v>1040</v>
      </c>
      <c r="AJ233" s="3" t="s">
        <v>1041</v>
      </c>
      <c r="AK233" s="3"/>
      <c r="AL233" s="3"/>
      <c r="AM233" s="4"/>
      <c r="AN233" s="6">
        <v>0.05</v>
      </c>
      <c r="AO233" s="6"/>
      <c r="AP233" s="6"/>
      <c r="AQ233" s="3" t="s">
        <v>135</v>
      </c>
    </row>
    <row r="234" spans="1:43" x14ac:dyDescent="0.6">
      <c r="A234" s="2" t="s">
        <v>1058</v>
      </c>
      <c r="B234" s="2" t="s">
        <v>45</v>
      </c>
      <c r="C234" s="3" t="s">
        <v>1059</v>
      </c>
      <c r="D234" s="3" t="s">
        <v>1060</v>
      </c>
      <c r="E234" s="3" t="s">
        <v>1061</v>
      </c>
      <c r="F234" s="3" t="s">
        <v>1062</v>
      </c>
      <c r="G234" s="2" t="s">
        <v>1063</v>
      </c>
      <c r="H234" s="3" t="s">
        <v>1064</v>
      </c>
      <c r="I234" s="3" t="s">
        <v>50</v>
      </c>
      <c r="J234" s="3" t="s">
        <v>161</v>
      </c>
      <c r="K234" s="2" t="s">
        <v>162</v>
      </c>
      <c r="L234" s="2" t="s">
        <v>163</v>
      </c>
      <c r="M234" s="2" t="s">
        <v>1065</v>
      </c>
      <c r="N234" s="3" t="s">
        <v>1066</v>
      </c>
      <c r="O234" s="3" t="s">
        <v>1067</v>
      </c>
      <c r="P234" s="3" t="s">
        <v>1068</v>
      </c>
      <c r="Q234" s="4">
        <v>37200</v>
      </c>
      <c r="R234" s="2" t="s">
        <v>56</v>
      </c>
      <c r="S234" s="5">
        <v>1284.0999999999999</v>
      </c>
      <c r="T234" s="6">
        <v>0.55000000000000004</v>
      </c>
      <c r="U234" s="5">
        <v>20460</v>
      </c>
      <c r="V234" s="4">
        <v>26272686</v>
      </c>
      <c r="W234" s="4"/>
      <c r="X234" s="3" t="s">
        <v>115</v>
      </c>
      <c r="Y234" s="3" t="s">
        <v>214</v>
      </c>
      <c r="Z234" s="3" t="s">
        <v>74</v>
      </c>
      <c r="AA234" s="3" t="s">
        <v>215</v>
      </c>
      <c r="AB234" s="3" t="s">
        <v>216</v>
      </c>
      <c r="AC234" s="3" t="s">
        <v>58</v>
      </c>
      <c r="AD234" s="3" t="s">
        <v>1069</v>
      </c>
      <c r="AE234" s="3" t="s">
        <v>1070</v>
      </c>
      <c r="AF234" s="3" t="s">
        <v>171</v>
      </c>
      <c r="AG234" s="3" t="s">
        <v>1071</v>
      </c>
      <c r="AH234" s="3" t="s">
        <v>80</v>
      </c>
      <c r="AI234" s="2" t="s">
        <v>1072</v>
      </c>
      <c r="AJ234" s="3" t="s">
        <v>1073</v>
      </c>
      <c r="AK234" s="3"/>
      <c r="AL234" s="3"/>
      <c r="AM234" s="4"/>
      <c r="AN234" s="6">
        <v>0.4</v>
      </c>
      <c r="AO234" s="6"/>
      <c r="AP234" s="6"/>
      <c r="AQ234" s="3" t="s">
        <v>123</v>
      </c>
    </row>
    <row r="235" spans="1:43" x14ac:dyDescent="0.6">
      <c r="A235" s="2" t="s">
        <v>1074</v>
      </c>
      <c r="B235" s="2" t="s">
        <v>45</v>
      </c>
      <c r="C235" s="3" t="s">
        <v>1075</v>
      </c>
      <c r="D235" s="3"/>
      <c r="E235" s="3" t="s">
        <v>1076</v>
      </c>
      <c r="F235" s="3" t="s">
        <v>1077</v>
      </c>
      <c r="G235" s="2" t="s">
        <v>66</v>
      </c>
      <c r="H235" s="3" t="s">
        <v>67</v>
      </c>
      <c r="I235" s="3" t="s">
        <v>50</v>
      </c>
      <c r="J235" s="3" t="s">
        <v>51</v>
      </c>
      <c r="K235" s="2" t="s">
        <v>1078</v>
      </c>
      <c r="L235" s="2" t="s">
        <v>69</v>
      </c>
      <c r="M235" s="2" t="s">
        <v>549</v>
      </c>
      <c r="N235" s="3" t="s">
        <v>550</v>
      </c>
      <c r="O235" s="3" t="s">
        <v>551</v>
      </c>
      <c r="P235" s="3" t="s">
        <v>552</v>
      </c>
      <c r="Q235" s="4">
        <v>377000</v>
      </c>
      <c r="R235" s="2" t="s">
        <v>566</v>
      </c>
      <c r="S235" s="5">
        <v>1345.11</v>
      </c>
      <c r="T235" s="6">
        <v>2.2499999999999999E-2</v>
      </c>
      <c r="U235" s="5">
        <v>8482.5</v>
      </c>
      <c r="V235" s="4">
        <v>11409896</v>
      </c>
      <c r="W235" s="4"/>
      <c r="X235" s="3" t="s">
        <v>57</v>
      </c>
      <c r="Y235" s="3" t="s">
        <v>67</v>
      </c>
      <c r="Z235" s="3" t="s">
        <v>74</v>
      </c>
      <c r="AA235" s="3" t="s">
        <v>75</v>
      </c>
      <c r="AB235" s="3" t="s">
        <v>247</v>
      </c>
      <c r="AC235" s="3" t="s">
        <v>58</v>
      </c>
      <c r="AD235" s="3" t="s">
        <v>1075</v>
      </c>
      <c r="AE235" s="3"/>
      <c r="AF235" s="3" t="s">
        <v>1079</v>
      </c>
      <c r="AG235" s="3" t="s">
        <v>1080</v>
      </c>
      <c r="AH235" s="3" t="s">
        <v>80</v>
      </c>
      <c r="AI235" s="2" t="s">
        <v>1081</v>
      </c>
      <c r="AJ235" s="3" t="s">
        <v>1082</v>
      </c>
      <c r="AK235" s="3"/>
      <c r="AL235" s="3"/>
      <c r="AM235" s="4"/>
      <c r="AN235" s="6">
        <v>2.1999999999999999E-2</v>
      </c>
      <c r="AO235" s="6">
        <v>2.1999999999999999E-2</v>
      </c>
      <c r="AP235" s="6"/>
      <c r="AQ235" s="3" t="s">
        <v>135</v>
      </c>
    </row>
    <row r="236" spans="1:43" x14ac:dyDescent="0.6">
      <c r="A236" s="2" t="s">
        <v>1074</v>
      </c>
      <c r="B236" s="2" t="s">
        <v>45</v>
      </c>
      <c r="C236" s="3" t="s">
        <v>1075</v>
      </c>
      <c r="D236" s="3"/>
      <c r="E236" s="3" t="s">
        <v>1083</v>
      </c>
      <c r="F236" s="3" t="s">
        <v>1077</v>
      </c>
      <c r="G236" s="2" t="s">
        <v>66</v>
      </c>
      <c r="H236" s="3" t="s">
        <v>67</v>
      </c>
      <c r="I236" s="3" t="s">
        <v>50</v>
      </c>
      <c r="J236" s="3" t="s">
        <v>51</v>
      </c>
      <c r="K236" s="2" t="s">
        <v>1078</v>
      </c>
      <c r="L236" s="2" t="s">
        <v>69</v>
      </c>
      <c r="M236" s="2" t="s">
        <v>1084</v>
      </c>
      <c r="N236" s="3" t="s">
        <v>1085</v>
      </c>
      <c r="O236" s="3" t="s">
        <v>1086</v>
      </c>
      <c r="P236" s="3" t="s">
        <v>1087</v>
      </c>
      <c r="Q236" s="4">
        <v>200000</v>
      </c>
      <c r="R236" s="2" t="s">
        <v>566</v>
      </c>
      <c r="S236" s="5">
        <v>1345.11</v>
      </c>
      <c r="T236" s="6">
        <v>2.2499999999999999E-2</v>
      </c>
      <c r="U236" s="5">
        <v>4500</v>
      </c>
      <c r="V236" s="4">
        <v>6052995</v>
      </c>
      <c r="W236" s="4"/>
      <c r="X236" s="3" t="s">
        <v>57</v>
      </c>
      <c r="Y236" s="3" t="s">
        <v>67</v>
      </c>
      <c r="Z236" s="3" t="s">
        <v>74</v>
      </c>
      <c r="AA236" s="3" t="s">
        <v>75</v>
      </c>
      <c r="AB236" s="3" t="s">
        <v>1088</v>
      </c>
      <c r="AC236" s="3" t="s">
        <v>58</v>
      </c>
      <c r="AD236" s="3" t="s">
        <v>1075</v>
      </c>
      <c r="AE236" s="3" t="s">
        <v>1089</v>
      </c>
      <c r="AF236" s="3" t="s">
        <v>1079</v>
      </c>
      <c r="AG236" s="3" t="s">
        <v>1080</v>
      </c>
      <c r="AH236" s="3" t="s">
        <v>80</v>
      </c>
      <c r="AI236" s="2" t="s">
        <v>1090</v>
      </c>
      <c r="AJ236" s="3" t="s">
        <v>1091</v>
      </c>
      <c r="AK236" s="3"/>
      <c r="AL236" s="3"/>
      <c r="AM236" s="4"/>
      <c r="AN236" s="6">
        <v>2.1999999999999999E-2</v>
      </c>
      <c r="AO236" s="6">
        <v>2.1999999999999999E-2</v>
      </c>
      <c r="AP236" s="6"/>
      <c r="AQ236" s="3" t="s">
        <v>135</v>
      </c>
    </row>
    <row r="237" spans="1:43" x14ac:dyDescent="0.6">
      <c r="A237" s="2" t="s">
        <v>1074</v>
      </c>
      <c r="B237" s="2" t="s">
        <v>45</v>
      </c>
      <c r="C237" s="3" t="s">
        <v>1075</v>
      </c>
      <c r="D237" s="3"/>
      <c r="E237" s="3" t="s">
        <v>575</v>
      </c>
      <c r="F237" s="3" t="s">
        <v>1077</v>
      </c>
      <c r="G237" s="2" t="s">
        <v>66</v>
      </c>
      <c r="H237" s="3" t="s">
        <v>67</v>
      </c>
      <c r="I237" s="3" t="s">
        <v>50</v>
      </c>
      <c r="J237" s="3" t="s">
        <v>51</v>
      </c>
      <c r="K237" s="2" t="s">
        <v>1078</v>
      </c>
      <c r="L237" s="2" t="s">
        <v>69</v>
      </c>
      <c r="M237" s="2" t="s">
        <v>549</v>
      </c>
      <c r="N237" s="3" t="s">
        <v>550</v>
      </c>
      <c r="O237" s="3" t="s">
        <v>551</v>
      </c>
      <c r="P237" s="3" t="s">
        <v>552</v>
      </c>
      <c r="Q237" s="4">
        <v>835000</v>
      </c>
      <c r="R237" s="2" t="s">
        <v>566</v>
      </c>
      <c r="S237" s="5">
        <v>1345.11</v>
      </c>
      <c r="T237" s="6">
        <v>2.2499999999999999E-2</v>
      </c>
      <c r="U237" s="5">
        <v>18787.5</v>
      </c>
      <c r="V237" s="4">
        <v>25271254</v>
      </c>
      <c r="W237" s="4"/>
      <c r="X237" s="3" t="s">
        <v>57</v>
      </c>
      <c r="Y237" s="3" t="s">
        <v>67</v>
      </c>
      <c r="Z237" s="3" t="s">
        <v>74</v>
      </c>
      <c r="AA237" s="3" t="s">
        <v>75</v>
      </c>
      <c r="AB237" s="3" t="s">
        <v>247</v>
      </c>
      <c r="AC237" s="3" t="s">
        <v>58</v>
      </c>
      <c r="AD237" s="3" t="s">
        <v>1075</v>
      </c>
      <c r="AE237" s="3" t="s">
        <v>576</v>
      </c>
      <c r="AF237" s="3" t="s">
        <v>1079</v>
      </c>
      <c r="AG237" s="3" t="s">
        <v>1080</v>
      </c>
      <c r="AH237" s="3" t="s">
        <v>80</v>
      </c>
      <c r="AI237" s="2" t="s">
        <v>577</v>
      </c>
      <c r="AJ237" s="3" t="s">
        <v>578</v>
      </c>
      <c r="AK237" s="3"/>
      <c r="AL237" s="3"/>
      <c r="AM237" s="4"/>
      <c r="AN237" s="6">
        <v>2.1999999999999999E-2</v>
      </c>
      <c r="AO237" s="6">
        <v>2.1999999999999999E-2</v>
      </c>
      <c r="AP237" s="6"/>
      <c r="AQ237" s="3" t="s">
        <v>135</v>
      </c>
    </row>
    <row r="238" spans="1:43" x14ac:dyDescent="0.6">
      <c r="A238" s="2" t="s">
        <v>1074</v>
      </c>
      <c r="B238" s="2" t="s">
        <v>45</v>
      </c>
      <c r="C238" s="3" t="s">
        <v>1075</v>
      </c>
      <c r="D238" s="3"/>
      <c r="E238" s="3" t="s">
        <v>575</v>
      </c>
      <c r="F238" s="3" t="s">
        <v>1077</v>
      </c>
      <c r="G238" s="2" t="s">
        <v>66</v>
      </c>
      <c r="H238" s="3" t="s">
        <v>67</v>
      </c>
      <c r="I238" s="3" t="s">
        <v>50</v>
      </c>
      <c r="J238" s="3" t="s">
        <v>51</v>
      </c>
      <c r="K238" s="2" t="s">
        <v>1078</v>
      </c>
      <c r="L238" s="2" t="s">
        <v>69</v>
      </c>
      <c r="M238" s="2" t="s">
        <v>1084</v>
      </c>
      <c r="N238" s="3" t="s">
        <v>1085</v>
      </c>
      <c r="O238" s="3" t="s">
        <v>1086</v>
      </c>
      <c r="P238" s="3" t="s">
        <v>1087</v>
      </c>
      <c r="Q238" s="4">
        <v>24000</v>
      </c>
      <c r="R238" s="2" t="s">
        <v>566</v>
      </c>
      <c r="S238" s="5">
        <v>1345.11</v>
      </c>
      <c r="T238" s="6">
        <v>2.2499999999999999E-2</v>
      </c>
      <c r="U238" s="5">
        <v>540</v>
      </c>
      <c r="V238" s="4">
        <v>726359</v>
      </c>
      <c r="W238" s="4"/>
      <c r="X238" s="3" t="s">
        <v>57</v>
      </c>
      <c r="Y238" s="3" t="s">
        <v>67</v>
      </c>
      <c r="Z238" s="3" t="s">
        <v>74</v>
      </c>
      <c r="AA238" s="3" t="s">
        <v>75</v>
      </c>
      <c r="AB238" s="3" t="s">
        <v>1088</v>
      </c>
      <c r="AC238" s="3" t="s">
        <v>58</v>
      </c>
      <c r="AD238" s="3" t="s">
        <v>1075</v>
      </c>
      <c r="AE238" s="3" t="s">
        <v>1092</v>
      </c>
      <c r="AF238" s="3" t="s">
        <v>1079</v>
      </c>
      <c r="AG238" s="3" t="s">
        <v>1080</v>
      </c>
      <c r="AH238" s="3" t="s">
        <v>80</v>
      </c>
      <c r="AI238" s="2" t="s">
        <v>577</v>
      </c>
      <c r="AJ238" s="3" t="s">
        <v>578</v>
      </c>
      <c r="AK238" s="3"/>
      <c r="AL238" s="3"/>
      <c r="AM238" s="4"/>
      <c r="AN238" s="6">
        <v>2.1999999999999999E-2</v>
      </c>
      <c r="AO238" s="6">
        <v>2.1999999999999999E-2</v>
      </c>
      <c r="AP238" s="6"/>
      <c r="AQ238" s="3" t="s">
        <v>135</v>
      </c>
    </row>
    <row r="239" spans="1:43" x14ac:dyDescent="0.6">
      <c r="A239" s="2" t="s">
        <v>1074</v>
      </c>
      <c r="B239" s="2" t="s">
        <v>45</v>
      </c>
      <c r="C239" s="3" t="s">
        <v>1075</v>
      </c>
      <c r="D239" s="3"/>
      <c r="E239" s="3" t="s">
        <v>579</v>
      </c>
      <c r="F239" s="3" t="s">
        <v>1077</v>
      </c>
      <c r="G239" s="2" t="s">
        <v>66</v>
      </c>
      <c r="H239" s="3" t="s">
        <v>67</v>
      </c>
      <c r="I239" s="3" t="s">
        <v>50</v>
      </c>
      <c r="J239" s="3" t="s">
        <v>51</v>
      </c>
      <c r="K239" s="2" t="s">
        <v>1078</v>
      </c>
      <c r="L239" s="2" t="s">
        <v>69</v>
      </c>
      <c r="M239" s="2" t="s">
        <v>580</v>
      </c>
      <c r="N239" s="3" t="s">
        <v>581</v>
      </c>
      <c r="O239" s="3" t="s">
        <v>582</v>
      </c>
      <c r="P239" s="3" t="s">
        <v>583</v>
      </c>
      <c r="Q239" s="4">
        <v>320000</v>
      </c>
      <c r="R239" s="2" t="s">
        <v>566</v>
      </c>
      <c r="S239" s="5">
        <v>1345.11</v>
      </c>
      <c r="T239" s="6">
        <v>1.8499999999999999E-2</v>
      </c>
      <c r="U239" s="5">
        <v>5920</v>
      </c>
      <c r="V239" s="4">
        <v>7963051</v>
      </c>
      <c r="W239" s="4"/>
      <c r="X239" s="3" t="s">
        <v>57</v>
      </c>
      <c r="Y239" s="3" t="s">
        <v>67</v>
      </c>
      <c r="Z239" s="3" t="s">
        <v>74</v>
      </c>
      <c r="AA239" s="3" t="s">
        <v>95</v>
      </c>
      <c r="AB239" s="3" t="s">
        <v>344</v>
      </c>
      <c r="AC239" s="3" t="s">
        <v>58</v>
      </c>
      <c r="AD239" s="3" t="s">
        <v>1075</v>
      </c>
      <c r="AE239" s="3"/>
      <c r="AF239" s="3" t="s">
        <v>1079</v>
      </c>
      <c r="AG239" s="3" t="s">
        <v>1080</v>
      </c>
      <c r="AH239" s="3" t="s">
        <v>80</v>
      </c>
      <c r="AI239" s="2" t="s">
        <v>584</v>
      </c>
      <c r="AJ239" s="3" t="s">
        <v>585</v>
      </c>
      <c r="AK239" s="3"/>
      <c r="AL239" s="3"/>
      <c r="AM239" s="4"/>
      <c r="AN239" s="6">
        <v>1.95E-2</v>
      </c>
      <c r="AO239" s="6">
        <v>2.1000000000000001E-2</v>
      </c>
      <c r="AP239" s="6"/>
      <c r="AQ239" s="3" t="s">
        <v>135</v>
      </c>
    </row>
    <row r="240" spans="1:43" x14ac:dyDescent="0.6">
      <c r="A240" s="2" t="s">
        <v>1093</v>
      </c>
      <c r="B240" s="2" t="s">
        <v>239</v>
      </c>
      <c r="C240" s="3"/>
      <c r="D240" s="3"/>
      <c r="E240" s="3" t="s">
        <v>683</v>
      </c>
      <c r="F240" s="3" t="s">
        <v>1094</v>
      </c>
      <c r="G240" s="2" t="s">
        <v>685</v>
      </c>
      <c r="H240" s="3" t="s">
        <v>686</v>
      </c>
      <c r="I240" s="3" t="s">
        <v>50</v>
      </c>
      <c r="J240" s="3" t="s">
        <v>687</v>
      </c>
      <c r="K240" s="2" t="s">
        <v>347</v>
      </c>
      <c r="L240" s="2" t="s">
        <v>244</v>
      </c>
      <c r="M240" s="2" t="s">
        <v>688</v>
      </c>
      <c r="N240" s="3" t="s">
        <v>689</v>
      </c>
      <c r="O240" s="3" t="s">
        <v>690</v>
      </c>
      <c r="P240" s="3" t="s">
        <v>691</v>
      </c>
      <c r="Q240" s="4">
        <v>51000</v>
      </c>
      <c r="R240" s="2"/>
      <c r="S240" s="5">
        <v>0</v>
      </c>
      <c r="T240" s="6">
        <v>22</v>
      </c>
      <c r="U240" s="5">
        <v>0</v>
      </c>
      <c r="V240" s="4">
        <v>1122000</v>
      </c>
      <c r="W240" s="4">
        <v>112200</v>
      </c>
      <c r="X240" s="3" t="s">
        <v>115</v>
      </c>
      <c r="Y240" s="3" t="s">
        <v>692</v>
      </c>
      <c r="Z240" s="3" t="s">
        <v>88</v>
      </c>
      <c r="AA240" s="3" t="s">
        <v>89</v>
      </c>
      <c r="AB240" s="3" t="s">
        <v>272</v>
      </c>
      <c r="AC240" s="3" t="s">
        <v>248</v>
      </c>
      <c r="AD240" s="3"/>
      <c r="AE240" s="3"/>
      <c r="AF240" s="3" t="s">
        <v>353</v>
      </c>
      <c r="AG240" s="3" t="s">
        <v>1095</v>
      </c>
      <c r="AH240" s="3" t="s">
        <v>80</v>
      </c>
      <c r="AI240" s="2" t="s">
        <v>694</v>
      </c>
      <c r="AJ240" s="3" t="s">
        <v>695</v>
      </c>
      <c r="AK240" s="3"/>
      <c r="AL240" s="3"/>
      <c r="AM240" s="4"/>
      <c r="AN240" s="6">
        <v>1.4E-2</v>
      </c>
      <c r="AO240" s="6"/>
      <c r="AP240" s="6"/>
      <c r="AQ240" s="3" t="s">
        <v>83</v>
      </c>
    </row>
    <row r="241" spans="1:43" x14ac:dyDescent="0.6">
      <c r="A241" s="2" t="s">
        <v>1093</v>
      </c>
      <c r="B241" s="2" t="s">
        <v>239</v>
      </c>
      <c r="C241" s="3"/>
      <c r="D241" s="3"/>
      <c r="E241" s="3" t="s">
        <v>1096</v>
      </c>
      <c r="F241" s="3" t="s">
        <v>1094</v>
      </c>
      <c r="G241" s="2" t="s">
        <v>685</v>
      </c>
      <c r="H241" s="3" t="s">
        <v>686</v>
      </c>
      <c r="I241" s="3" t="s">
        <v>50</v>
      </c>
      <c r="J241" s="3" t="s">
        <v>687</v>
      </c>
      <c r="K241" s="2" t="s">
        <v>347</v>
      </c>
      <c r="L241" s="2" t="s">
        <v>244</v>
      </c>
      <c r="M241" s="2" t="s">
        <v>1097</v>
      </c>
      <c r="N241" s="3" t="s">
        <v>1098</v>
      </c>
      <c r="O241" s="3" t="s">
        <v>1099</v>
      </c>
      <c r="P241" s="3" t="s">
        <v>1100</v>
      </c>
      <c r="Q241" s="4">
        <v>42000</v>
      </c>
      <c r="R241" s="2"/>
      <c r="S241" s="5">
        <v>0</v>
      </c>
      <c r="T241" s="6">
        <v>67.5</v>
      </c>
      <c r="U241" s="5">
        <v>0</v>
      </c>
      <c r="V241" s="4">
        <v>2835000</v>
      </c>
      <c r="W241" s="4">
        <v>283500</v>
      </c>
      <c r="X241" s="3" t="s">
        <v>115</v>
      </c>
      <c r="Y241" s="3" t="s">
        <v>692</v>
      </c>
      <c r="Z241" s="3" t="s">
        <v>88</v>
      </c>
      <c r="AA241" s="3" t="s">
        <v>117</v>
      </c>
      <c r="AB241" s="3" t="s">
        <v>143</v>
      </c>
      <c r="AC241" s="3" t="s">
        <v>248</v>
      </c>
      <c r="AD241" s="3"/>
      <c r="AE241" s="3"/>
      <c r="AF241" s="3" t="s">
        <v>353</v>
      </c>
      <c r="AG241" s="3" t="s">
        <v>1095</v>
      </c>
      <c r="AH241" s="3" t="s">
        <v>80</v>
      </c>
      <c r="AI241" s="2" t="s">
        <v>1101</v>
      </c>
      <c r="AJ241" s="3" t="s">
        <v>1102</v>
      </c>
      <c r="AK241" s="3"/>
      <c r="AL241" s="3"/>
      <c r="AM241" s="4"/>
      <c r="AN241" s="6">
        <v>0.05</v>
      </c>
      <c r="AO241" s="6"/>
      <c r="AP241" s="6"/>
      <c r="AQ241" s="3" t="s">
        <v>123</v>
      </c>
    </row>
    <row r="242" spans="1:43" x14ac:dyDescent="0.6">
      <c r="A242" s="2" t="s">
        <v>1103</v>
      </c>
      <c r="B242" s="2" t="s">
        <v>45</v>
      </c>
      <c r="C242" s="3"/>
      <c r="D242" s="3"/>
      <c r="E242" s="3" t="s">
        <v>1104</v>
      </c>
      <c r="F242" s="3" t="s">
        <v>1105</v>
      </c>
      <c r="G242" s="2" t="s">
        <v>786</v>
      </c>
      <c r="H242" s="3" t="s">
        <v>787</v>
      </c>
      <c r="I242" s="3" t="s">
        <v>50</v>
      </c>
      <c r="J242" s="3" t="s">
        <v>687</v>
      </c>
      <c r="K242" s="2" t="s">
        <v>347</v>
      </c>
      <c r="L242" s="2" t="s">
        <v>244</v>
      </c>
      <c r="M242" s="2" t="s">
        <v>788</v>
      </c>
      <c r="N242" s="3" t="s">
        <v>789</v>
      </c>
      <c r="O242" s="3" t="s">
        <v>790</v>
      </c>
      <c r="P242" s="3" t="s">
        <v>791</v>
      </c>
      <c r="Q242" s="4">
        <v>15000</v>
      </c>
      <c r="R242" s="2" t="s">
        <v>56</v>
      </c>
      <c r="S242" s="5">
        <v>1195.3</v>
      </c>
      <c r="T242" s="6">
        <v>1.7999999999999999E-2</v>
      </c>
      <c r="U242" s="5">
        <v>270</v>
      </c>
      <c r="V242" s="4">
        <v>322731</v>
      </c>
      <c r="W242" s="4"/>
      <c r="X242" s="3" t="s">
        <v>115</v>
      </c>
      <c r="Y242" s="3" t="s">
        <v>692</v>
      </c>
      <c r="Z242" s="3" t="s">
        <v>88</v>
      </c>
      <c r="AA242" s="3" t="s">
        <v>89</v>
      </c>
      <c r="AB242" s="3" t="s">
        <v>272</v>
      </c>
      <c r="AC242" s="3" t="s">
        <v>58</v>
      </c>
      <c r="AD242" s="3"/>
      <c r="AE242" s="3"/>
      <c r="AF242" s="3" t="s">
        <v>353</v>
      </c>
      <c r="AG242" s="3" t="s">
        <v>1106</v>
      </c>
      <c r="AH242" s="3" t="s">
        <v>80</v>
      </c>
      <c r="AI242" s="2" t="s">
        <v>1107</v>
      </c>
      <c r="AJ242" s="3" t="s">
        <v>1108</v>
      </c>
      <c r="AK242" s="3"/>
      <c r="AL242" s="3"/>
      <c r="AM242" s="4"/>
      <c r="AN242" s="6">
        <v>1.4E-2</v>
      </c>
      <c r="AO242" s="6"/>
      <c r="AP242" s="6"/>
      <c r="AQ242" s="3" t="s">
        <v>83</v>
      </c>
    </row>
    <row r="243" spans="1:43" x14ac:dyDescent="0.6">
      <c r="A243" s="2" t="s">
        <v>1103</v>
      </c>
      <c r="B243" s="2" t="s">
        <v>45</v>
      </c>
      <c r="C243" s="3"/>
      <c r="D243" s="3"/>
      <c r="E243" s="3" t="s">
        <v>813</v>
      </c>
      <c r="F243" s="3" t="s">
        <v>1105</v>
      </c>
      <c r="G243" s="2" t="s">
        <v>786</v>
      </c>
      <c r="H243" s="3" t="s">
        <v>787</v>
      </c>
      <c r="I243" s="3" t="s">
        <v>50</v>
      </c>
      <c r="J243" s="3" t="s">
        <v>687</v>
      </c>
      <c r="K243" s="2" t="s">
        <v>347</v>
      </c>
      <c r="L243" s="2" t="s">
        <v>244</v>
      </c>
      <c r="M243" s="2" t="s">
        <v>806</v>
      </c>
      <c r="N243" s="3" t="s">
        <v>807</v>
      </c>
      <c r="O243" s="3" t="s">
        <v>808</v>
      </c>
      <c r="P243" s="3" t="s">
        <v>809</v>
      </c>
      <c r="Q243" s="4">
        <v>129000</v>
      </c>
      <c r="R243" s="2" t="s">
        <v>56</v>
      </c>
      <c r="S243" s="5">
        <v>1195.3</v>
      </c>
      <c r="T243" s="6">
        <v>1.7999999999999999E-2</v>
      </c>
      <c r="U243" s="5">
        <v>2322</v>
      </c>
      <c r="V243" s="4">
        <v>2775487</v>
      </c>
      <c r="W243" s="4"/>
      <c r="X243" s="3" t="s">
        <v>115</v>
      </c>
      <c r="Y243" s="3" t="s">
        <v>692</v>
      </c>
      <c r="Z243" s="3" t="s">
        <v>88</v>
      </c>
      <c r="AA243" s="3" t="s">
        <v>89</v>
      </c>
      <c r="AB243" s="3" t="s">
        <v>272</v>
      </c>
      <c r="AC243" s="3" t="s">
        <v>58</v>
      </c>
      <c r="AD243" s="3"/>
      <c r="AE243" s="3" t="s">
        <v>192</v>
      </c>
      <c r="AF243" s="3" t="s">
        <v>353</v>
      </c>
      <c r="AG243" s="3" t="s">
        <v>1106</v>
      </c>
      <c r="AH243" s="3" t="s">
        <v>80</v>
      </c>
      <c r="AI243" s="2" t="s">
        <v>814</v>
      </c>
      <c r="AJ243" s="3" t="s">
        <v>815</v>
      </c>
      <c r="AK243" s="3"/>
      <c r="AL243" s="3"/>
      <c r="AM243" s="4"/>
      <c r="AN243" s="6">
        <v>1.4E-2</v>
      </c>
      <c r="AO243" s="6"/>
      <c r="AP243" s="6"/>
      <c r="AQ243" s="3" t="s">
        <v>83</v>
      </c>
    </row>
    <row r="244" spans="1:43" x14ac:dyDescent="0.6">
      <c r="A244" s="2" t="s">
        <v>1109</v>
      </c>
      <c r="B244" s="2" t="s">
        <v>239</v>
      </c>
      <c r="C244" s="3"/>
      <c r="D244" s="3"/>
      <c r="E244" s="3" t="s">
        <v>769</v>
      </c>
      <c r="F244" s="3" t="s">
        <v>1110</v>
      </c>
      <c r="G244" s="2" t="s">
        <v>771</v>
      </c>
      <c r="H244" s="3" t="s">
        <v>772</v>
      </c>
      <c r="I244" s="3" t="s">
        <v>50</v>
      </c>
      <c r="J244" s="3" t="s">
        <v>687</v>
      </c>
      <c r="K244" s="2" t="s">
        <v>347</v>
      </c>
      <c r="L244" s="2" t="s">
        <v>461</v>
      </c>
      <c r="M244" s="2" t="s">
        <v>773</v>
      </c>
      <c r="N244" s="3" t="s">
        <v>774</v>
      </c>
      <c r="O244" s="3" t="s">
        <v>775</v>
      </c>
      <c r="P244" s="3" t="s">
        <v>776</v>
      </c>
      <c r="Q244" s="4">
        <v>18000</v>
      </c>
      <c r="R244" s="2"/>
      <c r="S244" s="5">
        <v>0</v>
      </c>
      <c r="T244" s="6">
        <v>106</v>
      </c>
      <c r="U244" s="5">
        <v>0</v>
      </c>
      <c r="V244" s="4">
        <v>1908000</v>
      </c>
      <c r="W244" s="4">
        <v>190800</v>
      </c>
      <c r="X244" s="3" t="s">
        <v>115</v>
      </c>
      <c r="Y244" s="3" t="s">
        <v>777</v>
      </c>
      <c r="Z244" s="3" t="s">
        <v>74</v>
      </c>
      <c r="AA244" s="3" t="s">
        <v>75</v>
      </c>
      <c r="AB244" s="3" t="s">
        <v>778</v>
      </c>
      <c r="AC244" s="3" t="s">
        <v>248</v>
      </c>
      <c r="AD244" s="3"/>
      <c r="AE244" s="3" t="s">
        <v>779</v>
      </c>
      <c r="AF244" s="3" t="s">
        <v>353</v>
      </c>
      <c r="AG244" s="3" t="s">
        <v>1111</v>
      </c>
      <c r="AH244" s="3" t="s">
        <v>80</v>
      </c>
      <c r="AI244" s="2" t="s">
        <v>781</v>
      </c>
      <c r="AJ244" s="3" t="s">
        <v>782</v>
      </c>
      <c r="AK244" s="3"/>
      <c r="AL244" s="3"/>
      <c r="AM244" s="4"/>
      <c r="AN244" s="6">
        <v>0.05</v>
      </c>
      <c r="AO244" s="6">
        <v>0.05</v>
      </c>
      <c r="AP244" s="6"/>
      <c r="AQ244" s="3" t="s">
        <v>135</v>
      </c>
    </row>
    <row r="245" spans="1:43" x14ac:dyDescent="0.6">
      <c r="A245" s="2" t="s">
        <v>1109</v>
      </c>
      <c r="B245" s="2" t="s">
        <v>239</v>
      </c>
      <c r="C245" s="3"/>
      <c r="D245" s="3"/>
      <c r="E245" s="3" t="s">
        <v>769</v>
      </c>
      <c r="F245" s="3" t="s">
        <v>1110</v>
      </c>
      <c r="G245" s="2" t="s">
        <v>771</v>
      </c>
      <c r="H245" s="3" t="s">
        <v>772</v>
      </c>
      <c r="I245" s="3" t="s">
        <v>50</v>
      </c>
      <c r="J245" s="3" t="s">
        <v>687</v>
      </c>
      <c r="K245" s="2" t="s">
        <v>347</v>
      </c>
      <c r="L245" s="2" t="s">
        <v>461</v>
      </c>
      <c r="M245" s="2" t="s">
        <v>773</v>
      </c>
      <c r="N245" s="3" t="s">
        <v>774</v>
      </c>
      <c r="O245" s="3" t="s">
        <v>775</v>
      </c>
      <c r="P245" s="3" t="s">
        <v>776</v>
      </c>
      <c r="Q245" s="4">
        <v>38000</v>
      </c>
      <c r="R245" s="2"/>
      <c r="S245" s="5">
        <v>0</v>
      </c>
      <c r="T245" s="6">
        <v>106</v>
      </c>
      <c r="U245" s="5">
        <v>0</v>
      </c>
      <c r="V245" s="4">
        <v>4028000</v>
      </c>
      <c r="W245" s="4">
        <v>402800</v>
      </c>
      <c r="X245" s="3" t="s">
        <v>115</v>
      </c>
      <c r="Y245" s="3" t="s">
        <v>777</v>
      </c>
      <c r="Z245" s="3" t="s">
        <v>74</v>
      </c>
      <c r="AA245" s="3" t="s">
        <v>75</v>
      </c>
      <c r="AB245" s="3" t="s">
        <v>778</v>
      </c>
      <c r="AC245" s="3" t="s">
        <v>248</v>
      </c>
      <c r="AD245" s="3"/>
      <c r="AE245" s="3" t="s">
        <v>779</v>
      </c>
      <c r="AF245" s="3" t="s">
        <v>353</v>
      </c>
      <c r="AG245" s="3" t="s">
        <v>1111</v>
      </c>
      <c r="AH245" s="3" t="s">
        <v>80</v>
      </c>
      <c r="AI245" s="2" t="s">
        <v>781</v>
      </c>
      <c r="AJ245" s="3" t="s">
        <v>782</v>
      </c>
      <c r="AK245" s="3"/>
      <c r="AL245" s="3"/>
      <c r="AM245" s="4"/>
      <c r="AN245" s="6">
        <v>0.05</v>
      </c>
      <c r="AO245" s="6">
        <v>0.05</v>
      </c>
      <c r="AP245" s="6"/>
      <c r="AQ245" s="3" t="s">
        <v>135</v>
      </c>
    </row>
    <row r="246" spans="1:43" x14ac:dyDescent="0.6">
      <c r="A246" s="2" t="s">
        <v>1109</v>
      </c>
      <c r="B246" s="2" t="s">
        <v>239</v>
      </c>
      <c r="C246" s="3"/>
      <c r="D246" s="3"/>
      <c r="E246" s="3" t="s">
        <v>1112</v>
      </c>
      <c r="F246" s="3" t="s">
        <v>1110</v>
      </c>
      <c r="G246" s="2" t="s">
        <v>771</v>
      </c>
      <c r="H246" s="3" t="s">
        <v>772</v>
      </c>
      <c r="I246" s="3" t="s">
        <v>50</v>
      </c>
      <c r="J246" s="3" t="s">
        <v>687</v>
      </c>
      <c r="K246" s="2" t="s">
        <v>347</v>
      </c>
      <c r="L246" s="2" t="s">
        <v>461</v>
      </c>
      <c r="M246" s="2" t="s">
        <v>773</v>
      </c>
      <c r="N246" s="3" t="s">
        <v>774</v>
      </c>
      <c r="O246" s="3" t="s">
        <v>775</v>
      </c>
      <c r="P246" s="3" t="s">
        <v>776</v>
      </c>
      <c r="Q246" s="4">
        <v>2000</v>
      </c>
      <c r="R246" s="2"/>
      <c r="S246" s="5">
        <v>0</v>
      </c>
      <c r="T246" s="6">
        <v>106</v>
      </c>
      <c r="U246" s="5">
        <v>0</v>
      </c>
      <c r="V246" s="4">
        <v>212000</v>
      </c>
      <c r="W246" s="4">
        <v>21200</v>
      </c>
      <c r="X246" s="3" t="s">
        <v>115</v>
      </c>
      <c r="Y246" s="3" t="s">
        <v>777</v>
      </c>
      <c r="Z246" s="3" t="s">
        <v>74</v>
      </c>
      <c r="AA246" s="3" t="s">
        <v>75</v>
      </c>
      <c r="AB246" s="3" t="s">
        <v>778</v>
      </c>
      <c r="AC246" s="3" t="s">
        <v>248</v>
      </c>
      <c r="AD246" s="3"/>
      <c r="AE246" s="3" t="s">
        <v>537</v>
      </c>
      <c r="AF246" s="3" t="s">
        <v>353</v>
      </c>
      <c r="AG246" s="3" t="s">
        <v>1111</v>
      </c>
      <c r="AH246" s="3" t="s">
        <v>80</v>
      </c>
      <c r="AI246" s="2" t="s">
        <v>1113</v>
      </c>
      <c r="AJ246" s="3" t="s">
        <v>1114</v>
      </c>
      <c r="AK246" s="3"/>
      <c r="AL246" s="3"/>
      <c r="AM246" s="4"/>
      <c r="AN246" s="6">
        <v>0.05</v>
      </c>
      <c r="AO246" s="6">
        <v>0.05</v>
      </c>
      <c r="AP246" s="6"/>
      <c r="AQ246" s="3" t="s">
        <v>135</v>
      </c>
    </row>
    <row r="247" spans="1:43" x14ac:dyDescent="0.6">
      <c r="A247" s="2" t="s">
        <v>1109</v>
      </c>
      <c r="B247" s="2" t="s">
        <v>239</v>
      </c>
      <c r="C247" s="3"/>
      <c r="D247" s="3"/>
      <c r="E247" s="3" t="s">
        <v>769</v>
      </c>
      <c r="F247" s="3" t="s">
        <v>1110</v>
      </c>
      <c r="G247" s="2" t="s">
        <v>771</v>
      </c>
      <c r="H247" s="3" t="s">
        <v>772</v>
      </c>
      <c r="I247" s="3" t="s">
        <v>50</v>
      </c>
      <c r="J247" s="3" t="s">
        <v>687</v>
      </c>
      <c r="K247" s="2" t="s">
        <v>347</v>
      </c>
      <c r="L247" s="2" t="s">
        <v>461</v>
      </c>
      <c r="M247" s="2" t="s">
        <v>1045</v>
      </c>
      <c r="N247" s="3" t="s">
        <v>1046</v>
      </c>
      <c r="O247" s="3" t="s">
        <v>1047</v>
      </c>
      <c r="P247" s="3" t="s">
        <v>1048</v>
      </c>
      <c r="Q247" s="4">
        <v>5000</v>
      </c>
      <c r="R247" s="2"/>
      <c r="S247" s="5">
        <v>0</v>
      </c>
      <c r="T247" s="6">
        <v>61</v>
      </c>
      <c r="U247" s="5">
        <v>0</v>
      </c>
      <c r="V247" s="4">
        <v>305000</v>
      </c>
      <c r="W247" s="4">
        <v>30500</v>
      </c>
      <c r="X247" s="3" t="s">
        <v>115</v>
      </c>
      <c r="Y247" s="3" t="s">
        <v>777</v>
      </c>
      <c r="Z247" s="3" t="s">
        <v>74</v>
      </c>
      <c r="AA247" s="3" t="s">
        <v>75</v>
      </c>
      <c r="AB247" s="3" t="s">
        <v>1049</v>
      </c>
      <c r="AC247" s="3" t="s">
        <v>248</v>
      </c>
      <c r="AD247" s="3"/>
      <c r="AE247" s="3" t="s">
        <v>1115</v>
      </c>
      <c r="AF247" s="3" t="s">
        <v>353</v>
      </c>
      <c r="AG247" s="3" t="s">
        <v>1111</v>
      </c>
      <c r="AH247" s="3" t="s">
        <v>80</v>
      </c>
      <c r="AI247" s="2" t="s">
        <v>781</v>
      </c>
      <c r="AJ247" s="3" t="s">
        <v>782</v>
      </c>
      <c r="AK247" s="3"/>
      <c r="AL247" s="3"/>
      <c r="AM247" s="4"/>
      <c r="AN247" s="6">
        <v>2.1999999999999999E-2</v>
      </c>
      <c r="AO247" s="6">
        <v>2.1999999999999999E-2</v>
      </c>
      <c r="AP247" s="6"/>
      <c r="AQ247" s="3" t="s">
        <v>135</v>
      </c>
    </row>
    <row r="248" spans="1:43" x14ac:dyDescent="0.6">
      <c r="A248" s="2" t="s">
        <v>1109</v>
      </c>
      <c r="B248" s="2" t="s">
        <v>239</v>
      </c>
      <c r="C248" s="3"/>
      <c r="D248" s="3"/>
      <c r="E248" s="3" t="s">
        <v>769</v>
      </c>
      <c r="F248" s="3" t="s">
        <v>1110</v>
      </c>
      <c r="G248" s="2" t="s">
        <v>771</v>
      </c>
      <c r="H248" s="3" t="s">
        <v>772</v>
      </c>
      <c r="I248" s="3" t="s">
        <v>50</v>
      </c>
      <c r="J248" s="3" t="s">
        <v>687</v>
      </c>
      <c r="K248" s="2" t="s">
        <v>347</v>
      </c>
      <c r="L248" s="2" t="s">
        <v>461</v>
      </c>
      <c r="M248" s="2" t="s">
        <v>1045</v>
      </c>
      <c r="N248" s="3" t="s">
        <v>1046</v>
      </c>
      <c r="O248" s="3" t="s">
        <v>1047</v>
      </c>
      <c r="P248" s="3" t="s">
        <v>1048</v>
      </c>
      <c r="Q248" s="4">
        <v>10000</v>
      </c>
      <c r="R248" s="2"/>
      <c r="S248" s="5">
        <v>0</v>
      </c>
      <c r="T248" s="6">
        <v>61</v>
      </c>
      <c r="U248" s="5">
        <v>0</v>
      </c>
      <c r="V248" s="4">
        <v>610000</v>
      </c>
      <c r="W248" s="4">
        <v>61000</v>
      </c>
      <c r="X248" s="3" t="s">
        <v>115</v>
      </c>
      <c r="Y248" s="3" t="s">
        <v>777</v>
      </c>
      <c r="Z248" s="3" t="s">
        <v>74</v>
      </c>
      <c r="AA248" s="3" t="s">
        <v>75</v>
      </c>
      <c r="AB248" s="3" t="s">
        <v>1049</v>
      </c>
      <c r="AC248" s="3" t="s">
        <v>248</v>
      </c>
      <c r="AD248" s="3"/>
      <c r="AE248" s="3" t="s">
        <v>1115</v>
      </c>
      <c r="AF248" s="3" t="s">
        <v>353</v>
      </c>
      <c r="AG248" s="3" t="s">
        <v>1111</v>
      </c>
      <c r="AH248" s="3" t="s">
        <v>80</v>
      </c>
      <c r="AI248" s="2" t="s">
        <v>781</v>
      </c>
      <c r="AJ248" s="3" t="s">
        <v>782</v>
      </c>
      <c r="AK248" s="3"/>
      <c r="AL248" s="3"/>
      <c r="AM248" s="4"/>
      <c r="AN248" s="6">
        <v>2.1999999999999999E-2</v>
      </c>
      <c r="AO248" s="6">
        <v>2.1999999999999999E-2</v>
      </c>
      <c r="AP248" s="6"/>
      <c r="AQ248" s="3" t="s">
        <v>135</v>
      </c>
    </row>
    <row r="249" spans="1:43" x14ac:dyDescent="0.6">
      <c r="A249" s="2" t="s">
        <v>1109</v>
      </c>
      <c r="B249" s="2" t="s">
        <v>239</v>
      </c>
      <c r="C249" s="3"/>
      <c r="D249" s="3"/>
      <c r="E249" s="3" t="s">
        <v>1116</v>
      </c>
      <c r="F249" s="3" t="s">
        <v>1110</v>
      </c>
      <c r="G249" s="2" t="s">
        <v>771</v>
      </c>
      <c r="H249" s="3" t="s">
        <v>772</v>
      </c>
      <c r="I249" s="3" t="s">
        <v>50</v>
      </c>
      <c r="J249" s="3" t="s">
        <v>687</v>
      </c>
      <c r="K249" s="2" t="s">
        <v>347</v>
      </c>
      <c r="L249" s="2" t="s">
        <v>461</v>
      </c>
      <c r="M249" s="2" t="s">
        <v>1117</v>
      </c>
      <c r="N249" s="3" t="s">
        <v>1118</v>
      </c>
      <c r="O249" s="3" t="s">
        <v>1119</v>
      </c>
      <c r="P249" s="3" t="s">
        <v>1120</v>
      </c>
      <c r="Q249" s="4">
        <v>8000</v>
      </c>
      <c r="R249" s="2"/>
      <c r="S249" s="5">
        <v>0</v>
      </c>
      <c r="T249" s="6">
        <v>40</v>
      </c>
      <c r="U249" s="5">
        <v>0</v>
      </c>
      <c r="V249" s="4">
        <v>320000</v>
      </c>
      <c r="W249" s="4">
        <v>32000</v>
      </c>
      <c r="X249" s="3" t="s">
        <v>115</v>
      </c>
      <c r="Y249" s="3" t="s">
        <v>777</v>
      </c>
      <c r="Z249" s="3" t="s">
        <v>74</v>
      </c>
      <c r="AA249" s="3" t="s">
        <v>95</v>
      </c>
      <c r="AB249" s="3" t="s">
        <v>623</v>
      </c>
      <c r="AC249" s="3" t="s">
        <v>248</v>
      </c>
      <c r="AD249" s="3"/>
      <c r="AE249" s="3" t="s">
        <v>777</v>
      </c>
      <c r="AF249" s="3" t="s">
        <v>353</v>
      </c>
      <c r="AG249" s="3" t="s">
        <v>1111</v>
      </c>
      <c r="AH249" s="3" t="s">
        <v>80</v>
      </c>
      <c r="AI249" s="2" t="s">
        <v>1121</v>
      </c>
      <c r="AJ249" s="3" t="s">
        <v>1122</v>
      </c>
      <c r="AK249" s="3"/>
      <c r="AL249" s="3"/>
      <c r="AM249" s="4"/>
      <c r="AN249" s="6">
        <v>2.4E-2</v>
      </c>
      <c r="AO249" s="6">
        <v>2.4E-2</v>
      </c>
      <c r="AP249" s="6"/>
      <c r="AQ249" s="3" t="s">
        <v>83</v>
      </c>
    </row>
    <row r="250" spans="1:43" x14ac:dyDescent="0.6">
      <c r="A250" s="2" t="s">
        <v>1123</v>
      </c>
      <c r="B250" s="2" t="s">
        <v>239</v>
      </c>
      <c r="C250" s="3"/>
      <c r="D250" s="3"/>
      <c r="E250" s="3" t="s">
        <v>1124</v>
      </c>
      <c r="F250" s="3" t="s">
        <v>1125</v>
      </c>
      <c r="G250" s="2" t="s">
        <v>741</v>
      </c>
      <c r="H250" s="3" t="s">
        <v>742</v>
      </c>
      <c r="I250" s="3" t="s">
        <v>50</v>
      </c>
      <c r="J250" s="3" t="s">
        <v>161</v>
      </c>
      <c r="K250" s="2" t="s">
        <v>347</v>
      </c>
      <c r="L250" s="2" t="s">
        <v>461</v>
      </c>
      <c r="M250" s="2" t="s">
        <v>462</v>
      </c>
      <c r="N250" s="3" t="s">
        <v>463</v>
      </c>
      <c r="O250" s="3"/>
      <c r="P250" s="3" t="s">
        <v>464</v>
      </c>
      <c r="Q250" s="4">
        <v>28000</v>
      </c>
      <c r="R250" s="2"/>
      <c r="S250" s="5">
        <v>0</v>
      </c>
      <c r="T250" s="6">
        <v>77</v>
      </c>
      <c r="U250" s="5">
        <v>0</v>
      </c>
      <c r="V250" s="4">
        <v>2156000</v>
      </c>
      <c r="W250" s="4">
        <v>215600</v>
      </c>
      <c r="X250" s="3" t="s">
        <v>115</v>
      </c>
      <c r="Y250" s="3" t="s">
        <v>745</v>
      </c>
      <c r="Z250" s="3" t="s">
        <v>466</v>
      </c>
      <c r="AA250" s="3" t="s">
        <v>467</v>
      </c>
      <c r="AB250" s="3" t="s">
        <v>468</v>
      </c>
      <c r="AC250" s="3" t="s">
        <v>248</v>
      </c>
      <c r="AD250" s="3"/>
      <c r="AE250" s="3" t="s">
        <v>751</v>
      </c>
      <c r="AF250" s="3" t="s">
        <v>353</v>
      </c>
      <c r="AG250" s="3" t="s">
        <v>1126</v>
      </c>
      <c r="AH250" s="3" t="s">
        <v>80</v>
      </c>
      <c r="AI250" s="2" t="s">
        <v>1127</v>
      </c>
      <c r="AJ250" s="3" t="s">
        <v>1128</v>
      </c>
      <c r="AK250" s="3"/>
      <c r="AL250" s="3"/>
      <c r="AM250" s="4"/>
      <c r="AN250" s="6">
        <v>4.9320000000000003E-2</v>
      </c>
      <c r="AO250" s="6"/>
      <c r="AP250" s="6"/>
      <c r="AQ250" s="3" t="s">
        <v>83</v>
      </c>
    </row>
    <row r="251" spans="1:43" x14ac:dyDescent="0.6">
      <c r="A251" s="2" t="s">
        <v>1123</v>
      </c>
      <c r="B251" s="2" t="s">
        <v>239</v>
      </c>
      <c r="C251" s="3"/>
      <c r="D251" s="3"/>
      <c r="E251" s="3" t="s">
        <v>750</v>
      </c>
      <c r="F251" s="3" t="s">
        <v>1125</v>
      </c>
      <c r="G251" s="2" t="s">
        <v>741</v>
      </c>
      <c r="H251" s="3" t="s">
        <v>742</v>
      </c>
      <c r="I251" s="3" t="s">
        <v>50</v>
      </c>
      <c r="J251" s="3" t="s">
        <v>161</v>
      </c>
      <c r="K251" s="2" t="s">
        <v>347</v>
      </c>
      <c r="L251" s="2" t="s">
        <v>461</v>
      </c>
      <c r="M251" s="2" t="s">
        <v>462</v>
      </c>
      <c r="N251" s="3" t="s">
        <v>463</v>
      </c>
      <c r="O251" s="3"/>
      <c r="P251" s="3" t="s">
        <v>464</v>
      </c>
      <c r="Q251" s="4">
        <v>4500</v>
      </c>
      <c r="R251" s="2"/>
      <c r="S251" s="5">
        <v>0</v>
      </c>
      <c r="T251" s="6">
        <v>77</v>
      </c>
      <c r="U251" s="5">
        <v>0</v>
      </c>
      <c r="V251" s="4">
        <v>346500</v>
      </c>
      <c r="W251" s="4">
        <v>34650</v>
      </c>
      <c r="X251" s="3" t="s">
        <v>115</v>
      </c>
      <c r="Y251" s="3" t="s">
        <v>745</v>
      </c>
      <c r="Z251" s="3" t="s">
        <v>466</v>
      </c>
      <c r="AA251" s="3" t="s">
        <v>467</v>
      </c>
      <c r="AB251" s="3" t="s">
        <v>468</v>
      </c>
      <c r="AC251" s="3" t="s">
        <v>248</v>
      </c>
      <c r="AD251" s="3"/>
      <c r="AE251" s="3" t="s">
        <v>751</v>
      </c>
      <c r="AF251" s="3" t="s">
        <v>353</v>
      </c>
      <c r="AG251" s="3" t="s">
        <v>1126</v>
      </c>
      <c r="AH251" s="3" t="s">
        <v>80</v>
      </c>
      <c r="AI251" s="2" t="s">
        <v>752</v>
      </c>
      <c r="AJ251" s="3" t="s">
        <v>753</v>
      </c>
      <c r="AK251" s="3"/>
      <c r="AL251" s="3"/>
      <c r="AM251" s="4"/>
      <c r="AN251" s="6">
        <v>4.9320000000000003E-2</v>
      </c>
      <c r="AO251" s="6"/>
      <c r="AP251" s="6"/>
      <c r="AQ251" s="3" t="s">
        <v>83</v>
      </c>
    </row>
    <row r="252" spans="1:43" x14ac:dyDescent="0.6">
      <c r="A252" s="2" t="s">
        <v>1123</v>
      </c>
      <c r="B252" s="2" t="s">
        <v>239</v>
      </c>
      <c r="C252" s="3"/>
      <c r="D252" s="3"/>
      <c r="E252" s="3" t="s">
        <v>1129</v>
      </c>
      <c r="F252" s="3" t="s">
        <v>1125</v>
      </c>
      <c r="G252" s="2" t="s">
        <v>741</v>
      </c>
      <c r="H252" s="3" t="s">
        <v>742</v>
      </c>
      <c r="I252" s="3" t="s">
        <v>50</v>
      </c>
      <c r="J252" s="3" t="s">
        <v>161</v>
      </c>
      <c r="K252" s="2" t="s">
        <v>347</v>
      </c>
      <c r="L252" s="2" t="s">
        <v>461</v>
      </c>
      <c r="M252" s="2" t="s">
        <v>462</v>
      </c>
      <c r="N252" s="3" t="s">
        <v>463</v>
      </c>
      <c r="O252" s="3"/>
      <c r="P252" s="3" t="s">
        <v>464</v>
      </c>
      <c r="Q252" s="4">
        <v>47500</v>
      </c>
      <c r="R252" s="2"/>
      <c r="S252" s="5">
        <v>0</v>
      </c>
      <c r="T252" s="6">
        <v>77</v>
      </c>
      <c r="U252" s="5">
        <v>0</v>
      </c>
      <c r="V252" s="4">
        <v>3657500</v>
      </c>
      <c r="W252" s="4">
        <v>365750</v>
      </c>
      <c r="X252" s="3" t="s">
        <v>115</v>
      </c>
      <c r="Y252" s="3" t="s">
        <v>745</v>
      </c>
      <c r="Z252" s="3" t="s">
        <v>466</v>
      </c>
      <c r="AA252" s="3" t="s">
        <v>467</v>
      </c>
      <c r="AB252" s="3" t="s">
        <v>468</v>
      </c>
      <c r="AC252" s="3" t="s">
        <v>248</v>
      </c>
      <c r="AD252" s="3"/>
      <c r="AE252" s="3" t="s">
        <v>751</v>
      </c>
      <c r="AF252" s="3" t="s">
        <v>353</v>
      </c>
      <c r="AG252" s="3" t="s">
        <v>1126</v>
      </c>
      <c r="AH252" s="3" t="s">
        <v>80</v>
      </c>
      <c r="AI252" s="2" t="s">
        <v>1130</v>
      </c>
      <c r="AJ252" s="3" t="s">
        <v>1129</v>
      </c>
      <c r="AK252" s="3"/>
      <c r="AL252" s="3"/>
      <c r="AM252" s="4"/>
      <c r="AN252" s="6">
        <v>4.9320000000000003E-2</v>
      </c>
      <c r="AO252" s="6"/>
      <c r="AP252" s="6"/>
      <c r="AQ252" s="3" t="s">
        <v>83</v>
      </c>
    </row>
    <row r="253" spans="1:43" x14ac:dyDescent="0.6">
      <c r="A253" s="2" t="s">
        <v>1123</v>
      </c>
      <c r="B253" s="2" t="s">
        <v>239</v>
      </c>
      <c r="C253" s="3"/>
      <c r="D253" s="3"/>
      <c r="E253" s="3" t="s">
        <v>1131</v>
      </c>
      <c r="F253" s="3" t="s">
        <v>1125</v>
      </c>
      <c r="G253" s="2" t="s">
        <v>741</v>
      </c>
      <c r="H253" s="3" t="s">
        <v>742</v>
      </c>
      <c r="I253" s="3" t="s">
        <v>50</v>
      </c>
      <c r="J253" s="3" t="s">
        <v>161</v>
      </c>
      <c r="K253" s="2" t="s">
        <v>347</v>
      </c>
      <c r="L253" s="2" t="s">
        <v>461</v>
      </c>
      <c r="M253" s="2" t="s">
        <v>1132</v>
      </c>
      <c r="N253" s="3" t="s">
        <v>1133</v>
      </c>
      <c r="O253" s="3"/>
      <c r="P253" s="3" t="s">
        <v>1134</v>
      </c>
      <c r="Q253" s="4">
        <v>3000</v>
      </c>
      <c r="R253" s="2"/>
      <c r="S253" s="5">
        <v>0</v>
      </c>
      <c r="T253" s="6">
        <v>114</v>
      </c>
      <c r="U253" s="5">
        <v>0</v>
      </c>
      <c r="V253" s="4">
        <v>342000</v>
      </c>
      <c r="W253" s="4">
        <v>34200</v>
      </c>
      <c r="X253" s="3" t="s">
        <v>115</v>
      </c>
      <c r="Y253" s="3" t="s">
        <v>745</v>
      </c>
      <c r="Z253" s="3" t="s">
        <v>88</v>
      </c>
      <c r="AA253" s="3" t="s">
        <v>117</v>
      </c>
      <c r="AB253" s="3" t="s">
        <v>331</v>
      </c>
      <c r="AC253" s="3" t="s">
        <v>248</v>
      </c>
      <c r="AD253" s="3"/>
      <c r="AE253" s="3" t="s">
        <v>1135</v>
      </c>
      <c r="AF253" s="3" t="s">
        <v>353</v>
      </c>
      <c r="AG253" s="3" t="s">
        <v>1126</v>
      </c>
      <c r="AH253" s="3" t="s">
        <v>80</v>
      </c>
      <c r="AI253" s="2" t="s">
        <v>1136</v>
      </c>
      <c r="AJ253" s="3" t="s">
        <v>1137</v>
      </c>
      <c r="AK253" s="3"/>
      <c r="AL253" s="3"/>
      <c r="AM253" s="4"/>
      <c r="AN253" s="6">
        <v>9.2200000000000004E-2</v>
      </c>
      <c r="AO253" s="6"/>
      <c r="AP253" s="6"/>
      <c r="AQ253" s="3" t="s">
        <v>123</v>
      </c>
    </row>
    <row r="254" spans="1:43" x14ac:dyDescent="0.6">
      <c r="A254" s="2" t="s">
        <v>1123</v>
      </c>
      <c r="B254" s="2" t="s">
        <v>239</v>
      </c>
      <c r="C254" s="3"/>
      <c r="D254" s="3"/>
      <c r="E254" s="3" t="s">
        <v>759</v>
      </c>
      <c r="F254" s="3" t="s">
        <v>1125</v>
      </c>
      <c r="G254" s="2" t="s">
        <v>741</v>
      </c>
      <c r="H254" s="3" t="s">
        <v>742</v>
      </c>
      <c r="I254" s="3" t="s">
        <v>50</v>
      </c>
      <c r="J254" s="3" t="s">
        <v>161</v>
      </c>
      <c r="K254" s="2" t="s">
        <v>347</v>
      </c>
      <c r="L254" s="2" t="s">
        <v>461</v>
      </c>
      <c r="M254" s="2" t="s">
        <v>760</v>
      </c>
      <c r="N254" s="3" t="s">
        <v>761</v>
      </c>
      <c r="O254" s="3"/>
      <c r="P254" s="3" t="s">
        <v>762</v>
      </c>
      <c r="Q254" s="4">
        <v>17500</v>
      </c>
      <c r="R254" s="2"/>
      <c r="S254" s="5">
        <v>0</v>
      </c>
      <c r="T254" s="6">
        <v>81</v>
      </c>
      <c r="U254" s="5">
        <v>0</v>
      </c>
      <c r="V254" s="4">
        <v>1417500</v>
      </c>
      <c r="W254" s="4">
        <v>141750</v>
      </c>
      <c r="X254" s="3" t="s">
        <v>115</v>
      </c>
      <c r="Y254" s="3" t="s">
        <v>745</v>
      </c>
      <c r="Z254" s="3" t="s">
        <v>466</v>
      </c>
      <c r="AA254" s="3" t="s">
        <v>467</v>
      </c>
      <c r="AB254" s="3" t="s">
        <v>468</v>
      </c>
      <c r="AC254" s="3" t="s">
        <v>248</v>
      </c>
      <c r="AD254" s="3"/>
      <c r="AE254" s="3" t="s">
        <v>751</v>
      </c>
      <c r="AF254" s="3" t="s">
        <v>353</v>
      </c>
      <c r="AG254" s="3" t="s">
        <v>1126</v>
      </c>
      <c r="AH254" s="3" t="s">
        <v>80</v>
      </c>
      <c r="AI254" s="2" t="s">
        <v>763</v>
      </c>
      <c r="AJ254" s="3" t="s">
        <v>764</v>
      </c>
      <c r="AK254" s="3"/>
      <c r="AL254" s="3"/>
      <c r="AM254" s="4"/>
      <c r="AN254" s="6">
        <v>5.7820000000000003E-2</v>
      </c>
      <c r="AO254" s="6"/>
      <c r="AP254" s="6"/>
      <c r="AQ254" s="3" t="s">
        <v>83</v>
      </c>
    </row>
    <row r="255" spans="1:43" x14ac:dyDescent="0.6">
      <c r="A255" s="2" t="s">
        <v>1123</v>
      </c>
      <c r="B255" s="2" t="s">
        <v>239</v>
      </c>
      <c r="C255" s="3"/>
      <c r="D255" s="3"/>
      <c r="E255" s="3" t="s">
        <v>1138</v>
      </c>
      <c r="F255" s="3" t="s">
        <v>1125</v>
      </c>
      <c r="G255" s="2" t="s">
        <v>741</v>
      </c>
      <c r="H255" s="3" t="s">
        <v>742</v>
      </c>
      <c r="I255" s="3" t="s">
        <v>50</v>
      </c>
      <c r="J255" s="3" t="s">
        <v>161</v>
      </c>
      <c r="K255" s="2" t="s">
        <v>347</v>
      </c>
      <c r="L255" s="2" t="s">
        <v>461</v>
      </c>
      <c r="M255" s="2" t="s">
        <v>760</v>
      </c>
      <c r="N255" s="3" t="s">
        <v>761</v>
      </c>
      <c r="O255" s="3"/>
      <c r="P255" s="3" t="s">
        <v>762</v>
      </c>
      <c r="Q255" s="4">
        <v>20000</v>
      </c>
      <c r="R255" s="2"/>
      <c r="S255" s="5">
        <v>0</v>
      </c>
      <c r="T255" s="6">
        <v>81</v>
      </c>
      <c r="U255" s="5">
        <v>0</v>
      </c>
      <c r="V255" s="4">
        <v>1620000</v>
      </c>
      <c r="W255" s="4">
        <v>162000</v>
      </c>
      <c r="X255" s="3" t="s">
        <v>115</v>
      </c>
      <c r="Y255" s="3" t="s">
        <v>745</v>
      </c>
      <c r="Z255" s="3" t="s">
        <v>466</v>
      </c>
      <c r="AA255" s="3" t="s">
        <v>467</v>
      </c>
      <c r="AB255" s="3" t="s">
        <v>468</v>
      </c>
      <c r="AC255" s="3" t="s">
        <v>248</v>
      </c>
      <c r="AD255" s="3"/>
      <c r="AE255" s="3" t="s">
        <v>751</v>
      </c>
      <c r="AF255" s="3" t="s">
        <v>353</v>
      </c>
      <c r="AG255" s="3" t="s">
        <v>1126</v>
      </c>
      <c r="AH255" s="3" t="s">
        <v>80</v>
      </c>
      <c r="AI255" s="2" t="s">
        <v>1139</v>
      </c>
      <c r="AJ255" s="3" t="s">
        <v>1140</v>
      </c>
      <c r="AK255" s="3"/>
      <c r="AL255" s="3"/>
      <c r="AM255" s="4"/>
      <c r="AN255" s="6">
        <v>5.7820000000000003E-2</v>
      </c>
      <c r="AO255" s="6"/>
      <c r="AP255" s="6"/>
      <c r="AQ255" s="3" t="s">
        <v>83</v>
      </c>
    </row>
    <row r="256" spans="1:43" x14ac:dyDescent="0.6">
      <c r="A256" s="2" t="s">
        <v>1123</v>
      </c>
      <c r="B256" s="2" t="s">
        <v>239</v>
      </c>
      <c r="C256" s="3"/>
      <c r="D256" s="3"/>
      <c r="E256" s="3" t="s">
        <v>750</v>
      </c>
      <c r="F256" s="3" t="s">
        <v>1125</v>
      </c>
      <c r="G256" s="2" t="s">
        <v>741</v>
      </c>
      <c r="H256" s="3" t="s">
        <v>742</v>
      </c>
      <c r="I256" s="3" t="s">
        <v>50</v>
      </c>
      <c r="J256" s="3" t="s">
        <v>161</v>
      </c>
      <c r="K256" s="2" t="s">
        <v>347</v>
      </c>
      <c r="L256" s="2" t="s">
        <v>461</v>
      </c>
      <c r="M256" s="2" t="s">
        <v>1141</v>
      </c>
      <c r="N256" s="3" t="s">
        <v>1142</v>
      </c>
      <c r="O256" s="3"/>
      <c r="P256" s="3" t="s">
        <v>745</v>
      </c>
      <c r="Q256" s="4">
        <v>10000</v>
      </c>
      <c r="R256" s="2"/>
      <c r="S256" s="5">
        <v>0</v>
      </c>
      <c r="T256" s="6">
        <v>112</v>
      </c>
      <c r="U256" s="5">
        <v>0</v>
      </c>
      <c r="V256" s="4">
        <v>1120000</v>
      </c>
      <c r="W256" s="4">
        <v>112000</v>
      </c>
      <c r="X256" s="3" t="s">
        <v>115</v>
      </c>
      <c r="Y256" s="3" t="s">
        <v>745</v>
      </c>
      <c r="Z256" s="3" t="s">
        <v>74</v>
      </c>
      <c r="AA256" s="3" t="s">
        <v>75</v>
      </c>
      <c r="AB256" s="3" t="s">
        <v>230</v>
      </c>
      <c r="AC256" s="3" t="s">
        <v>248</v>
      </c>
      <c r="AD256" s="3"/>
      <c r="AE256" s="3" t="s">
        <v>1143</v>
      </c>
      <c r="AF256" s="3" t="s">
        <v>353</v>
      </c>
      <c r="AG256" s="3" t="s">
        <v>1126</v>
      </c>
      <c r="AH256" s="3" t="s">
        <v>80</v>
      </c>
      <c r="AI256" s="2" t="s">
        <v>752</v>
      </c>
      <c r="AJ256" s="3" t="s">
        <v>753</v>
      </c>
      <c r="AK256" s="3"/>
      <c r="AL256" s="3"/>
      <c r="AM256" s="4"/>
      <c r="AN256" s="6">
        <v>0.08</v>
      </c>
      <c r="AO256" s="6"/>
      <c r="AP256" s="6"/>
      <c r="AQ256" s="3" t="s">
        <v>83</v>
      </c>
    </row>
    <row r="257" spans="1:43" x14ac:dyDescent="0.6">
      <c r="A257" s="2" t="s">
        <v>1123</v>
      </c>
      <c r="B257" s="2" t="s">
        <v>239</v>
      </c>
      <c r="C257" s="3"/>
      <c r="D257" s="3"/>
      <c r="E257" s="3" t="s">
        <v>765</v>
      </c>
      <c r="F257" s="3" t="s">
        <v>1125</v>
      </c>
      <c r="G257" s="2" t="s">
        <v>741</v>
      </c>
      <c r="H257" s="3" t="s">
        <v>742</v>
      </c>
      <c r="I257" s="3" t="s">
        <v>50</v>
      </c>
      <c r="J257" s="3" t="s">
        <v>161</v>
      </c>
      <c r="K257" s="2" t="s">
        <v>347</v>
      </c>
      <c r="L257" s="2" t="s">
        <v>461</v>
      </c>
      <c r="M257" s="2" t="s">
        <v>1141</v>
      </c>
      <c r="N257" s="3" t="s">
        <v>1142</v>
      </c>
      <c r="O257" s="3"/>
      <c r="P257" s="3" t="s">
        <v>745</v>
      </c>
      <c r="Q257" s="4">
        <v>5500</v>
      </c>
      <c r="R257" s="2"/>
      <c r="S257" s="5">
        <v>0</v>
      </c>
      <c r="T257" s="6">
        <v>112</v>
      </c>
      <c r="U257" s="5">
        <v>0</v>
      </c>
      <c r="V257" s="4">
        <v>616000</v>
      </c>
      <c r="W257" s="4">
        <v>61600</v>
      </c>
      <c r="X257" s="3" t="s">
        <v>115</v>
      </c>
      <c r="Y257" s="3" t="s">
        <v>745</v>
      </c>
      <c r="Z257" s="3" t="s">
        <v>74</v>
      </c>
      <c r="AA257" s="3" t="s">
        <v>75</v>
      </c>
      <c r="AB257" s="3" t="s">
        <v>230</v>
      </c>
      <c r="AC257" s="3" t="s">
        <v>248</v>
      </c>
      <c r="AD257" s="3"/>
      <c r="AE257" s="3" t="s">
        <v>1144</v>
      </c>
      <c r="AF257" s="3" t="s">
        <v>353</v>
      </c>
      <c r="AG257" s="3" t="s">
        <v>1126</v>
      </c>
      <c r="AH257" s="3" t="s">
        <v>80</v>
      </c>
      <c r="AI257" s="2" t="s">
        <v>766</v>
      </c>
      <c r="AJ257" s="3" t="s">
        <v>767</v>
      </c>
      <c r="AK257" s="3"/>
      <c r="AL257" s="3"/>
      <c r="AM257" s="4"/>
      <c r="AN257" s="6">
        <v>0.08</v>
      </c>
      <c r="AO257" s="6"/>
      <c r="AP257" s="6"/>
      <c r="AQ257" s="3" t="s">
        <v>83</v>
      </c>
    </row>
    <row r="258" spans="1:43" x14ac:dyDescent="0.6">
      <c r="A258" s="2" t="s">
        <v>1123</v>
      </c>
      <c r="B258" s="2" t="s">
        <v>239</v>
      </c>
      <c r="C258" s="3"/>
      <c r="D258" s="3"/>
      <c r="E258" s="3" t="s">
        <v>1145</v>
      </c>
      <c r="F258" s="3" t="s">
        <v>1125</v>
      </c>
      <c r="G258" s="2" t="s">
        <v>741</v>
      </c>
      <c r="H258" s="3" t="s">
        <v>742</v>
      </c>
      <c r="I258" s="3" t="s">
        <v>50</v>
      </c>
      <c r="J258" s="3" t="s">
        <v>161</v>
      </c>
      <c r="K258" s="2" t="s">
        <v>347</v>
      </c>
      <c r="L258" s="2" t="s">
        <v>461</v>
      </c>
      <c r="M258" s="2" t="s">
        <v>1146</v>
      </c>
      <c r="N258" s="3" t="s">
        <v>1147</v>
      </c>
      <c r="O258" s="3"/>
      <c r="P258" s="3" t="s">
        <v>745</v>
      </c>
      <c r="Q258" s="4">
        <v>27000</v>
      </c>
      <c r="R258" s="2"/>
      <c r="S258" s="5">
        <v>0</v>
      </c>
      <c r="T258" s="6">
        <v>35</v>
      </c>
      <c r="U258" s="5">
        <v>0</v>
      </c>
      <c r="V258" s="4">
        <v>945000</v>
      </c>
      <c r="W258" s="4">
        <v>94500</v>
      </c>
      <c r="X258" s="3" t="s">
        <v>115</v>
      </c>
      <c r="Y258" s="3" t="s">
        <v>745</v>
      </c>
      <c r="Z258" s="3" t="s">
        <v>88</v>
      </c>
      <c r="AA258" s="3" t="s">
        <v>89</v>
      </c>
      <c r="AB258" s="3" t="s">
        <v>90</v>
      </c>
      <c r="AC258" s="3" t="s">
        <v>248</v>
      </c>
      <c r="AD258" s="3"/>
      <c r="AE258" s="3" t="s">
        <v>1148</v>
      </c>
      <c r="AF258" s="3" t="s">
        <v>353</v>
      </c>
      <c r="AG258" s="3" t="s">
        <v>1126</v>
      </c>
      <c r="AH258" s="3" t="s">
        <v>80</v>
      </c>
      <c r="AI258" s="2" t="s">
        <v>1149</v>
      </c>
      <c r="AJ258" s="3" t="s">
        <v>1150</v>
      </c>
      <c r="AK258" s="3"/>
      <c r="AL258" s="3"/>
      <c r="AM258" s="4"/>
      <c r="AN258" s="6">
        <v>0.02</v>
      </c>
      <c r="AO258" s="6"/>
      <c r="AP258" s="6"/>
      <c r="AQ258" s="3" t="s">
        <v>83</v>
      </c>
    </row>
    <row r="259" spans="1:43" x14ac:dyDescent="0.6">
      <c r="A259" s="2" t="s">
        <v>1151</v>
      </c>
      <c r="B259" s="2" t="s">
        <v>45</v>
      </c>
      <c r="C259" s="3"/>
      <c r="D259" s="3"/>
      <c r="E259" s="3" t="s">
        <v>608</v>
      </c>
      <c r="F259" s="3" t="s">
        <v>1152</v>
      </c>
      <c r="G259" s="2" t="s">
        <v>589</v>
      </c>
      <c r="H259" s="3" t="s">
        <v>590</v>
      </c>
      <c r="I259" s="3" t="s">
        <v>50</v>
      </c>
      <c r="J259" s="3" t="s">
        <v>109</v>
      </c>
      <c r="K259" s="2" t="s">
        <v>110</v>
      </c>
      <c r="L259" s="2" t="s">
        <v>110</v>
      </c>
      <c r="M259" s="2" t="s">
        <v>150</v>
      </c>
      <c r="N259" s="3" t="s">
        <v>151</v>
      </c>
      <c r="O259" s="3" t="s">
        <v>152</v>
      </c>
      <c r="P259" s="3" t="s">
        <v>153</v>
      </c>
      <c r="Q259" s="4">
        <v>128000</v>
      </c>
      <c r="R259" s="2" t="s">
        <v>56</v>
      </c>
      <c r="S259" s="5">
        <v>1291.3</v>
      </c>
      <c r="T259" s="6">
        <v>2.7E-2</v>
      </c>
      <c r="U259" s="5">
        <v>3456</v>
      </c>
      <c r="V259" s="4">
        <v>4462733</v>
      </c>
      <c r="W259" s="4"/>
      <c r="X259" s="3" t="s">
        <v>115</v>
      </c>
      <c r="Y259" s="3" t="s">
        <v>116</v>
      </c>
      <c r="Z259" s="3" t="s">
        <v>74</v>
      </c>
      <c r="AA259" s="3" t="s">
        <v>148</v>
      </c>
      <c r="AB259" s="3" t="s">
        <v>154</v>
      </c>
      <c r="AC259" s="3" t="s">
        <v>58</v>
      </c>
      <c r="AD259" s="3" t="s">
        <v>993</v>
      </c>
      <c r="AE259" s="3"/>
      <c r="AF259" s="3" t="s">
        <v>119</v>
      </c>
      <c r="AG259" s="3" t="s">
        <v>1153</v>
      </c>
      <c r="AH259" s="3" t="s">
        <v>80</v>
      </c>
      <c r="AI259" s="2" t="s">
        <v>613</v>
      </c>
      <c r="AJ259" s="3" t="s">
        <v>614</v>
      </c>
      <c r="AK259" s="3"/>
      <c r="AL259" s="3"/>
      <c r="AM259" s="4"/>
      <c r="AN259" s="6">
        <v>2.4E-2</v>
      </c>
      <c r="AO259" s="6"/>
      <c r="AP259" s="6"/>
      <c r="AQ259" s="3" t="s">
        <v>135</v>
      </c>
    </row>
    <row r="260" spans="1:43" x14ac:dyDescent="0.6">
      <c r="A260" s="2" t="s">
        <v>694</v>
      </c>
      <c r="B260" s="2" t="s">
        <v>45</v>
      </c>
      <c r="C260" s="3"/>
      <c r="D260" s="3"/>
      <c r="E260" s="3" t="s">
        <v>823</v>
      </c>
      <c r="F260" s="3" t="s">
        <v>1154</v>
      </c>
      <c r="G260" s="2" t="s">
        <v>224</v>
      </c>
      <c r="H260" s="3" t="s">
        <v>225</v>
      </c>
      <c r="I260" s="3" t="s">
        <v>50</v>
      </c>
      <c r="J260" s="3" t="s">
        <v>161</v>
      </c>
      <c r="K260" s="2" t="s">
        <v>110</v>
      </c>
      <c r="L260" s="2" t="s">
        <v>110</v>
      </c>
      <c r="M260" s="2" t="s">
        <v>1155</v>
      </c>
      <c r="N260" s="3" t="s">
        <v>1156</v>
      </c>
      <c r="O260" s="3" t="s">
        <v>1157</v>
      </c>
      <c r="P260" s="3" t="s">
        <v>1158</v>
      </c>
      <c r="Q260" s="4">
        <v>9000</v>
      </c>
      <c r="R260" s="2" t="s">
        <v>56</v>
      </c>
      <c r="S260" s="5">
        <v>1289.7</v>
      </c>
      <c r="T260" s="6">
        <v>4.5999999999999999E-2</v>
      </c>
      <c r="U260" s="5">
        <v>414</v>
      </c>
      <c r="V260" s="4">
        <v>533936</v>
      </c>
      <c r="W260" s="4"/>
      <c r="X260" s="3" t="s">
        <v>115</v>
      </c>
      <c r="Y260" s="3" t="s">
        <v>225</v>
      </c>
      <c r="Z260" s="3" t="s">
        <v>74</v>
      </c>
      <c r="AA260" s="3" t="s">
        <v>148</v>
      </c>
      <c r="AB260" s="3" t="s">
        <v>507</v>
      </c>
      <c r="AC260" s="3" t="s">
        <v>58</v>
      </c>
      <c r="AD260" s="3" t="s">
        <v>1159</v>
      </c>
      <c r="AE260" s="3"/>
      <c r="AF260" s="3" t="s">
        <v>119</v>
      </c>
      <c r="AG260" s="3" t="s">
        <v>1160</v>
      </c>
      <c r="AH260" s="3" t="s">
        <v>80</v>
      </c>
      <c r="AI260" s="2" t="s">
        <v>824</v>
      </c>
      <c r="AJ260" s="3" t="s">
        <v>825</v>
      </c>
      <c r="AK260" s="3"/>
      <c r="AL260" s="3"/>
      <c r="AM260" s="4"/>
      <c r="AN260" s="6">
        <v>0.03</v>
      </c>
      <c r="AO260" s="6"/>
      <c r="AP260" s="6"/>
      <c r="AQ260" s="3" t="s">
        <v>83</v>
      </c>
    </row>
    <row r="261" spans="1:43" x14ac:dyDescent="0.6">
      <c r="A261" s="2" t="s">
        <v>1161</v>
      </c>
      <c r="B261" s="2" t="s">
        <v>45</v>
      </c>
      <c r="C261" s="3"/>
      <c r="D261" s="3"/>
      <c r="E261" s="3" t="s">
        <v>1162</v>
      </c>
      <c r="F261" s="3" t="s">
        <v>1163</v>
      </c>
      <c r="G261" s="2" t="s">
        <v>242</v>
      </c>
      <c r="H261" s="3" t="s">
        <v>243</v>
      </c>
      <c r="I261" s="3" t="s">
        <v>50</v>
      </c>
      <c r="J261" s="3" t="s">
        <v>161</v>
      </c>
      <c r="K261" s="2" t="s">
        <v>244</v>
      </c>
      <c r="L261" s="2" t="s">
        <v>244</v>
      </c>
      <c r="M261" s="2" t="s">
        <v>256</v>
      </c>
      <c r="N261" s="3" t="s">
        <v>257</v>
      </c>
      <c r="O261" s="3" t="s">
        <v>258</v>
      </c>
      <c r="P261" s="3" t="s">
        <v>258</v>
      </c>
      <c r="Q261" s="4">
        <v>4000</v>
      </c>
      <c r="R261" s="2" t="s">
        <v>56</v>
      </c>
      <c r="S261" s="5">
        <v>1286</v>
      </c>
      <c r="T261" s="6">
        <v>6.3E-2</v>
      </c>
      <c r="U261" s="5">
        <v>252</v>
      </c>
      <c r="V261" s="4">
        <v>324072</v>
      </c>
      <c r="W261" s="4"/>
      <c r="X261" s="3" t="s">
        <v>115</v>
      </c>
      <c r="Y261" s="3" t="s">
        <v>243</v>
      </c>
      <c r="Z261" s="3" t="s">
        <v>88</v>
      </c>
      <c r="AA261" s="3" t="s">
        <v>89</v>
      </c>
      <c r="AB261" s="3" t="s">
        <v>259</v>
      </c>
      <c r="AC261" s="3" t="s">
        <v>58</v>
      </c>
      <c r="AD261" s="3"/>
      <c r="AE261" s="3"/>
      <c r="AF261" s="3" t="s">
        <v>251</v>
      </c>
      <c r="AG261" s="3" t="s">
        <v>1164</v>
      </c>
      <c r="AH261" s="3" t="s">
        <v>80</v>
      </c>
      <c r="AI261" s="2" t="s">
        <v>1165</v>
      </c>
      <c r="AJ261" s="3" t="s">
        <v>1166</v>
      </c>
      <c r="AK261" s="3"/>
      <c r="AL261" s="3"/>
      <c r="AM261" s="4"/>
      <c r="AN261" s="6">
        <v>5.8000000000000003E-2</v>
      </c>
      <c r="AO261" s="6"/>
      <c r="AP261" s="6"/>
      <c r="AQ261" s="3" t="s">
        <v>123</v>
      </c>
    </row>
    <row r="262" spans="1:43" x14ac:dyDescent="0.6">
      <c r="A262" s="2" t="s">
        <v>1161</v>
      </c>
      <c r="B262" s="2" t="s">
        <v>45</v>
      </c>
      <c r="C262" s="3"/>
      <c r="D262" s="3"/>
      <c r="E262" s="3" t="s">
        <v>931</v>
      </c>
      <c r="F262" s="3" t="s">
        <v>1163</v>
      </c>
      <c r="G262" s="2" t="s">
        <v>242</v>
      </c>
      <c r="H262" s="3" t="s">
        <v>243</v>
      </c>
      <c r="I262" s="3" t="s">
        <v>50</v>
      </c>
      <c r="J262" s="3" t="s">
        <v>161</v>
      </c>
      <c r="K262" s="2" t="s">
        <v>244</v>
      </c>
      <c r="L262" s="2" t="s">
        <v>244</v>
      </c>
      <c r="M262" s="2" t="s">
        <v>919</v>
      </c>
      <c r="N262" s="3" t="s">
        <v>920</v>
      </c>
      <c r="O262" s="3" t="s">
        <v>921</v>
      </c>
      <c r="P262" s="3" t="s">
        <v>922</v>
      </c>
      <c r="Q262" s="4">
        <v>28000</v>
      </c>
      <c r="R262" s="2" t="s">
        <v>56</v>
      </c>
      <c r="S262" s="5">
        <v>1286</v>
      </c>
      <c r="T262" s="6">
        <v>3.6999999999999998E-2</v>
      </c>
      <c r="U262" s="5">
        <v>1036</v>
      </c>
      <c r="V262" s="4">
        <v>1332296</v>
      </c>
      <c r="W262" s="4"/>
      <c r="X262" s="3" t="s">
        <v>115</v>
      </c>
      <c r="Y262" s="3" t="s">
        <v>243</v>
      </c>
      <c r="Z262" s="3" t="s">
        <v>88</v>
      </c>
      <c r="AA262" s="3" t="s">
        <v>117</v>
      </c>
      <c r="AB262" s="3" t="s">
        <v>90</v>
      </c>
      <c r="AC262" s="3" t="s">
        <v>58</v>
      </c>
      <c r="AD262" s="3"/>
      <c r="AE262" s="3"/>
      <c r="AF262" s="3" t="s">
        <v>251</v>
      </c>
      <c r="AG262" s="3" t="s">
        <v>1164</v>
      </c>
      <c r="AH262" s="3" t="s">
        <v>80</v>
      </c>
      <c r="AI262" s="2" t="s">
        <v>932</v>
      </c>
      <c r="AJ262" s="3" t="s">
        <v>933</v>
      </c>
      <c r="AK262" s="3"/>
      <c r="AL262" s="3"/>
      <c r="AM262" s="4"/>
      <c r="AN262" s="6">
        <v>1.7999999999999999E-2</v>
      </c>
      <c r="AO262" s="6"/>
      <c r="AP262" s="6"/>
      <c r="AQ262" s="3" t="s">
        <v>83</v>
      </c>
    </row>
    <row r="263" spans="1:43" x14ac:dyDescent="0.6">
      <c r="A263" s="2" t="s">
        <v>1161</v>
      </c>
      <c r="B263" s="2" t="s">
        <v>45</v>
      </c>
      <c r="C263" s="3"/>
      <c r="D263" s="3"/>
      <c r="E263" s="3" t="s">
        <v>1167</v>
      </c>
      <c r="F263" s="3" t="s">
        <v>1163</v>
      </c>
      <c r="G263" s="2" t="s">
        <v>242</v>
      </c>
      <c r="H263" s="3" t="s">
        <v>243</v>
      </c>
      <c r="I263" s="3" t="s">
        <v>50</v>
      </c>
      <c r="J263" s="3" t="s">
        <v>161</v>
      </c>
      <c r="K263" s="2" t="s">
        <v>244</v>
      </c>
      <c r="L263" s="2" t="s">
        <v>244</v>
      </c>
      <c r="M263" s="2" t="s">
        <v>919</v>
      </c>
      <c r="N263" s="3" t="s">
        <v>920</v>
      </c>
      <c r="O263" s="3" t="s">
        <v>921</v>
      </c>
      <c r="P263" s="3" t="s">
        <v>922</v>
      </c>
      <c r="Q263" s="4">
        <v>30000</v>
      </c>
      <c r="R263" s="2" t="s">
        <v>56</v>
      </c>
      <c r="S263" s="5">
        <v>1286</v>
      </c>
      <c r="T263" s="6">
        <v>3.6999999999999998E-2</v>
      </c>
      <c r="U263" s="5">
        <v>1110</v>
      </c>
      <c r="V263" s="4">
        <v>1427460</v>
      </c>
      <c r="W263" s="4"/>
      <c r="X263" s="3" t="s">
        <v>115</v>
      </c>
      <c r="Y263" s="3" t="s">
        <v>243</v>
      </c>
      <c r="Z263" s="3" t="s">
        <v>88</v>
      </c>
      <c r="AA263" s="3" t="s">
        <v>117</v>
      </c>
      <c r="AB263" s="3" t="s">
        <v>90</v>
      </c>
      <c r="AC263" s="3" t="s">
        <v>58</v>
      </c>
      <c r="AD263" s="3"/>
      <c r="AE263" s="3"/>
      <c r="AF263" s="3" t="s">
        <v>251</v>
      </c>
      <c r="AG263" s="3" t="s">
        <v>1164</v>
      </c>
      <c r="AH263" s="3" t="s">
        <v>80</v>
      </c>
      <c r="AI263" s="2" t="s">
        <v>1168</v>
      </c>
      <c r="AJ263" s="3" t="s">
        <v>1169</v>
      </c>
      <c r="AK263" s="3"/>
      <c r="AL263" s="3"/>
      <c r="AM263" s="4"/>
      <c r="AN263" s="6">
        <v>1.7999999999999999E-2</v>
      </c>
      <c r="AO263" s="6"/>
      <c r="AP263" s="6"/>
      <c r="AQ263" s="3" t="s">
        <v>83</v>
      </c>
    </row>
    <row r="264" spans="1:43" x14ac:dyDescent="0.6">
      <c r="A264" s="2" t="s">
        <v>1161</v>
      </c>
      <c r="B264" s="2" t="s">
        <v>45</v>
      </c>
      <c r="C264" s="3"/>
      <c r="D264" s="3"/>
      <c r="E264" s="3" t="s">
        <v>1170</v>
      </c>
      <c r="F264" s="3" t="s">
        <v>1163</v>
      </c>
      <c r="G264" s="2" t="s">
        <v>242</v>
      </c>
      <c r="H264" s="3" t="s">
        <v>243</v>
      </c>
      <c r="I264" s="3" t="s">
        <v>50</v>
      </c>
      <c r="J264" s="3" t="s">
        <v>161</v>
      </c>
      <c r="K264" s="2" t="s">
        <v>244</v>
      </c>
      <c r="L264" s="2" t="s">
        <v>244</v>
      </c>
      <c r="M264" s="2" t="s">
        <v>919</v>
      </c>
      <c r="N264" s="3" t="s">
        <v>920</v>
      </c>
      <c r="O264" s="3" t="s">
        <v>921</v>
      </c>
      <c r="P264" s="3" t="s">
        <v>922</v>
      </c>
      <c r="Q264" s="4">
        <v>45000</v>
      </c>
      <c r="R264" s="2" t="s">
        <v>56</v>
      </c>
      <c r="S264" s="5">
        <v>1286</v>
      </c>
      <c r="T264" s="6">
        <v>3.6999999999999998E-2</v>
      </c>
      <c r="U264" s="5">
        <v>1665</v>
      </c>
      <c r="V264" s="4">
        <v>2141190</v>
      </c>
      <c r="W264" s="4"/>
      <c r="X264" s="3" t="s">
        <v>115</v>
      </c>
      <c r="Y264" s="3" t="s">
        <v>243</v>
      </c>
      <c r="Z264" s="3" t="s">
        <v>88</v>
      </c>
      <c r="AA264" s="3" t="s">
        <v>117</v>
      </c>
      <c r="AB264" s="3" t="s">
        <v>90</v>
      </c>
      <c r="AC264" s="3" t="s">
        <v>58</v>
      </c>
      <c r="AD264" s="3"/>
      <c r="AE264" s="3" t="s">
        <v>192</v>
      </c>
      <c r="AF264" s="3" t="s">
        <v>251</v>
      </c>
      <c r="AG264" s="3" t="s">
        <v>1164</v>
      </c>
      <c r="AH264" s="3" t="s">
        <v>80</v>
      </c>
      <c r="AI264" s="2" t="s">
        <v>1171</v>
      </c>
      <c r="AJ264" s="3" t="s">
        <v>1172</v>
      </c>
      <c r="AK264" s="3"/>
      <c r="AL264" s="3"/>
      <c r="AM264" s="4"/>
      <c r="AN264" s="6">
        <v>1.7999999999999999E-2</v>
      </c>
      <c r="AO264" s="6"/>
      <c r="AP264" s="6"/>
      <c r="AQ264" s="3" t="s">
        <v>83</v>
      </c>
    </row>
    <row r="265" spans="1:43" x14ac:dyDescent="0.6">
      <c r="A265" s="2" t="s">
        <v>1161</v>
      </c>
      <c r="B265" s="2" t="s">
        <v>45</v>
      </c>
      <c r="C265" s="3"/>
      <c r="D265" s="3"/>
      <c r="E265" s="3" t="s">
        <v>1173</v>
      </c>
      <c r="F265" s="3" t="s">
        <v>1163</v>
      </c>
      <c r="G265" s="2" t="s">
        <v>242</v>
      </c>
      <c r="H265" s="3" t="s">
        <v>243</v>
      </c>
      <c r="I265" s="3" t="s">
        <v>50</v>
      </c>
      <c r="J265" s="3" t="s">
        <v>161</v>
      </c>
      <c r="K265" s="2" t="s">
        <v>244</v>
      </c>
      <c r="L265" s="2" t="s">
        <v>244</v>
      </c>
      <c r="M265" s="2" t="s">
        <v>919</v>
      </c>
      <c r="N265" s="3" t="s">
        <v>920</v>
      </c>
      <c r="O265" s="3" t="s">
        <v>921</v>
      </c>
      <c r="P265" s="3" t="s">
        <v>922</v>
      </c>
      <c r="Q265" s="4">
        <v>2000</v>
      </c>
      <c r="R265" s="2" t="s">
        <v>56</v>
      </c>
      <c r="S265" s="5">
        <v>1286</v>
      </c>
      <c r="T265" s="6">
        <v>3.6999999999999998E-2</v>
      </c>
      <c r="U265" s="5">
        <v>74</v>
      </c>
      <c r="V265" s="4">
        <v>95164</v>
      </c>
      <c r="W265" s="4"/>
      <c r="X265" s="3" t="s">
        <v>115</v>
      </c>
      <c r="Y265" s="3" t="s">
        <v>243</v>
      </c>
      <c r="Z265" s="3" t="s">
        <v>88</v>
      </c>
      <c r="AA265" s="3" t="s">
        <v>117</v>
      </c>
      <c r="AB265" s="3" t="s">
        <v>90</v>
      </c>
      <c r="AC265" s="3" t="s">
        <v>58</v>
      </c>
      <c r="AD265" s="3"/>
      <c r="AE265" s="3" t="s">
        <v>192</v>
      </c>
      <c r="AF265" s="3" t="s">
        <v>251</v>
      </c>
      <c r="AG265" s="3" t="s">
        <v>1164</v>
      </c>
      <c r="AH265" s="3" t="s">
        <v>80</v>
      </c>
      <c r="AI265" s="2" t="s">
        <v>1174</v>
      </c>
      <c r="AJ265" s="3" t="s">
        <v>1175</v>
      </c>
      <c r="AK265" s="3"/>
      <c r="AL265" s="3"/>
      <c r="AM265" s="4"/>
      <c r="AN265" s="6">
        <v>1.7999999999999999E-2</v>
      </c>
      <c r="AO265" s="6"/>
      <c r="AP265" s="6"/>
      <c r="AQ265" s="3" t="s">
        <v>83</v>
      </c>
    </row>
    <row r="266" spans="1:43" x14ac:dyDescent="0.6">
      <c r="A266" s="2" t="s">
        <v>1161</v>
      </c>
      <c r="B266" s="2" t="s">
        <v>45</v>
      </c>
      <c r="C266" s="3"/>
      <c r="D266" s="3"/>
      <c r="E266" s="3" t="s">
        <v>1176</v>
      </c>
      <c r="F266" s="3" t="s">
        <v>1163</v>
      </c>
      <c r="G266" s="2" t="s">
        <v>242</v>
      </c>
      <c r="H266" s="3" t="s">
        <v>243</v>
      </c>
      <c r="I266" s="3" t="s">
        <v>50</v>
      </c>
      <c r="J266" s="3" t="s">
        <v>161</v>
      </c>
      <c r="K266" s="2" t="s">
        <v>244</v>
      </c>
      <c r="L266" s="2" t="s">
        <v>244</v>
      </c>
      <c r="M266" s="2" t="s">
        <v>287</v>
      </c>
      <c r="N266" s="3" t="s">
        <v>288</v>
      </c>
      <c r="O266" s="3" t="s">
        <v>289</v>
      </c>
      <c r="P266" s="3" t="s">
        <v>290</v>
      </c>
      <c r="Q266" s="4">
        <v>45000</v>
      </c>
      <c r="R266" s="2" t="s">
        <v>56</v>
      </c>
      <c r="S266" s="5">
        <v>1286</v>
      </c>
      <c r="T266" s="6">
        <v>3.5889999999999998E-2</v>
      </c>
      <c r="U266" s="5">
        <v>1615.05</v>
      </c>
      <c r="V266" s="4">
        <v>2076954</v>
      </c>
      <c r="W266" s="4"/>
      <c r="X266" s="3" t="s">
        <v>115</v>
      </c>
      <c r="Y266" s="3" t="s">
        <v>243</v>
      </c>
      <c r="Z266" s="3" t="s">
        <v>88</v>
      </c>
      <c r="AA266" s="3" t="s">
        <v>117</v>
      </c>
      <c r="AB266" s="3" t="s">
        <v>90</v>
      </c>
      <c r="AC266" s="3" t="s">
        <v>58</v>
      </c>
      <c r="AD266" s="3"/>
      <c r="AE266" s="3" t="s">
        <v>192</v>
      </c>
      <c r="AF266" s="3" t="s">
        <v>251</v>
      </c>
      <c r="AG266" s="3" t="s">
        <v>1164</v>
      </c>
      <c r="AH266" s="3" t="s">
        <v>80</v>
      </c>
      <c r="AI266" s="2" t="s">
        <v>1177</v>
      </c>
      <c r="AJ266" s="3" t="s">
        <v>1178</v>
      </c>
      <c r="AK266" s="3"/>
      <c r="AL266" s="3"/>
      <c r="AM266" s="4"/>
      <c r="AN266" s="6">
        <v>1.7999999999999999E-2</v>
      </c>
      <c r="AO266" s="6"/>
      <c r="AP266" s="6"/>
      <c r="AQ266" s="3" t="s">
        <v>83</v>
      </c>
    </row>
    <row r="267" spans="1:43" x14ac:dyDescent="0.6">
      <c r="A267" s="2" t="s">
        <v>1161</v>
      </c>
      <c r="B267" s="2" t="s">
        <v>45</v>
      </c>
      <c r="C267" s="3"/>
      <c r="D267" s="3"/>
      <c r="E267" s="3" t="s">
        <v>1179</v>
      </c>
      <c r="F267" s="3" t="s">
        <v>1163</v>
      </c>
      <c r="G267" s="2" t="s">
        <v>242</v>
      </c>
      <c r="H267" s="3" t="s">
        <v>243</v>
      </c>
      <c r="I267" s="3" t="s">
        <v>50</v>
      </c>
      <c r="J267" s="3" t="s">
        <v>161</v>
      </c>
      <c r="K267" s="2" t="s">
        <v>244</v>
      </c>
      <c r="L267" s="2" t="s">
        <v>244</v>
      </c>
      <c r="M267" s="2" t="s">
        <v>287</v>
      </c>
      <c r="N267" s="3" t="s">
        <v>288</v>
      </c>
      <c r="O267" s="3" t="s">
        <v>289</v>
      </c>
      <c r="P267" s="3" t="s">
        <v>290</v>
      </c>
      <c r="Q267" s="4">
        <v>30000</v>
      </c>
      <c r="R267" s="2" t="s">
        <v>56</v>
      </c>
      <c r="S267" s="5">
        <v>1286</v>
      </c>
      <c r="T267" s="6">
        <v>3.5889999999999998E-2</v>
      </c>
      <c r="U267" s="5">
        <v>1076.7</v>
      </c>
      <c r="V267" s="4">
        <v>1384636</v>
      </c>
      <c r="W267" s="4"/>
      <c r="X267" s="3" t="s">
        <v>115</v>
      </c>
      <c r="Y267" s="3" t="s">
        <v>243</v>
      </c>
      <c r="Z267" s="3" t="s">
        <v>88</v>
      </c>
      <c r="AA267" s="3" t="s">
        <v>117</v>
      </c>
      <c r="AB267" s="3" t="s">
        <v>90</v>
      </c>
      <c r="AC267" s="3" t="s">
        <v>58</v>
      </c>
      <c r="AD267" s="3"/>
      <c r="AE267" s="3" t="s">
        <v>192</v>
      </c>
      <c r="AF267" s="3" t="s">
        <v>251</v>
      </c>
      <c r="AG267" s="3" t="s">
        <v>1164</v>
      </c>
      <c r="AH267" s="3" t="s">
        <v>80</v>
      </c>
      <c r="AI267" s="2" t="s">
        <v>1180</v>
      </c>
      <c r="AJ267" s="3" t="s">
        <v>1181</v>
      </c>
      <c r="AK267" s="3"/>
      <c r="AL267" s="3"/>
      <c r="AM267" s="4"/>
      <c r="AN267" s="6">
        <v>1.7999999999999999E-2</v>
      </c>
      <c r="AO267" s="6"/>
      <c r="AP267" s="6"/>
      <c r="AQ267" s="3" t="s">
        <v>83</v>
      </c>
    </row>
    <row r="268" spans="1:43" x14ac:dyDescent="0.6">
      <c r="A268" s="2" t="s">
        <v>1161</v>
      </c>
      <c r="B268" s="2" t="s">
        <v>45</v>
      </c>
      <c r="C268" s="3"/>
      <c r="D268" s="3"/>
      <c r="E268" s="3" t="s">
        <v>1182</v>
      </c>
      <c r="F268" s="3" t="s">
        <v>1163</v>
      </c>
      <c r="G268" s="2" t="s">
        <v>242</v>
      </c>
      <c r="H268" s="3" t="s">
        <v>243</v>
      </c>
      <c r="I268" s="3" t="s">
        <v>50</v>
      </c>
      <c r="J268" s="3" t="s">
        <v>161</v>
      </c>
      <c r="K268" s="2" t="s">
        <v>244</v>
      </c>
      <c r="L268" s="2" t="s">
        <v>244</v>
      </c>
      <c r="M268" s="2" t="s">
        <v>382</v>
      </c>
      <c r="N268" s="3" t="s">
        <v>383</v>
      </c>
      <c r="O268" s="3" t="s">
        <v>384</v>
      </c>
      <c r="P268" s="3" t="s">
        <v>385</v>
      </c>
      <c r="Q268" s="4">
        <v>32000</v>
      </c>
      <c r="R268" s="2" t="s">
        <v>56</v>
      </c>
      <c r="S268" s="5">
        <v>1286</v>
      </c>
      <c r="T268" s="6">
        <v>0.08</v>
      </c>
      <c r="U268" s="5">
        <v>2560</v>
      </c>
      <c r="V268" s="4">
        <v>3292160</v>
      </c>
      <c r="W268" s="4"/>
      <c r="X268" s="3" t="s">
        <v>115</v>
      </c>
      <c r="Y268" s="3" t="s">
        <v>243</v>
      </c>
      <c r="Z268" s="3" t="s">
        <v>88</v>
      </c>
      <c r="AA268" s="3" t="s">
        <v>117</v>
      </c>
      <c r="AB268" s="3" t="s">
        <v>386</v>
      </c>
      <c r="AC268" s="3" t="s">
        <v>58</v>
      </c>
      <c r="AD268" s="3"/>
      <c r="AE268" s="3" t="s">
        <v>192</v>
      </c>
      <c r="AF268" s="3" t="s">
        <v>251</v>
      </c>
      <c r="AG268" s="3" t="s">
        <v>1164</v>
      </c>
      <c r="AH268" s="3" t="s">
        <v>80</v>
      </c>
      <c r="AI268" s="2" t="s">
        <v>1183</v>
      </c>
      <c r="AJ268" s="3" t="s">
        <v>1184</v>
      </c>
      <c r="AK268" s="3"/>
      <c r="AL268" s="3"/>
      <c r="AM268" s="4"/>
      <c r="AN268" s="6">
        <v>7.0000000000000007E-2</v>
      </c>
      <c r="AO268" s="6"/>
      <c r="AP268" s="6"/>
      <c r="AQ268" s="3" t="s">
        <v>123</v>
      </c>
    </row>
    <row r="269" spans="1:43" x14ac:dyDescent="0.6">
      <c r="A269" s="2" t="s">
        <v>1161</v>
      </c>
      <c r="B269" s="2" t="s">
        <v>45</v>
      </c>
      <c r="C269" s="3"/>
      <c r="D269" s="3"/>
      <c r="E269" s="3" t="s">
        <v>1185</v>
      </c>
      <c r="F269" s="3" t="s">
        <v>1163</v>
      </c>
      <c r="G269" s="2" t="s">
        <v>242</v>
      </c>
      <c r="H269" s="3" t="s">
        <v>243</v>
      </c>
      <c r="I269" s="3" t="s">
        <v>50</v>
      </c>
      <c r="J269" s="3" t="s">
        <v>161</v>
      </c>
      <c r="K269" s="2" t="s">
        <v>244</v>
      </c>
      <c r="L269" s="2" t="s">
        <v>244</v>
      </c>
      <c r="M269" s="2" t="s">
        <v>382</v>
      </c>
      <c r="N269" s="3" t="s">
        <v>383</v>
      </c>
      <c r="O269" s="3" t="s">
        <v>384</v>
      </c>
      <c r="P269" s="3" t="s">
        <v>385</v>
      </c>
      <c r="Q269" s="4">
        <v>16000</v>
      </c>
      <c r="R269" s="2" t="s">
        <v>56</v>
      </c>
      <c r="S269" s="5">
        <v>1286</v>
      </c>
      <c r="T269" s="6">
        <v>0.08</v>
      </c>
      <c r="U269" s="5">
        <v>1280</v>
      </c>
      <c r="V269" s="4">
        <v>1646080</v>
      </c>
      <c r="W269" s="4"/>
      <c r="X269" s="3" t="s">
        <v>115</v>
      </c>
      <c r="Y269" s="3" t="s">
        <v>243</v>
      </c>
      <c r="Z269" s="3" t="s">
        <v>88</v>
      </c>
      <c r="AA269" s="3" t="s">
        <v>117</v>
      </c>
      <c r="AB269" s="3" t="s">
        <v>386</v>
      </c>
      <c r="AC269" s="3" t="s">
        <v>58</v>
      </c>
      <c r="AD269" s="3"/>
      <c r="AE269" s="3" t="s">
        <v>192</v>
      </c>
      <c r="AF269" s="3" t="s">
        <v>251</v>
      </c>
      <c r="AG269" s="3" t="s">
        <v>1164</v>
      </c>
      <c r="AH269" s="3" t="s">
        <v>80</v>
      </c>
      <c r="AI269" s="2" t="s">
        <v>1186</v>
      </c>
      <c r="AJ269" s="3" t="s">
        <v>1187</v>
      </c>
      <c r="AK269" s="3"/>
      <c r="AL269" s="3"/>
      <c r="AM269" s="4"/>
      <c r="AN269" s="6">
        <v>7.0000000000000007E-2</v>
      </c>
      <c r="AO269" s="6"/>
      <c r="AP269" s="6"/>
      <c r="AQ269" s="3" t="s">
        <v>123</v>
      </c>
    </row>
    <row r="270" spans="1:43" x14ac:dyDescent="0.6">
      <c r="A270" s="2" t="s">
        <v>1161</v>
      </c>
      <c r="B270" s="2" t="s">
        <v>45</v>
      </c>
      <c r="C270" s="3"/>
      <c r="D270" s="3"/>
      <c r="E270" s="3" t="s">
        <v>1188</v>
      </c>
      <c r="F270" s="3" t="s">
        <v>1163</v>
      </c>
      <c r="G270" s="2" t="s">
        <v>242</v>
      </c>
      <c r="H270" s="3" t="s">
        <v>243</v>
      </c>
      <c r="I270" s="3" t="s">
        <v>50</v>
      </c>
      <c r="J270" s="3" t="s">
        <v>161</v>
      </c>
      <c r="K270" s="2" t="s">
        <v>244</v>
      </c>
      <c r="L270" s="2" t="s">
        <v>244</v>
      </c>
      <c r="M270" s="2" t="s">
        <v>361</v>
      </c>
      <c r="N270" s="3" t="s">
        <v>362</v>
      </c>
      <c r="O270" s="3" t="s">
        <v>363</v>
      </c>
      <c r="P270" s="3" t="s">
        <v>364</v>
      </c>
      <c r="Q270" s="4">
        <v>8000</v>
      </c>
      <c r="R270" s="2" t="s">
        <v>56</v>
      </c>
      <c r="S270" s="5">
        <v>1286</v>
      </c>
      <c r="T270" s="6">
        <v>0.06</v>
      </c>
      <c r="U270" s="5">
        <v>480</v>
      </c>
      <c r="V270" s="4">
        <v>617280</v>
      </c>
      <c r="W270" s="4"/>
      <c r="X270" s="3" t="s">
        <v>115</v>
      </c>
      <c r="Y270" s="3" t="s">
        <v>243</v>
      </c>
      <c r="Z270" s="3" t="s">
        <v>74</v>
      </c>
      <c r="AA270" s="3" t="s">
        <v>75</v>
      </c>
      <c r="AB270" s="3" t="s">
        <v>365</v>
      </c>
      <c r="AC270" s="3" t="s">
        <v>58</v>
      </c>
      <c r="AD270" s="3"/>
      <c r="AE270" s="3" t="s">
        <v>192</v>
      </c>
      <c r="AF270" s="3" t="s">
        <v>251</v>
      </c>
      <c r="AG270" s="3" t="s">
        <v>1164</v>
      </c>
      <c r="AH270" s="3" t="s">
        <v>80</v>
      </c>
      <c r="AI270" s="2" t="s">
        <v>1189</v>
      </c>
      <c r="AJ270" s="3" t="s">
        <v>1190</v>
      </c>
      <c r="AK270" s="3"/>
      <c r="AL270" s="3"/>
      <c r="AM270" s="4"/>
      <c r="AN270" s="6">
        <v>4.4999999999999998E-2</v>
      </c>
      <c r="AO270" s="6"/>
      <c r="AP270" s="6"/>
      <c r="AQ270" s="3" t="s">
        <v>83</v>
      </c>
    </row>
    <row r="271" spans="1:43" x14ac:dyDescent="0.6">
      <c r="A271" s="2" t="s">
        <v>1161</v>
      </c>
      <c r="B271" s="2" t="s">
        <v>45</v>
      </c>
      <c r="C271" s="3"/>
      <c r="D271" s="3"/>
      <c r="E271" s="3" t="s">
        <v>1191</v>
      </c>
      <c r="F271" s="3" t="s">
        <v>1163</v>
      </c>
      <c r="G271" s="2" t="s">
        <v>242</v>
      </c>
      <c r="H271" s="3" t="s">
        <v>243</v>
      </c>
      <c r="I271" s="3" t="s">
        <v>50</v>
      </c>
      <c r="J271" s="3" t="s">
        <v>161</v>
      </c>
      <c r="K271" s="2" t="s">
        <v>244</v>
      </c>
      <c r="L271" s="2" t="s">
        <v>244</v>
      </c>
      <c r="M271" s="2" t="s">
        <v>361</v>
      </c>
      <c r="N271" s="3" t="s">
        <v>362</v>
      </c>
      <c r="O271" s="3" t="s">
        <v>363</v>
      </c>
      <c r="P271" s="3" t="s">
        <v>364</v>
      </c>
      <c r="Q271" s="4">
        <v>4000</v>
      </c>
      <c r="R271" s="2" t="s">
        <v>56</v>
      </c>
      <c r="S271" s="5">
        <v>1286</v>
      </c>
      <c r="T271" s="6">
        <v>0.06</v>
      </c>
      <c r="U271" s="5">
        <v>240</v>
      </c>
      <c r="V271" s="4">
        <v>308640</v>
      </c>
      <c r="W271" s="4"/>
      <c r="X271" s="3" t="s">
        <v>115</v>
      </c>
      <c r="Y271" s="3" t="s">
        <v>243</v>
      </c>
      <c r="Z271" s="3" t="s">
        <v>74</v>
      </c>
      <c r="AA271" s="3" t="s">
        <v>75</v>
      </c>
      <c r="AB271" s="3" t="s">
        <v>365</v>
      </c>
      <c r="AC271" s="3" t="s">
        <v>58</v>
      </c>
      <c r="AD271" s="3"/>
      <c r="AE271" s="3" t="s">
        <v>192</v>
      </c>
      <c r="AF271" s="3" t="s">
        <v>251</v>
      </c>
      <c r="AG271" s="3" t="s">
        <v>1164</v>
      </c>
      <c r="AH271" s="3" t="s">
        <v>80</v>
      </c>
      <c r="AI271" s="2" t="s">
        <v>1192</v>
      </c>
      <c r="AJ271" s="3" t="s">
        <v>1193</v>
      </c>
      <c r="AK271" s="3"/>
      <c r="AL271" s="3"/>
      <c r="AM271" s="4"/>
      <c r="AN271" s="6">
        <v>4.4999999999999998E-2</v>
      </c>
      <c r="AO271" s="6"/>
      <c r="AP271" s="6"/>
      <c r="AQ271" s="3" t="s">
        <v>83</v>
      </c>
    </row>
    <row r="272" spans="1:43" x14ac:dyDescent="0.6">
      <c r="A272" s="2" t="s">
        <v>1161</v>
      </c>
      <c r="B272" s="2" t="s">
        <v>45</v>
      </c>
      <c r="C272" s="3"/>
      <c r="D272" s="3"/>
      <c r="E272" s="3" t="s">
        <v>1194</v>
      </c>
      <c r="F272" s="3" t="s">
        <v>1163</v>
      </c>
      <c r="G272" s="2" t="s">
        <v>242</v>
      </c>
      <c r="H272" s="3" t="s">
        <v>243</v>
      </c>
      <c r="I272" s="3" t="s">
        <v>50</v>
      </c>
      <c r="J272" s="3" t="s">
        <v>161</v>
      </c>
      <c r="K272" s="2" t="s">
        <v>244</v>
      </c>
      <c r="L272" s="2" t="s">
        <v>244</v>
      </c>
      <c r="M272" s="2" t="s">
        <v>369</v>
      </c>
      <c r="N272" s="3" t="s">
        <v>370</v>
      </c>
      <c r="O272" s="3" t="s">
        <v>371</v>
      </c>
      <c r="P272" s="3" t="s">
        <v>372</v>
      </c>
      <c r="Q272" s="4">
        <v>1200</v>
      </c>
      <c r="R272" s="2" t="s">
        <v>56</v>
      </c>
      <c r="S272" s="5">
        <v>1286</v>
      </c>
      <c r="T272" s="6">
        <v>9.1999999999999998E-2</v>
      </c>
      <c r="U272" s="5">
        <v>110.4</v>
      </c>
      <c r="V272" s="4">
        <v>141974</v>
      </c>
      <c r="W272" s="4"/>
      <c r="X272" s="3" t="s">
        <v>115</v>
      </c>
      <c r="Y272" s="3" t="s">
        <v>243</v>
      </c>
      <c r="Z272" s="3" t="s">
        <v>74</v>
      </c>
      <c r="AA272" s="3" t="s">
        <v>75</v>
      </c>
      <c r="AB272" s="3" t="s">
        <v>331</v>
      </c>
      <c r="AC272" s="3" t="s">
        <v>58</v>
      </c>
      <c r="AD272" s="3"/>
      <c r="AE272" s="3"/>
      <c r="AF272" s="3" t="s">
        <v>251</v>
      </c>
      <c r="AG272" s="3" t="s">
        <v>1164</v>
      </c>
      <c r="AH272" s="3" t="s">
        <v>80</v>
      </c>
      <c r="AI272" s="2" t="s">
        <v>1195</v>
      </c>
      <c r="AJ272" s="3" t="s">
        <v>1196</v>
      </c>
      <c r="AK272" s="3"/>
      <c r="AL272" s="3"/>
      <c r="AM272" s="4"/>
      <c r="AN272" s="6">
        <v>0.08</v>
      </c>
      <c r="AO272" s="6"/>
      <c r="AP272" s="6"/>
      <c r="AQ272" s="3" t="s">
        <v>83</v>
      </c>
    </row>
    <row r="273" spans="1:43" x14ac:dyDescent="0.6">
      <c r="A273" s="2" t="s">
        <v>1161</v>
      </c>
      <c r="B273" s="2" t="s">
        <v>45</v>
      </c>
      <c r="C273" s="3"/>
      <c r="D273" s="3"/>
      <c r="E273" s="3" t="s">
        <v>1197</v>
      </c>
      <c r="F273" s="3" t="s">
        <v>1163</v>
      </c>
      <c r="G273" s="2" t="s">
        <v>242</v>
      </c>
      <c r="H273" s="3" t="s">
        <v>243</v>
      </c>
      <c r="I273" s="3" t="s">
        <v>50</v>
      </c>
      <c r="J273" s="3" t="s">
        <v>161</v>
      </c>
      <c r="K273" s="2" t="s">
        <v>244</v>
      </c>
      <c r="L273" s="2" t="s">
        <v>244</v>
      </c>
      <c r="M273" s="2" t="s">
        <v>1198</v>
      </c>
      <c r="N273" s="3" t="s">
        <v>1199</v>
      </c>
      <c r="O273" s="3" t="s">
        <v>1200</v>
      </c>
      <c r="P273" s="3" t="s">
        <v>243</v>
      </c>
      <c r="Q273" s="4">
        <v>2187</v>
      </c>
      <c r="R273" s="2" t="s">
        <v>56</v>
      </c>
      <c r="S273" s="5">
        <v>1286</v>
      </c>
      <c r="T273" s="6">
        <v>0.63</v>
      </c>
      <c r="U273" s="5">
        <v>1377.81</v>
      </c>
      <c r="V273" s="4">
        <v>1771864</v>
      </c>
      <c r="W273" s="4"/>
      <c r="X273" s="3" t="s">
        <v>115</v>
      </c>
      <c r="Y273" s="3" t="s">
        <v>243</v>
      </c>
      <c r="Z273" s="3" t="s">
        <v>429</v>
      </c>
      <c r="AA273" s="3" t="s">
        <v>430</v>
      </c>
      <c r="AB273" s="3" t="s">
        <v>431</v>
      </c>
      <c r="AC273" s="3" t="s">
        <v>58</v>
      </c>
      <c r="AD273" s="3"/>
      <c r="AE273" s="3"/>
      <c r="AF273" s="3" t="s">
        <v>251</v>
      </c>
      <c r="AG273" s="3" t="s">
        <v>1164</v>
      </c>
      <c r="AH273" s="3" t="s">
        <v>80</v>
      </c>
      <c r="AI273" s="2" t="s">
        <v>1201</v>
      </c>
      <c r="AJ273" s="3" t="s">
        <v>1197</v>
      </c>
      <c r="AK273" s="3"/>
      <c r="AL273" s="3"/>
      <c r="AM273" s="4"/>
      <c r="AN273" s="6">
        <v>0.49399999999999999</v>
      </c>
      <c r="AO273" s="6"/>
      <c r="AP273" s="6"/>
      <c r="AQ273" s="3" t="s">
        <v>123</v>
      </c>
    </row>
    <row r="274" spans="1:43" x14ac:dyDescent="0.6">
      <c r="A274" s="2" t="s">
        <v>1161</v>
      </c>
      <c r="B274" s="2" t="s">
        <v>45</v>
      </c>
      <c r="C274" s="3"/>
      <c r="D274" s="3"/>
      <c r="E274" s="3" t="s">
        <v>1202</v>
      </c>
      <c r="F274" s="3" t="s">
        <v>1163</v>
      </c>
      <c r="G274" s="2" t="s">
        <v>242</v>
      </c>
      <c r="H274" s="3" t="s">
        <v>243</v>
      </c>
      <c r="I274" s="3" t="s">
        <v>50</v>
      </c>
      <c r="J274" s="3" t="s">
        <v>161</v>
      </c>
      <c r="K274" s="2" t="s">
        <v>244</v>
      </c>
      <c r="L274" s="2" t="s">
        <v>244</v>
      </c>
      <c r="M274" s="2" t="s">
        <v>1198</v>
      </c>
      <c r="N274" s="3" t="s">
        <v>1199</v>
      </c>
      <c r="O274" s="3" t="s">
        <v>1200</v>
      </c>
      <c r="P274" s="3" t="s">
        <v>243</v>
      </c>
      <c r="Q274" s="4">
        <v>1215</v>
      </c>
      <c r="R274" s="2" t="s">
        <v>56</v>
      </c>
      <c r="S274" s="5">
        <v>1286</v>
      </c>
      <c r="T274" s="6">
        <v>0.63</v>
      </c>
      <c r="U274" s="5">
        <v>765.45</v>
      </c>
      <c r="V274" s="4">
        <v>984369</v>
      </c>
      <c r="W274" s="4"/>
      <c r="X274" s="3" t="s">
        <v>115</v>
      </c>
      <c r="Y274" s="3" t="s">
        <v>243</v>
      </c>
      <c r="Z274" s="3" t="s">
        <v>429</v>
      </c>
      <c r="AA274" s="3" t="s">
        <v>430</v>
      </c>
      <c r="AB274" s="3" t="s">
        <v>431</v>
      </c>
      <c r="AC274" s="3" t="s">
        <v>58</v>
      </c>
      <c r="AD274" s="3"/>
      <c r="AE274" s="3" t="s">
        <v>192</v>
      </c>
      <c r="AF274" s="3" t="s">
        <v>251</v>
      </c>
      <c r="AG274" s="3" t="s">
        <v>1164</v>
      </c>
      <c r="AH274" s="3" t="s">
        <v>80</v>
      </c>
      <c r="AI274" s="2" t="s">
        <v>1203</v>
      </c>
      <c r="AJ274" s="3" t="s">
        <v>1204</v>
      </c>
      <c r="AK274" s="3"/>
      <c r="AL274" s="3"/>
      <c r="AM274" s="4"/>
      <c r="AN274" s="6">
        <v>0.49399999999999999</v>
      </c>
      <c r="AO274" s="6"/>
      <c r="AP274" s="6"/>
      <c r="AQ274" s="3" t="s">
        <v>123</v>
      </c>
    </row>
    <row r="275" spans="1:43" x14ac:dyDescent="0.6">
      <c r="A275" s="2" t="s">
        <v>1161</v>
      </c>
      <c r="B275" s="2" t="s">
        <v>45</v>
      </c>
      <c r="C275" s="3"/>
      <c r="D275" s="3"/>
      <c r="E275" s="3" t="s">
        <v>988</v>
      </c>
      <c r="F275" s="3" t="s">
        <v>1163</v>
      </c>
      <c r="G275" s="2" t="s">
        <v>242</v>
      </c>
      <c r="H275" s="3" t="s">
        <v>243</v>
      </c>
      <c r="I275" s="3" t="s">
        <v>50</v>
      </c>
      <c r="J275" s="3" t="s">
        <v>161</v>
      </c>
      <c r="K275" s="2" t="s">
        <v>244</v>
      </c>
      <c r="L275" s="2" t="s">
        <v>244</v>
      </c>
      <c r="M275" s="2" t="s">
        <v>444</v>
      </c>
      <c r="N275" s="3" t="s">
        <v>445</v>
      </c>
      <c r="O275" s="3" t="s">
        <v>446</v>
      </c>
      <c r="P275" s="3" t="s">
        <v>243</v>
      </c>
      <c r="Q275" s="4">
        <v>810</v>
      </c>
      <c r="R275" s="2" t="s">
        <v>56</v>
      </c>
      <c r="S275" s="5">
        <v>1286</v>
      </c>
      <c r="T275" s="6">
        <v>0.47</v>
      </c>
      <c r="U275" s="5">
        <v>380.7</v>
      </c>
      <c r="V275" s="4">
        <v>489580</v>
      </c>
      <c r="W275" s="4"/>
      <c r="X275" s="3" t="s">
        <v>115</v>
      </c>
      <c r="Y275" s="3" t="s">
        <v>243</v>
      </c>
      <c r="Z275" s="3" t="s">
        <v>429</v>
      </c>
      <c r="AA275" s="3" t="s">
        <v>430</v>
      </c>
      <c r="AB275" s="3" t="s">
        <v>431</v>
      </c>
      <c r="AC275" s="3" t="s">
        <v>58</v>
      </c>
      <c r="AD275" s="3"/>
      <c r="AE275" s="3" t="s">
        <v>192</v>
      </c>
      <c r="AF275" s="3" t="s">
        <v>251</v>
      </c>
      <c r="AG275" s="3" t="s">
        <v>1164</v>
      </c>
      <c r="AH275" s="3" t="s">
        <v>80</v>
      </c>
      <c r="AI275" s="2" t="s">
        <v>989</v>
      </c>
      <c r="AJ275" s="3" t="s">
        <v>990</v>
      </c>
      <c r="AK275" s="3"/>
      <c r="AL275" s="3"/>
      <c r="AM275" s="4"/>
      <c r="AN275" s="6">
        <v>0.42</v>
      </c>
      <c r="AO275" s="6"/>
      <c r="AP275" s="6"/>
      <c r="AQ275" s="3" t="s">
        <v>123</v>
      </c>
    </row>
    <row r="276" spans="1:43" x14ac:dyDescent="0.6">
      <c r="A276" s="2" t="s">
        <v>1161</v>
      </c>
      <c r="B276" s="2" t="s">
        <v>45</v>
      </c>
      <c r="C276" s="3"/>
      <c r="D276" s="3"/>
      <c r="E276" s="3" t="s">
        <v>1205</v>
      </c>
      <c r="F276" s="3" t="s">
        <v>1163</v>
      </c>
      <c r="G276" s="2" t="s">
        <v>242</v>
      </c>
      <c r="H276" s="3" t="s">
        <v>243</v>
      </c>
      <c r="I276" s="3" t="s">
        <v>50</v>
      </c>
      <c r="J276" s="3" t="s">
        <v>161</v>
      </c>
      <c r="K276" s="2" t="s">
        <v>244</v>
      </c>
      <c r="L276" s="2" t="s">
        <v>244</v>
      </c>
      <c r="M276" s="2" t="s">
        <v>444</v>
      </c>
      <c r="N276" s="3" t="s">
        <v>445</v>
      </c>
      <c r="O276" s="3" t="s">
        <v>446</v>
      </c>
      <c r="P276" s="3" t="s">
        <v>243</v>
      </c>
      <c r="Q276" s="4">
        <v>25920</v>
      </c>
      <c r="R276" s="2" t="s">
        <v>56</v>
      </c>
      <c r="S276" s="5">
        <v>1286</v>
      </c>
      <c r="T276" s="6">
        <v>0.47</v>
      </c>
      <c r="U276" s="5">
        <v>12182.4</v>
      </c>
      <c r="V276" s="4">
        <v>15666566</v>
      </c>
      <c r="W276" s="4"/>
      <c r="X276" s="3" t="s">
        <v>115</v>
      </c>
      <c r="Y276" s="3" t="s">
        <v>243</v>
      </c>
      <c r="Z276" s="3" t="s">
        <v>429</v>
      </c>
      <c r="AA276" s="3" t="s">
        <v>430</v>
      </c>
      <c r="AB276" s="3" t="s">
        <v>431</v>
      </c>
      <c r="AC276" s="3" t="s">
        <v>58</v>
      </c>
      <c r="AD276" s="3"/>
      <c r="AE276" s="3" t="s">
        <v>192</v>
      </c>
      <c r="AF276" s="3" t="s">
        <v>251</v>
      </c>
      <c r="AG276" s="3" t="s">
        <v>1164</v>
      </c>
      <c r="AH276" s="3" t="s">
        <v>80</v>
      </c>
      <c r="AI276" s="2" t="s">
        <v>1206</v>
      </c>
      <c r="AJ276" s="3" t="s">
        <v>1207</v>
      </c>
      <c r="AK276" s="3"/>
      <c r="AL276" s="3"/>
      <c r="AM276" s="4"/>
      <c r="AN276" s="6">
        <v>0.42</v>
      </c>
      <c r="AO276" s="6"/>
      <c r="AP276" s="6"/>
      <c r="AQ276" s="3" t="s">
        <v>123</v>
      </c>
    </row>
    <row r="277" spans="1:43" x14ac:dyDescent="0.6">
      <c r="A277" s="2" t="s">
        <v>1161</v>
      </c>
      <c r="B277" s="2" t="s">
        <v>45</v>
      </c>
      <c r="C277" s="3"/>
      <c r="D277" s="3"/>
      <c r="E277" s="3" t="s">
        <v>1208</v>
      </c>
      <c r="F277" s="3" t="s">
        <v>1163</v>
      </c>
      <c r="G277" s="2" t="s">
        <v>242</v>
      </c>
      <c r="H277" s="3" t="s">
        <v>243</v>
      </c>
      <c r="I277" s="3" t="s">
        <v>50</v>
      </c>
      <c r="J277" s="3" t="s">
        <v>161</v>
      </c>
      <c r="K277" s="2" t="s">
        <v>244</v>
      </c>
      <c r="L277" s="2" t="s">
        <v>244</v>
      </c>
      <c r="M277" s="2" t="s">
        <v>444</v>
      </c>
      <c r="N277" s="3" t="s">
        <v>445</v>
      </c>
      <c r="O277" s="3" t="s">
        <v>446</v>
      </c>
      <c r="P277" s="3" t="s">
        <v>243</v>
      </c>
      <c r="Q277" s="4">
        <v>4860</v>
      </c>
      <c r="R277" s="2" t="s">
        <v>56</v>
      </c>
      <c r="S277" s="5">
        <v>1286</v>
      </c>
      <c r="T277" s="6">
        <v>0.47</v>
      </c>
      <c r="U277" s="5">
        <v>2284.1999999999998</v>
      </c>
      <c r="V277" s="4">
        <v>2937481</v>
      </c>
      <c r="W277" s="4"/>
      <c r="X277" s="3" t="s">
        <v>115</v>
      </c>
      <c r="Y277" s="3" t="s">
        <v>243</v>
      </c>
      <c r="Z277" s="3" t="s">
        <v>429</v>
      </c>
      <c r="AA277" s="3" t="s">
        <v>430</v>
      </c>
      <c r="AB277" s="3" t="s">
        <v>431</v>
      </c>
      <c r="AC277" s="3" t="s">
        <v>58</v>
      </c>
      <c r="AD277" s="3"/>
      <c r="AE277" s="3" t="s">
        <v>192</v>
      </c>
      <c r="AF277" s="3" t="s">
        <v>251</v>
      </c>
      <c r="AG277" s="3" t="s">
        <v>1164</v>
      </c>
      <c r="AH277" s="3" t="s">
        <v>80</v>
      </c>
      <c r="AI277" s="2" t="s">
        <v>1209</v>
      </c>
      <c r="AJ277" s="3" t="s">
        <v>1210</v>
      </c>
      <c r="AK277" s="3"/>
      <c r="AL277" s="3"/>
      <c r="AM277" s="4"/>
      <c r="AN277" s="6">
        <v>0.42</v>
      </c>
      <c r="AO277" s="6"/>
      <c r="AP277" s="6"/>
      <c r="AQ277" s="3" t="s">
        <v>123</v>
      </c>
    </row>
    <row r="278" spans="1:43" x14ac:dyDescent="0.6">
      <c r="A278" s="2" t="s">
        <v>1161</v>
      </c>
      <c r="B278" s="2" t="s">
        <v>45</v>
      </c>
      <c r="C278" s="3"/>
      <c r="D278" s="3"/>
      <c r="E278" s="3" t="s">
        <v>1211</v>
      </c>
      <c r="F278" s="3" t="s">
        <v>1163</v>
      </c>
      <c r="G278" s="2" t="s">
        <v>242</v>
      </c>
      <c r="H278" s="3" t="s">
        <v>243</v>
      </c>
      <c r="I278" s="3" t="s">
        <v>50</v>
      </c>
      <c r="J278" s="3" t="s">
        <v>161</v>
      </c>
      <c r="K278" s="2" t="s">
        <v>244</v>
      </c>
      <c r="L278" s="2" t="s">
        <v>244</v>
      </c>
      <c r="M278" s="2" t="s">
        <v>444</v>
      </c>
      <c r="N278" s="3" t="s">
        <v>445</v>
      </c>
      <c r="O278" s="3" t="s">
        <v>446</v>
      </c>
      <c r="P278" s="3" t="s">
        <v>243</v>
      </c>
      <c r="Q278" s="4">
        <v>810</v>
      </c>
      <c r="R278" s="2" t="s">
        <v>56</v>
      </c>
      <c r="S278" s="5">
        <v>1286</v>
      </c>
      <c r="T278" s="6">
        <v>0.47</v>
      </c>
      <c r="U278" s="5">
        <v>380.7</v>
      </c>
      <c r="V278" s="4">
        <v>489580</v>
      </c>
      <c r="W278" s="4"/>
      <c r="X278" s="3" t="s">
        <v>115</v>
      </c>
      <c r="Y278" s="3" t="s">
        <v>243</v>
      </c>
      <c r="Z278" s="3" t="s">
        <v>429</v>
      </c>
      <c r="AA278" s="3" t="s">
        <v>430</v>
      </c>
      <c r="AB278" s="3" t="s">
        <v>431</v>
      </c>
      <c r="AC278" s="3" t="s">
        <v>58</v>
      </c>
      <c r="AD278" s="3"/>
      <c r="AE278" s="3" t="s">
        <v>192</v>
      </c>
      <c r="AF278" s="3" t="s">
        <v>251</v>
      </c>
      <c r="AG278" s="3" t="s">
        <v>1164</v>
      </c>
      <c r="AH278" s="3" t="s">
        <v>80</v>
      </c>
      <c r="AI278" s="2" t="s">
        <v>1212</v>
      </c>
      <c r="AJ278" s="3" t="s">
        <v>1213</v>
      </c>
      <c r="AK278" s="3"/>
      <c r="AL278" s="3"/>
      <c r="AM278" s="4"/>
      <c r="AN278" s="6">
        <v>0.42</v>
      </c>
      <c r="AO278" s="6"/>
      <c r="AP278" s="6"/>
      <c r="AQ278" s="3" t="s">
        <v>123</v>
      </c>
    </row>
    <row r="279" spans="1:43" x14ac:dyDescent="0.6">
      <c r="A279" s="2" t="s">
        <v>1214</v>
      </c>
      <c r="B279" s="2" t="s">
        <v>45</v>
      </c>
      <c r="C279" s="3"/>
      <c r="D279" s="3"/>
      <c r="E279" s="3" t="s">
        <v>823</v>
      </c>
      <c r="F279" s="3" t="s">
        <v>1215</v>
      </c>
      <c r="G279" s="2" t="s">
        <v>224</v>
      </c>
      <c r="H279" s="3" t="s">
        <v>225</v>
      </c>
      <c r="I279" s="3" t="s">
        <v>50</v>
      </c>
      <c r="J279" s="3" t="s">
        <v>161</v>
      </c>
      <c r="K279" s="2" t="s">
        <v>110</v>
      </c>
      <c r="L279" s="2" t="s">
        <v>110</v>
      </c>
      <c r="M279" s="2" t="s">
        <v>870</v>
      </c>
      <c r="N279" s="3" t="s">
        <v>871</v>
      </c>
      <c r="O279" s="3" t="s">
        <v>872</v>
      </c>
      <c r="P279" s="3" t="s">
        <v>873</v>
      </c>
      <c r="Q279" s="4">
        <v>5400</v>
      </c>
      <c r="R279" s="2" t="s">
        <v>56</v>
      </c>
      <c r="S279" s="5">
        <v>1289.7</v>
      </c>
      <c r="T279" s="6">
        <v>0.108</v>
      </c>
      <c r="U279" s="5">
        <v>583.20000000000005</v>
      </c>
      <c r="V279" s="4">
        <v>752153</v>
      </c>
      <c r="W279" s="4"/>
      <c r="X279" s="3" t="s">
        <v>115</v>
      </c>
      <c r="Y279" s="3" t="s">
        <v>225</v>
      </c>
      <c r="Z279" s="3" t="s">
        <v>74</v>
      </c>
      <c r="AA279" s="3" t="s">
        <v>75</v>
      </c>
      <c r="AB279" s="3" t="s">
        <v>331</v>
      </c>
      <c r="AC279" s="3" t="s">
        <v>58</v>
      </c>
      <c r="AD279" s="3" t="s">
        <v>1216</v>
      </c>
      <c r="AE279" s="3"/>
      <c r="AF279" s="3" t="s">
        <v>119</v>
      </c>
      <c r="AG279" s="3" t="s">
        <v>1217</v>
      </c>
      <c r="AH279" s="3" t="s">
        <v>80</v>
      </c>
      <c r="AI279" s="2" t="s">
        <v>824</v>
      </c>
      <c r="AJ279" s="3" t="s">
        <v>825</v>
      </c>
      <c r="AK279" s="3"/>
      <c r="AL279" s="3"/>
      <c r="AM279" s="4"/>
      <c r="AN279" s="6">
        <v>8.4000000000000005E-2</v>
      </c>
      <c r="AO279" s="6"/>
      <c r="AP279" s="6"/>
      <c r="AQ279" s="3" t="s">
        <v>83</v>
      </c>
    </row>
    <row r="280" spans="1:43" x14ac:dyDescent="0.6">
      <c r="A280" s="2" t="s">
        <v>1214</v>
      </c>
      <c r="B280" s="2" t="s">
        <v>45</v>
      </c>
      <c r="C280" s="3"/>
      <c r="D280" s="3"/>
      <c r="E280" s="3" t="s">
        <v>1218</v>
      </c>
      <c r="F280" s="3" t="s">
        <v>1215</v>
      </c>
      <c r="G280" s="2" t="s">
        <v>224</v>
      </c>
      <c r="H280" s="3" t="s">
        <v>225</v>
      </c>
      <c r="I280" s="3" t="s">
        <v>50</v>
      </c>
      <c r="J280" s="3" t="s">
        <v>161</v>
      </c>
      <c r="K280" s="2" t="s">
        <v>110</v>
      </c>
      <c r="L280" s="2" t="s">
        <v>110</v>
      </c>
      <c r="M280" s="2" t="s">
        <v>870</v>
      </c>
      <c r="N280" s="3" t="s">
        <v>871</v>
      </c>
      <c r="O280" s="3" t="s">
        <v>872</v>
      </c>
      <c r="P280" s="3" t="s">
        <v>873</v>
      </c>
      <c r="Q280" s="4">
        <v>600</v>
      </c>
      <c r="R280" s="2" t="s">
        <v>56</v>
      </c>
      <c r="S280" s="5">
        <v>1289.7</v>
      </c>
      <c r="T280" s="6">
        <v>0.109</v>
      </c>
      <c r="U280" s="5">
        <v>65.400000000000006</v>
      </c>
      <c r="V280" s="4">
        <v>84346</v>
      </c>
      <c r="W280" s="4"/>
      <c r="X280" s="3" t="s">
        <v>115</v>
      </c>
      <c r="Y280" s="3" t="s">
        <v>225</v>
      </c>
      <c r="Z280" s="3" t="s">
        <v>74</v>
      </c>
      <c r="AA280" s="3" t="s">
        <v>75</v>
      </c>
      <c r="AB280" s="3" t="s">
        <v>331</v>
      </c>
      <c r="AC280" s="3" t="s">
        <v>58</v>
      </c>
      <c r="AD280" s="3" t="s">
        <v>1216</v>
      </c>
      <c r="AE280" s="3"/>
      <c r="AF280" s="3" t="s">
        <v>119</v>
      </c>
      <c r="AG280" s="3" t="s">
        <v>1217</v>
      </c>
      <c r="AH280" s="3" t="s">
        <v>80</v>
      </c>
      <c r="AI280" s="2" t="s">
        <v>1219</v>
      </c>
      <c r="AJ280" s="3" t="s">
        <v>1220</v>
      </c>
      <c r="AK280" s="3"/>
      <c r="AL280" s="3"/>
      <c r="AM280" s="4"/>
      <c r="AN280" s="6">
        <v>8.4000000000000005E-2</v>
      </c>
      <c r="AO280" s="6"/>
      <c r="AP280" s="6"/>
      <c r="AQ280" s="3" t="s">
        <v>83</v>
      </c>
    </row>
    <row r="281" spans="1:43" x14ac:dyDescent="0.6">
      <c r="A281" s="2" t="s">
        <v>1214</v>
      </c>
      <c r="B281" s="2" t="s">
        <v>45</v>
      </c>
      <c r="C281" s="3"/>
      <c r="D281" s="3"/>
      <c r="E281" s="3" t="s">
        <v>823</v>
      </c>
      <c r="F281" s="3" t="s">
        <v>1215</v>
      </c>
      <c r="G281" s="2" t="s">
        <v>224</v>
      </c>
      <c r="H281" s="3" t="s">
        <v>225</v>
      </c>
      <c r="I281" s="3" t="s">
        <v>50</v>
      </c>
      <c r="J281" s="3" t="s">
        <v>161</v>
      </c>
      <c r="K281" s="2" t="s">
        <v>110</v>
      </c>
      <c r="L281" s="2" t="s">
        <v>110</v>
      </c>
      <c r="M281" s="2" t="s">
        <v>818</v>
      </c>
      <c r="N281" s="3" t="s">
        <v>819</v>
      </c>
      <c r="O281" s="3" t="s">
        <v>820</v>
      </c>
      <c r="P281" s="3" t="s">
        <v>821</v>
      </c>
      <c r="Q281" s="4">
        <v>500</v>
      </c>
      <c r="R281" s="2" t="s">
        <v>56</v>
      </c>
      <c r="S281" s="5">
        <v>1289.7</v>
      </c>
      <c r="T281" s="6">
        <v>0.12659999999999999</v>
      </c>
      <c r="U281" s="5">
        <v>63.3</v>
      </c>
      <c r="V281" s="4">
        <v>81638</v>
      </c>
      <c r="W281" s="4"/>
      <c r="X281" s="3" t="s">
        <v>115</v>
      </c>
      <c r="Y281" s="3" t="s">
        <v>225</v>
      </c>
      <c r="Z281" s="3" t="s">
        <v>74</v>
      </c>
      <c r="AA281" s="3" t="s">
        <v>75</v>
      </c>
      <c r="AB281" s="3" t="s">
        <v>230</v>
      </c>
      <c r="AC281" s="3" t="s">
        <v>58</v>
      </c>
      <c r="AD281" s="3" t="s">
        <v>1216</v>
      </c>
      <c r="AE281" s="3"/>
      <c r="AF281" s="3" t="s">
        <v>119</v>
      </c>
      <c r="AG281" s="3" t="s">
        <v>1217</v>
      </c>
      <c r="AH281" s="3" t="s">
        <v>80</v>
      </c>
      <c r="AI281" s="2" t="s">
        <v>824</v>
      </c>
      <c r="AJ281" s="3" t="s">
        <v>825</v>
      </c>
      <c r="AK281" s="3"/>
      <c r="AL281" s="3"/>
      <c r="AM281" s="4"/>
      <c r="AN281" s="6">
        <v>9.0999999999999998E-2</v>
      </c>
      <c r="AO281" s="6"/>
      <c r="AP281" s="6"/>
      <c r="AQ281" s="3" t="s">
        <v>83</v>
      </c>
    </row>
    <row r="282" spans="1:43" x14ac:dyDescent="0.6">
      <c r="A282" s="2" t="s">
        <v>1214</v>
      </c>
      <c r="B282" s="2" t="s">
        <v>45</v>
      </c>
      <c r="C282" s="3"/>
      <c r="D282" s="3"/>
      <c r="E282" s="3" t="s">
        <v>1218</v>
      </c>
      <c r="F282" s="3" t="s">
        <v>1215</v>
      </c>
      <c r="G282" s="2" t="s">
        <v>224</v>
      </c>
      <c r="H282" s="3" t="s">
        <v>225</v>
      </c>
      <c r="I282" s="3" t="s">
        <v>50</v>
      </c>
      <c r="J282" s="3" t="s">
        <v>161</v>
      </c>
      <c r="K282" s="2" t="s">
        <v>110</v>
      </c>
      <c r="L282" s="2" t="s">
        <v>110</v>
      </c>
      <c r="M282" s="2" t="s">
        <v>818</v>
      </c>
      <c r="N282" s="3" t="s">
        <v>819</v>
      </c>
      <c r="O282" s="3" t="s">
        <v>820</v>
      </c>
      <c r="P282" s="3" t="s">
        <v>821</v>
      </c>
      <c r="Q282" s="4">
        <v>4500</v>
      </c>
      <c r="R282" s="2" t="s">
        <v>56</v>
      </c>
      <c r="S282" s="5">
        <v>1289.7</v>
      </c>
      <c r="T282" s="6">
        <v>0.128</v>
      </c>
      <c r="U282" s="5">
        <v>576</v>
      </c>
      <c r="V282" s="4">
        <v>742867</v>
      </c>
      <c r="W282" s="4"/>
      <c r="X282" s="3" t="s">
        <v>115</v>
      </c>
      <c r="Y282" s="3" t="s">
        <v>225</v>
      </c>
      <c r="Z282" s="3" t="s">
        <v>74</v>
      </c>
      <c r="AA282" s="3" t="s">
        <v>75</v>
      </c>
      <c r="AB282" s="3" t="s">
        <v>230</v>
      </c>
      <c r="AC282" s="3" t="s">
        <v>58</v>
      </c>
      <c r="AD282" s="3" t="s">
        <v>1216</v>
      </c>
      <c r="AE282" s="3"/>
      <c r="AF282" s="3" t="s">
        <v>119</v>
      </c>
      <c r="AG282" s="3" t="s">
        <v>1217</v>
      </c>
      <c r="AH282" s="3" t="s">
        <v>80</v>
      </c>
      <c r="AI282" s="2" t="s">
        <v>1219</v>
      </c>
      <c r="AJ282" s="3" t="s">
        <v>1220</v>
      </c>
      <c r="AK282" s="3"/>
      <c r="AL282" s="3"/>
      <c r="AM282" s="4"/>
      <c r="AN282" s="6">
        <v>9.0999999999999998E-2</v>
      </c>
      <c r="AO282" s="6"/>
      <c r="AP282" s="6"/>
      <c r="AQ282" s="3" t="s">
        <v>83</v>
      </c>
    </row>
    <row r="283" spans="1:43" x14ac:dyDescent="0.6">
      <c r="A283" s="2" t="s">
        <v>1214</v>
      </c>
      <c r="B283" s="2" t="s">
        <v>45</v>
      </c>
      <c r="C283" s="3"/>
      <c r="D283" s="3"/>
      <c r="E283" s="3" t="s">
        <v>235</v>
      </c>
      <c r="F283" s="3" t="s">
        <v>1215</v>
      </c>
      <c r="G283" s="2" t="s">
        <v>224</v>
      </c>
      <c r="H283" s="3" t="s">
        <v>225</v>
      </c>
      <c r="I283" s="3" t="s">
        <v>50</v>
      </c>
      <c r="J283" s="3" t="s">
        <v>161</v>
      </c>
      <c r="K283" s="2" t="s">
        <v>110</v>
      </c>
      <c r="L283" s="2" t="s">
        <v>110</v>
      </c>
      <c r="M283" s="2" t="s">
        <v>226</v>
      </c>
      <c r="N283" s="3" t="s">
        <v>227</v>
      </c>
      <c r="O283" s="3" t="s">
        <v>228</v>
      </c>
      <c r="P283" s="3" t="s">
        <v>229</v>
      </c>
      <c r="Q283" s="4">
        <v>5000</v>
      </c>
      <c r="R283" s="2" t="s">
        <v>56</v>
      </c>
      <c r="S283" s="5">
        <v>1289.7</v>
      </c>
      <c r="T283" s="6">
        <v>0.12659999999999999</v>
      </c>
      <c r="U283" s="5">
        <v>633</v>
      </c>
      <c r="V283" s="4">
        <v>816380</v>
      </c>
      <c r="W283" s="4"/>
      <c r="X283" s="3" t="s">
        <v>115</v>
      </c>
      <c r="Y283" s="3" t="s">
        <v>225</v>
      </c>
      <c r="Z283" s="3" t="s">
        <v>74</v>
      </c>
      <c r="AA283" s="3" t="s">
        <v>75</v>
      </c>
      <c r="AB283" s="3" t="s">
        <v>230</v>
      </c>
      <c r="AC283" s="3" t="s">
        <v>58</v>
      </c>
      <c r="AD283" s="3" t="s">
        <v>1216</v>
      </c>
      <c r="AE283" s="3"/>
      <c r="AF283" s="3" t="s">
        <v>119</v>
      </c>
      <c r="AG283" s="3" t="s">
        <v>1217</v>
      </c>
      <c r="AH283" s="3" t="s">
        <v>80</v>
      </c>
      <c r="AI283" s="2" t="s">
        <v>236</v>
      </c>
      <c r="AJ283" s="3" t="s">
        <v>237</v>
      </c>
      <c r="AK283" s="3"/>
      <c r="AL283" s="3"/>
      <c r="AM283" s="4"/>
      <c r="AN283" s="6">
        <v>9.0999999999999998E-2</v>
      </c>
      <c r="AO283" s="6"/>
      <c r="AP283" s="6"/>
      <c r="AQ283" s="3" t="s">
        <v>83</v>
      </c>
    </row>
    <row r="284" spans="1:43" x14ac:dyDescent="0.6">
      <c r="A284" s="2" t="s">
        <v>1214</v>
      </c>
      <c r="B284" s="2" t="s">
        <v>45</v>
      </c>
      <c r="C284" s="3"/>
      <c r="D284" s="3"/>
      <c r="E284" s="3" t="s">
        <v>823</v>
      </c>
      <c r="F284" s="3" t="s">
        <v>1215</v>
      </c>
      <c r="G284" s="2" t="s">
        <v>224</v>
      </c>
      <c r="H284" s="3" t="s">
        <v>225</v>
      </c>
      <c r="I284" s="3" t="s">
        <v>50</v>
      </c>
      <c r="J284" s="3" t="s">
        <v>161</v>
      </c>
      <c r="K284" s="2" t="s">
        <v>110</v>
      </c>
      <c r="L284" s="2" t="s">
        <v>110</v>
      </c>
      <c r="M284" s="2" t="s">
        <v>877</v>
      </c>
      <c r="N284" s="3" t="s">
        <v>878</v>
      </c>
      <c r="O284" s="3" t="s">
        <v>879</v>
      </c>
      <c r="P284" s="3" t="s">
        <v>880</v>
      </c>
      <c r="Q284" s="4">
        <v>4500</v>
      </c>
      <c r="R284" s="2" t="s">
        <v>56</v>
      </c>
      <c r="S284" s="5">
        <v>1289.7</v>
      </c>
      <c r="T284" s="6">
        <v>0.12659999999999999</v>
      </c>
      <c r="U284" s="5">
        <v>569.70000000000005</v>
      </c>
      <c r="V284" s="4">
        <v>734742</v>
      </c>
      <c r="W284" s="4"/>
      <c r="X284" s="3" t="s">
        <v>115</v>
      </c>
      <c r="Y284" s="3" t="s">
        <v>225</v>
      </c>
      <c r="Z284" s="3" t="s">
        <v>74</v>
      </c>
      <c r="AA284" s="3" t="s">
        <v>75</v>
      </c>
      <c r="AB284" s="3" t="s">
        <v>230</v>
      </c>
      <c r="AC284" s="3" t="s">
        <v>58</v>
      </c>
      <c r="AD284" s="3" t="s">
        <v>1216</v>
      </c>
      <c r="AE284" s="3"/>
      <c r="AF284" s="3" t="s">
        <v>119</v>
      </c>
      <c r="AG284" s="3" t="s">
        <v>1217</v>
      </c>
      <c r="AH284" s="3" t="s">
        <v>80</v>
      </c>
      <c r="AI284" s="2" t="s">
        <v>824</v>
      </c>
      <c r="AJ284" s="3" t="s">
        <v>825</v>
      </c>
      <c r="AK284" s="3"/>
      <c r="AL284" s="3"/>
      <c r="AM284" s="4"/>
      <c r="AN284" s="6">
        <v>9.0999999999999998E-2</v>
      </c>
      <c r="AO284" s="6"/>
      <c r="AP284" s="6"/>
      <c r="AQ284" s="3" t="s">
        <v>83</v>
      </c>
    </row>
    <row r="285" spans="1:43" x14ac:dyDescent="0.6">
      <c r="A285" s="2" t="s">
        <v>1214</v>
      </c>
      <c r="B285" s="2" t="s">
        <v>45</v>
      </c>
      <c r="C285" s="3"/>
      <c r="D285" s="3"/>
      <c r="E285" s="3" t="s">
        <v>1218</v>
      </c>
      <c r="F285" s="3" t="s">
        <v>1215</v>
      </c>
      <c r="G285" s="2" t="s">
        <v>224</v>
      </c>
      <c r="H285" s="3" t="s">
        <v>225</v>
      </c>
      <c r="I285" s="3" t="s">
        <v>50</v>
      </c>
      <c r="J285" s="3" t="s">
        <v>161</v>
      </c>
      <c r="K285" s="2" t="s">
        <v>110</v>
      </c>
      <c r="L285" s="2" t="s">
        <v>110</v>
      </c>
      <c r="M285" s="2" t="s">
        <v>877</v>
      </c>
      <c r="N285" s="3" t="s">
        <v>878</v>
      </c>
      <c r="O285" s="3" t="s">
        <v>879</v>
      </c>
      <c r="P285" s="3" t="s">
        <v>880</v>
      </c>
      <c r="Q285" s="4">
        <v>1500</v>
      </c>
      <c r="R285" s="2" t="s">
        <v>56</v>
      </c>
      <c r="S285" s="5">
        <v>1289.7</v>
      </c>
      <c r="T285" s="6">
        <v>0.128</v>
      </c>
      <c r="U285" s="5">
        <v>192</v>
      </c>
      <c r="V285" s="4">
        <v>247622</v>
      </c>
      <c r="W285" s="4"/>
      <c r="X285" s="3" t="s">
        <v>115</v>
      </c>
      <c r="Y285" s="3" t="s">
        <v>225</v>
      </c>
      <c r="Z285" s="3" t="s">
        <v>74</v>
      </c>
      <c r="AA285" s="3" t="s">
        <v>75</v>
      </c>
      <c r="AB285" s="3" t="s">
        <v>230</v>
      </c>
      <c r="AC285" s="3" t="s">
        <v>58</v>
      </c>
      <c r="AD285" s="3" t="s">
        <v>1216</v>
      </c>
      <c r="AE285" s="3"/>
      <c r="AF285" s="3" t="s">
        <v>119</v>
      </c>
      <c r="AG285" s="3" t="s">
        <v>1217</v>
      </c>
      <c r="AH285" s="3" t="s">
        <v>80</v>
      </c>
      <c r="AI285" s="2" t="s">
        <v>1219</v>
      </c>
      <c r="AJ285" s="3" t="s">
        <v>1220</v>
      </c>
      <c r="AK285" s="3"/>
      <c r="AL285" s="3"/>
      <c r="AM285" s="4"/>
      <c r="AN285" s="6">
        <v>9.0999999999999998E-2</v>
      </c>
      <c r="AO285" s="6"/>
      <c r="AP285" s="6"/>
      <c r="AQ285" s="3" t="s">
        <v>83</v>
      </c>
    </row>
    <row r="286" spans="1:43" x14ac:dyDescent="0.6">
      <c r="A286" s="2" t="s">
        <v>1214</v>
      </c>
      <c r="B286" s="2" t="s">
        <v>45</v>
      </c>
      <c r="C286" s="3"/>
      <c r="D286" s="3"/>
      <c r="E286" s="3" t="s">
        <v>235</v>
      </c>
      <c r="F286" s="3" t="s">
        <v>1215</v>
      </c>
      <c r="G286" s="2" t="s">
        <v>224</v>
      </c>
      <c r="H286" s="3" t="s">
        <v>225</v>
      </c>
      <c r="I286" s="3" t="s">
        <v>50</v>
      </c>
      <c r="J286" s="3" t="s">
        <v>161</v>
      </c>
      <c r="K286" s="2" t="s">
        <v>110</v>
      </c>
      <c r="L286" s="2" t="s">
        <v>110</v>
      </c>
      <c r="M286" s="2" t="s">
        <v>881</v>
      </c>
      <c r="N286" s="3" t="s">
        <v>882</v>
      </c>
      <c r="O286" s="3" t="s">
        <v>883</v>
      </c>
      <c r="P286" s="3" t="s">
        <v>884</v>
      </c>
      <c r="Q286" s="4">
        <v>9000</v>
      </c>
      <c r="R286" s="2" t="s">
        <v>56</v>
      </c>
      <c r="S286" s="5">
        <v>1289.7</v>
      </c>
      <c r="T286" s="6">
        <v>4.5499999999999999E-2</v>
      </c>
      <c r="U286" s="5">
        <v>409.5</v>
      </c>
      <c r="V286" s="4">
        <v>528132</v>
      </c>
      <c r="W286" s="4"/>
      <c r="X286" s="3" t="s">
        <v>115</v>
      </c>
      <c r="Y286" s="3" t="s">
        <v>225</v>
      </c>
      <c r="Z286" s="3" t="s">
        <v>74</v>
      </c>
      <c r="AA286" s="3" t="s">
        <v>148</v>
      </c>
      <c r="AB286" s="3" t="s">
        <v>365</v>
      </c>
      <c r="AC286" s="3" t="s">
        <v>58</v>
      </c>
      <c r="AD286" s="3" t="s">
        <v>1216</v>
      </c>
      <c r="AE286" s="3"/>
      <c r="AF286" s="3" t="s">
        <v>119</v>
      </c>
      <c r="AG286" s="3" t="s">
        <v>1217</v>
      </c>
      <c r="AH286" s="3" t="s">
        <v>80</v>
      </c>
      <c r="AI286" s="2" t="s">
        <v>236</v>
      </c>
      <c r="AJ286" s="3" t="s">
        <v>237</v>
      </c>
      <c r="AK286" s="3"/>
      <c r="AL286" s="3"/>
      <c r="AM286" s="4"/>
      <c r="AN286" s="6">
        <v>3.2500000000000001E-2</v>
      </c>
      <c r="AO286" s="6"/>
      <c r="AP286" s="6"/>
      <c r="AQ286" s="3" t="s">
        <v>83</v>
      </c>
    </row>
    <row r="287" spans="1:43" x14ac:dyDescent="0.6">
      <c r="A287" s="2" t="s">
        <v>1214</v>
      </c>
      <c r="B287" s="2" t="s">
        <v>45</v>
      </c>
      <c r="C287" s="3"/>
      <c r="D287" s="3"/>
      <c r="E287" s="3" t="s">
        <v>235</v>
      </c>
      <c r="F287" s="3" t="s">
        <v>1215</v>
      </c>
      <c r="G287" s="2" t="s">
        <v>224</v>
      </c>
      <c r="H287" s="3" t="s">
        <v>225</v>
      </c>
      <c r="I287" s="3" t="s">
        <v>50</v>
      </c>
      <c r="J287" s="3" t="s">
        <v>161</v>
      </c>
      <c r="K287" s="2" t="s">
        <v>110</v>
      </c>
      <c r="L287" s="2" t="s">
        <v>110</v>
      </c>
      <c r="M287" s="2" t="s">
        <v>885</v>
      </c>
      <c r="N287" s="3" t="s">
        <v>886</v>
      </c>
      <c r="O287" s="3" t="s">
        <v>887</v>
      </c>
      <c r="P287" s="3" t="s">
        <v>888</v>
      </c>
      <c r="Q287" s="4">
        <v>18000</v>
      </c>
      <c r="R287" s="2" t="s">
        <v>56</v>
      </c>
      <c r="S287" s="5">
        <v>1289.7</v>
      </c>
      <c r="T287" s="6">
        <v>4.5499999999999999E-2</v>
      </c>
      <c r="U287" s="5">
        <v>819</v>
      </c>
      <c r="V287" s="4">
        <v>1056264</v>
      </c>
      <c r="W287" s="4"/>
      <c r="X287" s="3" t="s">
        <v>115</v>
      </c>
      <c r="Y287" s="3" t="s">
        <v>225</v>
      </c>
      <c r="Z287" s="3" t="s">
        <v>74</v>
      </c>
      <c r="AA287" s="3" t="s">
        <v>148</v>
      </c>
      <c r="AB287" s="3" t="s">
        <v>365</v>
      </c>
      <c r="AC287" s="3" t="s">
        <v>58</v>
      </c>
      <c r="AD287" s="3" t="s">
        <v>1216</v>
      </c>
      <c r="AE287" s="3"/>
      <c r="AF287" s="3" t="s">
        <v>119</v>
      </c>
      <c r="AG287" s="3" t="s">
        <v>1217</v>
      </c>
      <c r="AH287" s="3" t="s">
        <v>80</v>
      </c>
      <c r="AI287" s="2" t="s">
        <v>236</v>
      </c>
      <c r="AJ287" s="3" t="s">
        <v>237</v>
      </c>
      <c r="AK287" s="3"/>
      <c r="AL287" s="3"/>
      <c r="AM287" s="4"/>
      <c r="AN287" s="6">
        <v>3.5000000000000003E-2</v>
      </c>
      <c r="AO287" s="6"/>
      <c r="AP287" s="6"/>
      <c r="AQ287" s="3" t="s">
        <v>83</v>
      </c>
    </row>
    <row r="288" spans="1:43" x14ac:dyDescent="0.6">
      <c r="A288" s="2" t="s">
        <v>1214</v>
      </c>
      <c r="B288" s="2" t="s">
        <v>45</v>
      </c>
      <c r="C288" s="3"/>
      <c r="D288" s="3"/>
      <c r="E288" s="3" t="s">
        <v>235</v>
      </c>
      <c r="F288" s="3" t="s">
        <v>1215</v>
      </c>
      <c r="G288" s="2" t="s">
        <v>224</v>
      </c>
      <c r="H288" s="3" t="s">
        <v>225</v>
      </c>
      <c r="I288" s="3" t="s">
        <v>50</v>
      </c>
      <c r="J288" s="3" t="s">
        <v>161</v>
      </c>
      <c r="K288" s="2" t="s">
        <v>110</v>
      </c>
      <c r="L288" s="2" t="s">
        <v>110</v>
      </c>
      <c r="M288" s="2" t="s">
        <v>889</v>
      </c>
      <c r="N288" s="3" t="s">
        <v>890</v>
      </c>
      <c r="O288" s="3" t="s">
        <v>891</v>
      </c>
      <c r="P288" s="3" t="s">
        <v>892</v>
      </c>
      <c r="Q288" s="4">
        <v>28000</v>
      </c>
      <c r="R288" s="2" t="s">
        <v>56</v>
      </c>
      <c r="S288" s="5">
        <v>1289.7</v>
      </c>
      <c r="T288" s="6">
        <v>4.5499999999999999E-2</v>
      </c>
      <c r="U288" s="5">
        <v>1274</v>
      </c>
      <c r="V288" s="4">
        <v>1643078</v>
      </c>
      <c r="W288" s="4"/>
      <c r="X288" s="3" t="s">
        <v>115</v>
      </c>
      <c r="Y288" s="3" t="s">
        <v>225</v>
      </c>
      <c r="Z288" s="3" t="s">
        <v>74</v>
      </c>
      <c r="AA288" s="3" t="s">
        <v>148</v>
      </c>
      <c r="AB288" s="3" t="s">
        <v>365</v>
      </c>
      <c r="AC288" s="3" t="s">
        <v>58</v>
      </c>
      <c r="AD288" s="3" t="s">
        <v>1216</v>
      </c>
      <c r="AE288" s="3"/>
      <c r="AF288" s="3" t="s">
        <v>119</v>
      </c>
      <c r="AG288" s="3" t="s">
        <v>1217</v>
      </c>
      <c r="AH288" s="3" t="s">
        <v>80</v>
      </c>
      <c r="AI288" s="2" t="s">
        <v>236</v>
      </c>
      <c r="AJ288" s="3" t="s">
        <v>237</v>
      </c>
      <c r="AK288" s="3"/>
      <c r="AL288" s="3"/>
      <c r="AM288" s="4"/>
      <c r="AN288" s="6">
        <v>3.3500000000000002E-2</v>
      </c>
      <c r="AO288" s="6"/>
      <c r="AP288" s="6"/>
      <c r="AQ288" s="3" t="s">
        <v>83</v>
      </c>
    </row>
    <row r="289" spans="1:43" x14ac:dyDescent="0.6">
      <c r="A289" s="2" t="s">
        <v>1221</v>
      </c>
      <c r="B289" s="2" t="s">
        <v>45</v>
      </c>
      <c r="C289" s="3"/>
      <c r="D289" s="3"/>
      <c r="E289" s="3" t="s">
        <v>894</v>
      </c>
      <c r="F289" s="3" t="s">
        <v>1222</v>
      </c>
      <c r="G289" s="2" t="s">
        <v>224</v>
      </c>
      <c r="H289" s="3" t="s">
        <v>225</v>
      </c>
      <c r="I289" s="3" t="s">
        <v>50</v>
      </c>
      <c r="J289" s="3" t="s">
        <v>161</v>
      </c>
      <c r="K289" s="2" t="s">
        <v>110</v>
      </c>
      <c r="L289" s="2" t="s">
        <v>110</v>
      </c>
      <c r="M289" s="2" t="s">
        <v>896</v>
      </c>
      <c r="N289" s="3" t="s">
        <v>897</v>
      </c>
      <c r="O289" s="3" t="s">
        <v>898</v>
      </c>
      <c r="P289" s="3" t="s">
        <v>899</v>
      </c>
      <c r="Q289" s="4">
        <v>16000</v>
      </c>
      <c r="R289" s="2" t="s">
        <v>56</v>
      </c>
      <c r="S289" s="5">
        <v>1289.7</v>
      </c>
      <c r="T289" s="6">
        <v>0.12</v>
      </c>
      <c r="U289" s="5">
        <v>1920</v>
      </c>
      <c r="V289" s="4">
        <v>2476224</v>
      </c>
      <c r="W289" s="4"/>
      <c r="X289" s="3" t="s">
        <v>115</v>
      </c>
      <c r="Y289" s="3" t="s">
        <v>225</v>
      </c>
      <c r="Z289" s="3" t="s">
        <v>74</v>
      </c>
      <c r="AA289" s="3" t="s">
        <v>75</v>
      </c>
      <c r="AB289" s="3" t="s">
        <v>76</v>
      </c>
      <c r="AC289" s="3" t="s">
        <v>58</v>
      </c>
      <c r="AD289" s="3" t="s">
        <v>1159</v>
      </c>
      <c r="AE289" s="3" t="s">
        <v>201</v>
      </c>
      <c r="AF289" s="3" t="s">
        <v>119</v>
      </c>
      <c r="AG289" s="3" t="s">
        <v>1223</v>
      </c>
      <c r="AH289" s="3" t="s">
        <v>80</v>
      </c>
      <c r="AI289" s="2" t="s">
        <v>901</v>
      </c>
      <c r="AJ289" s="3" t="s">
        <v>902</v>
      </c>
      <c r="AK289" s="3"/>
      <c r="AL289" s="3"/>
      <c r="AM289" s="4"/>
      <c r="AN289" s="6">
        <v>7.0000000000000007E-2</v>
      </c>
      <c r="AO289" s="6"/>
      <c r="AP289" s="6"/>
      <c r="AQ289" s="3" t="s">
        <v>83</v>
      </c>
    </row>
    <row r="290" spans="1:43" x14ac:dyDescent="0.6">
      <c r="A290" s="2" t="s">
        <v>1221</v>
      </c>
      <c r="B290" s="2" t="s">
        <v>45</v>
      </c>
      <c r="C290" s="3"/>
      <c r="D290" s="3"/>
      <c r="E290" s="3" t="s">
        <v>494</v>
      </c>
      <c r="F290" s="3" t="s">
        <v>1222</v>
      </c>
      <c r="G290" s="2" t="s">
        <v>224</v>
      </c>
      <c r="H290" s="3" t="s">
        <v>225</v>
      </c>
      <c r="I290" s="3" t="s">
        <v>50</v>
      </c>
      <c r="J290" s="3" t="s">
        <v>161</v>
      </c>
      <c r="K290" s="2" t="s">
        <v>110</v>
      </c>
      <c r="L290" s="2" t="s">
        <v>110</v>
      </c>
      <c r="M290" s="2" t="s">
        <v>488</v>
      </c>
      <c r="N290" s="3" t="s">
        <v>489</v>
      </c>
      <c r="O290" s="3" t="s">
        <v>490</v>
      </c>
      <c r="P290" s="3" t="s">
        <v>491</v>
      </c>
      <c r="Q290" s="4">
        <v>12000</v>
      </c>
      <c r="R290" s="2" t="s">
        <v>56</v>
      </c>
      <c r="S290" s="5">
        <v>1289.7</v>
      </c>
      <c r="T290" s="6">
        <v>9.1999999999999998E-2</v>
      </c>
      <c r="U290" s="5">
        <v>1104</v>
      </c>
      <c r="V290" s="4">
        <v>1423829</v>
      </c>
      <c r="W290" s="4"/>
      <c r="X290" s="3" t="s">
        <v>115</v>
      </c>
      <c r="Y290" s="3" t="s">
        <v>225</v>
      </c>
      <c r="Z290" s="3" t="s">
        <v>74</v>
      </c>
      <c r="AA290" s="3" t="s">
        <v>75</v>
      </c>
      <c r="AB290" s="3" t="s">
        <v>344</v>
      </c>
      <c r="AC290" s="3" t="s">
        <v>58</v>
      </c>
      <c r="AD290" s="3" t="s">
        <v>1159</v>
      </c>
      <c r="AE290" s="3"/>
      <c r="AF290" s="3" t="s">
        <v>119</v>
      </c>
      <c r="AG290" s="3" t="s">
        <v>1223</v>
      </c>
      <c r="AH290" s="3" t="s">
        <v>80</v>
      </c>
      <c r="AI290" s="2" t="s">
        <v>495</v>
      </c>
      <c r="AJ290" s="3" t="s">
        <v>496</v>
      </c>
      <c r="AK290" s="3"/>
      <c r="AL290" s="3"/>
      <c r="AM290" s="4"/>
      <c r="AN290" s="6">
        <v>0.04</v>
      </c>
      <c r="AO290" s="6"/>
      <c r="AP290" s="6"/>
      <c r="AQ290" s="3" t="s">
        <v>83</v>
      </c>
    </row>
    <row r="291" spans="1:43" x14ac:dyDescent="0.6">
      <c r="A291" s="2" t="s">
        <v>1221</v>
      </c>
      <c r="B291" s="2" t="s">
        <v>45</v>
      </c>
      <c r="C291" s="3"/>
      <c r="D291" s="3"/>
      <c r="E291" s="3" t="s">
        <v>823</v>
      </c>
      <c r="F291" s="3" t="s">
        <v>1222</v>
      </c>
      <c r="G291" s="2" t="s">
        <v>224</v>
      </c>
      <c r="H291" s="3" t="s">
        <v>225</v>
      </c>
      <c r="I291" s="3" t="s">
        <v>50</v>
      </c>
      <c r="J291" s="3" t="s">
        <v>161</v>
      </c>
      <c r="K291" s="2" t="s">
        <v>110</v>
      </c>
      <c r="L291" s="2" t="s">
        <v>110</v>
      </c>
      <c r="M291" s="2" t="s">
        <v>488</v>
      </c>
      <c r="N291" s="3" t="s">
        <v>489</v>
      </c>
      <c r="O291" s="3" t="s">
        <v>490</v>
      </c>
      <c r="P291" s="3" t="s">
        <v>491</v>
      </c>
      <c r="Q291" s="4">
        <v>9000</v>
      </c>
      <c r="R291" s="2" t="s">
        <v>56</v>
      </c>
      <c r="S291" s="5">
        <v>1289.7</v>
      </c>
      <c r="T291" s="6">
        <v>9.1999999999999998E-2</v>
      </c>
      <c r="U291" s="5">
        <v>828</v>
      </c>
      <c r="V291" s="4">
        <v>1067872</v>
      </c>
      <c r="W291" s="4"/>
      <c r="X291" s="3" t="s">
        <v>115</v>
      </c>
      <c r="Y291" s="3" t="s">
        <v>225</v>
      </c>
      <c r="Z291" s="3" t="s">
        <v>74</v>
      </c>
      <c r="AA291" s="3" t="s">
        <v>75</v>
      </c>
      <c r="AB291" s="3" t="s">
        <v>344</v>
      </c>
      <c r="AC291" s="3" t="s">
        <v>58</v>
      </c>
      <c r="AD291" s="3" t="s">
        <v>1159</v>
      </c>
      <c r="AE291" s="3"/>
      <c r="AF291" s="3" t="s">
        <v>119</v>
      </c>
      <c r="AG291" s="3" t="s">
        <v>1223</v>
      </c>
      <c r="AH291" s="3" t="s">
        <v>80</v>
      </c>
      <c r="AI291" s="2" t="s">
        <v>824</v>
      </c>
      <c r="AJ291" s="3" t="s">
        <v>825</v>
      </c>
      <c r="AK291" s="3"/>
      <c r="AL291" s="3"/>
      <c r="AM291" s="4"/>
      <c r="AN291" s="6">
        <v>0.04</v>
      </c>
      <c r="AO291" s="6"/>
      <c r="AP291" s="6"/>
      <c r="AQ291" s="3" t="s">
        <v>83</v>
      </c>
    </row>
    <row r="292" spans="1:43" x14ac:dyDescent="0.6">
      <c r="A292" s="2" t="s">
        <v>1221</v>
      </c>
      <c r="B292" s="2" t="s">
        <v>45</v>
      </c>
      <c r="C292" s="3"/>
      <c r="D292" s="3"/>
      <c r="E292" s="3" t="s">
        <v>494</v>
      </c>
      <c r="F292" s="3" t="s">
        <v>1222</v>
      </c>
      <c r="G292" s="2" t="s">
        <v>224</v>
      </c>
      <c r="H292" s="3" t="s">
        <v>225</v>
      </c>
      <c r="I292" s="3" t="s">
        <v>50</v>
      </c>
      <c r="J292" s="3" t="s">
        <v>161</v>
      </c>
      <c r="K292" s="2" t="s">
        <v>110</v>
      </c>
      <c r="L292" s="2" t="s">
        <v>110</v>
      </c>
      <c r="M292" s="2" t="s">
        <v>497</v>
      </c>
      <c r="N292" s="3" t="s">
        <v>498</v>
      </c>
      <c r="O292" s="3" t="s">
        <v>499</v>
      </c>
      <c r="P292" s="3" t="s">
        <v>500</v>
      </c>
      <c r="Q292" s="4">
        <v>4500</v>
      </c>
      <c r="R292" s="2" t="s">
        <v>56</v>
      </c>
      <c r="S292" s="5">
        <v>1289.7</v>
      </c>
      <c r="T292" s="6">
        <v>9.1999999999999998E-2</v>
      </c>
      <c r="U292" s="5">
        <v>414</v>
      </c>
      <c r="V292" s="4">
        <v>533936</v>
      </c>
      <c r="W292" s="4"/>
      <c r="X292" s="3" t="s">
        <v>115</v>
      </c>
      <c r="Y292" s="3" t="s">
        <v>225</v>
      </c>
      <c r="Z292" s="3" t="s">
        <v>74</v>
      </c>
      <c r="AA292" s="3" t="s">
        <v>75</v>
      </c>
      <c r="AB292" s="3" t="s">
        <v>344</v>
      </c>
      <c r="AC292" s="3" t="s">
        <v>58</v>
      </c>
      <c r="AD292" s="3" t="s">
        <v>1159</v>
      </c>
      <c r="AE292" s="3"/>
      <c r="AF292" s="3" t="s">
        <v>119</v>
      </c>
      <c r="AG292" s="3" t="s">
        <v>1223</v>
      </c>
      <c r="AH292" s="3" t="s">
        <v>80</v>
      </c>
      <c r="AI292" s="2" t="s">
        <v>495</v>
      </c>
      <c r="AJ292" s="3" t="s">
        <v>496</v>
      </c>
      <c r="AK292" s="3"/>
      <c r="AL292" s="3"/>
      <c r="AM292" s="4"/>
      <c r="AN292" s="6">
        <v>0.04</v>
      </c>
      <c r="AO292" s="6"/>
      <c r="AP292" s="6"/>
      <c r="AQ292" s="3" t="s">
        <v>83</v>
      </c>
    </row>
    <row r="293" spans="1:43" x14ac:dyDescent="0.6">
      <c r="A293" s="2" t="s">
        <v>1221</v>
      </c>
      <c r="B293" s="2" t="s">
        <v>45</v>
      </c>
      <c r="C293" s="3"/>
      <c r="D293" s="3"/>
      <c r="E293" s="3" t="s">
        <v>823</v>
      </c>
      <c r="F293" s="3" t="s">
        <v>1222</v>
      </c>
      <c r="G293" s="2" t="s">
        <v>224</v>
      </c>
      <c r="H293" s="3" t="s">
        <v>225</v>
      </c>
      <c r="I293" s="3" t="s">
        <v>50</v>
      </c>
      <c r="J293" s="3" t="s">
        <v>161</v>
      </c>
      <c r="K293" s="2" t="s">
        <v>110</v>
      </c>
      <c r="L293" s="2" t="s">
        <v>110</v>
      </c>
      <c r="M293" s="2" t="s">
        <v>497</v>
      </c>
      <c r="N293" s="3" t="s">
        <v>498</v>
      </c>
      <c r="O293" s="3" t="s">
        <v>499</v>
      </c>
      <c r="P293" s="3" t="s">
        <v>500</v>
      </c>
      <c r="Q293" s="4">
        <v>4500</v>
      </c>
      <c r="R293" s="2" t="s">
        <v>56</v>
      </c>
      <c r="S293" s="5">
        <v>1289.7</v>
      </c>
      <c r="T293" s="6">
        <v>9.1999999999999998E-2</v>
      </c>
      <c r="U293" s="5">
        <v>414</v>
      </c>
      <c r="V293" s="4">
        <v>533936</v>
      </c>
      <c r="W293" s="4"/>
      <c r="X293" s="3" t="s">
        <v>115</v>
      </c>
      <c r="Y293" s="3" t="s">
        <v>225</v>
      </c>
      <c r="Z293" s="3" t="s">
        <v>74</v>
      </c>
      <c r="AA293" s="3" t="s">
        <v>75</v>
      </c>
      <c r="AB293" s="3" t="s">
        <v>344</v>
      </c>
      <c r="AC293" s="3" t="s">
        <v>58</v>
      </c>
      <c r="AD293" s="3" t="s">
        <v>1159</v>
      </c>
      <c r="AE293" s="3"/>
      <c r="AF293" s="3" t="s">
        <v>119</v>
      </c>
      <c r="AG293" s="3" t="s">
        <v>1223</v>
      </c>
      <c r="AH293" s="3" t="s">
        <v>80</v>
      </c>
      <c r="AI293" s="2" t="s">
        <v>824</v>
      </c>
      <c r="AJ293" s="3" t="s">
        <v>825</v>
      </c>
      <c r="AK293" s="3"/>
      <c r="AL293" s="3"/>
      <c r="AM293" s="4"/>
      <c r="AN293" s="6">
        <v>0.04</v>
      </c>
      <c r="AO293" s="6"/>
      <c r="AP293" s="6"/>
      <c r="AQ293" s="3" t="s">
        <v>83</v>
      </c>
    </row>
    <row r="294" spans="1:43" x14ac:dyDescent="0.6">
      <c r="A294" s="2" t="s">
        <v>1224</v>
      </c>
      <c r="B294" s="2" t="s">
        <v>239</v>
      </c>
      <c r="C294" s="3"/>
      <c r="D294" s="3"/>
      <c r="E294" s="3"/>
      <c r="F294" s="3" t="s">
        <v>1225</v>
      </c>
      <c r="G294" s="2" t="s">
        <v>741</v>
      </c>
      <c r="H294" s="3" t="s">
        <v>742</v>
      </c>
      <c r="I294" s="3" t="s">
        <v>50</v>
      </c>
      <c r="J294" s="3" t="s">
        <v>161</v>
      </c>
      <c r="K294" s="2" t="s">
        <v>347</v>
      </c>
      <c r="L294" s="2" t="s">
        <v>461</v>
      </c>
      <c r="M294" s="2" t="s">
        <v>462</v>
      </c>
      <c r="N294" s="3" t="s">
        <v>463</v>
      </c>
      <c r="O294" s="3"/>
      <c r="P294" s="3" t="s">
        <v>464</v>
      </c>
      <c r="Q294" s="4">
        <v>72000</v>
      </c>
      <c r="R294" s="2"/>
      <c r="S294" s="5">
        <v>0</v>
      </c>
      <c r="T294" s="6">
        <v>77</v>
      </c>
      <c r="U294" s="5">
        <v>0</v>
      </c>
      <c r="V294" s="4">
        <v>5544000</v>
      </c>
      <c r="W294" s="4">
        <v>554400</v>
      </c>
      <c r="X294" s="3" t="s">
        <v>115</v>
      </c>
      <c r="Y294" s="3" t="s">
        <v>745</v>
      </c>
      <c r="Z294" s="3" t="s">
        <v>466</v>
      </c>
      <c r="AA294" s="3" t="s">
        <v>467</v>
      </c>
      <c r="AB294" s="3" t="s">
        <v>468</v>
      </c>
      <c r="AC294" s="3" t="s">
        <v>248</v>
      </c>
      <c r="AD294" s="3" t="s">
        <v>1226</v>
      </c>
      <c r="AE294" s="3" t="s">
        <v>751</v>
      </c>
      <c r="AF294" s="3" t="s">
        <v>353</v>
      </c>
      <c r="AG294" s="3" t="s">
        <v>1227</v>
      </c>
      <c r="AH294" s="3" t="s">
        <v>80</v>
      </c>
      <c r="AI294" s="2" t="s">
        <v>1127</v>
      </c>
      <c r="AJ294" s="3" t="s">
        <v>1128</v>
      </c>
      <c r="AK294" s="3"/>
      <c r="AL294" s="3"/>
      <c r="AM294" s="4"/>
      <c r="AN294" s="6">
        <v>4.9320000000000003E-2</v>
      </c>
      <c r="AO294" s="6"/>
      <c r="AP294" s="6"/>
      <c r="AQ294" s="3" t="s">
        <v>83</v>
      </c>
    </row>
    <row r="295" spans="1:43" x14ac:dyDescent="0.6">
      <c r="A295" s="2" t="s">
        <v>1224</v>
      </c>
      <c r="B295" s="2" t="s">
        <v>239</v>
      </c>
      <c r="C295" s="3"/>
      <c r="D295" s="3"/>
      <c r="E295" s="3"/>
      <c r="F295" s="3" t="s">
        <v>1225</v>
      </c>
      <c r="G295" s="2" t="s">
        <v>741</v>
      </c>
      <c r="H295" s="3" t="s">
        <v>742</v>
      </c>
      <c r="I295" s="3" t="s">
        <v>50</v>
      </c>
      <c r="J295" s="3" t="s">
        <v>161</v>
      </c>
      <c r="K295" s="2" t="s">
        <v>347</v>
      </c>
      <c r="L295" s="2" t="s">
        <v>461</v>
      </c>
      <c r="M295" s="2" t="s">
        <v>760</v>
      </c>
      <c r="N295" s="3" t="s">
        <v>761</v>
      </c>
      <c r="O295" s="3"/>
      <c r="P295" s="3" t="s">
        <v>762</v>
      </c>
      <c r="Q295" s="4">
        <v>26000</v>
      </c>
      <c r="R295" s="2"/>
      <c r="S295" s="5">
        <v>0</v>
      </c>
      <c r="T295" s="6">
        <v>81</v>
      </c>
      <c r="U295" s="5">
        <v>0</v>
      </c>
      <c r="V295" s="4">
        <v>2106000</v>
      </c>
      <c r="W295" s="4">
        <v>210600</v>
      </c>
      <c r="X295" s="3" t="s">
        <v>115</v>
      </c>
      <c r="Y295" s="3" t="s">
        <v>745</v>
      </c>
      <c r="Z295" s="3" t="s">
        <v>466</v>
      </c>
      <c r="AA295" s="3" t="s">
        <v>467</v>
      </c>
      <c r="AB295" s="3" t="s">
        <v>468</v>
      </c>
      <c r="AC295" s="3" t="s">
        <v>248</v>
      </c>
      <c r="AD295" s="3" t="s">
        <v>1226</v>
      </c>
      <c r="AE295" s="3" t="s">
        <v>751</v>
      </c>
      <c r="AF295" s="3" t="s">
        <v>353</v>
      </c>
      <c r="AG295" s="3" t="s">
        <v>1227</v>
      </c>
      <c r="AH295" s="3" t="s">
        <v>80</v>
      </c>
      <c r="AI295" s="2" t="s">
        <v>752</v>
      </c>
      <c r="AJ295" s="3" t="s">
        <v>753</v>
      </c>
      <c r="AK295" s="3"/>
      <c r="AL295" s="3"/>
      <c r="AM295" s="4"/>
      <c r="AN295" s="6">
        <v>5.7820000000000003E-2</v>
      </c>
      <c r="AO295" s="6"/>
      <c r="AP295" s="6"/>
      <c r="AQ295" s="3" t="s">
        <v>83</v>
      </c>
    </row>
    <row r="296" spans="1:43" x14ac:dyDescent="0.6">
      <c r="A296" s="2" t="s">
        <v>1228</v>
      </c>
      <c r="B296" s="2" t="s">
        <v>239</v>
      </c>
      <c r="C296" s="3"/>
      <c r="D296" s="3"/>
      <c r="E296" s="3" t="s">
        <v>1131</v>
      </c>
      <c r="F296" s="3" t="s">
        <v>1229</v>
      </c>
      <c r="G296" s="2" t="s">
        <v>741</v>
      </c>
      <c r="H296" s="3" t="s">
        <v>742</v>
      </c>
      <c r="I296" s="3" t="s">
        <v>50</v>
      </c>
      <c r="J296" s="3" t="s">
        <v>161</v>
      </c>
      <c r="K296" s="2" t="s">
        <v>347</v>
      </c>
      <c r="L296" s="2" t="s">
        <v>461</v>
      </c>
      <c r="M296" s="2" t="s">
        <v>1132</v>
      </c>
      <c r="N296" s="3" t="s">
        <v>1133</v>
      </c>
      <c r="O296" s="3"/>
      <c r="P296" s="3" t="s">
        <v>1134</v>
      </c>
      <c r="Q296" s="4">
        <v>11000</v>
      </c>
      <c r="R296" s="2"/>
      <c r="S296" s="5">
        <v>0</v>
      </c>
      <c r="T296" s="6">
        <v>114</v>
      </c>
      <c r="U296" s="5">
        <v>0</v>
      </c>
      <c r="V296" s="4">
        <v>1254000</v>
      </c>
      <c r="W296" s="4">
        <v>125400</v>
      </c>
      <c r="X296" s="3" t="s">
        <v>115</v>
      </c>
      <c r="Y296" s="3" t="s">
        <v>745</v>
      </c>
      <c r="Z296" s="3" t="s">
        <v>88</v>
      </c>
      <c r="AA296" s="3" t="s">
        <v>117</v>
      </c>
      <c r="AB296" s="3" t="s">
        <v>331</v>
      </c>
      <c r="AC296" s="3" t="s">
        <v>248</v>
      </c>
      <c r="AD296" s="3"/>
      <c r="AE296" s="3" t="s">
        <v>1135</v>
      </c>
      <c r="AF296" s="3" t="s">
        <v>353</v>
      </c>
      <c r="AG296" s="3" t="s">
        <v>1230</v>
      </c>
      <c r="AH296" s="3" t="s">
        <v>80</v>
      </c>
      <c r="AI296" s="2" t="s">
        <v>1136</v>
      </c>
      <c r="AJ296" s="3" t="s">
        <v>1137</v>
      </c>
      <c r="AK296" s="3"/>
      <c r="AL296" s="3"/>
      <c r="AM296" s="4"/>
      <c r="AN296" s="6">
        <v>9.2200000000000004E-2</v>
      </c>
      <c r="AO296" s="6"/>
      <c r="AP296" s="6"/>
      <c r="AQ296" s="3" t="s">
        <v>123</v>
      </c>
    </row>
    <row r="297" spans="1:43" x14ac:dyDescent="0.6">
      <c r="A297" s="2" t="s">
        <v>1228</v>
      </c>
      <c r="B297" s="2" t="s">
        <v>239</v>
      </c>
      <c r="C297" s="3"/>
      <c r="D297" s="3"/>
      <c r="E297" s="3" t="s">
        <v>1131</v>
      </c>
      <c r="F297" s="3" t="s">
        <v>1229</v>
      </c>
      <c r="G297" s="2" t="s">
        <v>741</v>
      </c>
      <c r="H297" s="3" t="s">
        <v>742</v>
      </c>
      <c r="I297" s="3" t="s">
        <v>50</v>
      </c>
      <c r="J297" s="3" t="s">
        <v>161</v>
      </c>
      <c r="K297" s="2" t="s">
        <v>347</v>
      </c>
      <c r="L297" s="2" t="s">
        <v>461</v>
      </c>
      <c r="M297" s="2" t="s">
        <v>1231</v>
      </c>
      <c r="N297" s="3" t="s">
        <v>1232</v>
      </c>
      <c r="O297" s="3"/>
      <c r="P297" s="3" t="s">
        <v>1134</v>
      </c>
      <c r="Q297" s="4">
        <v>8000</v>
      </c>
      <c r="R297" s="2"/>
      <c r="S297" s="5">
        <v>0</v>
      </c>
      <c r="T297" s="6">
        <v>62</v>
      </c>
      <c r="U297" s="5">
        <v>0</v>
      </c>
      <c r="V297" s="4">
        <v>496000</v>
      </c>
      <c r="W297" s="4">
        <v>49600</v>
      </c>
      <c r="X297" s="3" t="s">
        <v>115</v>
      </c>
      <c r="Y297" s="3" t="s">
        <v>745</v>
      </c>
      <c r="Z297" s="3" t="s">
        <v>88</v>
      </c>
      <c r="AA297" s="3" t="s">
        <v>117</v>
      </c>
      <c r="AB297" s="3" t="s">
        <v>143</v>
      </c>
      <c r="AC297" s="3" t="s">
        <v>248</v>
      </c>
      <c r="AD297" s="3"/>
      <c r="AE297" s="3" t="s">
        <v>1135</v>
      </c>
      <c r="AF297" s="3" t="s">
        <v>353</v>
      </c>
      <c r="AG297" s="3" t="s">
        <v>1230</v>
      </c>
      <c r="AH297" s="3" t="s">
        <v>80</v>
      </c>
      <c r="AI297" s="2" t="s">
        <v>1136</v>
      </c>
      <c r="AJ297" s="3" t="s">
        <v>1137</v>
      </c>
      <c r="AK297" s="3"/>
      <c r="AL297" s="3"/>
      <c r="AM297" s="4"/>
      <c r="AN297" s="6">
        <v>4.9000000000000002E-2</v>
      </c>
      <c r="AO297" s="6"/>
      <c r="AP297" s="6"/>
      <c r="AQ297" s="3" t="s">
        <v>123</v>
      </c>
    </row>
    <row r="298" spans="1:43" x14ac:dyDescent="0.6">
      <c r="A298" s="2" t="s">
        <v>1233</v>
      </c>
      <c r="B298" s="2" t="s">
        <v>45</v>
      </c>
      <c r="C298" s="3"/>
      <c r="D298" s="3" t="s">
        <v>1234</v>
      </c>
      <c r="E298" s="3" t="s">
        <v>798</v>
      </c>
      <c r="F298" s="3" t="s">
        <v>1235</v>
      </c>
      <c r="G298" s="2" t="s">
        <v>786</v>
      </c>
      <c r="H298" s="3" t="s">
        <v>787</v>
      </c>
      <c r="I298" s="3" t="s">
        <v>50</v>
      </c>
      <c r="J298" s="3" t="s">
        <v>687</v>
      </c>
      <c r="K298" s="2" t="s">
        <v>347</v>
      </c>
      <c r="L298" s="2" t="s">
        <v>244</v>
      </c>
      <c r="M298" s="2" t="s">
        <v>799</v>
      </c>
      <c r="N298" s="3" t="s">
        <v>800</v>
      </c>
      <c r="O298" s="3" t="s">
        <v>801</v>
      </c>
      <c r="P298" s="3" t="s">
        <v>802</v>
      </c>
      <c r="Q298" s="4">
        <v>60000</v>
      </c>
      <c r="R298" s="2" t="s">
        <v>56</v>
      </c>
      <c r="S298" s="5">
        <v>1198.3399999999999</v>
      </c>
      <c r="T298" s="6">
        <v>1.7999999999999999E-2</v>
      </c>
      <c r="U298" s="5">
        <v>1080</v>
      </c>
      <c r="V298" s="4">
        <v>1294207</v>
      </c>
      <c r="W298" s="4"/>
      <c r="X298" s="3" t="s">
        <v>115</v>
      </c>
      <c r="Y298" s="3" t="s">
        <v>692</v>
      </c>
      <c r="Z298" s="3" t="s">
        <v>88</v>
      </c>
      <c r="AA298" s="3" t="s">
        <v>89</v>
      </c>
      <c r="AB298" s="3" t="s">
        <v>272</v>
      </c>
      <c r="AC298" s="3" t="s">
        <v>58</v>
      </c>
      <c r="AD298" s="3"/>
      <c r="AE298" s="3"/>
      <c r="AF298" s="3" t="s">
        <v>353</v>
      </c>
      <c r="AG298" s="3" t="s">
        <v>1236</v>
      </c>
      <c r="AH298" s="3" t="s">
        <v>80</v>
      </c>
      <c r="AI298" s="2" t="s">
        <v>803</v>
      </c>
      <c r="AJ298" s="3" t="s">
        <v>804</v>
      </c>
      <c r="AK298" s="3"/>
      <c r="AL298" s="3"/>
      <c r="AM298" s="4"/>
      <c r="AN298" s="6">
        <v>1.4E-2</v>
      </c>
      <c r="AO298" s="6"/>
      <c r="AP298" s="6"/>
      <c r="AQ298" s="3" t="s">
        <v>83</v>
      </c>
    </row>
    <row r="299" spans="1:43" x14ac:dyDescent="0.6">
      <c r="A299" s="2" t="s">
        <v>1233</v>
      </c>
      <c r="B299" s="2" t="s">
        <v>45</v>
      </c>
      <c r="C299" s="3"/>
      <c r="D299" s="3" t="s">
        <v>1234</v>
      </c>
      <c r="E299" s="3" t="s">
        <v>805</v>
      </c>
      <c r="F299" s="3" t="s">
        <v>1235</v>
      </c>
      <c r="G299" s="2" t="s">
        <v>786</v>
      </c>
      <c r="H299" s="3" t="s">
        <v>787</v>
      </c>
      <c r="I299" s="3" t="s">
        <v>50</v>
      </c>
      <c r="J299" s="3" t="s">
        <v>687</v>
      </c>
      <c r="K299" s="2" t="s">
        <v>347</v>
      </c>
      <c r="L299" s="2" t="s">
        <v>244</v>
      </c>
      <c r="M299" s="2" t="s">
        <v>806</v>
      </c>
      <c r="N299" s="3" t="s">
        <v>807</v>
      </c>
      <c r="O299" s="3" t="s">
        <v>808</v>
      </c>
      <c r="P299" s="3" t="s">
        <v>809</v>
      </c>
      <c r="Q299" s="4">
        <v>66000</v>
      </c>
      <c r="R299" s="2" t="s">
        <v>56</v>
      </c>
      <c r="S299" s="5">
        <v>1198.3399999999999</v>
      </c>
      <c r="T299" s="6">
        <v>1.7999999999999999E-2</v>
      </c>
      <c r="U299" s="5">
        <v>1188</v>
      </c>
      <c r="V299" s="4">
        <v>1423628</v>
      </c>
      <c r="W299" s="4"/>
      <c r="X299" s="3" t="s">
        <v>115</v>
      </c>
      <c r="Y299" s="3" t="s">
        <v>692</v>
      </c>
      <c r="Z299" s="3" t="s">
        <v>88</v>
      </c>
      <c r="AA299" s="3" t="s">
        <v>89</v>
      </c>
      <c r="AB299" s="3" t="s">
        <v>272</v>
      </c>
      <c r="AC299" s="3" t="s">
        <v>58</v>
      </c>
      <c r="AD299" s="3"/>
      <c r="AE299" s="3"/>
      <c r="AF299" s="3" t="s">
        <v>353</v>
      </c>
      <c r="AG299" s="3" t="s">
        <v>1236</v>
      </c>
      <c r="AH299" s="3" t="s">
        <v>80</v>
      </c>
      <c r="AI299" s="2" t="s">
        <v>810</v>
      </c>
      <c r="AJ299" s="3" t="s">
        <v>805</v>
      </c>
      <c r="AK299" s="3"/>
      <c r="AL299" s="3"/>
      <c r="AM299" s="4"/>
      <c r="AN299" s="6">
        <v>1.4E-2</v>
      </c>
      <c r="AO299" s="6"/>
      <c r="AP299" s="6"/>
      <c r="AQ299" s="3" t="s">
        <v>83</v>
      </c>
    </row>
    <row r="300" spans="1:43" x14ac:dyDescent="0.6">
      <c r="A300" s="2" t="s">
        <v>1233</v>
      </c>
      <c r="B300" s="2" t="s">
        <v>45</v>
      </c>
      <c r="C300" s="3"/>
      <c r="D300" s="3" t="s">
        <v>1234</v>
      </c>
      <c r="E300" s="3" t="s">
        <v>784</v>
      </c>
      <c r="F300" s="3" t="s">
        <v>1235</v>
      </c>
      <c r="G300" s="2" t="s">
        <v>786</v>
      </c>
      <c r="H300" s="3" t="s">
        <v>787</v>
      </c>
      <c r="I300" s="3" t="s">
        <v>50</v>
      </c>
      <c r="J300" s="3" t="s">
        <v>687</v>
      </c>
      <c r="K300" s="2" t="s">
        <v>347</v>
      </c>
      <c r="L300" s="2" t="s">
        <v>244</v>
      </c>
      <c r="M300" s="2" t="s">
        <v>688</v>
      </c>
      <c r="N300" s="3" t="s">
        <v>689</v>
      </c>
      <c r="O300" s="3" t="s">
        <v>690</v>
      </c>
      <c r="P300" s="3" t="s">
        <v>691</v>
      </c>
      <c r="Q300" s="4">
        <v>45000</v>
      </c>
      <c r="R300" s="2" t="s">
        <v>56</v>
      </c>
      <c r="S300" s="5">
        <v>1198.3399999999999</v>
      </c>
      <c r="T300" s="6">
        <v>1.7999999999999999E-2</v>
      </c>
      <c r="U300" s="5">
        <v>810</v>
      </c>
      <c r="V300" s="4">
        <v>970655</v>
      </c>
      <c r="W300" s="4"/>
      <c r="X300" s="3" t="s">
        <v>115</v>
      </c>
      <c r="Y300" s="3" t="s">
        <v>692</v>
      </c>
      <c r="Z300" s="3" t="s">
        <v>88</v>
      </c>
      <c r="AA300" s="3" t="s">
        <v>89</v>
      </c>
      <c r="AB300" s="3" t="s">
        <v>272</v>
      </c>
      <c r="AC300" s="3" t="s">
        <v>58</v>
      </c>
      <c r="AD300" s="3"/>
      <c r="AE300" s="3" t="s">
        <v>201</v>
      </c>
      <c r="AF300" s="3" t="s">
        <v>353</v>
      </c>
      <c r="AG300" s="3" t="s">
        <v>1236</v>
      </c>
      <c r="AH300" s="3" t="s">
        <v>80</v>
      </c>
      <c r="AI300" s="2" t="s">
        <v>793</v>
      </c>
      <c r="AJ300" s="3" t="s">
        <v>794</v>
      </c>
      <c r="AK300" s="3"/>
      <c r="AL300" s="3"/>
      <c r="AM300" s="4"/>
      <c r="AN300" s="6">
        <v>1.4E-2</v>
      </c>
      <c r="AO300" s="6"/>
      <c r="AP300" s="6"/>
      <c r="AQ300" s="3" t="s">
        <v>83</v>
      </c>
    </row>
    <row r="301" spans="1:43" x14ac:dyDescent="0.6">
      <c r="A301" s="2" t="s">
        <v>1237</v>
      </c>
      <c r="B301" s="2" t="s">
        <v>45</v>
      </c>
      <c r="C301" s="3" t="s">
        <v>1238</v>
      </c>
      <c r="D301" s="3"/>
      <c r="E301" s="3" t="s">
        <v>1239</v>
      </c>
      <c r="F301" s="3" t="s">
        <v>1240</v>
      </c>
      <c r="G301" s="2" t="s">
        <v>1241</v>
      </c>
      <c r="H301" s="3" t="s">
        <v>1242</v>
      </c>
      <c r="I301" s="3" t="s">
        <v>50</v>
      </c>
      <c r="J301" s="3" t="s">
        <v>109</v>
      </c>
      <c r="K301" s="2" t="s">
        <v>110</v>
      </c>
      <c r="L301" s="2" t="s">
        <v>110</v>
      </c>
      <c r="M301" s="2" t="s">
        <v>144</v>
      </c>
      <c r="N301" s="3" t="s">
        <v>145</v>
      </c>
      <c r="O301" s="3" t="s">
        <v>146</v>
      </c>
      <c r="P301" s="3" t="s">
        <v>147</v>
      </c>
      <c r="Q301" s="4">
        <v>8000</v>
      </c>
      <c r="R301" s="2" t="s">
        <v>56</v>
      </c>
      <c r="S301" s="5">
        <v>1232.3399999999999</v>
      </c>
      <c r="T301" s="6">
        <v>2.8000000000000001E-2</v>
      </c>
      <c r="U301" s="5">
        <v>224</v>
      </c>
      <c r="V301" s="4">
        <v>276044</v>
      </c>
      <c r="W301" s="4"/>
      <c r="X301" s="3" t="s">
        <v>115</v>
      </c>
      <c r="Y301" s="3" t="s">
        <v>116</v>
      </c>
      <c r="Z301" s="3" t="s">
        <v>74</v>
      </c>
      <c r="AA301" s="3" t="s">
        <v>148</v>
      </c>
      <c r="AB301" s="3" t="s">
        <v>149</v>
      </c>
      <c r="AC301" s="3" t="s">
        <v>58</v>
      </c>
      <c r="AD301" s="3"/>
      <c r="AE301" s="3"/>
      <c r="AF301" s="3" t="s">
        <v>119</v>
      </c>
      <c r="AG301" s="3" t="s">
        <v>1243</v>
      </c>
      <c r="AH301" s="3" t="s">
        <v>80</v>
      </c>
      <c r="AI301" s="2" t="s">
        <v>1244</v>
      </c>
      <c r="AJ301" s="3" t="s">
        <v>1245</v>
      </c>
      <c r="AK301" s="3"/>
      <c r="AL301" s="3"/>
      <c r="AM301" s="4"/>
      <c r="AN301" s="6">
        <v>2.4E-2</v>
      </c>
      <c r="AO301" s="6"/>
      <c r="AP301" s="6"/>
      <c r="AQ301" s="3" t="s">
        <v>135</v>
      </c>
    </row>
    <row r="302" spans="1:43" x14ac:dyDescent="0.6">
      <c r="A302" s="2" t="s">
        <v>1246</v>
      </c>
      <c r="B302" s="2" t="s">
        <v>45</v>
      </c>
      <c r="C302" s="3" t="s">
        <v>1247</v>
      </c>
      <c r="D302" s="3"/>
      <c r="E302" s="3" t="s">
        <v>633</v>
      </c>
      <c r="F302" s="3" t="s">
        <v>1248</v>
      </c>
      <c r="G302" s="2" t="s">
        <v>107</v>
      </c>
      <c r="H302" s="3" t="s">
        <v>108</v>
      </c>
      <c r="I302" s="3" t="s">
        <v>50</v>
      </c>
      <c r="J302" s="3" t="s">
        <v>109</v>
      </c>
      <c r="K302" s="2" t="s">
        <v>110</v>
      </c>
      <c r="L302" s="2" t="s">
        <v>110</v>
      </c>
      <c r="M302" s="2" t="s">
        <v>628</v>
      </c>
      <c r="N302" s="3" t="s">
        <v>629</v>
      </c>
      <c r="O302" s="3" t="s">
        <v>630</v>
      </c>
      <c r="P302" s="3" t="s">
        <v>631</v>
      </c>
      <c r="Q302" s="4">
        <v>75000</v>
      </c>
      <c r="R302" s="2" t="s">
        <v>56</v>
      </c>
      <c r="S302" s="5">
        <v>1269.8800000000001</v>
      </c>
      <c r="T302" s="6">
        <v>2.1700000000000001E-2</v>
      </c>
      <c r="U302" s="5">
        <v>1627.5</v>
      </c>
      <c r="V302" s="4">
        <v>2066730</v>
      </c>
      <c r="W302" s="4"/>
      <c r="X302" s="3" t="s">
        <v>115</v>
      </c>
      <c r="Y302" s="3" t="s">
        <v>116</v>
      </c>
      <c r="Z302" s="3" t="s">
        <v>74</v>
      </c>
      <c r="AA302" s="3" t="s">
        <v>132</v>
      </c>
      <c r="AB302" s="3" t="s">
        <v>632</v>
      </c>
      <c r="AC302" s="3" t="s">
        <v>58</v>
      </c>
      <c r="AD302" s="3"/>
      <c r="AE302" s="3"/>
      <c r="AF302" s="3" t="s">
        <v>119</v>
      </c>
      <c r="AG302" s="3" t="s">
        <v>1249</v>
      </c>
      <c r="AH302" s="3" t="s">
        <v>80</v>
      </c>
      <c r="AI302" s="2" t="s">
        <v>634</v>
      </c>
      <c r="AJ302" s="3" t="s">
        <v>635</v>
      </c>
      <c r="AK302" s="3"/>
      <c r="AL302" s="3"/>
      <c r="AM302" s="4"/>
      <c r="AN302" s="6">
        <v>0.02</v>
      </c>
      <c r="AO302" s="6"/>
      <c r="AP302" s="6"/>
      <c r="AQ302" s="3" t="s">
        <v>83</v>
      </c>
    </row>
    <row r="303" spans="1:43" x14ac:dyDescent="0.6">
      <c r="A303" s="2" t="s">
        <v>1246</v>
      </c>
      <c r="B303" s="2" t="s">
        <v>45</v>
      </c>
      <c r="C303" s="3" t="s">
        <v>1247</v>
      </c>
      <c r="D303" s="3"/>
      <c r="E303" s="3" t="s">
        <v>105</v>
      </c>
      <c r="F303" s="3" t="s">
        <v>1248</v>
      </c>
      <c r="G303" s="2" t="s">
        <v>107</v>
      </c>
      <c r="H303" s="3" t="s">
        <v>108</v>
      </c>
      <c r="I303" s="3" t="s">
        <v>50</v>
      </c>
      <c r="J303" s="3" t="s">
        <v>109</v>
      </c>
      <c r="K303" s="2" t="s">
        <v>110</v>
      </c>
      <c r="L303" s="2" t="s">
        <v>110</v>
      </c>
      <c r="M303" s="2" t="s">
        <v>139</v>
      </c>
      <c r="N303" s="3" t="s">
        <v>140</v>
      </c>
      <c r="O303" s="3" t="s">
        <v>141</v>
      </c>
      <c r="P303" s="3" t="s">
        <v>142</v>
      </c>
      <c r="Q303" s="4">
        <v>44000</v>
      </c>
      <c r="R303" s="2" t="s">
        <v>56</v>
      </c>
      <c r="S303" s="5">
        <v>1269.8800000000001</v>
      </c>
      <c r="T303" s="6">
        <v>5.2479999999999999E-2</v>
      </c>
      <c r="U303" s="5">
        <v>2309.12</v>
      </c>
      <c r="V303" s="4">
        <v>2845621</v>
      </c>
      <c r="W303" s="4"/>
      <c r="X303" s="3" t="s">
        <v>115</v>
      </c>
      <c r="Y303" s="3" t="s">
        <v>116</v>
      </c>
      <c r="Z303" s="3" t="s">
        <v>88</v>
      </c>
      <c r="AA303" s="3" t="s">
        <v>117</v>
      </c>
      <c r="AB303" s="3" t="s">
        <v>143</v>
      </c>
      <c r="AC303" s="3" t="s">
        <v>58</v>
      </c>
      <c r="AD303" s="3"/>
      <c r="AE303" s="3"/>
      <c r="AF303" s="3" t="s">
        <v>119</v>
      </c>
      <c r="AG303" s="3" t="s">
        <v>1249</v>
      </c>
      <c r="AH303" s="3" t="s">
        <v>80</v>
      </c>
      <c r="AI303" s="2" t="s">
        <v>121</v>
      </c>
      <c r="AJ303" s="3" t="s">
        <v>122</v>
      </c>
      <c r="AK303" s="3"/>
      <c r="AL303" s="3"/>
      <c r="AM303" s="4"/>
      <c r="AN303" s="6">
        <v>5.024E-2</v>
      </c>
      <c r="AO303" s="6"/>
      <c r="AP303" s="6"/>
      <c r="AQ303" s="3" t="s">
        <v>123</v>
      </c>
    </row>
    <row r="304" spans="1:43" x14ac:dyDescent="0.6">
      <c r="A304" s="2" t="s">
        <v>1246</v>
      </c>
      <c r="B304" s="2" t="s">
        <v>45</v>
      </c>
      <c r="C304" s="3" t="s">
        <v>1247</v>
      </c>
      <c r="D304" s="3"/>
      <c r="E304" s="3" t="s">
        <v>1250</v>
      </c>
      <c r="F304" s="3" t="s">
        <v>1248</v>
      </c>
      <c r="G304" s="2" t="s">
        <v>107</v>
      </c>
      <c r="H304" s="3" t="s">
        <v>108</v>
      </c>
      <c r="I304" s="3" t="s">
        <v>50</v>
      </c>
      <c r="J304" s="3" t="s">
        <v>109</v>
      </c>
      <c r="K304" s="2" t="s">
        <v>110</v>
      </c>
      <c r="L304" s="2" t="s">
        <v>110</v>
      </c>
      <c r="M304" s="2" t="s">
        <v>139</v>
      </c>
      <c r="N304" s="3" t="s">
        <v>140</v>
      </c>
      <c r="O304" s="3" t="s">
        <v>141</v>
      </c>
      <c r="P304" s="3" t="s">
        <v>142</v>
      </c>
      <c r="Q304" s="4">
        <v>98000</v>
      </c>
      <c r="R304" s="2" t="s">
        <v>56</v>
      </c>
      <c r="S304" s="5">
        <v>1269.8800000000001</v>
      </c>
      <c r="T304" s="6">
        <v>5.2479999999999999E-2</v>
      </c>
      <c r="U304" s="5">
        <v>5143.04</v>
      </c>
      <c r="V304" s="4">
        <v>6277389</v>
      </c>
      <c r="W304" s="4"/>
      <c r="X304" s="3" t="s">
        <v>115</v>
      </c>
      <c r="Y304" s="3" t="s">
        <v>116</v>
      </c>
      <c r="Z304" s="3" t="s">
        <v>88</v>
      </c>
      <c r="AA304" s="3" t="s">
        <v>117</v>
      </c>
      <c r="AB304" s="3" t="s">
        <v>143</v>
      </c>
      <c r="AC304" s="3" t="s">
        <v>58</v>
      </c>
      <c r="AD304" s="3"/>
      <c r="AE304" s="3"/>
      <c r="AF304" s="3" t="s">
        <v>119</v>
      </c>
      <c r="AG304" s="3" t="s">
        <v>1249</v>
      </c>
      <c r="AH304" s="3" t="s">
        <v>80</v>
      </c>
      <c r="AI304" s="2" t="s">
        <v>1251</v>
      </c>
      <c r="AJ304" s="3" t="s">
        <v>1252</v>
      </c>
      <c r="AK304" s="3"/>
      <c r="AL304" s="3"/>
      <c r="AM304" s="4"/>
      <c r="AN304" s="6">
        <v>5.024E-2</v>
      </c>
      <c r="AO304" s="6"/>
      <c r="AP304" s="6"/>
      <c r="AQ304" s="3" t="s">
        <v>123</v>
      </c>
    </row>
    <row r="305" spans="1:43" x14ac:dyDescent="0.6">
      <c r="A305" s="2" t="s">
        <v>1246</v>
      </c>
      <c r="B305" s="2" t="s">
        <v>45</v>
      </c>
      <c r="C305" s="3" t="s">
        <v>1247</v>
      </c>
      <c r="D305" s="3"/>
      <c r="E305" s="3" t="s">
        <v>1250</v>
      </c>
      <c r="F305" s="3" t="s">
        <v>1248</v>
      </c>
      <c r="G305" s="2" t="s">
        <v>107</v>
      </c>
      <c r="H305" s="3" t="s">
        <v>108</v>
      </c>
      <c r="I305" s="3" t="s">
        <v>50</v>
      </c>
      <c r="J305" s="3" t="s">
        <v>109</v>
      </c>
      <c r="K305" s="2" t="s">
        <v>110</v>
      </c>
      <c r="L305" s="2" t="s">
        <v>110</v>
      </c>
      <c r="M305" s="2" t="s">
        <v>139</v>
      </c>
      <c r="N305" s="3" t="s">
        <v>140</v>
      </c>
      <c r="O305" s="3" t="s">
        <v>141</v>
      </c>
      <c r="P305" s="3" t="s">
        <v>142</v>
      </c>
      <c r="Q305" s="4">
        <v>52000</v>
      </c>
      <c r="R305" s="2" t="s">
        <v>56</v>
      </c>
      <c r="S305" s="5">
        <v>1269.8800000000001</v>
      </c>
      <c r="T305" s="6">
        <v>5.2479999999999999E-2</v>
      </c>
      <c r="U305" s="5">
        <v>2728.96</v>
      </c>
      <c r="V305" s="4">
        <v>3330859</v>
      </c>
      <c r="W305" s="4"/>
      <c r="X305" s="3" t="s">
        <v>115</v>
      </c>
      <c r="Y305" s="3" t="s">
        <v>116</v>
      </c>
      <c r="Z305" s="3" t="s">
        <v>88</v>
      </c>
      <c r="AA305" s="3" t="s">
        <v>117</v>
      </c>
      <c r="AB305" s="3" t="s">
        <v>143</v>
      </c>
      <c r="AC305" s="3" t="s">
        <v>58</v>
      </c>
      <c r="AD305" s="3"/>
      <c r="AE305" s="3"/>
      <c r="AF305" s="3" t="s">
        <v>119</v>
      </c>
      <c r="AG305" s="3" t="s">
        <v>1249</v>
      </c>
      <c r="AH305" s="3" t="s">
        <v>80</v>
      </c>
      <c r="AI305" s="2" t="s">
        <v>1251</v>
      </c>
      <c r="AJ305" s="3" t="s">
        <v>1252</v>
      </c>
      <c r="AK305" s="3"/>
      <c r="AL305" s="3"/>
      <c r="AM305" s="4"/>
      <c r="AN305" s="6">
        <v>5.024E-2</v>
      </c>
      <c r="AO305" s="6"/>
      <c r="AP305" s="6"/>
      <c r="AQ305" s="3" t="s">
        <v>123</v>
      </c>
    </row>
    <row r="306" spans="1:43" x14ac:dyDescent="0.6">
      <c r="A306" s="2" t="s">
        <v>1246</v>
      </c>
      <c r="B306" s="2" t="s">
        <v>45</v>
      </c>
      <c r="C306" s="3" t="s">
        <v>1247</v>
      </c>
      <c r="D306" s="3"/>
      <c r="E306" s="3" t="s">
        <v>124</v>
      </c>
      <c r="F306" s="3" t="s">
        <v>1248</v>
      </c>
      <c r="G306" s="2" t="s">
        <v>107</v>
      </c>
      <c r="H306" s="3" t="s">
        <v>108</v>
      </c>
      <c r="I306" s="3" t="s">
        <v>50</v>
      </c>
      <c r="J306" s="3" t="s">
        <v>109</v>
      </c>
      <c r="K306" s="2" t="s">
        <v>110</v>
      </c>
      <c r="L306" s="2" t="s">
        <v>110</v>
      </c>
      <c r="M306" s="2" t="s">
        <v>1253</v>
      </c>
      <c r="N306" s="3" t="s">
        <v>1254</v>
      </c>
      <c r="O306" s="3" t="s">
        <v>1255</v>
      </c>
      <c r="P306" s="3" t="s">
        <v>1256</v>
      </c>
      <c r="Q306" s="4">
        <v>6000</v>
      </c>
      <c r="R306" s="2" t="s">
        <v>56</v>
      </c>
      <c r="S306" s="5">
        <v>1269.8800000000001</v>
      </c>
      <c r="T306" s="6">
        <v>5.4469999999999998E-2</v>
      </c>
      <c r="U306" s="5">
        <v>326.82</v>
      </c>
      <c r="V306" s="4">
        <v>402753</v>
      </c>
      <c r="W306" s="4"/>
      <c r="X306" s="3" t="s">
        <v>115</v>
      </c>
      <c r="Y306" s="3" t="s">
        <v>116</v>
      </c>
      <c r="Z306" s="3" t="s">
        <v>88</v>
      </c>
      <c r="AA306" s="3" t="s">
        <v>117</v>
      </c>
      <c r="AB306" s="3" t="s">
        <v>118</v>
      </c>
      <c r="AC306" s="3" t="s">
        <v>58</v>
      </c>
      <c r="AD306" s="3"/>
      <c r="AE306" s="3"/>
      <c r="AF306" s="3" t="s">
        <v>119</v>
      </c>
      <c r="AG306" s="3" t="s">
        <v>1249</v>
      </c>
      <c r="AH306" s="3" t="s">
        <v>80</v>
      </c>
      <c r="AI306" s="2" t="s">
        <v>125</v>
      </c>
      <c r="AJ306" s="3" t="s">
        <v>126</v>
      </c>
      <c r="AK306" s="3"/>
      <c r="AL306" s="3"/>
      <c r="AM306" s="4"/>
      <c r="AN306" s="6">
        <v>4.9050000000000003E-2</v>
      </c>
      <c r="AO306" s="6"/>
      <c r="AP306" s="6"/>
      <c r="AQ306" s="3" t="s">
        <v>123</v>
      </c>
    </row>
    <row r="307" spans="1:43" x14ac:dyDescent="0.6">
      <c r="A307" s="2" t="s">
        <v>1246</v>
      </c>
      <c r="B307" s="2" t="s">
        <v>45</v>
      </c>
      <c r="C307" s="3" t="s">
        <v>1247</v>
      </c>
      <c r="D307" s="3"/>
      <c r="E307" s="3" t="s">
        <v>1250</v>
      </c>
      <c r="F307" s="3" t="s">
        <v>1248</v>
      </c>
      <c r="G307" s="2" t="s">
        <v>107</v>
      </c>
      <c r="H307" s="3" t="s">
        <v>108</v>
      </c>
      <c r="I307" s="3" t="s">
        <v>50</v>
      </c>
      <c r="J307" s="3" t="s">
        <v>109</v>
      </c>
      <c r="K307" s="2" t="s">
        <v>110</v>
      </c>
      <c r="L307" s="2" t="s">
        <v>110</v>
      </c>
      <c r="M307" s="2" t="s">
        <v>1253</v>
      </c>
      <c r="N307" s="3" t="s">
        <v>1254</v>
      </c>
      <c r="O307" s="3" t="s">
        <v>1255</v>
      </c>
      <c r="P307" s="3" t="s">
        <v>1256</v>
      </c>
      <c r="Q307" s="4">
        <v>2000</v>
      </c>
      <c r="R307" s="2" t="s">
        <v>56</v>
      </c>
      <c r="S307" s="5">
        <v>1269.8800000000001</v>
      </c>
      <c r="T307" s="6">
        <v>5.4469999999999998E-2</v>
      </c>
      <c r="U307" s="5">
        <v>108.94</v>
      </c>
      <c r="V307" s="4">
        <v>132968</v>
      </c>
      <c r="W307" s="4"/>
      <c r="X307" s="3" t="s">
        <v>115</v>
      </c>
      <c r="Y307" s="3" t="s">
        <v>116</v>
      </c>
      <c r="Z307" s="3" t="s">
        <v>88</v>
      </c>
      <c r="AA307" s="3" t="s">
        <v>117</v>
      </c>
      <c r="AB307" s="3" t="s">
        <v>118</v>
      </c>
      <c r="AC307" s="3" t="s">
        <v>58</v>
      </c>
      <c r="AD307" s="3"/>
      <c r="AE307" s="3"/>
      <c r="AF307" s="3" t="s">
        <v>119</v>
      </c>
      <c r="AG307" s="3" t="s">
        <v>1249</v>
      </c>
      <c r="AH307" s="3" t="s">
        <v>80</v>
      </c>
      <c r="AI307" s="2" t="s">
        <v>1251</v>
      </c>
      <c r="AJ307" s="3" t="s">
        <v>1252</v>
      </c>
      <c r="AK307" s="3"/>
      <c r="AL307" s="3"/>
      <c r="AM307" s="4"/>
      <c r="AN307" s="6">
        <v>4.9050000000000003E-2</v>
      </c>
      <c r="AO307" s="6"/>
      <c r="AP307" s="6"/>
      <c r="AQ307" s="3" t="s">
        <v>123</v>
      </c>
    </row>
    <row r="308" spans="1:43" x14ac:dyDescent="0.6">
      <c r="A308" s="2" t="s">
        <v>1246</v>
      </c>
      <c r="B308" s="2" t="s">
        <v>45</v>
      </c>
      <c r="C308" s="3" t="s">
        <v>1247</v>
      </c>
      <c r="D308" s="3"/>
      <c r="E308" s="3" t="s">
        <v>105</v>
      </c>
      <c r="F308" s="3" t="s">
        <v>1248</v>
      </c>
      <c r="G308" s="2" t="s">
        <v>107</v>
      </c>
      <c r="H308" s="3" t="s">
        <v>108</v>
      </c>
      <c r="I308" s="3" t="s">
        <v>50</v>
      </c>
      <c r="J308" s="3" t="s">
        <v>109</v>
      </c>
      <c r="K308" s="2" t="s">
        <v>110</v>
      </c>
      <c r="L308" s="2" t="s">
        <v>110</v>
      </c>
      <c r="M308" s="2" t="s">
        <v>624</v>
      </c>
      <c r="N308" s="3" t="s">
        <v>625</v>
      </c>
      <c r="O308" s="3" t="s">
        <v>626</v>
      </c>
      <c r="P308" s="3" t="s">
        <v>627</v>
      </c>
      <c r="Q308" s="4">
        <v>7000</v>
      </c>
      <c r="R308" s="2" t="s">
        <v>56</v>
      </c>
      <c r="S308" s="5">
        <v>1269.8800000000001</v>
      </c>
      <c r="T308" s="6">
        <v>2.6849999999999999E-2</v>
      </c>
      <c r="U308" s="5">
        <v>187.95</v>
      </c>
      <c r="V308" s="4">
        <v>238674</v>
      </c>
      <c r="W308" s="4"/>
      <c r="X308" s="3" t="s">
        <v>115</v>
      </c>
      <c r="Y308" s="3" t="s">
        <v>116</v>
      </c>
      <c r="Z308" s="3" t="s">
        <v>74</v>
      </c>
      <c r="AA308" s="3" t="s">
        <v>132</v>
      </c>
      <c r="AB308" s="3" t="s">
        <v>96</v>
      </c>
      <c r="AC308" s="3" t="s">
        <v>58</v>
      </c>
      <c r="AD308" s="3"/>
      <c r="AE308" s="3"/>
      <c r="AF308" s="3" t="s">
        <v>119</v>
      </c>
      <c r="AG308" s="3" t="s">
        <v>1249</v>
      </c>
      <c r="AH308" s="3" t="s">
        <v>80</v>
      </c>
      <c r="AI308" s="2" t="s">
        <v>121</v>
      </c>
      <c r="AJ308" s="3" t="s">
        <v>122</v>
      </c>
      <c r="AK308" s="3"/>
      <c r="AL308" s="3"/>
      <c r="AM308" s="4"/>
      <c r="AN308" s="6">
        <v>0.02</v>
      </c>
      <c r="AO308" s="6"/>
      <c r="AP308" s="6"/>
      <c r="AQ308" s="3" t="s">
        <v>135</v>
      </c>
    </row>
    <row r="309" spans="1:43" x14ac:dyDescent="0.6">
      <c r="A309" s="2" t="s">
        <v>1246</v>
      </c>
      <c r="B309" s="2" t="s">
        <v>45</v>
      </c>
      <c r="C309" s="3" t="s">
        <v>1247</v>
      </c>
      <c r="D309" s="3"/>
      <c r="E309" s="3" t="s">
        <v>641</v>
      </c>
      <c r="F309" s="3" t="s">
        <v>1248</v>
      </c>
      <c r="G309" s="2" t="s">
        <v>107</v>
      </c>
      <c r="H309" s="3" t="s">
        <v>108</v>
      </c>
      <c r="I309" s="3" t="s">
        <v>50</v>
      </c>
      <c r="J309" s="3" t="s">
        <v>109</v>
      </c>
      <c r="K309" s="2" t="s">
        <v>110</v>
      </c>
      <c r="L309" s="2" t="s">
        <v>110</v>
      </c>
      <c r="M309" s="2" t="s">
        <v>624</v>
      </c>
      <c r="N309" s="3" t="s">
        <v>625</v>
      </c>
      <c r="O309" s="3" t="s">
        <v>626</v>
      </c>
      <c r="P309" s="3" t="s">
        <v>627</v>
      </c>
      <c r="Q309" s="4">
        <v>14000</v>
      </c>
      <c r="R309" s="2" t="s">
        <v>56</v>
      </c>
      <c r="S309" s="5">
        <v>1269.8800000000001</v>
      </c>
      <c r="T309" s="6">
        <v>2.6849999999999999E-2</v>
      </c>
      <c r="U309" s="5">
        <v>375.9</v>
      </c>
      <c r="V309" s="4">
        <v>463237</v>
      </c>
      <c r="W309" s="4"/>
      <c r="X309" s="3" t="s">
        <v>115</v>
      </c>
      <c r="Y309" s="3" t="s">
        <v>116</v>
      </c>
      <c r="Z309" s="3" t="s">
        <v>74</v>
      </c>
      <c r="AA309" s="3" t="s">
        <v>132</v>
      </c>
      <c r="AB309" s="3" t="s">
        <v>96</v>
      </c>
      <c r="AC309" s="3" t="s">
        <v>58</v>
      </c>
      <c r="AD309" s="3"/>
      <c r="AE309" s="3"/>
      <c r="AF309" s="3" t="s">
        <v>119</v>
      </c>
      <c r="AG309" s="3" t="s">
        <v>1249</v>
      </c>
      <c r="AH309" s="3" t="s">
        <v>80</v>
      </c>
      <c r="AI309" s="2" t="s">
        <v>642</v>
      </c>
      <c r="AJ309" s="3" t="s">
        <v>643</v>
      </c>
      <c r="AK309" s="3"/>
      <c r="AL309" s="3"/>
      <c r="AM309" s="4"/>
      <c r="AN309" s="6">
        <v>0.02</v>
      </c>
      <c r="AO309" s="6"/>
      <c r="AP309" s="6"/>
      <c r="AQ309" s="3" t="s">
        <v>135</v>
      </c>
    </row>
    <row r="310" spans="1:43" x14ac:dyDescent="0.6">
      <c r="A310" s="2" t="s">
        <v>1257</v>
      </c>
      <c r="B310" s="2" t="s">
        <v>45</v>
      </c>
      <c r="C310" s="3"/>
      <c r="D310" s="3"/>
      <c r="E310" s="3" t="s">
        <v>608</v>
      </c>
      <c r="F310" s="3" t="s">
        <v>1258</v>
      </c>
      <c r="G310" s="2" t="s">
        <v>589</v>
      </c>
      <c r="H310" s="3" t="s">
        <v>590</v>
      </c>
      <c r="I310" s="3" t="s">
        <v>50</v>
      </c>
      <c r="J310" s="3" t="s">
        <v>109</v>
      </c>
      <c r="K310" s="2" t="s">
        <v>110</v>
      </c>
      <c r="L310" s="2" t="s">
        <v>110</v>
      </c>
      <c r="M310" s="2" t="s">
        <v>628</v>
      </c>
      <c r="N310" s="3" t="s">
        <v>629</v>
      </c>
      <c r="O310" s="3" t="s">
        <v>630</v>
      </c>
      <c r="P310" s="3" t="s">
        <v>631</v>
      </c>
      <c r="Q310" s="4">
        <v>60000</v>
      </c>
      <c r="R310" s="2" t="s">
        <v>56</v>
      </c>
      <c r="S310" s="5">
        <v>1286</v>
      </c>
      <c r="T310" s="6">
        <v>2.1700000000000001E-2</v>
      </c>
      <c r="U310" s="5">
        <v>1302</v>
      </c>
      <c r="V310" s="4">
        <v>1674372</v>
      </c>
      <c r="W310" s="4"/>
      <c r="X310" s="3" t="s">
        <v>115</v>
      </c>
      <c r="Y310" s="3" t="s">
        <v>116</v>
      </c>
      <c r="Z310" s="3" t="s">
        <v>74</v>
      </c>
      <c r="AA310" s="3" t="s">
        <v>132</v>
      </c>
      <c r="AB310" s="3" t="s">
        <v>632</v>
      </c>
      <c r="AC310" s="3" t="s">
        <v>58</v>
      </c>
      <c r="AD310" s="3" t="s">
        <v>993</v>
      </c>
      <c r="AE310" s="3"/>
      <c r="AF310" s="3" t="s">
        <v>119</v>
      </c>
      <c r="AG310" s="3" t="s">
        <v>1259</v>
      </c>
      <c r="AH310" s="3" t="s">
        <v>80</v>
      </c>
      <c r="AI310" s="2" t="s">
        <v>613</v>
      </c>
      <c r="AJ310" s="3" t="s">
        <v>614</v>
      </c>
      <c r="AK310" s="3"/>
      <c r="AL310" s="3"/>
      <c r="AM310" s="4"/>
      <c r="AN310" s="6">
        <v>0.02</v>
      </c>
      <c r="AO310" s="6"/>
      <c r="AP310" s="6"/>
      <c r="AQ310" s="3" t="s">
        <v>83</v>
      </c>
    </row>
    <row r="311" spans="1:43" x14ac:dyDescent="0.6">
      <c r="A311" s="2" t="s">
        <v>1257</v>
      </c>
      <c r="B311" s="2" t="s">
        <v>45</v>
      </c>
      <c r="C311" s="3"/>
      <c r="D311" s="3"/>
      <c r="E311" s="3" t="s">
        <v>608</v>
      </c>
      <c r="F311" s="3" t="s">
        <v>1258</v>
      </c>
      <c r="G311" s="2" t="s">
        <v>589</v>
      </c>
      <c r="H311" s="3" t="s">
        <v>590</v>
      </c>
      <c r="I311" s="3" t="s">
        <v>50</v>
      </c>
      <c r="J311" s="3" t="s">
        <v>109</v>
      </c>
      <c r="K311" s="2" t="s">
        <v>110</v>
      </c>
      <c r="L311" s="2" t="s">
        <v>110</v>
      </c>
      <c r="M311" s="2" t="s">
        <v>144</v>
      </c>
      <c r="N311" s="3" t="s">
        <v>145</v>
      </c>
      <c r="O311" s="3" t="s">
        <v>146</v>
      </c>
      <c r="P311" s="3" t="s">
        <v>147</v>
      </c>
      <c r="Q311" s="4">
        <v>44000</v>
      </c>
      <c r="R311" s="2" t="s">
        <v>56</v>
      </c>
      <c r="S311" s="5">
        <v>1286</v>
      </c>
      <c r="T311" s="6">
        <v>2.8000000000000001E-2</v>
      </c>
      <c r="U311" s="5">
        <v>1232</v>
      </c>
      <c r="V311" s="4">
        <v>1584352</v>
      </c>
      <c r="W311" s="4"/>
      <c r="X311" s="3" t="s">
        <v>115</v>
      </c>
      <c r="Y311" s="3" t="s">
        <v>116</v>
      </c>
      <c r="Z311" s="3" t="s">
        <v>74</v>
      </c>
      <c r="AA311" s="3" t="s">
        <v>148</v>
      </c>
      <c r="AB311" s="3" t="s">
        <v>149</v>
      </c>
      <c r="AC311" s="3" t="s">
        <v>58</v>
      </c>
      <c r="AD311" s="3" t="s">
        <v>993</v>
      </c>
      <c r="AE311" s="3"/>
      <c r="AF311" s="3" t="s">
        <v>119</v>
      </c>
      <c r="AG311" s="3" t="s">
        <v>1259</v>
      </c>
      <c r="AH311" s="3" t="s">
        <v>80</v>
      </c>
      <c r="AI311" s="2" t="s">
        <v>613</v>
      </c>
      <c r="AJ311" s="3" t="s">
        <v>614</v>
      </c>
      <c r="AK311" s="3"/>
      <c r="AL311" s="3"/>
      <c r="AM311" s="4"/>
      <c r="AN311" s="6">
        <v>2.4E-2</v>
      </c>
      <c r="AO311" s="6"/>
      <c r="AP311" s="6"/>
      <c r="AQ311" s="3" t="s">
        <v>135</v>
      </c>
    </row>
    <row r="312" spans="1:43" x14ac:dyDescent="0.6">
      <c r="A312" s="2" t="s">
        <v>1257</v>
      </c>
      <c r="B312" s="2" t="s">
        <v>45</v>
      </c>
      <c r="C312" s="3"/>
      <c r="D312" s="3"/>
      <c r="E312" s="3" t="s">
        <v>658</v>
      </c>
      <c r="F312" s="3" t="s">
        <v>1258</v>
      </c>
      <c r="G312" s="2" t="s">
        <v>589</v>
      </c>
      <c r="H312" s="3" t="s">
        <v>590</v>
      </c>
      <c r="I312" s="3" t="s">
        <v>50</v>
      </c>
      <c r="J312" s="3" t="s">
        <v>109</v>
      </c>
      <c r="K312" s="2" t="s">
        <v>110</v>
      </c>
      <c r="L312" s="2" t="s">
        <v>110</v>
      </c>
      <c r="M312" s="2" t="s">
        <v>144</v>
      </c>
      <c r="N312" s="3" t="s">
        <v>145</v>
      </c>
      <c r="O312" s="3" t="s">
        <v>146</v>
      </c>
      <c r="P312" s="3" t="s">
        <v>147</v>
      </c>
      <c r="Q312" s="4">
        <v>176000</v>
      </c>
      <c r="R312" s="2" t="s">
        <v>56</v>
      </c>
      <c r="S312" s="5">
        <v>1286</v>
      </c>
      <c r="T312" s="6">
        <v>2.8000000000000001E-2</v>
      </c>
      <c r="U312" s="5">
        <v>4928</v>
      </c>
      <c r="V312" s="4">
        <v>6337408</v>
      </c>
      <c r="W312" s="4"/>
      <c r="X312" s="3" t="s">
        <v>115</v>
      </c>
      <c r="Y312" s="3" t="s">
        <v>116</v>
      </c>
      <c r="Z312" s="3" t="s">
        <v>74</v>
      </c>
      <c r="AA312" s="3" t="s">
        <v>148</v>
      </c>
      <c r="AB312" s="3" t="s">
        <v>149</v>
      </c>
      <c r="AC312" s="3" t="s">
        <v>58</v>
      </c>
      <c r="AD312" s="3" t="s">
        <v>993</v>
      </c>
      <c r="AE312" s="3"/>
      <c r="AF312" s="3" t="s">
        <v>119</v>
      </c>
      <c r="AG312" s="3" t="s">
        <v>1259</v>
      </c>
      <c r="AH312" s="3" t="s">
        <v>80</v>
      </c>
      <c r="AI312" s="2" t="s">
        <v>667</v>
      </c>
      <c r="AJ312" s="3" t="s">
        <v>668</v>
      </c>
      <c r="AK312" s="3"/>
      <c r="AL312" s="3"/>
      <c r="AM312" s="4"/>
      <c r="AN312" s="6">
        <v>2.4E-2</v>
      </c>
      <c r="AO312" s="6"/>
      <c r="AP312" s="6"/>
      <c r="AQ312" s="3" t="s">
        <v>135</v>
      </c>
    </row>
    <row r="313" spans="1:43" x14ac:dyDescent="0.6">
      <c r="A313" s="2" t="s">
        <v>1257</v>
      </c>
      <c r="B313" s="2" t="s">
        <v>45</v>
      </c>
      <c r="C313" s="3"/>
      <c r="D313" s="3"/>
      <c r="E313" s="3" t="s">
        <v>608</v>
      </c>
      <c r="F313" s="3" t="s">
        <v>1258</v>
      </c>
      <c r="G313" s="2" t="s">
        <v>589</v>
      </c>
      <c r="H313" s="3" t="s">
        <v>590</v>
      </c>
      <c r="I313" s="3" t="s">
        <v>50</v>
      </c>
      <c r="J313" s="3" t="s">
        <v>109</v>
      </c>
      <c r="K313" s="2" t="s">
        <v>110</v>
      </c>
      <c r="L313" s="2" t="s">
        <v>110</v>
      </c>
      <c r="M313" s="2" t="s">
        <v>150</v>
      </c>
      <c r="N313" s="3" t="s">
        <v>151</v>
      </c>
      <c r="O313" s="3" t="s">
        <v>152</v>
      </c>
      <c r="P313" s="3" t="s">
        <v>153</v>
      </c>
      <c r="Q313" s="4">
        <v>4000</v>
      </c>
      <c r="R313" s="2" t="s">
        <v>56</v>
      </c>
      <c r="S313" s="5">
        <v>1286</v>
      </c>
      <c r="T313" s="6">
        <v>2.7E-2</v>
      </c>
      <c r="U313" s="5">
        <v>108</v>
      </c>
      <c r="V313" s="4">
        <v>138888</v>
      </c>
      <c r="W313" s="4"/>
      <c r="X313" s="3" t="s">
        <v>115</v>
      </c>
      <c r="Y313" s="3" t="s">
        <v>116</v>
      </c>
      <c r="Z313" s="3" t="s">
        <v>74</v>
      </c>
      <c r="AA313" s="3" t="s">
        <v>148</v>
      </c>
      <c r="AB313" s="3" t="s">
        <v>154</v>
      </c>
      <c r="AC313" s="3" t="s">
        <v>58</v>
      </c>
      <c r="AD313" s="3" t="s">
        <v>993</v>
      </c>
      <c r="AE313" s="3"/>
      <c r="AF313" s="3" t="s">
        <v>119</v>
      </c>
      <c r="AG313" s="3" t="s">
        <v>1259</v>
      </c>
      <c r="AH313" s="3" t="s">
        <v>80</v>
      </c>
      <c r="AI313" s="2" t="s">
        <v>613</v>
      </c>
      <c r="AJ313" s="3" t="s">
        <v>614</v>
      </c>
      <c r="AK313" s="3"/>
      <c r="AL313" s="3"/>
      <c r="AM313" s="4"/>
      <c r="AN313" s="6">
        <v>2.4E-2</v>
      </c>
      <c r="AO313" s="6"/>
      <c r="AP313" s="6"/>
      <c r="AQ313" s="3" t="s">
        <v>135</v>
      </c>
    </row>
    <row r="314" spans="1:43" x14ac:dyDescent="0.6">
      <c r="A314" s="2" t="s">
        <v>1257</v>
      </c>
      <c r="B314" s="2" t="s">
        <v>45</v>
      </c>
      <c r="C314" s="3"/>
      <c r="D314" s="3"/>
      <c r="E314" s="3" t="s">
        <v>658</v>
      </c>
      <c r="F314" s="3" t="s">
        <v>1258</v>
      </c>
      <c r="G314" s="2" t="s">
        <v>589</v>
      </c>
      <c r="H314" s="3" t="s">
        <v>590</v>
      </c>
      <c r="I314" s="3" t="s">
        <v>50</v>
      </c>
      <c r="J314" s="3" t="s">
        <v>109</v>
      </c>
      <c r="K314" s="2" t="s">
        <v>110</v>
      </c>
      <c r="L314" s="2" t="s">
        <v>110</v>
      </c>
      <c r="M314" s="2" t="s">
        <v>150</v>
      </c>
      <c r="N314" s="3" t="s">
        <v>151</v>
      </c>
      <c r="O314" s="3" t="s">
        <v>152</v>
      </c>
      <c r="P314" s="3" t="s">
        <v>153</v>
      </c>
      <c r="Q314" s="4">
        <v>76000</v>
      </c>
      <c r="R314" s="2" t="s">
        <v>56</v>
      </c>
      <c r="S314" s="5">
        <v>1286</v>
      </c>
      <c r="T314" s="6">
        <v>2.7E-2</v>
      </c>
      <c r="U314" s="5">
        <v>2052</v>
      </c>
      <c r="V314" s="4">
        <v>2638872</v>
      </c>
      <c r="W314" s="4"/>
      <c r="X314" s="3" t="s">
        <v>115</v>
      </c>
      <c r="Y314" s="3" t="s">
        <v>116</v>
      </c>
      <c r="Z314" s="3" t="s">
        <v>74</v>
      </c>
      <c r="AA314" s="3" t="s">
        <v>148</v>
      </c>
      <c r="AB314" s="3" t="s">
        <v>154</v>
      </c>
      <c r="AC314" s="3" t="s">
        <v>58</v>
      </c>
      <c r="AD314" s="3" t="s">
        <v>993</v>
      </c>
      <c r="AE314" s="3"/>
      <c r="AF314" s="3" t="s">
        <v>119</v>
      </c>
      <c r="AG314" s="3" t="s">
        <v>1259</v>
      </c>
      <c r="AH314" s="3" t="s">
        <v>80</v>
      </c>
      <c r="AI314" s="2" t="s">
        <v>667</v>
      </c>
      <c r="AJ314" s="3" t="s">
        <v>668</v>
      </c>
      <c r="AK314" s="3"/>
      <c r="AL314" s="3"/>
      <c r="AM314" s="4"/>
      <c r="AN314" s="6">
        <v>2.4E-2</v>
      </c>
      <c r="AO314" s="6"/>
      <c r="AP314" s="6"/>
      <c r="AQ314" s="3" t="s">
        <v>135</v>
      </c>
    </row>
    <row r="315" spans="1:43" x14ac:dyDescent="0.6">
      <c r="A315" s="2" t="s">
        <v>1260</v>
      </c>
      <c r="B315" s="2" t="s">
        <v>45</v>
      </c>
      <c r="C315" s="3"/>
      <c r="D315" s="3"/>
      <c r="E315" s="3" t="s">
        <v>587</v>
      </c>
      <c r="F315" s="3" t="s">
        <v>1261</v>
      </c>
      <c r="G315" s="2" t="s">
        <v>589</v>
      </c>
      <c r="H315" s="3" t="s">
        <v>590</v>
      </c>
      <c r="I315" s="3" t="s">
        <v>50</v>
      </c>
      <c r="J315" s="3" t="s">
        <v>109</v>
      </c>
      <c r="K315" s="2" t="s">
        <v>110</v>
      </c>
      <c r="L315" s="2" t="s">
        <v>110</v>
      </c>
      <c r="M315" s="2" t="s">
        <v>999</v>
      </c>
      <c r="N315" s="3" t="s">
        <v>1000</v>
      </c>
      <c r="O315" s="3" t="s">
        <v>1001</v>
      </c>
      <c r="P315" s="3" t="s">
        <v>1002</v>
      </c>
      <c r="Q315" s="4">
        <v>51000</v>
      </c>
      <c r="R315" s="2" t="s">
        <v>56</v>
      </c>
      <c r="S315" s="5">
        <v>1286</v>
      </c>
      <c r="T315" s="6">
        <v>2.7400000000000001E-2</v>
      </c>
      <c r="U315" s="5">
        <v>1397.4</v>
      </c>
      <c r="V315" s="4">
        <v>1797056</v>
      </c>
      <c r="W315" s="4"/>
      <c r="X315" s="3" t="s">
        <v>115</v>
      </c>
      <c r="Y315" s="3" t="s">
        <v>116</v>
      </c>
      <c r="Z315" s="3" t="s">
        <v>88</v>
      </c>
      <c r="AA315" s="3" t="s">
        <v>117</v>
      </c>
      <c r="AB315" s="3" t="s">
        <v>272</v>
      </c>
      <c r="AC315" s="3" t="s">
        <v>58</v>
      </c>
      <c r="AD315" s="3" t="s">
        <v>997</v>
      </c>
      <c r="AE315" s="3"/>
      <c r="AF315" s="3" t="s">
        <v>119</v>
      </c>
      <c r="AG315" s="3" t="s">
        <v>1262</v>
      </c>
      <c r="AH315" s="3" t="s">
        <v>80</v>
      </c>
      <c r="AI315" s="2" t="s">
        <v>598</v>
      </c>
      <c r="AJ315" s="3" t="s">
        <v>599</v>
      </c>
      <c r="AK315" s="3"/>
      <c r="AL315" s="3"/>
      <c r="AM315" s="4"/>
      <c r="AN315" s="6">
        <v>2.1000000000000001E-2</v>
      </c>
      <c r="AO315" s="6"/>
      <c r="AP315" s="6"/>
      <c r="AQ315" s="3" t="s">
        <v>83</v>
      </c>
    </row>
    <row r="316" spans="1:43" x14ac:dyDescent="0.6">
      <c r="A316" s="2" t="s">
        <v>1260</v>
      </c>
      <c r="B316" s="2" t="s">
        <v>45</v>
      </c>
      <c r="C316" s="3"/>
      <c r="D316" s="3"/>
      <c r="E316" s="3" t="s">
        <v>608</v>
      </c>
      <c r="F316" s="3" t="s">
        <v>1261</v>
      </c>
      <c r="G316" s="2" t="s">
        <v>589</v>
      </c>
      <c r="H316" s="3" t="s">
        <v>590</v>
      </c>
      <c r="I316" s="3" t="s">
        <v>50</v>
      </c>
      <c r="J316" s="3" t="s">
        <v>109</v>
      </c>
      <c r="K316" s="2" t="s">
        <v>110</v>
      </c>
      <c r="L316" s="2" t="s">
        <v>110</v>
      </c>
      <c r="M316" s="2" t="s">
        <v>999</v>
      </c>
      <c r="N316" s="3" t="s">
        <v>1000</v>
      </c>
      <c r="O316" s="3" t="s">
        <v>1001</v>
      </c>
      <c r="P316" s="3" t="s">
        <v>1002</v>
      </c>
      <c r="Q316" s="4">
        <v>51000</v>
      </c>
      <c r="R316" s="2" t="s">
        <v>56</v>
      </c>
      <c r="S316" s="5">
        <v>1286</v>
      </c>
      <c r="T316" s="6">
        <v>2.7400000000000001E-2</v>
      </c>
      <c r="U316" s="5">
        <v>1397.4</v>
      </c>
      <c r="V316" s="4">
        <v>1797056</v>
      </c>
      <c r="W316" s="4"/>
      <c r="X316" s="3" t="s">
        <v>115</v>
      </c>
      <c r="Y316" s="3" t="s">
        <v>116</v>
      </c>
      <c r="Z316" s="3" t="s">
        <v>88</v>
      </c>
      <c r="AA316" s="3" t="s">
        <v>117</v>
      </c>
      <c r="AB316" s="3" t="s">
        <v>272</v>
      </c>
      <c r="AC316" s="3" t="s">
        <v>58</v>
      </c>
      <c r="AD316" s="3" t="s">
        <v>997</v>
      </c>
      <c r="AE316" s="3"/>
      <c r="AF316" s="3" t="s">
        <v>119</v>
      </c>
      <c r="AG316" s="3" t="s">
        <v>1262</v>
      </c>
      <c r="AH316" s="3" t="s">
        <v>80</v>
      </c>
      <c r="AI316" s="2" t="s">
        <v>613</v>
      </c>
      <c r="AJ316" s="3" t="s">
        <v>614</v>
      </c>
      <c r="AK316" s="3"/>
      <c r="AL316" s="3"/>
      <c r="AM316" s="4"/>
      <c r="AN316" s="6">
        <v>2.1000000000000001E-2</v>
      </c>
      <c r="AO316" s="6"/>
      <c r="AP316" s="6"/>
      <c r="AQ316" s="3" t="s">
        <v>83</v>
      </c>
    </row>
    <row r="317" spans="1:43" x14ac:dyDescent="0.6">
      <c r="A317" s="2" t="s">
        <v>1260</v>
      </c>
      <c r="B317" s="2" t="s">
        <v>45</v>
      </c>
      <c r="C317" s="3"/>
      <c r="D317" s="3"/>
      <c r="E317" s="3" t="s">
        <v>658</v>
      </c>
      <c r="F317" s="3" t="s">
        <v>1261</v>
      </c>
      <c r="G317" s="2" t="s">
        <v>589</v>
      </c>
      <c r="H317" s="3" t="s">
        <v>590</v>
      </c>
      <c r="I317" s="3" t="s">
        <v>50</v>
      </c>
      <c r="J317" s="3" t="s">
        <v>109</v>
      </c>
      <c r="K317" s="2" t="s">
        <v>110</v>
      </c>
      <c r="L317" s="2" t="s">
        <v>110</v>
      </c>
      <c r="M317" s="2" t="s">
        <v>999</v>
      </c>
      <c r="N317" s="3" t="s">
        <v>1000</v>
      </c>
      <c r="O317" s="3" t="s">
        <v>1001</v>
      </c>
      <c r="P317" s="3" t="s">
        <v>1002</v>
      </c>
      <c r="Q317" s="4">
        <v>198000</v>
      </c>
      <c r="R317" s="2" t="s">
        <v>56</v>
      </c>
      <c r="S317" s="5">
        <v>1286</v>
      </c>
      <c r="T317" s="6">
        <v>2.7400000000000001E-2</v>
      </c>
      <c r="U317" s="5">
        <v>5425.2</v>
      </c>
      <c r="V317" s="4">
        <v>6976807</v>
      </c>
      <c r="W317" s="4"/>
      <c r="X317" s="3" t="s">
        <v>115</v>
      </c>
      <c r="Y317" s="3" t="s">
        <v>116</v>
      </c>
      <c r="Z317" s="3" t="s">
        <v>88</v>
      </c>
      <c r="AA317" s="3" t="s">
        <v>117</v>
      </c>
      <c r="AB317" s="3" t="s">
        <v>272</v>
      </c>
      <c r="AC317" s="3" t="s">
        <v>58</v>
      </c>
      <c r="AD317" s="3" t="s">
        <v>997</v>
      </c>
      <c r="AE317" s="3"/>
      <c r="AF317" s="3" t="s">
        <v>119</v>
      </c>
      <c r="AG317" s="3" t="s">
        <v>1262</v>
      </c>
      <c r="AH317" s="3" t="s">
        <v>80</v>
      </c>
      <c r="AI317" s="2" t="s">
        <v>667</v>
      </c>
      <c r="AJ317" s="3" t="s">
        <v>668</v>
      </c>
      <c r="AK317" s="3"/>
      <c r="AL317" s="3"/>
      <c r="AM317" s="4"/>
      <c r="AN317" s="6">
        <v>2.1000000000000001E-2</v>
      </c>
      <c r="AO317" s="6"/>
      <c r="AP317" s="6"/>
      <c r="AQ317" s="3" t="s">
        <v>83</v>
      </c>
    </row>
    <row r="318" spans="1:43" x14ac:dyDescent="0.6">
      <c r="A318" s="2" t="s">
        <v>1260</v>
      </c>
      <c r="B318" s="2" t="s">
        <v>45</v>
      </c>
      <c r="C318" s="3"/>
      <c r="D318" s="3"/>
      <c r="E318" s="3" t="s">
        <v>645</v>
      </c>
      <c r="F318" s="3" t="s">
        <v>1261</v>
      </c>
      <c r="G318" s="2" t="s">
        <v>589</v>
      </c>
      <c r="H318" s="3" t="s">
        <v>590</v>
      </c>
      <c r="I318" s="3" t="s">
        <v>50</v>
      </c>
      <c r="J318" s="3" t="s">
        <v>109</v>
      </c>
      <c r="K318" s="2" t="s">
        <v>110</v>
      </c>
      <c r="L318" s="2" t="s">
        <v>110</v>
      </c>
      <c r="M318" s="2" t="s">
        <v>601</v>
      </c>
      <c r="N318" s="3" t="s">
        <v>602</v>
      </c>
      <c r="O318" s="3" t="s">
        <v>603</v>
      </c>
      <c r="P318" s="3" t="s">
        <v>604</v>
      </c>
      <c r="Q318" s="4">
        <v>6000</v>
      </c>
      <c r="R318" s="2" t="s">
        <v>56</v>
      </c>
      <c r="S318" s="5">
        <v>1286</v>
      </c>
      <c r="T318" s="6">
        <v>6.2859999999999999E-2</v>
      </c>
      <c r="U318" s="5">
        <v>377.16</v>
      </c>
      <c r="V318" s="4">
        <v>485028</v>
      </c>
      <c r="W318" s="4"/>
      <c r="X318" s="3" t="s">
        <v>115</v>
      </c>
      <c r="Y318" s="3" t="s">
        <v>116</v>
      </c>
      <c r="Z318" s="3" t="s">
        <v>88</v>
      </c>
      <c r="AA318" s="3" t="s">
        <v>117</v>
      </c>
      <c r="AB318" s="3" t="s">
        <v>605</v>
      </c>
      <c r="AC318" s="3" t="s">
        <v>58</v>
      </c>
      <c r="AD318" s="3" t="s">
        <v>997</v>
      </c>
      <c r="AE318" s="3"/>
      <c r="AF318" s="3" t="s">
        <v>119</v>
      </c>
      <c r="AG318" s="3" t="s">
        <v>1262</v>
      </c>
      <c r="AH318" s="3" t="s">
        <v>80</v>
      </c>
      <c r="AI318" s="2" t="s">
        <v>649</v>
      </c>
      <c r="AJ318" s="3" t="s">
        <v>650</v>
      </c>
      <c r="AK318" s="3"/>
      <c r="AL318" s="3"/>
      <c r="AM318" s="4"/>
      <c r="AN318" s="6">
        <v>5.604E-2</v>
      </c>
      <c r="AO318" s="6"/>
      <c r="AP318" s="6"/>
      <c r="AQ318" s="3" t="s">
        <v>123</v>
      </c>
    </row>
    <row r="319" spans="1:43" x14ac:dyDescent="0.6">
      <c r="A319" s="2" t="s">
        <v>1260</v>
      </c>
      <c r="B319" s="2" t="s">
        <v>45</v>
      </c>
      <c r="C319" s="3"/>
      <c r="D319" s="3"/>
      <c r="E319" s="3" t="s">
        <v>651</v>
      </c>
      <c r="F319" s="3" t="s">
        <v>1261</v>
      </c>
      <c r="G319" s="2" t="s">
        <v>589</v>
      </c>
      <c r="H319" s="3" t="s">
        <v>590</v>
      </c>
      <c r="I319" s="3" t="s">
        <v>50</v>
      </c>
      <c r="J319" s="3" t="s">
        <v>109</v>
      </c>
      <c r="K319" s="2" t="s">
        <v>110</v>
      </c>
      <c r="L319" s="2" t="s">
        <v>110</v>
      </c>
      <c r="M319" s="2" t="s">
        <v>601</v>
      </c>
      <c r="N319" s="3" t="s">
        <v>602</v>
      </c>
      <c r="O319" s="3" t="s">
        <v>603</v>
      </c>
      <c r="P319" s="3" t="s">
        <v>604</v>
      </c>
      <c r="Q319" s="4">
        <v>28500</v>
      </c>
      <c r="R319" s="2" t="s">
        <v>56</v>
      </c>
      <c r="S319" s="5">
        <v>1286</v>
      </c>
      <c r="T319" s="6">
        <v>6.2859999999999999E-2</v>
      </c>
      <c r="U319" s="5">
        <v>1791.51</v>
      </c>
      <c r="V319" s="4">
        <v>2303882</v>
      </c>
      <c r="W319" s="4"/>
      <c r="X319" s="3" t="s">
        <v>115</v>
      </c>
      <c r="Y319" s="3" t="s">
        <v>116</v>
      </c>
      <c r="Z319" s="3" t="s">
        <v>88</v>
      </c>
      <c r="AA319" s="3" t="s">
        <v>117</v>
      </c>
      <c r="AB319" s="3" t="s">
        <v>605</v>
      </c>
      <c r="AC319" s="3" t="s">
        <v>58</v>
      </c>
      <c r="AD319" s="3" t="s">
        <v>997</v>
      </c>
      <c r="AE319" s="3"/>
      <c r="AF319" s="3" t="s">
        <v>119</v>
      </c>
      <c r="AG319" s="3" t="s">
        <v>1262</v>
      </c>
      <c r="AH319" s="3" t="s">
        <v>80</v>
      </c>
      <c r="AI319" s="2" t="s">
        <v>652</v>
      </c>
      <c r="AJ319" s="3" t="s">
        <v>653</v>
      </c>
      <c r="AK319" s="3"/>
      <c r="AL319" s="3"/>
      <c r="AM319" s="4"/>
      <c r="AN319" s="6">
        <v>5.604E-2</v>
      </c>
      <c r="AO319" s="6"/>
      <c r="AP319" s="6"/>
      <c r="AQ319" s="3" t="s">
        <v>123</v>
      </c>
    </row>
    <row r="320" spans="1:43" x14ac:dyDescent="0.6">
      <c r="A320" s="2" t="s">
        <v>1260</v>
      </c>
      <c r="B320" s="2" t="s">
        <v>45</v>
      </c>
      <c r="C320" s="3"/>
      <c r="D320" s="3"/>
      <c r="E320" s="3" t="s">
        <v>654</v>
      </c>
      <c r="F320" s="3" t="s">
        <v>1261</v>
      </c>
      <c r="G320" s="2" t="s">
        <v>589</v>
      </c>
      <c r="H320" s="3" t="s">
        <v>590</v>
      </c>
      <c r="I320" s="3" t="s">
        <v>50</v>
      </c>
      <c r="J320" s="3" t="s">
        <v>109</v>
      </c>
      <c r="K320" s="2" t="s">
        <v>110</v>
      </c>
      <c r="L320" s="2" t="s">
        <v>110</v>
      </c>
      <c r="M320" s="2" t="s">
        <v>601</v>
      </c>
      <c r="N320" s="3" t="s">
        <v>602</v>
      </c>
      <c r="O320" s="3" t="s">
        <v>603</v>
      </c>
      <c r="P320" s="3" t="s">
        <v>604</v>
      </c>
      <c r="Q320" s="4">
        <v>16500</v>
      </c>
      <c r="R320" s="2" t="s">
        <v>56</v>
      </c>
      <c r="S320" s="5">
        <v>1286</v>
      </c>
      <c r="T320" s="6">
        <v>6.2859999999999999E-2</v>
      </c>
      <c r="U320" s="5">
        <v>1037.19</v>
      </c>
      <c r="V320" s="4">
        <v>1333826</v>
      </c>
      <c r="W320" s="4"/>
      <c r="X320" s="3" t="s">
        <v>115</v>
      </c>
      <c r="Y320" s="3" t="s">
        <v>116</v>
      </c>
      <c r="Z320" s="3" t="s">
        <v>88</v>
      </c>
      <c r="AA320" s="3" t="s">
        <v>117</v>
      </c>
      <c r="AB320" s="3" t="s">
        <v>605</v>
      </c>
      <c r="AC320" s="3" t="s">
        <v>58</v>
      </c>
      <c r="AD320" s="3" t="s">
        <v>997</v>
      </c>
      <c r="AE320" s="3"/>
      <c r="AF320" s="3" t="s">
        <v>119</v>
      </c>
      <c r="AG320" s="3" t="s">
        <v>1262</v>
      </c>
      <c r="AH320" s="3" t="s">
        <v>80</v>
      </c>
      <c r="AI320" s="2" t="s">
        <v>655</v>
      </c>
      <c r="AJ320" s="3" t="s">
        <v>656</v>
      </c>
      <c r="AK320" s="3"/>
      <c r="AL320" s="3"/>
      <c r="AM320" s="4"/>
      <c r="AN320" s="6">
        <v>5.604E-2</v>
      </c>
      <c r="AO320" s="6"/>
      <c r="AP320" s="6"/>
      <c r="AQ320" s="3" t="s">
        <v>123</v>
      </c>
    </row>
    <row r="321" spans="1:43" x14ac:dyDescent="0.6">
      <c r="A321" s="2" t="s">
        <v>1260</v>
      </c>
      <c r="B321" s="2" t="s">
        <v>45</v>
      </c>
      <c r="C321" s="3"/>
      <c r="D321" s="3"/>
      <c r="E321" s="3" t="s">
        <v>1263</v>
      </c>
      <c r="F321" s="3" t="s">
        <v>1261</v>
      </c>
      <c r="G321" s="2" t="s">
        <v>589</v>
      </c>
      <c r="H321" s="3" t="s">
        <v>590</v>
      </c>
      <c r="I321" s="3" t="s">
        <v>50</v>
      </c>
      <c r="J321" s="3" t="s">
        <v>109</v>
      </c>
      <c r="K321" s="2" t="s">
        <v>110</v>
      </c>
      <c r="L321" s="2" t="s">
        <v>110</v>
      </c>
      <c r="M321" s="2" t="s">
        <v>601</v>
      </c>
      <c r="N321" s="3" t="s">
        <v>602</v>
      </c>
      <c r="O321" s="3" t="s">
        <v>603</v>
      </c>
      <c r="P321" s="3" t="s">
        <v>604</v>
      </c>
      <c r="Q321" s="4">
        <v>9000</v>
      </c>
      <c r="R321" s="2" t="s">
        <v>56</v>
      </c>
      <c r="S321" s="5">
        <v>1286</v>
      </c>
      <c r="T321" s="6">
        <v>6.2859999999999999E-2</v>
      </c>
      <c r="U321" s="5">
        <v>565.74</v>
      </c>
      <c r="V321" s="4">
        <v>727542</v>
      </c>
      <c r="W321" s="4"/>
      <c r="X321" s="3" t="s">
        <v>115</v>
      </c>
      <c r="Y321" s="3" t="s">
        <v>116</v>
      </c>
      <c r="Z321" s="3" t="s">
        <v>88</v>
      </c>
      <c r="AA321" s="3" t="s">
        <v>117</v>
      </c>
      <c r="AB321" s="3" t="s">
        <v>605</v>
      </c>
      <c r="AC321" s="3" t="s">
        <v>58</v>
      </c>
      <c r="AD321" s="3" t="s">
        <v>997</v>
      </c>
      <c r="AE321" s="3"/>
      <c r="AF321" s="3" t="s">
        <v>119</v>
      </c>
      <c r="AG321" s="3" t="s">
        <v>1262</v>
      </c>
      <c r="AH321" s="3" t="s">
        <v>80</v>
      </c>
      <c r="AI321" s="2" t="s">
        <v>1264</v>
      </c>
      <c r="AJ321" s="3" t="s">
        <v>1263</v>
      </c>
      <c r="AK321" s="3"/>
      <c r="AL321" s="3"/>
      <c r="AM321" s="4"/>
      <c r="AN321" s="6">
        <v>5.604E-2</v>
      </c>
      <c r="AO321" s="6"/>
      <c r="AP321" s="6"/>
      <c r="AQ321" s="3" t="s">
        <v>123</v>
      </c>
    </row>
    <row r="322" spans="1:43" x14ac:dyDescent="0.6">
      <c r="A322" s="2" t="s">
        <v>1260</v>
      </c>
      <c r="B322" s="2" t="s">
        <v>45</v>
      </c>
      <c r="C322" s="3"/>
      <c r="D322" s="3"/>
      <c r="E322" s="3" t="s">
        <v>587</v>
      </c>
      <c r="F322" s="3" t="s">
        <v>1261</v>
      </c>
      <c r="G322" s="2" t="s">
        <v>589</v>
      </c>
      <c r="H322" s="3" t="s">
        <v>590</v>
      </c>
      <c r="I322" s="3" t="s">
        <v>50</v>
      </c>
      <c r="J322" s="3" t="s">
        <v>109</v>
      </c>
      <c r="K322" s="2" t="s">
        <v>110</v>
      </c>
      <c r="L322" s="2" t="s">
        <v>110</v>
      </c>
      <c r="M322" s="2" t="s">
        <v>1265</v>
      </c>
      <c r="N322" s="3" t="s">
        <v>1266</v>
      </c>
      <c r="O322" s="3" t="s">
        <v>1267</v>
      </c>
      <c r="P322" s="3" t="s">
        <v>1268</v>
      </c>
      <c r="Q322" s="4">
        <v>180000</v>
      </c>
      <c r="R322" s="2" t="s">
        <v>56</v>
      </c>
      <c r="S322" s="5">
        <v>1286</v>
      </c>
      <c r="T322" s="6">
        <v>4.07E-2</v>
      </c>
      <c r="U322" s="5">
        <v>7326</v>
      </c>
      <c r="V322" s="4">
        <v>9421236</v>
      </c>
      <c r="W322" s="4"/>
      <c r="X322" s="3" t="s">
        <v>115</v>
      </c>
      <c r="Y322" s="3" t="s">
        <v>116</v>
      </c>
      <c r="Z322" s="3" t="s">
        <v>88</v>
      </c>
      <c r="AA322" s="3" t="s">
        <v>117</v>
      </c>
      <c r="AB322" s="3" t="s">
        <v>664</v>
      </c>
      <c r="AC322" s="3" t="s">
        <v>58</v>
      </c>
      <c r="AD322" s="3" t="s">
        <v>997</v>
      </c>
      <c r="AE322" s="3"/>
      <c r="AF322" s="3" t="s">
        <v>119</v>
      </c>
      <c r="AG322" s="3" t="s">
        <v>1262</v>
      </c>
      <c r="AH322" s="3" t="s">
        <v>80</v>
      </c>
      <c r="AI322" s="2" t="s">
        <v>598</v>
      </c>
      <c r="AJ322" s="3" t="s">
        <v>599</v>
      </c>
      <c r="AK322" s="3"/>
      <c r="AL322" s="3"/>
      <c r="AM322" s="4"/>
      <c r="AN322" s="6">
        <v>3.7999999999999999E-2</v>
      </c>
      <c r="AO322" s="6"/>
      <c r="AP322" s="6"/>
      <c r="AQ322" s="3" t="s">
        <v>83</v>
      </c>
    </row>
    <row r="323" spans="1:43" x14ac:dyDescent="0.6">
      <c r="A323" s="2" t="s">
        <v>1260</v>
      </c>
      <c r="B323" s="2" t="s">
        <v>45</v>
      </c>
      <c r="C323" s="3"/>
      <c r="D323" s="3"/>
      <c r="E323" s="3" t="s">
        <v>658</v>
      </c>
      <c r="F323" s="3" t="s">
        <v>1261</v>
      </c>
      <c r="G323" s="2" t="s">
        <v>589</v>
      </c>
      <c r="H323" s="3" t="s">
        <v>590</v>
      </c>
      <c r="I323" s="3" t="s">
        <v>50</v>
      </c>
      <c r="J323" s="3" t="s">
        <v>109</v>
      </c>
      <c r="K323" s="2" t="s">
        <v>110</v>
      </c>
      <c r="L323" s="2" t="s">
        <v>110</v>
      </c>
      <c r="M323" s="2" t="s">
        <v>1265</v>
      </c>
      <c r="N323" s="3" t="s">
        <v>1266</v>
      </c>
      <c r="O323" s="3" t="s">
        <v>1267</v>
      </c>
      <c r="P323" s="3" t="s">
        <v>1268</v>
      </c>
      <c r="Q323" s="4">
        <v>49500</v>
      </c>
      <c r="R323" s="2" t="s">
        <v>56</v>
      </c>
      <c r="S323" s="5">
        <v>1286</v>
      </c>
      <c r="T323" s="6">
        <v>4.07E-2</v>
      </c>
      <c r="U323" s="5">
        <v>2014.65</v>
      </c>
      <c r="V323" s="4">
        <v>2590840</v>
      </c>
      <c r="W323" s="4"/>
      <c r="X323" s="3" t="s">
        <v>115</v>
      </c>
      <c r="Y323" s="3" t="s">
        <v>116</v>
      </c>
      <c r="Z323" s="3" t="s">
        <v>88</v>
      </c>
      <c r="AA323" s="3" t="s">
        <v>117</v>
      </c>
      <c r="AB323" s="3" t="s">
        <v>664</v>
      </c>
      <c r="AC323" s="3" t="s">
        <v>58</v>
      </c>
      <c r="AD323" s="3" t="s">
        <v>997</v>
      </c>
      <c r="AE323" s="3"/>
      <c r="AF323" s="3" t="s">
        <v>119</v>
      </c>
      <c r="AG323" s="3" t="s">
        <v>1262</v>
      </c>
      <c r="AH323" s="3" t="s">
        <v>80</v>
      </c>
      <c r="AI323" s="2" t="s">
        <v>667</v>
      </c>
      <c r="AJ323" s="3" t="s">
        <v>668</v>
      </c>
      <c r="AK323" s="3"/>
      <c r="AL323" s="3"/>
      <c r="AM323" s="4"/>
      <c r="AN323" s="6">
        <v>3.7999999999999999E-2</v>
      </c>
      <c r="AO323" s="6"/>
      <c r="AP323" s="6"/>
      <c r="AQ323" s="3" t="s">
        <v>83</v>
      </c>
    </row>
    <row r="324" spans="1:43" x14ac:dyDescent="0.6">
      <c r="A324" s="2" t="s">
        <v>1260</v>
      </c>
      <c r="B324" s="2" t="s">
        <v>45</v>
      </c>
      <c r="C324" s="3"/>
      <c r="D324" s="3"/>
      <c r="E324" s="3" t="s">
        <v>645</v>
      </c>
      <c r="F324" s="3" t="s">
        <v>1261</v>
      </c>
      <c r="G324" s="2" t="s">
        <v>589</v>
      </c>
      <c r="H324" s="3" t="s">
        <v>590</v>
      </c>
      <c r="I324" s="3" t="s">
        <v>50</v>
      </c>
      <c r="J324" s="3" t="s">
        <v>109</v>
      </c>
      <c r="K324" s="2" t="s">
        <v>110</v>
      </c>
      <c r="L324" s="2" t="s">
        <v>110</v>
      </c>
      <c r="M324" s="2" t="s">
        <v>1265</v>
      </c>
      <c r="N324" s="3" t="s">
        <v>1266</v>
      </c>
      <c r="O324" s="3" t="s">
        <v>1267</v>
      </c>
      <c r="P324" s="3" t="s">
        <v>1268</v>
      </c>
      <c r="Q324" s="4">
        <v>178500</v>
      </c>
      <c r="R324" s="2" t="s">
        <v>56</v>
      </c>
      <c r="S324" s="5">
        <v>1286</v>
      </c>
      <c r="T324" s="6">
        <v>4.07E-2</v>
      </c>
      <c r="U324" s="5">
        <v>7264.95</v>
      </c>
      <c r="V324" s="4">
        <v>9342726</v>
      </c>
      <c r="W324" s="4"/>
      <c r="X324" s="3" t="s">
        <v>115</v>
      </c>
      <c r="Y324" s="3" t="s">
        <v>116</v>
      </c>
      <c r="Z324" s="3" t="s">
        <v>88</v>
      </c>
      <c r="AA324" s="3" t="s">
        <v>117</v>
      </c>
      <c r="AB324" s="3" t="s">
        <v>664</v>
      </c>
      <c r="AC324" s="3" t="s">
        <v>58</v>
      </c>
      <c r="AD324" s="3" t="s">
        <v>997</v>
      </c>
      <c r="AE324" s="3"/>
      <c r="AF324" s="3" t="s">
        <v>119</v>
      </c>
      <c r="AG324" s="3" t="s">
        <v>1262</v>
      </c>
      <c r="AH324" s="3" t="s">
        <v>80</v>
      </c>
      <c r="AI324" s="2" t="s">
        <v>649</v>
      </c>
      <c r="AJ324" s="3" t="s">
        <v>650</v>
      </c>
      <c r="AK324" s="3"/>
      <c r="AL324" s="3"/>
      <c r="AM324" s="4"/>
      <c r="AN324" s="6">
        <v>3.7999999999999999E-2</v>
      </c>
      <c r="AO324" s="6"/>
      <c r="AP324" s="6"/>
      <c r="AQ324" s="3" t="s">
        <v>83</v>
      </c>
    </row>
    <row r="325" spans="1:43" x14ac:dyDescent="0.6">
      <c r="A325" s="2" t="s">
        <v>1260</v>
      </c>
      <c r="B325" s="2" t="s">
        <v>45</v>
      </c>
      <c r="C325" s="3"/>
      <c r="D325" s="3"/>
      <c r="E325" s="3" t="s">
        <v>587</v>
      </c>
      <c r="F325" s="3" t="s">
        <v>1261</v>
      </c>
      <c r="G325" s="2" t="s">
        <v>589</v>
      </c>
      <c r="H325" s="3" t="s">
        <v>590</v>
      </c>
      <c r="I325" s="3" t="s">
        <v>50</v>
      </c>
      <c r="J325" s="3" t="s">
        <v>109</v>
      </c>
      <c r="K325" s="2" t="s">
        <v>110</v>
      </c>
      <c r="L325" s="2" t="s">
        <v>110</v>
      </c>
      <c r="M325" s="2" t="s">
        <v>591</v>
      </c>
      <c r="N325" s="3" t="s">
        <v>592</v>
      </c>
      <c r="O325" s="3" t="s">
        <v>593</v>
      </c>
      <c r="P325" s="3" t="s">
        <v>594</v>
      </c>
      <c r="Q325" s="4">
        <v>9000</v>
      </c>
      <c r="R325" s="2" t="s">
        <v>56</v>
      </c>
      <c r="S325" s="5">
        <v>1286</v>
      </c>
      <c r="T325" s="6">
        <v>3.1E-2</v>
      </c>
      <c r="U325" s="5">
        <v>279</v>
      </c>
      <c r="V325" s="4">
        <v>358794</v>
      </c>
      <c r="W325" s="4"/>
      <c r="X325" s="3" t="s">
        <v>115</v>
      </c>
      <c r="Y325" s="3" t="s">
        <v>116</v>
      </c>
      <c r="Z325" s="3" t="s">
        <v>88</v>
      </c>
      <c r="AA325" s="3" t="s">
        <v>89</v>
      </c>
      <c r="AB325" s="3" t="s">
        <v>595</v>
      </c>
      <c r="AC325" s="3" t="s">
        <v>58</v>
      </c>
      <c r="AD325" s="3" t="s">
        <v>997</v>
      </c>
      <c r="AE325" s="3"/>
      <c r="AF325" s="3" t="s">
        <v>119</v>
      </c>
      <c r="AG325" s="3" t="s">
        <v>1262</v>
      </c>
      <c r="AH325" s="3" t="s">
        <v>80</v>
      </c>
      <c r="AI325" s="2" t="s">
        <v>598</v>
      </c>
      <c r="AJ325" s="3" t="s">
        <v>599</v>
      </c>
      <c r="AK325" s="3"/>
      <c r="AL325" s="3"/>
      <c r="AM325" s="4"/>
      <c r="AN325" s="6">
        <v>1.9E-2</v>
      </c>
      <c r="AO325" s="6"/>
      <c r="AP325" s="6"/>
      <c r="AQ325" s="3" t="s">
        <v>83</v>
      </c>
    </row>
    <row r="326" spans="1:43" x14ac:dyDescent="0.6">
      <c r="A326" s="2" t="s">
        <v>1260</v>
      </c>
      <c r="B326" s="2" t="s">
        <v>45</v>
      </c>
      <c r="C326" s="3"/>
      <c r="D326" s="3"/>
      <c r="E326" s="3" t="s">
        <v>608</v>
      </c>
      <c r="F326" s="3" t="s">
        <v>1261</v>
      </c>
      <c r="G326" s="2" t="s">
        <v>589</v>
      </c>
      <c r="H326" s="3" t="s">
        <v>590</v>
      </c>
      <c r="I326" s="3" t="s">
        <v>50</v>
      </c>
      <c r="J326" s="3" t="s">
        <v>109</v>
      </c>
      <c r="K326" s="2" t="s">
        <v>110</v>
      </c>
      <c r="L326" s="2" t="s">
        <v>110</v>
      </c>
      <c r="M326" s="2" t="s">
        <v>591</v>
      </c>
      <c r="N326" s="3" t="s">
        <v>592</v>
      </c>
      <c r="O326" s="3" t="s">
        <v>593</v>
      </c>
      <c r="P326" s="3" t="s">
        <v>594</v>
      </c>
      <c r="Q326" s="4">
        <v>3000</v>
      </c>
      <c r="R326" s="2" t="s">
        <v>56</v>
      </c>
      <c r="S326" s="5">
        <v>1286</v>
      </c>
      <c r="T326" s="6">
        <v>3.1E-2</v>
      </c>
      <c r="U326" s="5">
        <v>93</v>
      </c>
      <c r="V326" s="4">
        <v>119598</v>
      </c>
      <c r="W326" s="4"/>
      <c r="X326" s="3" t="s">
        <v>115</v>
      </c>
      <c r="Y326" s="3" t="s">
        <v>116</v>
      </c>
      <c r="Z326" s="3" t="s">
        <v>88</v>
      </c>
      <c r="AA326" s="3" t="s">
        <v>89</v>
      </c>
      <c r="AB326" s="3" t="s">
        <v>595</v>
      </c>
      <c r="AC326" s="3" t="s">
        <v>58</v>
      </c>
      <c r="AD326" s="3" t="s">
        <v>997</v>
      </c>
      <c r="AE326" s="3"/>
      <c r="AF326" s="3" t="s">
        <v>119</v>
      </c>
      <c r="AG326" s="3" t="s">
        <v>1262</v>
      </c>
      <c r="AH326" s="3" t="s">
        <v>80</v>
      </c>
      <c r="AI326" s="2" t="s">
        <v>613</v>
      </c>
      <c r="AJ326" s="3" t="s">
        <v>614</v>
      </c>
      <c r="AK326" s="3"/>
      <c r="AL326" s="3"/>
      <c r="AM326" s="4"/>
      <c r="AN326" s="6">
        <v>1.9E-2</v>
      </c>
      <c r="AO326" s="6"/>
      <c r="AP326" s="6"/>
      <c r="AQ326" s="3" t="s">
        <v>83</v>
      </c>
    </row>
    <row r="327" spans="1:43" x14ac:dyDescent="0.6">
      <c r="A327" s="2" t="s">
        <v>1260</v>
      </c>
      <c r="B327" s="2" t="s">
        <v>45</v>
      </c>
      <c r="C327" s="3"/>
      <c r="D327" s="3"/>
      <c r="E327" s="3" t="s">
        <v>658</v>
      </c>
      <c r="F327" s="3" t="s">
        <v>1261</v>
      </c>
      <c r="G327" s="2" t="s">
        <v>589</v>
      </c>
      <c r="H327" s="3" t="s">
        <v>590</v>
      </c>
      <c r="I327" s="3" t="s">
        <v>50</v>
      </c>
      <c r="J327" s="3" t="s">
        <v>109</v>
      </c>
      <c r="K327" s="2" t="s">
        <v>110</v>
      </c>
      <c r="L327" s="2" t="s">
        <v>110</v>
      </c>
      <c r="M327" s="2" t="s">
        <v>591</v>
      </c>
      <c r="N327" s="3" t="s">
        <v>592</v>
      </c>
      <c r="O327" s="3" t="s">
        <v>593</v>
      </c>
      <c r="P327" s="3" t="s">
        <v>594</v>
      </c>
      <c r="Q327" s="4">
        <v>6000</v>
      </c>
      <c r="R327" s="2" t="s">
        <v>56</v>
      </c>
      <c r="S327" s="5">
        <v>1286</v>
      </c>
      <c r="T327" s="6">
        <v>3.1E-2</v>
      </c>
      <c r="U327" s="5">
        <v>186</v>
      </c>
      <c r="V327" s="4">
        <v>239196</v>
      </c>
      <c r="W327" s="4"/>
      <c r="X327" s="3" t="s">
        <v>115</v>
      </c>
      <c r="Y327" s="3" t="s">
        <v>116</v>
      </c>
      <c r="Z327" s="3" t="s">
        <v>88</v>
      </c>
      <c r="AA327" s="3" t="s">
        <v>89</v>
      </c>
      <c r="AB327" s="3" t="s">
        <v>595</v>
      </c>
      <c r="AC327" s="3" t="s">
        <v>58</v>
      </c>
      <c r="AD327" s="3" t="s">
        <v>997</v>
      </c>
      <c r="AE327" s="3"/>
      <c r="AF327" s="3" t="s">
        <v>119</v>
      </c>
      <c r="AG327" s="3" t="s">
        <v>1262</v>
      </c>
      <c r="AH327" s="3" t="s">
        <v>80</v>
      </c>
      <c r="AI327" s="2" t="s">
        <v>667</v>
      </c>
      <c r="AJ327" s="3" t="s">
        <v>668</v>
      </c>
      <c r="AK327" s="3"/>
      <c r="AL327" s="3"/>
      <c r="AM327" s="4"/>
      <c r="AN327" s="6">
        <v>1.9E-2</v>
      </c>
      <c r="AO327" s="6"/>
      <c r="AP327" s="6"/>
      <c r="AQ327" s="3" t="s">
        <v>83</v>
      </c>
    </row>
    <row r="328" spans="1:43" x14ac:dyDescent="0.6">
      <c r="A328" s="2" t="s">
        <v>1269</v>
      </c>
      <c r="B328" s="2" t="s">
        <v>45</v>
      </c>
      <c r="C328" s="3"/>
      <c r="D328" s="3"/>
      <c r="E328" s="3" t="s">
        <v>837</v>
      </c>
      <c r="F328" s="3" t="s">
        <v>1270</v>
      </c>
      <c r="G328" s="2" t="s">
        <v>829</v>
      </c>
      <c r="H328" s="3" t="s">
        <v>830</v>
      </c>
      <c r="I328" s="3" t="s">
        <v>50</v>
      </c>
      <c r="J328" s="3" t="s">
        <v>109</v>
      </c>
      <c r="K328" s="2" t="s">
        <v>110</v>
      </c>
      <c r="L328" s="2" t="s">
        <v>110</v>
      </c>
      <c r="M328" s="2" t="s">
        <v>674</v>
      </c>
      <c r="N328" s="3" t="s">
        <v>675</v>
      </c>
      <c r="O328" s="3" t="s">
        <v>676</v>
      </c>
      <c r="P328" s="3" t="s">
        <v>677</v>
      </c>
      <c r="Q328" s="4">
        <v>3000</v>
      </c>
      <c r="R328" s="2" t="s">
        <v>56</v>
      </c>
      <c r="S328" s="5">
        <v>1277.3499999999999</v>
      </c>
      <c r="T328" s="6">
        <v>4.8000000000000001E-2</v>
      </c>
      <c r="U328" s="5">
        <v>144</v>
      </c>
      <c r="V328" s="4">
        <v>183938</v>
      </c>
      <c r="W328" s="4"/>
      <c r="X328" s="3" t="s">
        <v>115</v>
      </c>
      <c r="Y328" s="3" t="s">
        <v>678</v>
      </c>
      <c r="Z328" s="3" t="s">
        <v>88</v>
      </c>
      <c r="AA328" s="3" t="s">
        <v>351</v>
      </c>
      <c r="AB328" s="3" t="s">
        <v>272</v>
      </c>
      <c r="AC328" s="3" t="s">
        <v>58</v>
      </c>
      <c r="AD328" s="3"/>
      <c r="AE328" s="3"/>
      <c r="AF328" s="3" t="s">
        <v>119</v>
      </c>
      <c r="AG328" s="3" t="s">
        <v>1271</v>
      </c>
      <c r="AH328" s="3" t="s">
        <v>80</v>
      </c>
      <c r="AI328" s="2" t="s">
        <v>838</v>
      </c>
      <c r="AJ328" s="3" t="s">
        <v>839</v>
      </c>
      <c r="AK328" s="3"/>
      <c r="AL328" s="3"/>
      <c r="AM328" s="4"/>
      <c r="AN328" s="6">
        <v>1.4E-2</v>
      </c>
      <c r="AO328" s="6"/>
      <c r="AP328" s="6"/>
      <c r="AQ328" s="3" t="s">
        <v>83</v>
      </c>
    </row>
    <row r="329" spans="1:43" x14ac:dyDescent="0.6">
      <c r="A329" s="2" t="s">
        <v>1269</v>
      </c>
      <c r="B329" s="2" t="s">
        <v>45</v>
      </c>
      <c r="C329" s="3"/>
      <c r="D329" s="3"/>
      <c r="E329" s="3" t="s">
        <v>1272</v>
      </c>
      <c r="F329" s="3" t="s">
        <v>1270</v>
      </c>
      <c r="G329" s="2" t="s">
        <v>829</v>
      </c>
      <c r="H329" s="3" t="s">
        <v>830</v>
      </c>
      <c r="I329" s="3" t="s">
        <v>50</v>
      </c>
      <c r="J329" s="3" t="s">
        <v>109</v>
      </c>
      <c r="K329" s="2" t="s">
        <v>110</v>
      </c>
      <c r="L329" s="2" t="s">
        <v>110</v>
      </c>
      <c r="M329" s="2" t="s">
        <v>674</v>
      </c>
      <c r="N329" s="3" t="s">
        <v>675</v>
      </c>
      <c r="O329" s="3" t="s">
        <v>676</v>
      </c>
      <c r="P329" s="3" t="s">
        <v>677</v>
      </c>
      <c r="Q329" s="4">
        <v>9000</v>
      </c>
      <c r="R329" s="2" t="s">
        <v>56</v>
      </c>
      <c r="S329" s="5">
        <v>1277.3499999999999</v>
      </c>
      <c r="T329" s="6">
        <v>4.8000000000000001E-2</v>
      </c>
      <c r="U329" s="5">
        <v>432</v>
      </c>
      <c r="V329" s="4">
        <v>551815</v>
      </c>
      <c r="W329" s="4"/>
      <c r="X329" s="3" t="s">
        <v>115</v>
      </c>
      <c r="Y329" s="3" t="s">
        <v>678</v>
      </c>
      <c r="Z329" s="3" t="s">
        <v>88</v>
      </c>
      <c r="AA329" s="3" t="s">
        <v>351</v>
      </c>
      <c r="AB329" s="3" t="s">
        <v>272</v>
      </c>
      <c r="AC329" s="3" t="s">
        <v>58</v>
      </c>
      <c r="AD329" s="3"/>
      <c r="AE329" s="3"/>
      <c r="AF329" s="3" t="s">
        <v>119</v>
      </c>
      <c r="AG329" s="3" t="s">
        <v>1271</v>
      </c>
      <c r="AH329" s="3" t="s">
        <v>80</v>
      </c>
      <c r="AI329" s="2" t="s">
        <v>1273</v>
      </c>
      <c r="AJ329" s="3" t="s">
        <v>1274</v>
      </c>
      <c r="AK329" s="3"/>
      <c r="AL329" s="3"/>
      <c r="AM329" s="4"/>
      <c r="AN329" s="6">
        <v>1.4E-2</v>
      </c>
      <c r="AO329" s="6"/>
      <c r="AP329" s="6"/>
      <c r="AQ329" s="3" t="s">
        <v>83</v>
      </c>
    </row>
    <row r="330" spans="1:43" x14ac:dyDescent="0.6">
      <c r="A330" s="2" t="s">
        <v>1275</v>
      </c>
      <c r="B330" s="2" t="s">
        <v>239</v>
      </c>
      <c r="C330" s="3"/>
      <c r="D330" s="3"/>
      <c r="E330" s="3" t="s">
        <v>1116</v>
      </c>
      <c r="F330" s="3" t="s">
        <v>1276</v>
      </c>
      <c r="G330" s="2" t="s">
        <v>771</v>
      </c>
      <c r="H330" s="3" t="s">
        <v>772</v>
      </c>
      <c r="I330" s="3" t="s">
        <v>50</v>
      </c>
      <c r="J330" s="3" t="s">
        <v>687</v>
      </c>
      <c r="K330" s="2" t="s">
        <v>347</v>
      </c>
      <c r="L330" s="2" t="s">
        <v>461</v>
      </c>
      <c r="M330" s="2" t="s">
        <v>773</v>
      </c>
      <c r="N330" s="3" t="s">
        <v>774</v>
      </c>
      <c r="O330" s="3" t="s">
        <v>775</v>
      </c>
      <c r="P330" s="3" t="s">
        <v>776</v>
      </c>
      <c r="Q330" s="4">
        <v>50000</v>
      </c>
      <c r="R330" s="2"/>
      <c r="S330" s="5">
        <v>0</v>
      </c>
      <c r="T330" s="6">
        <v>106</v>
      </c>
      <c r="U330" s="5">
        <v>0</v>
      </c>
      <c r="V330" s="4">
        <v>5300000</v>
      </c>
      <c r="W330" s="4">
        <v>530000</v>
      </c>
      <c r="X330" s="3" t="s">
        <v>115</v>
      </c>
      <c r="Y330" s="3" t="s">
        <v>777</v>
      </c>
      <c r="Z330" s="3" t="s">
        <v>74</v>
      </c>
      <c r="AA330" s="3" t="s">
        <v>75</v>
      </c>
      <c r="AB330" s="3" t="s">
        <v>778</v>
      </c>
      <c r="AC330" s="3" t="s">
        <v>248</v>
      </c>
      <c r="AD330" s="3" t="s">
        <v>1277</v>
      </c>
      <c r="AE330" s="3" t="s">
        <v>777</v>
      </c>
      <c r="AF330" s="3" t="s">
        <v>353</v>
      </c>
      <c r="AG330" s="3" t="s">
        <v>1278</v>
      </c>
      <c r="AH330" s="3" t="s">
        <v>80</v>
      </c>
      <c r="AI330" s="2" t="s">
        <v>1121</v>
      </c>
      <c r="AJ330" s="3" t="s">
        <v>1122</v>
      </c>
      <c r="AK330" s="3"/>
      <c r="AL330" s="3"/>
      <c r="AM330" s="4"/>
      <c r="AN330" s="6">
        <v>0.05</v>
      </c>
      <c r="AO330" s="6">
        <v>0.05</v>
      </c>
      <c r="AP330" s="6"/>
      <c r="AQ330" s="3" t="s">
        <v>135</v>
      </c>
    </row>
    <row r="331" spans="1:43" x14ac:dyDescent="0.6">
      <c r="A331" s="2" t="s">
        <v>1275</v>
      </c>
      <c r="B331" s="2" t="s">
        <v>239</v>
      </c>
      <c r="C331" s="3"/>
      <c r="D331" s="3"/>
      <c r="E331" s="3" t="s">
        <v>1112</v>
      </c>
      <c r="F331" s="3" t="s">
        <v>1276</v>
      </c>
      <c r="G331" s="2" t="s">
        <v>771</v>
      </c>
      <c r="H331" s="3" t="s">
        <v>772</v>
      </c>
      <c r="I331" s="3" t="s">
        <v>50</v>
      </c>
      <c r="J331" s="3" t="s">
        <v>687</v>
      </c>
      <c r="K331" s="2" t="s">
        <v>347</v>
      </c>
      <c r="L331" s="2" t="s">
        <v>461</v>
      </c>
      <c r="M331" s="2" t="s">
        <v>773</v>
      </c>
      <c r="N331" s="3" t="s">
        <v>774</v>
      </c>
      <c r="O331" s="3" t="s">
        <v>775</v>
      </c>
      <c r="P331" s="3" t="s">
        <v>776</v>
      </c>
      <c r="Q331" s="4">
        <v>10000</v>
      </c>
      <c r="R331" s="2"/>
      <c r="S331" s="5">
        <v>0</v>
      </c>
      <c r="T331" s="6">
        <v>106</v>
      </c>
      <c r="U331" s="5">
        <v>0</v>
      </c>
      <c r="V331" s="4">
        <v>1060000</v>
      </c>
      <c r="W331" s="4">
        <v>106000</v>
      </c>
      <c r="X331" s="3" t="s">
        <v>115</v>
      </c>
      <c r="Y331" s="3" t="s">
        <v>777</v>
      </c>
      <c r="Z331" s="3" t="s">
        <v>74</v>
      </c>
      <c r="AA331" s="3" t="s">
        <v>75</v>
      </c>
      <c r="AB331" s="3" t="s">
        <v>778</v>
      </c>
      <c r="AC331" s="3" t="s">
        <v>248</v>
      </c>
      <c r="AD331" s="3" t="s">
        <v>1277</v>
      </c>
      <c r="AE331" s="3" t="s">
        <v>537</v>
      </c>
      <c r="AF331" s="3" t="s">
        <v>353</v>
      </c>
      <c r="AG331" s="3" t="s">
        <v>1278</v>
      </c>
      <c r="AH331" s="3" t="s">
        <v>80</v>
      </c>
      <c r="AI331" s="2" t="s">
        <v>1113</v>
      </c>
      <c r="AJ331" s="3" t="s">
        <v>1114</v>
      </c>
      <c r="AK331" s="3"/>
      <c r="AL331" s="3"/>
      <c r="AM331" s="4"/>
      <c r="AN331" s="6">
        <v>0.05</v>
      </c>
      <c r="AO331" s="6">
        <v>0.05</v>
      </c>
      <c r="AP331" s="6"/>
      <c r="AQ331" s="3" t="s">
        <v>135</v>
      </c>
    </row>
    <row r="332" spans="1:43" x14ac:dyDescent="0.6">
      <c r="A332" s="2" t="s">
        <v>1275</v>
      </c>
      <c r="B332" s="2" t="s">
        <v>239</v>
      </c>
      <c r="C332" s="3"/>
      <c r="D332" s="3"/>
      <c r="E332" s="3" t="s">
        <v>769</v>
      </c>
      <c r="F332" s="3" t="s">
        <v>1276</v>
      </c>
      <c r="G332" s="2" t="s">
        <v>771</v>
      </c>
      <c r="H332" s="3" t="s">
        <v>772</v>
      </c>
      <c r="I332" s="3" t="s">
        <v>50</v>
      </c>
      <c r="J332" s="3" t="s">
        <v>687</v>
      </c>
      <c r="K332" s="2" t="s">
        <v>347</v>
      </c>
      <c r="L332" s="2" t="s">
        <v>461</v>
      </c>
      <c r="M332" s="2" t="s">
        <v>1117</v>
      </c>
      <c r="N332" s="3" t="s">
        <v>1118</v>
      </c>
      <c r="O332" s="3" t="s">
        <v>1119</v>
      </c>
      <c r="P332" s="3" t="s">
        <v>1120</v>
      </c>
      <c r="Q332" s="4">
        <v>16000</v>
      </c>
      <c r="R332" s="2"/>
      <c r="S332" s="5">
        <v>0</v>
      </c>
      <c r="T332" s="6">
        <v>40</v>
      </c>
      <c r="U332" s="5">
        <v>0</v>
      </c>
      <c r="V332" s="4">
        <v>640000</v>
      </c>
      <c r="W332" s="4">
        <v>64000</v>
      </c>
      <c r="X332" s="3" t="s">
        <v>115</v>
      </c>
      <c r="Y332" s="3" t="s">
        <v>777</v>
      </c>
      <c r="Z332" s="3" t="s">
        <v>74</v>
      </c>
      <c r="AA332" s="3" t="s">
        <v>95</v>
      </c>
      <c r="AB332" s="3" t="s">
        <v>623</v>
      </c>
      <c r="AC332" s="3" t="s">
        <v>248</v>
      </c>
      <c r="AD332" s="3" t="s">
        <v>1277</v>
      </c>
      <c r="AE332" s="3" t="s">
        <v>1279</v>
      </c>
      <c r="AF332" s="3" t="s">
        <v>353</v>
      </c>
      <c r="AG332" s="3" t="s">
        <v>1278</v>
      </c>
      <c r="AH332" s="3" t="s">
        <v>80</v>
      </c>
      <c r="AI332" s="2" t="s">
        <v>781</v>
      </c>
      <c r="AJ332" s="3" t="s">
        <v>782</v>
      </c>
      <c r="AK332" s="3"/>
      <c r="AL332" s="3"/>
      <c r="AM332" s="4"/>
      <c r="AN332" s="6">
        <v>2.4E-2</v>
      </c>
      <c r="AO332" s="6">
        <v>2.4E-2</v>
      </c>
      <c r="AP332" s="6"/>
      <c r="AQ332" s="3" t="s">
        <v>83</v>
      </c>
    </row>
    <row r="333" spans="1:43" x14ac:dyDescent="0.6">
      <c r="A333" s="2" t="s">
        <v>1280</v>
      </c>
      <c r="B333" s="2" t="s">
        <v>45</v>
      </c>
      <c r="C333" s="3"/>
      <c r="D333" s="3"/>
      <c r="E333" s="3" t="s">
        <v>798</v>
      </c>
      <c r="F333" s="3" t="s">
        <v>1281</v>
      </c>
      <c r="G333" s="2" t="s">
        <v>786</v>
      </c>
      <c r="H333" s="3" t="s">
        <v>787</v>
      </c>
      <c r="I333" s="3" t="s">
        <v>50</v>
      </c>
      <c r="J333" s="3" t="s">
        <v>687</v>
      </c>
      <c r="K333" s="2" t="s">
        <v>347</v>
      </c>
      <c r="L333" s="2" t="s">
        <v>244</v>
      </c>
      <c r="M333" s="2" t="s">
        <v>799</v>
      </c>
      <c r="N333" s="3" t="s">
        <v>800</v>
      </c>
      <c r="O333" s="3" t="s">
        <v>801</v>
      </c>
      <c r="P333" s="3" t="s">
        <v>802</v>
      </c>
      <c r="Q333" s="4">
        <v>63000</v>
      </c>
      <c r="R333" s="2" t="s">
        <v>56</v>
      </c>
      <c r="S333" s="5">
        <v>1198.3399999999999</v>
      </c>
      <c r="T333" s="6">
        <v>1.7999999999999999E-2</v>
      </c>
      <c r="U333" s="5">
        <v>1134</v>
      </c>
      <c r="V333" s="4">
        <v>1358918</v>
      </c>
      <c r="W333" s="4"/>
      <c r="X333" s="3" t="s">
        <v>115</v>
      </c>
      <c r="Y333" s="3" t="s">
        <v>692</v>
      </c>
      <c r="Z333" s="3" t="s">
        <v>88</v>
      </c>
      <c r="AA333" s="3" t="s">
        <v>89</v>
      </c>
      <c r="AB333" s="3" t="s">
        <v>272</v>
      </c>
      <c r="AC333" s="3" t="s">
        <v>58</v>
      </c>
      <c r="AD333" s="3" t="s">
        <v>1282</v>
      </c>
      <c r="AE333" s="3"/>
      <c r="AF333" s="3" t="s">
        <v>353</v>
      </c>
      <c r="AG333" s="3" t="s">
        <v>1283</v>
      </c>
      <c r="AH333" s="3" t="s">
        <v>80</v>
      </c>
      <c r="AI333" s="2" t="s">
        <v>803</v>
      </c>
      <c r="AJ333" s="3" t="s">
        <v>804</v>
      </c>
      <c r="AK333" s="3"/>
      <c r="AL333" s="3"/>
      <c r="AM333" s="4"/>
      <c r="AN333" s="6">
        <v>1.4E-2</v>
      </c>
      <c r="AO333" s="6"/>
      <c r="AP333" s="6"/>
      <c r="AQ333" s="3" t="s">
        <v>83</v>
      </c>
    </row>
    <row r="334" spans="1:43" x14ac:dyDescent="0.6">
      <c r="A334" s="2" t="s">
        <v>1284</v>
      </c>
      <c r="B334" s="2" t="s">
        <v>239</v>
      </c>
      <c r="C334" s="3"/>
      <c r="D334" s="3"/>
      <c r="E334" s="3" t="s">
        <v>750</v>
      </c>
      <c r="F334" s="3" t="s">
        <v>1285</v>
      </c>
      <c r="G334" s="2" t="s">
        <v>741</v>
      </c>
      <c r="H334" s="3" t="s">
        <v>742</v>
      </c>
      <c r="I334" s="3" t="s">
        <v>50</v>
      </c>
      <c r="J334" s="3" t="s">
        <v>161</v>
      </c>
      <c r="K334" s="2" t="s">
        <v>347</v>
      </c>
      <c r="L334" s="2" t="s">
        <v>461</v>
      </c>
      <c r="M334" s="2" t="s">
        <v>1286</v>
      </c>
      <c r="N334" s="3" t="s">
        <v>1287</v>
      </c>
      <c r="O334" s="3"/>
      <c r="P334" s="3" t="s">
        <v>745</v>
      </c>
      <c r="Q334" s="4">
        <v>15000</v>
      </c>
      <c r="R334" s="2"/>
      <c r="S334" s="5">
        <v>0</v>
      </c>
      <c r="T334" s="6">
        <v>35</v>
      </c>
      <c r="U334" s="5">
        <v>0</v>
      </c>
      <c r="V334" s="4">
        <v>525000</v>
      </c>
      <c r="W334" s="4">
        <v>52500</v>
      </c>
      <c r="X334" s="3" t="s">
        <v>115</v>
      </c>
      <c r="Y334" s="3" t="s">
        <v>745</v>
      </c>
      <c r="Z334" s="3" t="s">
        <v>88</v>
      </c>
      <c r="AA334" s="3" t="s">
        <v>89</v>
      </c>
      <c r="AB334" s="3" t="s">
        <v>90</v>
      </c>
      <c r="AC334" s="3" t="s">
        <v>248</v>
      </c>
      <c r="AD334" s="3"/>
      <c r="AE334" s="3" t="s">
        <v>1288</v>
      </c>
      <c r="AF334" s="3" t="s">
        <v>353</v>
      </c>
      <c r="AG334" s="3" t="s">
        <v>1289</v>
      </c>
      <c r="AH334" s="3" t="s">
        <v>80</v>
      </c>
      <c r="AI334" s="2" t="s">
        <v>752</v>
      </c>
      <c r="AJ334" s="3" t="s">
        <v>753</v>
      </c>
      <c r="AK334" s="3"/>
      <c r="AL334" s="3"/>
      <c r="AM334" s="4"/>
      <c r="AN334" s="6">
        <v>0.02</v>
      </c>
      <c r="AO334" s="6"/>
      <c r="AP334" s="6"/>
      <c r="AQ334" s="3" t="s">
        <v>83</v>
      </c>
    </row>
    <row r="335" spans="1:43" x14ac:dyDescent="0.6">
      <c r="A335" s="2" t="s">
        <v>1290</v>
      </c>
      <c r="B335" s="2" t="s">
        <v>239</v>
      </c>
      <c r="C335" s="3"/>
      <c r="D335" s="3"/>
      <c r="E335" s="3" t="s">
        <v>1291</v>
      </c>
      <c r="F335" s="3" t="s">
        <v>1292</v>
      </c>
      <c r="G335" s="2" t="s">
        <v>741</v>
      </c>
      <c r="H335" s="3" t="s">
        <v>742</v>
      </c>
      <c r="I335" s="3" t="s">
        <v>50</v>
      </c>
      <c r="J335" s="3" t="s">
        <v>161</v>
      </c>
      <c r="K335" s="2" t="s">
        <v>461</v>
      </c>
      <c r="L335" s="2" t="s">
        <v>461</v>
      </c>
      <c r="M335" s="2" t="s">
        <v>1293</v>
      </c>
      <c r="N335" s="3" t="s">
        <v>1294</v>
      </c>
      <c r="O335" s="3"/>
      <c r="P335" s="3" t="s">
        <v>1295</v>
      </c>
      <c r="Q335" s="4">
        <v>200</v>
      </c>
      <c r="R335" s="2"/>
      <c r="S335" s="5">
        <v>0</v>
      </c>
      <c r="T335" s="6">
        <v>320</v>
      </c>
      <c r="U335" s="5">
        <v>0</v>
      </c>
      <c r="V335" s="4">
        <v>64000</v>
      </c>
      <c r="W335" s="4">
        <v>6400</v>
      </c>
      <c r="X335" s="3" t="s">
        <v>115</v>
      </c>
      <c r="Y335" s="3" t="s">
        <v>745</v>
      </c>
      <c r="Z335" s="3" t="s">
        <v>88</v>
      </c>
      <c r="AA335" s="3" t="s">
        <v>351</v>
      </c>
      <c r="AB335" s="3" t="s">
        <v>1296</v>
      </c>
      <c r="AC335" s="3" t="s">
        <v>248</v>
      </c>
      <c r="AD335" s="3"/>
      <c r="AE335" s="3"/>
      <c r="AF335" s="3" t="s">
        <v>353</v>
      </c>
      <c r="AG335" s="3" t="s">
        <v>1297</v>
      </c>
      <c r="AH335" s="3" t="s">
        <v>80</v>
      </c>
      <c r="AI335" s="2" t="s">
        <v>1298</v>
      </c>
      <c r="AJ335" s="3" t="s">
        <v>1299</v>
      </c>
      <c r="AK335" s="3"/>
      <c r="AL335" s="3"/>
      <c r="AM335" s="4"/>
      <c r="AN335" s="6">
        <v>0.21</v>
      </c>
      <c r="AO335" s="6"/>
      <c r="AP335" s="6"/>
      <c r="AQ335" s="3" t="s">
        <v>123</v>
      </c>
    </row>
    <row r="336" spans="1:43" x14ac:dyDescent="0.6">
      <c r="A336" s="2" t="s">
        <v>1290</v>
      </c>
      <c r="B336" s="2" t="s">
        <v>239</v>
      </c>
      <c r="C336" s="3"/>
      <c r="D336" s="3"/>
      <c r="E336" s="3" t="s">
        <v>1291</v>
      </c>
      <c r="F336" s="3" t="s">
        <v>1292</v>
      </c>
      <c r="G336" s="2" t="s">
        <v>741</v>
      </c>
      <c r="H336" s="3" t="s">
        <v>742</v>
      </c>
      <c r="I336" s="3" t="s">
        <v>50</v>
      </c>
      <c r="J336" s="3" t="s">
        <v>161</v>
      </c>
      <c r="K336" s="2" t="s">
        <v>461</v>
      </c>
      <c r="L336" s="2" t="s">
        <v>461</v>
      </c>
      <c r="M336" s="2" t="s">
        <v>1300</v>
      </c>
      <c r="N336" s="3" t="s">
        <v>1301</v>
      </c>
      <c r="O336" s="3"/>
      <c r="P336" s="3" t="s">
        <v>1295</v>
      </c>
      <c r="Q336" s="4">
        <v>200</v>
      </c>
      <c r="R336" s="2"/>
      <c r="S336" s="5">
        <v>0</v>
      </c>
      <c r="T336" s="6">
        <v>60</v>
      </c>
      <c r="U336" s="5">
        <v>0</v>
      </c>
      <c r="V336" s="4">
        <v>12000</v>
      </c>
      <c r="W336" s="4">
        <v>1200</v>
      </c>
      <c r="X336" s="3" t="s">
        <v>115</v>
      </c>
      <c r="Y336" s="3" t="s">
        <v>745</v>
      </c>
      <c r="Z336" s="3" t="s">
        <v>74</v>
      </c>
      <c r="AA336" s="3" t="s">
        <v>95</v>
      </c>
      <c r="AB336" s="3" t="s">
        <v>1302</v>
      </c>
      <c r="AC336" s="3" t="s">
        <v>248</v>
      </c>
      <c r="AD336" s="3"/>
      <c r="AE336" s="3"/>
      <c r="AF336" s="3" t="s">
        <v>353</v>
      </c>
      <c r="AG336" s="3" t="s">
        <v>1297</v>
      </c>
      <c r="AH336" s="3" t="s">
        <v>80</v>
      </c>
      <c r="AI336" s="2" t="s">
        <v>1298</v>
      </c>
      <c r="AJ336" s="3" t="s">
        <v>1299</v>
      </c>
      <c r="AK336" s="3"/>
      <c r="AL336" s="3"/>
      <c r="AM336" s="4"/>
      <c r="AN336" s="6">
        <v>2.5000000000000001E-2</v>
      </c>
      <c r="AO336" s="6"/>
      <c r="AP336" s="6"/>
      <c r="AQ336" s="3" t="s">
        <v>83</v>
      </c>
    </row>
    <row r="337" spans="1:43" x14ac:dyDescent="0.6">
      <c r="A337" s="2" t="s">
        <v>1290</v>
      </c>
      <c r="B337" s="2" t="s">
        <v>239</v>
      </c>
      <c r="C337" s="3"/>
      <c r="D337" s="3"/>
      <c r="E337" s="3" t="s">
        <v>1291</v>
      </c>
      <c r="F337" s="3" t="s">
        <v>1292</v>
      </c>
      <c r="G337" s="2" t="s">
        <v>741</v>
      </c>
      <c r="H337" s="3" t="s">
        <v>742</v>
      </c>
      <c r="I337" s="3" t="s">
        <v>50</v>
      </c>
      <c r="J337" s="3" t="s">
        <v>161</v>
      </c>
      <c r="K337" s="2" t="s">
        <v>461</v>
      </c>
      <c r="L337" s="2" t="s">
        <v>461</v>
      </c>
      <c r="M337" s="2" t="s">
        <v>1303</v>
      </c>
      <c r="N337" s="3" t="s">
        <v>1304</v>
      </c>
      <c r="O337" s="3"/>
      <c r="P337" s="3" t="s">
        <v>745</v>
      </c>
      <c r="Q337" s="4">
        <v>200</v>
      </c>
      <c r="R337" s="2"/>
      <c r="S337" s="5">
        <v>0</v>
      </c>
      <c r="T337" s="6">
        <v>39</v>
      </c>
      <c r="U337" s="5">
        <v>0</v>
      </c>
      <c r="V337" s="4">
        <v>7800</v>
      </c>
      <c r="W337" s="4">
        <v>780</v>
      </c>
      <c r="X337" s="3" t="s">
        <v>115</v>
      </c>
      <c r="Y337" s="3" t="s">
        <v>745</v>
      </c>
      <c r="Z337" s="3" t="s">
        <v>88</v>
      </c>
      <c r="AA337" s="3" t="s">
        <v>89</v>
      </c>
      <c r="AB337" s="3" t="s">
        <v>90</v>
      </c>
      <c r="AC337" s="3" t="s">
        <v>248</v>
      </c>
      <c r="AD337" s="3"/>
      <c r="AE337" s="3"/>
      <c r="AF337" s="3" t="s">
        <v>353</v>
      </c>
      <c r="AG337" s="3" t="s">
        <v>1297</v>
      </c>
      <c r="AH337" s="3" t="s">
        <v>80</v>
      </c>
      <c r="AI337" s="2" t="s">
        <v>1298</v>
      </c>
      <c r="AJ337" s="3" t="s">
        <v>1299</v>
      </c>
      <c r="AK337" s="3"/>
      <c r="AL337" s="3"/>
      <c r="AM337" s="4"/>
      <c r="AN337" s="6">
        <v>0.02</v>
      </c>
      <c r="AO337" s="6"/>
      <c r="AP337" s="6"/>
      <c r="AQ337" s="3" t="s">
        <v>83</v>
      </c>
    </row>
    <row r="338" spans="1:43" x14ac:dyDescent="0.6">
      <c r="A338" s="2" t="s">
        <v>1290</v>
      </c>
      <c r="B338" s="2" t="s">
        <v>239</v>
      </c>
      <c r="C338" s="3"/>
      <c r="D338" s="3"/>
      <c r="E338" s="3" t="s">
        <v>1291</v>
      </c>
      <c r="F338" s="3" t="s">
        <v>1292</v>
      </c>
      <c r="G338" s="2" t="s">
        <v>741</v>
      </c>
      <c r="H338" s="3" t="s">
        <v>742</v>
      </c>
      <c r="I338" s="3" t="s">
        <v>50</v>
      </c>
      <c r="J338" s="3" t="s">
        <v>161</v>
      </c>
      <c r="K338" s="2" t="s">
        <v>461</v>
      </c>
      <c r="L338" s="2" t="s">
        <v>461</v>
      </c>
      <c r="M338" s="2" t="s">
        <v>1303</v>
      </c>
      <c r="N338" s="3" t="s">
        <v>1304</v>
      </c>
      <c r="O338" s="3"/>
      <c r="P338" s="3" t="s">
        <v>745</v>
      </c>
      <c r="Q338" s="4">
        <v>1000</v>
      </c>
      <c r="R338" s="2"/>
      <c r="S338" s="5">
        <v>0</v>
      </c>
      <c r="T338" s="6">
        <v>39</v>
      </c>
      <c r="U338" s="5">
        <v>0</v>
      </c>
      <c r="V338" s="4">
        <v>39000</v>
      </c>
      <c r="W338" s="4">
        <v>3900</v>
      </c>
      <c r="X338" s="3" t="s">
        <v>115</v>
      </c>
      <c r="Y338" s="3" t="s">
        <v>745</v>
      </c>
      <c r="Z338" s="3" t="s">
        <v>88</v>
      </c>
      <c r="AA338" s="3" t="s">
        <v>89</v>
      </c>
      <c r="AB338" s="3" t="s">
        <v>90</v>
      </c>
      <c r="AC338" s="3" t="s">
        <v>248</v>
      </c>
      <c r="AD338" s="3"/>
      <c r="AE338" s="3"/>
      <c r="AF338" s="3" t="s">
        <v>353</v>
      </c>
      <c r="AG338" s="3" t="s">
        <v>1297</v>
      </c>
      <c r="AH338" s="3" t="s">
        <v>80</v>
      </c>
      <c r="AI338" s="2" t="s">
        <v>1298</v>
      </c>
      <c r="AJ338" s="3" t="s">
        <v>1299</v>
      </c>
      <c r="AK338" s="3"/>
      <c r="AL338" s="3"/>
      <c r="AM338" s="4"/>
      <c r="AN338" s="6">
        <v>0.02</v>
      </c>
      <c r="AO338" s="6"/>
      <c r="AP338" s="6"/>
      <c r="AQ338" s="3" t="s">
        <v>83</v>
      </c>
    </row>
    <row r="339" spans="1:43" x14ac:dyDescent="0.6">
      <c r="A339" s="2" t="s">
        <v>1290</v>
      </c>
      <c r="B339" s="2" t="s">
        <v>239</v>
      </c>
      <c r="C339" s="3"/>
      <c r="D339" s="3"/>
      <c r="E339" s="3" t="s">
        <v>1291</v>
      </c>
      <c r="F339" s="3" t="s">
        <v>1292</v>
      </c>
      <c r="G339" s="2" t="s">
        <v>741</v>
      </c>
      <c r="H339" s="3" t="s">
        <v>742</v>
      </c>
      <c r="I339" s="3" t="s">
        <v>50</v>
      </c>
      <c r="J339" s="3" t="s">
        <v>161</v>
      </c>
      <c r="K339" s="2" t="s">
        <v>461</v>
      </c>
      <c r="L339" s="2" t="s">
        <v>461</v>
      </c>
      <c r="M339" s="2" t="s">
        <v>1305</v>
      </c>
      <c r="N339" s="3" t="s">
        <v>1306</v>
      </c>
      <c r="O339" s="3"/>
      <c r="P339" s="3" t="s">
        <v>745</v>
      </c>
      <c r="Q339" s="4">
        <v>200</v>
      </c>
      <c r="R339" s="2"/>
      <c r="S339" s="5">
        <v>0</v>
      </c>
      <c r="T339" s="6">
        <v>130</v>
      </c>
      <c r="U339" s="5">
        <v>0</v>
      </c>
      <c r="V339" s="4">
        <v>26000</v>
      </c>
      <c r="W339" s="4">
        <v>2600</v>
      </c>
      <c r="X339" s="3" t="s">
        <v>115</v>
      </c>
      <c r="Y339" s="3" t="s">
        <v>745</v>
      </c>
      <c r="Z339" s="3" t="s">
        <v>74</v>
      </c>
      <c r="AA339" s="3" t="s">
        <v>75</v>
      </c>
      <c r="AB339" s="3" t="s">
        <v>519</v>
      </c>
      <c r="AC339" s="3" t="s">
        <v>248</v>
      </c>
      <c r="AD339" s="3"/>
      <c r="AE339" s="3"/>
      <c r="AF339" s="3" t="s">
        <v>353</v>
      </c>
      <c r="AG339" s="3" t="s">
        <v>1297</v>
      </c>
      <c r="AH339" s="3" t="s">
        <v>80</v>
      </c>
      <c r="AI339" s="2" t="s">
        <v>1298</v>
      </c>
      <c r="AJ339" s="3" t="s">
        <v>1299</v>
      </c>
      <c r="AK339" s="3"/>
      <c r="AL339" s="3"/>
      <c r="AM339" s="4"/>
      <c r="AN339" s="6">
        <v>0.08</v>
      </c>
      <c r="AO339" s="6"/>
      <c r="AP339" s="6"/>
      <c r="AQ339" s="3" t="s">
        <v>83</v>
      </c>
    </row>
    <row r="340" spans="1:43" x14ac:dyDescent="0.6">
      <c r="A340" s="2" t="s">
        <v>1290</v>
      </c>
      <c r="B340" s="2" t="s">
        <v>239</v>
      </c>
      <c r="C340" s="3"/>
      <c r="D340" s="3"/>
      <c r="E340" s="3" t="s">
        <v>1291</v>
      </c>
      <c r="F340" s="3" t="s">
        <v>1292</v>
      </c>
      <c r="G340" s="2" t="s">
        <v>741</v>
      </c>
      <c r="H340" s="3" t="s">
        <v>742</v>
      </c>
      <c r="I340" s="3" t="s">
        <v>50</v>
      </c>
      <c r="J340" s="3" t="s">
        <v>161</v>
      </c>
      <c r="K340" s="2" t="s">
        <v>461</v>
      </c>
      <c r="L340" s="2" t="s">
        <v>461</v>
      </c>
      <c r="M340" s="2" t="s">
        <v>1307</v>
      </c>
      <c r="N340" s="3" t="s">
        <v>1308</v>
      </c>
      <c r="O340" s="3"/>
      <c r="P340" s="3" t="s">
        <v>1134</v>
      </c>
      <c r="Q340" s="4">
        <v>200</v>
      </c>
      <c r="R340" s="2"/>
      <c r="S340" s="5">
        <v>0</v>
      </c>
      <c r="T340" s="6">
        <v>121</v>
      </c>
      <c r="U340" s="5">
        <v>0</v>
      </c>
      <c r="V340" s="4">
        <v>24200</v>
      </c>
      <c r="W340" s="4">
        <v>2420</v>
      </c>
      <c r="X340" s="3" t="s">
        <v>115</v>
      </c>
      <c r="Y340" s="3" t="s">
        <v>745</v>
      </c>
      <c r="Z340" s="3" t="s">
        <v>88</v>
      </c>
      <c r="AA340" s="3" t="s">
        <v>117</v>
      </c>
      <c r="AB340" s="3" t="s">
        <v>1309</v>
      </c>
      <c r="AC340" s="3" t="s">
        <v>248</v>
      </c>
      <c r="AD340" s="3"/>
      <c r="AE340" s="3"/>
      <c r="AF340" s="3" t="s">
        <v>353</v>
      </c>
      <c r="AG340" s="3" t="s">
        <v>1297</v>
      </c>
      <c r="AH340" s="3" t="s">
        <v>80</v>
      </c>
      <c r="AI340" s="2" t="s">
        <v>1298</v>
      </c>
      <c r="AJ340" s="3" t="s">
        <v>1299</v>
      </c>
      <c r="AK340" s="3"/>
      <c r="AL340" s="3"/>
      <c r="AM340" s="4"/>
      <c r="AN340" s="6">
        <v>9.5000000000000001E-2</v>
      </c>
      <c r="AO340" s="6"/>
      <c r="AP340" s="6"/>
      <c r="AQ340" s="3" t="s">
        <v>123</v>
      </c>
    </row>
    <row r="341" spans="1:43" x14ac:dyDescent="0.6">
      <c r="A341" s="2" t="s">
        <v>1290</v>
      </c>
      <c r="B341" s="2" t="s">
        <v>239</v>
      </c>
      <c r="C341" s="3"/>
      <c r="D341" s="3"/>
      <c r="E341" s="3" t="s">
        <v>1291</v>
      </c>
      <c r="F341" s="3" t="s">
        <v>1292</v>
      </c>
      <c r="G341" s="2" t="s">
        <v>741</v>
      </c>
      <c r="H341" s="3" t="s">
        <v>742</v>
      </c>
      <c r="I341" s="3" t="s">
        <v>50</v>
      </c>
      <c r="J341" s="3" t="s">
        <v>161</v>
      </c>
      <c r="K341" s="2" t="s">
        <v>461</v>
      </c>
      <c r="L341" s="2" t="s">
        <v>461</v>
      </c>
      <c r="M341" s="2" t="s">
        <v>1310</v>
      </c>
      <c r="N341" s="3" t="s">
        <v>1311</v>
      </c>
      <c r="O341" s="3"/>
      <c r="P341" s="3" t="s">
        <v>745</v>
      </c>
      <c r="Q341" s="4">
        <v>100</v>
      </c>
      <c r="R341" s="2"/>
      <c r="S341" s="5">
        <v>0</v>
      </c>
      <c r="T341" s="6">
        <v>229</v>
      </c>
      <c r="U341" s="5">
        <v>0</v>
      </c>
      <c r="V341" s="4">
        <v>22900</v>
      </c>
      <c r="W341" s="4">
        <v>2290</v>
      </c>
      <c r="X341" s="3" t="s">
        <v>115</v>
      </c>
      <c r="Y341" s="3" t="s">
        <v>745</v>
      </c>
      <c r="Z341" s="3" t="s">
        <v>88</v>
      </c>
      <c r="AA341" s="3" t="s">
        <v>117</v>
      </c>
      <c r="AB341" s="3" t="s">
        <v>1312</v>
      </c>
      <c r="AC341" s="3" t="s">
        <v>248</v>
      </c>
      <c r="AD341" s="3"/>
      <c r="AE341" s="3"/>
      <c r="AF341" s="3" t="s">
        <v>353</v>
      </c>
      <c r="AG341" s="3" t="s">
        <v>1297</v>
      </c>
      <c r="AH341" s="3" t="s">
        <v>80</v>
      </c>
      <c r="AI341" s="2" t="s">
        <v>1298</v>
      </c>
      <c r="AJ341" s="3" t="s">
        <v>1299</v>
      </c>
      <c r="AK341" s="3"/>
      <c r="AL341" s="3"/>
      <c r="AM341" s="4"/>
      <c r="AN341" s="6">
        <v>0.16</v>
      </c>
      <c r="AO341" s="6"/>
      <c r="AP341" s="6"/>
      <c r="AQ341" s="3" t="s">
        <v>123</v>
      </c>
    </row>
    <row r="342" spans="1:43" x14ac:dyDescent="0.6">
      <c r="A342" s="2" t="s">
        <v>1290</v>
      </c>
      <c r="B342" s="2" t="s">
        <v>239</v>
      </c>
      <c r="C342" s="3"/>
      <c r="D342" s="3"/>
      <c r="E342" s="3" t="s">
        <v>1291</v>
      </c>
      <c r="F342" s="3" t="s">
        <v>1292</v>
      </c>
      <c r="G342" s="2" t="s">
        <v>741</v>
      </c>
      <c r="H342" s="3" t="s">
        <v>742</v>
      </c>
      <c r="I342" s="3" t="s">
        <v>50</v>
      </c>
      <c r="J342" s="3" t="s">
        <v>161</v>
      </c>
      <c r="K342" s="2" t="s">
        <v>461</v>
      </c>
      <c r="L342" s="2" t="s">
        <v>461</v>
      </c>
      <c r="M342" s="2" t="s">
        <v>1313</v>
      </c>
      <c r="N342" s="3" t="s">
        <v>1314</v>
      </c>
      <c r="O342" s="3"/>
      <c r="P342" s="3" t="s">
        <v>1315</v>
      </c>
      <c r="Q342" s="4">
        <v>200</v>
      </c>
      <c r="R342" s="2"/>
      <c r="S342" s="5">
        <v>0</v>
      </c>
      <c r="T342" s="6">
        <v>85</v>
      </c>
      <c r="U342" s="5">
        <v>0</v>
      </c>
      <c r="V342" s="4">
        <v>17000</v>
      </c>
      <c r="W342" s="4">
        <v>1700</v>
      </c>
      <c r="X342" s="3" t="s">
        <v>115</v>
      </c>
      <c r="Y342" s="3" t="s">
        <v>745</v>
      </c>
      <c r="Z342" s="3" t="s">
        <v>88</v>
      </c>
      <c r="AA342" s="3" t="s">
        <v>117</v>
      </c>
      <c r="AB342" s="3" t="s">
        <v>507</v>
      </c>
      <c r="AC342" s="3" t="s">
        <v>248</v>
      </c>
      <c r="AD342" s="3"/>
      <c r="AE342" s="3"/>
      <c r="AF342" s="3" t="s">
        <v>353</v>
      </c>
      <c r="AG342" s="3" t="s">
        <v>1297</v>
      </c>
      <c r="AH342" s="3" t="s">
        <v>80</v>
      </c>
      <c r="AI342" s="2" t="s">
        <v>1298</v>
      </c>
      <c r="AJ342" s="3" t="s">
        <v>1299</v>
      </c>
      <c r="AK342" s="3"/>
      <c r="AL342" s="3"/>
      <c r="AM342" s="4"/>
      <c r="AN342" s="6">
        <v>5.2499999999999998E-2</v>
      </c>
      <c r="AO342" s="6"/>
      <c r="AP342" s="6"/>
      <c r="AQ342" s="3" t="s">
        <v>123</v>
      </c>
    </row>
    <row r="343" spans="1:43" x14ac:dyDescent="0.6">
      <c r="A343" s="2" t="s">
        <v>1290</v>
      </c>
      <c r="B343" s="2" t="s">
        <v>239</v>
      </c>
      <c r="C343" s="3"/>
      <c r="D343" s="3"/>
      <c r="E343" s="3" t="s">
        <v>1291</v>
      </c>
      <c r="F343" s="3" t="s">
        <v>1292</v>
      </c>
      <c r="G343" s="2" t="s">
        <v>741</v>
      </c>
      <c r="H343" s="3" t="s">
        <v>742</v>
      </c>
      <c r="I343" s="3" t="s">
        <v>50</v>
      </c>
      <c r="J343" s="3" t="s">
        <v>161</v>
      </c>
      <c r="K343" s="2" t="s">
        <v>461</v>
      </c>
      <c r="L343" s="2" t="s">
        <v>461</v>
      </c>
      <c r="M343" s="2" t="s">
        <v>1313</v>
      </c>
      <c r="N343" s="3" t="s">
        <v>1314</v>
      </c>
      <c r="O343" s="3"/>
      <c r="P343" s="3" t="s">
        <v>1315</v>
      </c>
      <c r="Q343" s="4">
        <v>1000</v>
      </c>
      <c r="R343" s="2"/>
      <c r="S343" s="5">
        <v>0</v>
      </c>
      <c r="T343" s="6">
        <v>85</v>
      </c>
      <c r="U343" s="5">
        <v>0</v>
      </c>
      <c r="V343" s="4">
        <v>85000</v>
      </c>
      <c r="W343" s="4">
        <v>8500</v>
      </c>
      <c r="X343" s="3" t="s">
        <v>115</v>
      </c>
      <c r="Y343" s="3" t="s">
        <v>745</v>
      </c>
      <c r="Z343" s="3" t="s">
        <v>88</v>
      </c>
      <c r="AA343" s="3" t="s">
        <v>117</v>
      </c>
      <c r="AB343" s="3" t="s">
        <v>507</v>
      </c>
      <c r="AC343" s="3" t="s">
        <v>248</v>
      </c>
      <c r="AD343" s="3"/>
      <c r="AE343" s="3"/>
      <c r="AF343" s="3" t="s">
        <v>353</v>
      </c>
      <c r="AG343" s="3" t="s">
        <v>1297</v>
      </c>
      <c r="AH343" s="3" t="s">
        <v>80</v>
      </c>
      <c r="AI343" s="2" t="s">
        <v>1298</v>
      </c>
      <c r="AJ343" s="3" t="s">
        <v>1299</v>
      </c>
      <c r="AK343" s="3"/>
      <c r="AL343" s="3"/>
      <c r="AM343" s="4"/>
      <c r="AN343" s="6">
        <v>5.2499999999999998E-2</v>
      </c>
      <c r="AO343" s="6"/>
      <c r="AP343" s="6"/>
      <c r="AQ343" s="3" t="s">
        <v>123</v>
      </c>
    </row>
    <row r="344" spans="1:43" x14ac:dyDescent="0.6">
      <c r="A344" s="2" t="s">
        <v>1290</v>
      </c>
      <c r="B344" s="2" t="s">
        <v>239</v>
      </c>
      <c r="C344" s="3"/>
      <c r="D344" s="3"/>
      <c r="E344" s="3" t="s">
        <v>1291</v>
      </c>
      <c r="F344" s="3" t="s">
        <v>1292</v>
      </c>
      <c r="G344" s="2" t="s">
        <v>741</v>
      </c>
      <c r="H344" s="3" t="s">
        <v>742</v>
      </c>
      <c r="I344" s="3" t="s">
        <v>50</v>
      </c>
      <c r="J344" s="3" t="s">
        <v>161</v>
      </c>
      <c r="K344" s="2" t="s">
        <v>461</v>
      </c>
      <c r="L344" s="2" t="s">
        <v>461</v>
      </c>
      <c r="M344" s="2" t="s">
        <v>1316</v>
      </c>
      <c r="N344" s="3" t="s">
        <v>1317</v>
      </c>
      <c r="O344" s="3"/>
      <c r="P344" s="3" t="s">
        <v>1318</v>
      </c>
      <c r="Q344" s="4">
        <v>200</v>
      </c>
      <c r="R344" s="2"/>
      <c r="S344" s="5">
        <v>0</v>
      </c>
      <c r="T344" s="6">
        <v>85</v>
      </c>
      <c r="U344" s="5">
        <v>0</v>
      </c>
      <c r="V344" s="4">
        <v>17000</v>
      </c>
      <c r="W344" s="4">
        <v>1700</v>
      </c>
      <c r="X344" s="3" t="s">
        <v>115</v>
      </c>
      <c r="Y344" s="3" t="s">
        <v>745</v>
      </c>
      <c r="Z344" s="3" t="s">
        <v>88</v>
      </c>
      <c r="AA344" s="3" t="s">
        <v>117</v>
      </c>
      <c r="AB344" s="3" t="s">
        <v>1088</v>
      </c>
      <c r="AC344" s="3" t="s">
        <v>248</v>
      </c>
      <c r="AD344" s="3"/>
      <c r="AE344" s="3"/>
      <c r="AF344" s="3" t="s">
        <v>353</v>
      </c>
      <c r="AG344" s="3" t="s">
        <v>1297</v>
      </c>
      <c r="AH344" s="3" t="s">
        <v>80</v>
      </c>
      <c r="AI344" s="2" t="s">
        <v>1298</v>
      </c>
      <c r="AJ344" s="3" t="s">
        <v>1299</v>
      </c>
      <c r="AK344" s="3"/>
      <c r="AL344" s="3"/>
      <c r="AM344" s="4"/>
      <c r="AN344" s="6">
        <v>5.2499999999999998E-2</v>
      </c>
      <c r="AO344" s="6"/>
      <c r="AP344" s="6"/>
      <c r="AQ344" s="3" t="s">
        <v>123</v>
      </c>
    </row>
    <row r="345" spans="1:43" x14ac:dyDescent="0.6">
      <c r="A345" s="2" t="s">
        <v>1290</v>
      </c>
      <c r="B345" s="2" t="s">
        <v>239</v>
      </c>
      <c r="C345" s="3"/>
      <c r="D345" s="3"/>
      <c r="E345" s="3" t="s">
        <v>1291</v>
      </c>
      <c r="F345" s="3" t="s">
        <v>1292</v>
      </c>
      <c r="G345" s="2" t="s">
        <v>741</v>
      </c>
      <c r="H345" s="3" t="s">
        <v>742</v>
      </c>
      <c r="I345" s="3" t="s">
        <v>50</v>
      </c>
      <c r="J345" s="3" t="s">
        <v>161</v>
      </c>
      <c r="K345" s="2" t="s">
        <v>461</v>
      </c>
      <c r="L345" s="2" t="s">
        <v>461</v>
      </c>
      <c r="M345" s="2" t="s">
        <v>1316</v>
      </c>
      <c r="N345" s="3" t="s">
        <v>1317</v>
      </c>
      <c r="O345" s="3"/>
      <c r="P345" s="3" t="s">
        <v>1318</v>
      </c>
      <c r="Q345" s="4">
        <v>1000</v>
      </c>
      <c r="R345" s="2"/>
      <c r="S345" s="5">
        <v>0</v>
      </c>
      <c r="T345" s="6">
        <v>85</v>
      </c>
      <c r="U345" s="5">
        <v>0</v>
      </c>
      <c r="V345" s="4">
        <v>85000</v>
      </c>
      <c r="W345" s="4">
        <v>8500</v>
      </c>
      <c r="X345" s="3" t="s">
        <v>115</v>
      </c>
      <c r="Y345" s="3" t="s">
        <v>745</v>
      </c>
      <c r="Z345" s="3" t="s">
        <v>88</v>
      </c>
      <c r="AA345" s="3" t="s">
        <v>117</v>
      </c>
      <c r="AB345" s="3" t="s">
        <v>1088</v>
      </c>
      <c r="AC345" s="3" t="s">
        <v>248</v>
      </c>
      <c r="AD345" s="3"/>
      <c r="AE345" s="3"/>
      <c r="AF345" s="3" t="s">
        <v>353</v>
      </c>
      <c r="AG345" s="3" t="s">
        <v>1297</v>
      </c>
      <c r="AH345" s="3" t="s">
        <v>80</v>
      </c>
      <c r="AI345" s="2" t="s">
        <v>1298</v>
      </c>
      <c r="AJ345" s="3" t="s">
        <v>1299</v>
      </c>
      <c r="AK345" s="3"/>
      <c r="AL345" s="3"/>
      <c r="AM345" s="4"/>
      <c r="AN345" s="6">
        <v>5.2499999999999998E-2</v>
      </c>
      <c r="AO345" s="6"/>
      <c r="AP345" s="6"/>
      <c r="AQ345" s="3" t="s">
        <v>123</v>
      </c>
    </row>
    <row r="346" spans="1:43" x14ac:dyDescent="0.6">
      <c r="A346" s="2" t="s">
        <v>1290</v>
      </c>
      <c r="B346" s="2" t="s">
        <v>239</v>
      </c>
      <c r="C346" s="3"/>
      <c r="D346" s="3"/>
      <c r="E346" s="3" t="s">
        <v>1291</v>
      </c>
      <c r="F346" s="3" t="s">
        <v>1292</v>
      </c>
      <c r="G346" s="2" t="s">
        <v>741</v>
      </c>
      <c r="H346" s="3" t="s">
        <v>742</v>
      </c>
      <c r="I346" s="3" t="s">
        <v>50</v>
      </c>
      <c r="J346" s="3" t="s">
        <v>161</v>
      </c>
      <c r="K346" s="2" t="s">
        <v>461</v>
      </c>
      <c r="L346" s="2" t="s">
        <v>461</v>
      </c>
      <c r="M346" s="2" t="s">
        <v>1319</v>
      </c>
      <c r="N346" s="3" t="s">
        <v>1320</v>
      </c>
      <c r="O346" s="3"/>
      <c r="P346" s="3" t="s">
        <v>1318</v>
      </c>
      <c r="Q346" s="4">
        <v>200</v>
      </c>
      <c r="R346" s="2"/>
      <c r="S346" s="5">
        <v>0</v>
      </c>
      <c r="T346" s="6">
        <v>85</v>
      </c>
      <c r="U346" s="5">
        <v>0</v>
      </c>
      <c r="V346" s="4">
        <v>17000</v>
      </c>
      <c r="W346" s="4">
        <v>1700</v>
      </c>
      <c r="X346" s="3" t="s">
        <v>115</v>
      </c>
      <c r="Y346" s="3" t="s">
        <v>745</v>
      </c>
      <c r="Z346" s="3" t="s">
        <v>88</v>
      </c>
      <c r="AA346" s="3" t="s">
        <v>117</v>
      </c>
      <c r="AB346" s="3" t="s">
        <v>1088</v>
      </c>
      <c r="AC346" s="3" t="s">
        <v>248</v>
      </c>
      <c r="AD346" s="3"/>
      <c r="AE346" s="3"/>
      <c r="AF346" s="3" t="s">
        <v>353</v>
      </c>
      <c r="AG346" s="3" t="s">
        <v>1297</v>
      </c>
      <c r="AH346" s="3" t="s">
        <v>80</v>
      </c>
      <c r="AI346" s="2" t="s">
        <v>1298</v>
      </c>
      <c r="AJ346" s="3" t="s">
        <v>1299</v>
      </c>
      <c r="AK346" s="3"/>
      <c r="AL346" s="3"/>
      <c r="AM346" s="4"/>
      <c r="AN346" s="6">
        <v>5.2499999999999998E-2</v>
      </c>
      <c r="AO346" s="6"/>
      <c r="AP346" s="6"/>
      <c r="AQ346" s="3" t="s">
        <v>123</v>
      </c>
    </row>
    <row r="347" spans="1:43" x14ac:dyDescent="0.6">
      <c r="A347" s="2" t="s">
        <v>1290</v>
      </c>
      <c r="B347" s="2" t="s">
        <v>239</v>
      </c>
      <c r="C347" s="3"/>
      <c r="D347" s="3"/>
      <c r="E347" s="3" t="s">
        <v>1291</v>
      </c>
      <c r="F347" s="3" t="s">
        <v>1292</v>
      </c>
      <c r="G347" s="2" t="s">
        <v>741</v>
      </c>
      <c r="H347" s="3" t="s">
        <v>742</v>
      </c>
      <c r="I347" s="3" t="s">
        <v>50</v>
      </c>
      <c r="J347" s="3" t="s">
        <v>161</v>
      </c>
      <c r="K347" s="2" t="s">
        <v>461</v>
      </c>
      <c r="L347" s="2" t="s">
        <v>461</v>
      </c>
      <c r="M347" s="2" t="s">
        <v>1321</v>
      </c>
      <c r="N347" s="3" t="s">
        <v>1322</v>
      </c>
      <c r="O347" s="3" t="s">
        <v>1323</v>
      </c>
      <c r="P347" s="3" t="s">
        <v>1324</v>
      </c>
      <c r="Q347" s="4">
        <v>100</v>
      </c>
      <c r="R347" s="2"/>
      <c r="S347" s="5">
        <v>0</v>
      </c>
      <c r="T347" s="6">
        <v>112</v>
      </c>
      <c r="U347" s="5">
        <v>0</v>
      </c>
      <c r="V347" s="4">
        <v>11200</v>
      </c>
      <c r="W347" s="4">
        <v>1120</v>
      </c>
      <c r="X347" s="3" t="s">
        <v>115</v>
      </c>
      <c r="Y347" s="3" t="s">
        <v>745</v>
      </c>
      <c r="Z347" s="3" t="s">
        <v>74</v>
      </c>
      <c r="AA347" s="3" t="s">
        <v>75</v>
      </c>
      <c r="AB347" s="3" t="s">
        <v>230</v>
      </c>
      <c r="AC347" s="3" t="s">
        <v>248</v>
      </c>
      <c r="AD347" s="3"/>
      <c r="AE347" s="3"/>
      <c r="AF347" s="3" t="s">
        <v>353</v>
      </c>
      <c r="AG347" s="3" t="s">
        <v>1297</v>
      </c>
      <c r="AH347" s="3" t="s">
        <v>80</v>
      </c>
      <c r="AI347" s="2" t="s">
        <v>1298</v>
      </c>
      <c r="AJ347" s="3" t="s">
        <v>1299</v>
      </c>
      <c r="AK347" s="3"/>
      <c r="AL347" s="3"/>
      <c r="AM347" s="4"/>
      <c r="AN347" s="6">
        <v>7.0400000000000004E-2</v>
      </c>
      <c r="AO347" s="6"/>
      <c r="AP347" s="6"/>
      <c r="AQ347" s="3" t="s">
        <v>83</v>
      </c>
    </row>
    <row r="348" spans="1:43" x14ac:dyDescent="0.6">
      <c r="A348" s="2" t="s">
        <v>1290</v>
      </c>
      <c r="B348" s="2" t="s">
        <v>239</v>
      </c>
      <c r="C348" s="3"/>
      <c r="D348" s="3"/>
      <c r="E348" s="3" t="s">
        <v>1291</v>
      </c>
      <c r="F348" s="3" t="s">
        <v>1292</v>
      </c>
      <c r="G348" s="2" t="s">
        <v>741</v>
      </c>
      <c r="H348" s="3" t="s">
        <v>742</v>
      </c>
      <c r="I348" s="3" t="s">
        <v>50</v>
      </c>
      <c r="J348" s="3" t="s">
        <v>161</v>
      </c>
      <c r="K348" s="2" t="s">
        <v>461</v>
      </c>
      <c r="L348" s="2" t="s">
        <v>461</v>
      </c>
      <c r="M348" s="2" t="s">
        <v>1325</v>
      </c>
      <c r="N348" s="3" t="s">
        <v>1326</v>
      </c>
      <c r="O348" s="3"/>
      <c r="P348" s="3" t="s">
        <v>1327</v>
      </c>
      <c r="Q348" s="4">
        <v>900</v>
      </c>
      <c r="R348" s="2"/>
      <c r="S348" s="5">
        <v>0</v>
      </c>
      <c r="T348" s="6">
        <v>167</v>
      </c>
      <c r="U348" s="5">
        <v>0</v>
      </c>
      <c r="V348" s="4">
        <v>150300</v>
      </c>
      <c r="W348" s="4">
        <v>15030</v>
      </c>
      <c r="X348" s="3" t="s">
        <v>115</v>
      </c>
      <c r="Y348" s="3" t="s">
        <v>745</v>
      </c>
      <c r="Z348" s="3" t="s">
        <v>88</v>
      </c>
      <c r="AA348" s="3" t="s">
        <v>117</v>
      </c>
      <c r="AB348" s="3" t="s">
        <v>1328</v>
      </c>
      <c r="AC348" s="3" t="s">
        <v>248</v>
      </c>
      <c r="AD348" s="3"/>
      <c r="AE348" s="3"/>
      <c r="AF348" s="3" t="s">
        <v>353</v>
      </c>
      <c r="AG348" s="3" t="s">
        <v>1297</v>
      </c>
      <c r="AH348" s="3" t="s">
        <v>80</v>
      </c>
      <c r="AI348" s="2" t="s">
        <v>1298</v>
      </c>
      <c r="AJ348" s="3" t="s">
        <v>1299</v>
      </c>
      <c r="AK348" s="3"/>
      <c r="AL348" s="3"/>
      <c r="AM348" s="4"/>
      <c r="AN348" s="6">
        <v>0.123</v>
      </c>
      <c r="AO348" s="6"/>
      <c r="AP348" s="6"/>
      <c r="AQ348" s="3" t="s">
        <v>123</v>
      </c>
    </row>
    <row r="349" spans="1:43" x14ac:dyDescent="0.6">
      <c r="A349" s="2" t="s">
        <v>1290</v>
      </c>
      <c r="B349" s="2" t="s">
        <v>239</v>
      </c>
      <c r="C349" s="3"/>
      <c r="D349" s="3"/>
      <c r="E349" s="3" t="s">
        <v>1291</v>
      </c>
      <c r="F349" s="3" t="s">
        <v>1292</v>
      </c>
      <c r="G349" s="2" t="s">
        <v>741</v>
      </c>
      <c r="H349" s="3" t="s">
        <v>742</v>
      </c>
      <c r="I349" s="3" t="s">
        <v>50</v>
      </c>
      <c r="J349" s="3" t="s">
        <v>161</v>
      </c>
      <c r="K349" s="2" t="s">
        <v>461</v>
      </c>
      <c r="L349" s="2" t="s">
        <v>461</v>
      </c>
      <c r="M349" s="2" t="s">
        <v>1329</v>
      </c>
      <c r="N349" s="3" t="s">
        <v>1330</v>
      </c>
      <c r="O349" s="3"/>
      <c r="P349" s="3"/>
      <c r="Q349" s="4">
        <v>400</v>
      </c>
      <c r="R349" s="2"/>
      <c r="S349" s="5">
        <v>0</v>
      </c>
      <c r="T349" s="6">
        <v>76</v>
      </c>
      <c r="U349" s="5">
        <v>0</v>
      </c>
      <c r="V349" s="4">
        <v>30400</v>
      </c>
      <c r="W349" s="4">
        <v>3040</v>
      </c>
      <c r="X349" s="3" t="s">
        <v>115</v>
      </c>
      <c r="Y349" s="3" t="s">
        <v>745</v>
      </c>
      <c r="Z349" s="3" t="s">
        <v>88</v>
      </c>
      <c r="AA349" s="3" t="s">
        <v>89</v>
      </c>
      <c r="AB349" s="3" t="s">
        <v>1088</v>
      </c>
      <c r="AC349" s="3" t="s">
        <v>248</v>
      </c>
      <c r="AD349" s="3"/>
      <c r="AE349" s="3"/>
      <c r="AF349" s="3" t="s">
        <v>353</v>
      </c>
      <c r="AG349" s="3" t="s">
        <v>1297</v>
      </c>
      <c r="AH349" s="3" t="s">
        <v>80</v>
      </c>
      <c r="AI349" s="2" t="s">
        <v>1298</v>
      </c>
      <c r="AJ349" s="3" t="s">
        <v>1299</v>
      </c>
      <c r="AK349" s="3"/>
      <c r="AL349" s="3"/>
      <c r="AM349" s="4"/>
      <c r="AN349" s="6">
        <v>0.05</v>
      </c>
      <c r="AO349" s="6"/>
      <c r="AP349" s="6"/>
      <c r="AQ349" s="3" t="s">
        <v>123</v>
      </c>
    </row>
    <row r="350" spans="1:43" x14ac:dyDescent="0.6">
      <c r="A350" s="2" t="s">
        <v>1290</v>
      </c>
      <c r="B350" s="2" t="s">
        <v>239</v>
      </c>
      <c r="C350" s="3"/>
      <c r="D350" s="3"/>
      <c r="E350" s="3" t="s">
        <v>1291</v>
      </c>
      <c r="F350" s="3" t="s">
        <v>1292</v>
      </c>
      <c r="G350" s="2" t="s">
        <v>741</v>
      </c>
      <c r="H350" s="3" t="s">
        <v>742</v>
      </c>
      <c r="I350" s="3" t="s">
        <v>50</v>
      </c>
      <c r="J350" s="3" t="s">
        <v>161</v>
      </c>
      <c r="K350" s="2" t="s">
        <v>461</v>
      </c>
      <c r="L350" s="2" t="s">
        <v>461</v>
      </c>
      <c r="M350" s="2" t="s">
        <v>1331</v>
      </c>
      <c r="N350" s="3" t="s">
        <v>1332</v>
      </c>
      <c r="O350" s="3"/>
      <c r="P350" s="3" t="s">
        <v>1333</v>
      </c>
      <c r="Q350" s="4">
        <v>3000</v>
      </c>
      <c r="R350" s="2"/>
      <c r="S350" s="5">
        <v>0</v>
      </c>
      <c r="T350" s="6">
        <v>70</v>
      </c>
      <c r="U350" s="5">
        <v>0</v>
      </c>
      <c r="V350" s="4">
        <v>210000</v>
      </c>
      <c r="W350" s="4">
        <v>21000</v>
      </c>
      <c r="X350" s="3" t="s">
        <v>115</v>
      </c>
      <c r="Y350" s="3" t="s">
        <v>745</v>
      </c>
      <c r="Z350" s="3" t="s">
        <v>88</v>
      </c>
      <c r="AA350" s="3" t="s">
        <v>89</v>
      </c>
      <c r="AB350" s="3" t="s">
        <v>507</v>
      </c>
      <c r="AC350" s="3" t="s">
        <v>248</v>
      </c>
      <c r="AD350" s="3"/>
      <c r="AE350" s="3"/>
      <c r="AF350" s="3" t="s">
        <v>353</v>
      </c>
      <c r="AG350" s="3" t="s">
        <v>1297</v>
      </c>
      <c r="AH350" s="3" t="s">
        <v>80</v>
      </c>
      <c r="AI350" s="2" t="s">
        <v>1298</v>
      </c>
      <c r="AJ350" s="3" t="s">
        <v>1299</v>
      </c>
      <c r="AK350" s="3"/>
      <c r="AL350" s="3"/>
      <c r="AM350" s="4"/>
      <c r="AN350" s="6">
        <v>5.067E-2</v>
      </c>
      <c r="AO350" s="6"/>
      <c r="AP350" s="6"/>
      <c r="AQ350" s="3" t="s">
        <v>123</v>
      </c>
    </row>
    <row r="351" spans="1:43" x14ac:dyDescent="0.6">
      <c r="A351" s="2" t="s">
        <v>1290</v>
      </c>
      <c r="B351" s="2" t="s">
        <v>239</v>
      </c>
      <c r="C351" s="3"/>
      <c r="D351" s="3"/>
      <c r="E351" s="3" t="s">
        <v>1291</v>
      </c>
      <c r="F351" s="3" t="s">
        <v>1292</v>
      </c>
      <c r="G351" s="2" t="s">
        <v>741</v>
      </c>
      <c r="H351" s="3" t="s">
        <v>742</v>
      </c>
      <c r="I351" s="3" t="s">
        <v>50</v>
      </c>
      <c r="J351" s="3" t="s">
        <v>161</v>
      </c>
      <c r="K351" s="2" t="s">
        <v>461</v>
      </c>
      <c r="L351" s="2" t="s">
        <v>461</v>
      </c>
      <c r="M351" s="2" t="s">
        <v>1331</v>
      </c>
      <c r="N351" s="3" t="s">
        <v>1332</v>
      </c>
      <c r="O351" s="3"/>
      <c r="P351" s="3" t="s">
        <v>1333</v>
      </c>
      <c r="Q351" s="4">
        <v>200</v>
      </c>
      <c r="R351" s="2"/>
      <c r="S351" s="5">
        <v>0</v>
      </c>
      <c r="T351" s="6">
        <v>70</v>
      </c>
      <c r="U351" s="5">
        <v>0</v>
      </c>
      <c r="V351" s="4">
        <v>14000</v>
      </c>
      <c r="W351" s="4">
        <v>1400</v>
      </c>
      <c r="X351" s="3" t="s">
        <v>115</v>
      </c>
      <c r="Y351" s="3" t="s">
        <v>745</v>
      </c>
      <c r="Z351" s="3" t="s">
        <v>88</v>
      </c>
      <c r="AA351" s="3" t="s">
        <v>89</v>
      </c>
      <c r="AB351" s="3" t="s">
        <v>507</v>
      </c>
      <c r="AC351" s="3" t="s">
        <v>248</v>
      </c>
      <c r="AD351" s="3"/>
      <c r="AE351" s="3"/>
      <c r="AF351" s="3" t="s">
        <v>353</v>
      </c>
      <c r="AG351" s="3" t="s">
        <v>1297</v>
      </c>
      <c r="AH351" s="3" t="s">
        <v>80</v>
      </c>
      <c r="AI351" s="2" t="s">
        <v>1298</v>
      </c>
      <c r="AJ351" s="3" t="s">
        <v>1299</v>
      </c>
      <c r="AK351" s="3"/>
      <c r="AL351" s="3"/>
      <c r="AM351" s="4"/>
      <c r="AN351" s="6">
        <v>5.067E-2</v>
      </c>
      <c r="AO351" s="6"/>
      <c r="AP351" s="6"/>
      <c r="AQ351" s="3" t="s">
        <v>123</v>
      </c>
    </row>
    <row r="352" spans="1:43" x14ac:dyDescent="0.6">
      <c r="A352" s="2" t="s">
        <v>1290</v>
      </c>
      <c r="B352" s="2" t="s">
        <v>239</v>
      </c>
      <c r="C352" s="3"/>
      <c r="D352" s="3"/>
      <c r="E352" s="3" t="s">
        <v>1291</v>
      </c>
      <c r="F352" s="3" t="s">
        <v>1292</v>
      </c>
      <c r="G352" s="2" t="s">
        <v>741</v>
      </c>
      <c r="H352" s="3" t="s">
        <v>742</v>
      </c>
      <c r="I352" s="3" t="s">
        <v>50</v>
      </c>
      <c r="J352" s="3" t="s">
        <v>161</v>
      </c>
      <c r="K352" s="2" t="s">
        <v>461</v>
      </c>
      <c r="L352" s="2" t="s">
        <v>461</v>
      </c>
      <c r="M352" s="2" t="s">
        <v>473</v>
      </c>
      <c r="N352" s="3" t="s">
        <v>474</v>
      </c>
      <c r="O352" s="3"/>
      <c r="P352" s="3" t="s">
        <v>475</v>
      </c>
      <c r="Q352" s="4">
        <v>350</v>
      </c>
      <c r="R352" s="2"/>
      <c r="S352" s="5">
        <v>0</v>
      </c>
      <c r="T352" s="6">
        <v>35</v>
      </c>
      <c r="U352" s="5">
        <v>0</v>
      </c>
      <c r="V352" s="4">
        <v>12250</v>
      </c>
      <c r="W352" s="4">
        <v>1225</v>
      </c>
      <c r="X352" s="3" t="s">
        <v>115</v>
      </c>
      <c r="Y352" s="3" t="s">
        <v>745</v>
      </c>
      <c r="Z352" s="3" t="s">
        <v>88</v>
      </c>
      <c r="AA352" s="3" t="s">
        <v>89</v>
      </c>
      <c r="AB352" s="3" t="s">
        <v>90</v>
      </c>
      <c r="AC352" s="3" t="s">
        <v>248</v>
      </c>
      <c r="AD352" s="3"/>
      <c r="AE352" s="3"/>
      <c r="AF352" s="3" t="s">
        <v>353</v>
      </c>
      <c r="AG352" s="3" t="s">
        <v>1297</v>
      </c>
      <c r="AH352" s="3" t="s">
        <v>80</v>
      </c>
      <c r="AI352" s="2" t="s">
        <v>1298</v>
      </c>
      <c r="AJ352" s="3" t="s">
        <v>1299</v>
      </c>
      <c r="AK352" s="3"/>
      <c r="AL352" s="3"/>
      <c r="AM352" s="4"/>
      <c r="AN352" s="6">
        <v>0.02</v>
      </c>
      <c r="AO352" s="6"/>
      <c r="AP352" s="6"/>
      <c r="AQ352" s="3" t="s">
        <v>83</v>
      </c>
    </row>
    <row r="353" spans="1:43" x14ac:dyDescent="0.6">
      <c r="A353" s="2" t="s">
        <v>1290</v>
      </c>
      <c r="B353" s="2" t="s">
        <v>239</v>
      </c>
      <c r="C353" s="3"/>
      <c r="D353" s="3"/>
      <c r="E353" s="3" t="s">
        <v>1291</v>
      </c>
      <c r="F353" s="3" t="s">
        <v>1292</v>
      </c>
      <c r="G353" s="2" t="s">
        <v>741</v>
      </c>
      <c r="H353" s="3" t="s">
        <v>742</v>
      </c>
      <c r="I353" s="3" t="s">
        <v>50</v>
      </c>
      <c r="J353" s="3" t="s">
        <v>161</v>
      </c>
      <c r="K353" s="2" t="s">
        <v>461</v>
      </c>
      <c r="L353" s="2" t="s">
        <v>461</v>
      </c>
      <c r="M353" s="2" t="s">
        <v>473</v>
      </c>
      <c r="N353" s="3" t="s">
        <v>474</v>
      </c>
      <c r="O353" s="3"/>
      <c r="P353" s="3" t="s">
        <v>475</v>
      </c>
      <c r="Q353" s="4">
        <v>400</v>
      </c>
      <c r="R353" s="2"/>
      <c r="S353" s="5">
        <v>0</v>
      </c>
      <c r="T353" s="6">
        <v>39</v>
      </c>
      <c r="U353" s="5">
        <v>0</v>
      </c>
      <c r="V353" s="4">
        <v>15600</v>
      </c>
      <c r="W353" s="4">
        <v>1560</v>
      </c>
      <c r="X353" s="3" t="s">
        <v>115</v>
      </c>
      <c r="Y353" s="3" t="s">
        <v>745</v>
      </c>
      <c r="Z353" s="3" t="s">
        <v>88</v>
      </c>
      <c r="AA353" s="3" t="s">
        <v>89</v>
      </c>
      <c r="AB353" s="3" t="s">
        <v>90</v>
      </c>
      <c r="AC353" s="3" t="s">
        <v>248</v>
      </c>
      <c r="AD353" s="3"/>
      <c r="AE353" s="3"/>
      <c r="AF353" s="3" t="s">
        <v>353</v>
      </c>
      <c r="AG353" s="3" t="s">
        <v>1297</v>
      </c>
      <c r="AH353" s="3" t="s">
        <v>80</v>
      </c>
      <c r="AI353" s="2" t="s">
        <v>1298</v>
      </c>
      <c r="AJ353" s="3" t="s">
        <v>1299</v>
      </c>
      <c r="AK353" s="3"/>
      <c r="AL353" s="3"/>
      <c r="AM353" s="4"/>
      <c r="AN353" s="6">
        <v>0.02</v>
      </c>
      <c r="AO353" s="6"/>
      <c r="AP353" s="6"/>
      <c r="AQ353" s="3" t="s">
        <v>83</v>
      </c>
    </row>
    <row r="354" spans="1:43" x14ac:dyDescent="0.6">
      <c r="A354" s="2" t="s">
        <v>1290</v>
      </c>
      <c r="B354" s="2" t="s">
        <v>239</v>
      </c>
      <c r="C354" s="3"/>
      <c r="D354" s="3"/>
      <c r="E354" s="3" t="s">
        <v>1291</v>
      </c>
      <c r="F354" s="3" t="s">
        <v>1292</v>
      </c>
      <c r="G354" s="2" t="s">
        <v>741</v>
      </c>
      <c r="H354" s="3" t="s">
        <v>742</v>
      </c>
      <c r="I354" s="3" t="s">
        <v>50</v>
      </c>
      <c r="J354" s="3" t="s">
        <v>161</v>
      </c>
      <c r="K354" s="2" t="s">
        <v>461</v>
      </c>
      <c r="L354" s="2" t="s">
        <v>461</v>
      </c>
      <c r="M354" s="2" t="s">
        <v>473</v>
      </c>
      <c r="N354" s="3" t="s">
        <v>474</v>
      </c>
      <c r="O354" s="3"/>
      <c r="P354" s="3" t="s">
        <v>475</v>
      </c>
      <c r="Q354" s="4">
        <v>1000</v>
      </c>
      <c r="R354" s="2"/>
      <c r="S354" s="5">
        <v>0</v>
      </c>
      <c r="T354" s="6">
        <v>39</v>
      </c>
      <c r="U354" s="5">
        <v>0</v>
      </c>
      <c r="V354" s="4">
        <v>39000</v>
      </c>
      <c r="W354" s="4">
        <v>3900</v>
      </c>
      <c r="X354" s="3" t="s">
        <v>115</v>
      </c>
      <c r="Y354" s="3" t="s">
        <v>745</v>
      </c>
      <c r="Z354" s="3" t="s">
        <v>88</v>
      </c>
      <c r="AA354" s="3" t="s">
        <v>89</v>
      </c>
      <c r="AB354" s="3" t="s">
        <v>90</v>
      </c>
      <c r="AC354" s="3" t="s">
        <v>248</v>
      </c>
      <c r="AD354" s="3"/>
      <c r="AE354" s="3"/>
      <c r="AF354" s="3" t="s">
        <v>353</v>
      </c>
      <c r="AG354" s="3" t="s">
        <v>1297</v>
      </c>
      <c r="AH354" s="3" t="s">
        <v>80</v>
      </c>
      <c r="AI354" s="2" t="s">
        <v>1298</v>
      </c>
      <c r="AJ354" s="3" t="s">
        <v>1299</v>
      </c>
      <c r="AK354" s="3"/>
      <c r="AL354" s="3"/>
      <c r="AM354" s="4"/>
      <c r="AN354" s="6">
        <v>0.02</v>
      </c>
      <c r="AO354" s="6"/>
      <c r="AP354" s="6"/>
      <c r="AQ354" s="3" t="s">
        <v>83</v>
      </c>
    </row>
    <row r="355" spans="1:43" x14ac:dyDescent="0.6">
      <c r="A355" s="2" t="s">
        <v>1334</v>
      </c>
      <c r="B355" s="2" t="s">
        <v>45</v>
      </c>
      <c r="C355" s="3"/>
      <c r="D355" s="3"/>
      <c r="E355" s="3" t="s">
        <v>1272</v>
      </c>
      <c r="F355" s="3" t="s">
        <v>1335</v>
      </c>
      <c r="G355" s="2" t="s">
        <v>829</v>
      </c>
      <c r="H355" s="3" t="s">
        <v>830</v>
      </c>
      <c r="I355" s="3" t="s">
        <v>50</v>
      </c>
      <c r="J355" s="3" t="s">
        <v>109</v>
      </c>
      <c r="K355" s="2" t="s">
        <v>110</v>
      </c>
      <c r="L355" s="2" t="s">
        <v>110</v>
      </c>
      <c r="M355" s="2" t="s">
        <v>674</v>
      </c>
      <c r="N355" s="3" t="s">
        <v>675</v>
      </c>
      <c r="O355" s="3" t="s">
        <v>676</v>
      </c>
      <c r="P355" s="3" t="s">
        <v>677</v>
      </c>
      <c r="Q355" s="4">
        <v>6000</v>
      </c>
      <c r="R355" s="2" t="s">
        <v>56</v>
      </c>
      <c r="S355" s="5">
        <v>1277.3499999999999</v>
      </c>
      <c r="T355" s="6">
        <v>4.8000000000000001E-2</v>
      </c>
      <c r="U355" s="5">
        <v>288</v>
      </c>
      <c r="V355" s="4">
        <v>367877</v>
      </c>
      <c r="W355" s="4"/>
      <c r="X355" s="3" t="s">
        <v>115</v>
      </c>
      <c r="Y355" s="3" t="s">
        <v>678</v>
      </c>
      <c r="Z355" s="3" t="s">
        <v>88</v>
      </c>
      <c r="AA355" s="3" t="s">
        <v>351</v>
      </c>
      <c r="AB355" s="3" t="s">
        <v>272</v>
      </c>
      <c r="AC355" s="3" t="s">
        <v>58</v>
      </c>
      <c r="AD355" s="3"/>
      <c r="AE355" s="3"/>
      <c r="AF355" s="3" t="s">
        <v>119</v>
      </c>
      <c r="AG355" s="3" t="s">
        <v>1336</v>
      </c>
      <c r="AH355" s="3" t="s">
        <v>80</v>
      </c>
      <c r="AI355" s="2" t="s">
        <v>1273</v>
      </c>
      <c r="AJ355" s="3" t="s">
        <v>1274</v>
      </c>
      <c r="AK355" s="3"/>
      <c r="AL355" s="3"/>
      <c r="AM355" s="4"/>
      <c r="AN355" s="6">
        <v>1.4E-2</v>
      </c>
      <c r="AO355" s="6"/>
      <c r="AP355" s="6"/>
      <c r="AQ355" s="3" t="s">
        <v>83</v>
      </c>
    </row>
    <row r="356" spans="1:43" x14ac:dyDescent="0.6">
      <c r="A356" s="2" t="s">
        <v>1337</v>
      </c>
      <c r="B356" s="2" t="s">
        <v>239</v>
      </c>
      <c r="C356" s="3"/>
      <c r="D356" s="3"/>
      <c r="E356" s="3" t="s">
        <v>472</v>
      </c>
      <c r="F356" s="3" t="s">
        <v>1338</v>
      </c>
      <c r="G356" s="2" t="s">
        <v>459</v>
      </c>
      <c r="H356" s="3" t="s">
        <v>460</v>
      </c>
      <c r="I356" s="3" t="s">
        <v>50</v>
      </c>
      <c r="J356" s="3" t="s">
        <v>161</v>
      </c>
      <c r="K356" s="2" t="s">
        <v>461</v>
      </c>
      <c r="L356" s="2" t="s">
        <v>461</v>
      </c>
      <c r="M356" s="2" t="s">
        <v>473</v>
      </c>
      <c r="N356" s="3" t="s">
        <v>474</v>
      </c>
      <c r="O356" s="3"/>
      <c r="P356" s="3" t="s">
        <v>475</v>
      </c>
      <c r="Q356" s="4">
        <v>60000</v>
      </c>
      <c r="R356" s="2"/>
      <c r="S356" s="5">
        <v>0</v>
      </c>
      <c r="T356" s="6">
        <v>31</v>
      </c>
      <c r="U356" s="5">
        <v>0</v>
      </c>
      <c r="V356" s="4">
        <v>1860000</v>
      </c>
      <c r="W356" s="4">
        <v>186000</v>
      </c>
      <c r="X356" s="3" t="s">
        <v>115</v>
      </c>
      <c r="Y356" s="3" t="s">
        <v>465</v>
      </c>
      <c r="Z356" s="3" t="s">
        <v>88</v>
      </c>
      <c r="AA356" s="3" t="s">
        <v>89</v>
      </c>
      <c r="AB356" s="3" t="s">
        <v>90</v>
      </c>
      <c r="AC356" s="3" t="s">
        <v>248</v>
      </c>
      <c r="AD356" s="3"/>
      <c r="AE356" s="3" t="s">
        <v>1339</v>
      </c>
      <c r="AF356" s="3" t="s">
        <v>1340</v>
      </c>
      <c r="AG356" s="3" t="s">
        <v>1341</v>
      </c>
      <c r="AH356" s="3" t="s">
        <v>80</v>
      </c>
      <c r="AI356" s="2" t="s">
        <v>477</v>
      </c>
      <c r="AJ356" s="3" t="s">
        <v>478</v>
      </c>
      <c r="AK356" s="3"/>
      <c r="AL356" s="3"/>
      <c r="AM356" s="4"/>
      <c r="AN356" s="6">
        <v>0.02</v>
      </c>
      <c r="AO356" s="6"/>
      <c r="AP356" s="6"/>
      <c r="AQ356" s="3" t="s">
        <v>83</v>
      </c>
    </row>
    <row r="357" spans="1:43" x14ac:dyDescent="0.6">
      <c r="A357" s="2" t="s">
        <v>1342</v>
      </c>
      <c r="B357" s="2" t="s">
        <v>239</v>
      </c>
      <c r="C357" s="3"/>
      <c r="D357" s="3"/>
      <c r="E357" s="3" t="s">
        <v>1343</v>
      </c>
      <c r="F357" s="3" t="s">
        <v>1344</v>
      </c>
      <c r="G357" s="2" t="s">
        <v>513</v>
      </c>
      <c r="H357" s="3" t="s">
        <v>514</v>
      </c>
      <c r="I357" s="3" t="s">
        <v>50</v>
      </c>
      <c r="J357" s="3" t="s">
        <v>515</v>
      </c>
      <c r="K357" s="2" t="s">
        <v>110</v>
      </c>
      <c r="L357" s="2" t="s">
        <v>110</v>
      </c>
      <c r="M357" s="2" t="s">
        <v>1097</v>
      </c>
      <c r="N357" s="3" t="s">
        <v>1098</v>
      </c>
      <c r="O357" s="3" t="s">
        <v>1099</v>
      </c>
      <c r="P357" s="3" t="s">
        <v>1100</v>
      </c>
      <c r="Q357" s="4">
        <v>8000</v>
      </c>
      <c r="R357" s="2"/>
      <c r="S357" s="5">
        <v>0</v>
      </c>
      <c r="T357" s="6">
        <v>72</v>
      </c>
      <c r="U357" s="5">
        <v>0</v>
      </c>
      <c r="V357" s="4">
        <v>576000</v>
      </c>
      <c r="W357" s="4">
        <v>57600</v>
      </c>
      <c r="X357" s="3" t="s">
        <v>115</v>
      </c>
      <c r="Y357" s="3" t="s">
        <v>514</v>
      </c>
      <c r="Z357" s="3" t="s">
        <v>88</v>
      </c>
      <c r="AA357" s="3" t="s">
        <v>117</v>
      </c>
      <c r="AB357" s="3" t="s">
        <v>143</v>
      </c>
      <c r="AC357" s="3" t="s">
        <v>248</v>
      </c>
      <c r="AD357" s="3"/>
      <c r="AE357" s="3"/>
      <c r="AF357" s="3" t="s">
        <v>119</v>
      </c>
      <c r="AG357" s="3" t="s">
        <v>1345</v>
      </c>
      <c r="AH357" s="3" t="s">
        <v>80</v>
      </c>
      <c r="AI357" s="2" t="s">
        <v>1346</v>
      </c>
      <c r="AJ357" s="3" t="s">
        <v>1347</v>
      </c>
      <c r="AK357" s="3"/>
      <c r="AL357" s="3"/>
      <c r="AM357" s="4"/>
      <c r="AN357" s="6">
        <v>0.05</v>
      </c>
      <c r="AO357" s="6"/>
      <c r="AP357" s="6"/>
      <c r="AQ357" s="3" t="s">
        <v>123</v>
      </c>
    </row>
    <row r="358" spans="1:43" x14ac:dyDescent="0.6">
      <c r="A358" s="2" t="s">
        <v>1342</v>
      </c>
      <c r="B358" s="2" t="s">
        <v>239</v>
      </c>
      <c r="C358" s="3"/>
      <c r="D358" s="3"/>
      <c r="E358" s="3" t="s">
        <v>1343</v>
      </c>
      <c r="F358" s="3" t="s">
        <v>1344</v>
      </c>
      <c r="G358" s="2" t="s">
        <v>513</v>
      </c>
      <c r="H358" s="3" t="s">
        <v>514</v>
      </c>
      <c r="I358" s="3" t="s">
        <v>50</v>
      </c>
      <c r="J358" s="3" t="s">
        <v>515</v>
      </c>
      <c r="K358" s="2" t="s">
        <v>110</v>
      </c>
      <c r="L358" s="2" t="s">
        <v>110</v>
      </c>
      <c r="M358" s="2" t="s">
        <v>1348</v>
      </c>
      <c r="N358" s="3" t="s">
        <v>1349</v>
      </c>
      <c r="O358" s="3"/>
      <c r="P358" s="3" t="s">
        <v>518</v>
      </c>
      <c r="Q358" s="4">
        <v>4800</v>
      </c>
      <c r="R358" s="2"/>
      <c r="S358" s="5">
        <v>0</v>
      </c>
      <c r="T358" s="6">
        <v>105</v>
      </c>
      <c r="U358" s="5">
        <v>0</v>
      </c>
      <c r="V358" s="4">
        <v>504000</v>
      </c>
      <c r="W358" s="4">
        <v>50400</v>
      </c>
      <c r="X358" s="3" t="s">
        <v>115</v>
      </c>
      <c r="Y358" s="3" t="s">
        <v>514</v>
      </c>
      <c r="Z358" s="3" t="s">
        <v>74</v>
      </c>
      <c r="AA358" s="3" t="s">
        <v>75</v>
      </c>
      <c r="AB358" s="3" t="s">
        <v>519</v>
      </c>
      <c r="AC358" s="3" t="s">
        <v>248</v>
      </c>
      <c r="AD358" s="3"/>
      <c r="AE358" s="3"/>
      <c r="AF358" s="3" t="s">
        <v>119</v>
      </c>
      <c r="AG358" s="3" t="s">
        <v>1345</v>
      </c>
      <c r="AH358" s="3" t="s">
        <v>80</v>
      </c>
      <c r="AI358" s="2" t="s">
        <v>1346</v>
      </c>
      <c r="AJ358" s="3" t="s">
        <v>1347</v>
      </c>
      <c r="AK358" s="3"/>
      <c r="AL358" s="3"/>
      <c r="AM358" s="4"/>
      <c r="AN358" s="6">
        <v>6.1760000000000002E-2</v>
      </c>
      <c r="AO358" s="6"/>
      <c r="AP358" s="6"/>
      <c r="AQ358" s="3" t="s">
        <v>83</v>
      </c>
    </row>
    <row r="359" spans="1:43" x14ac:dyDescent="0.6">
      <c r="A359" s="2" t="s">
        <v>1350</v>
      </c>
      <c r="B359" s="2" t="s">
        <v>45</v>
      </c>
      <c r="C359" s="3"/>
      <c r="D359" s="3"/>
      <c r="E359" s="3" t="s">
        <v>1218</v>
      </c>
      <c r="F359" s="3" t="s">
        <v>1351</v>
      </c>
      <c r="G359" s="2" t="s">
        <v>224</v>
      </c>
      <c r="H359" s="3" t="s">
        <v>225</v>
      </c>
      <c r="I359" s="3" t="s">
        <v>50</v>
      </c>
      <c r="J359" s="3" t="s">
        <v>161</v>
      </c>
      <c r="K359" s="2" t="s">
        <v>110</v>
      </c>
      <c r="L359" s="2" t="s">
        <v>110</v>
      </c>
      <c r="M359" s="2" t="s">
        <v>870</v>
      </c>
      <c r="N359" s="3" t="s">
        <v>871</v>
      </c>
      <c r="O359" s="3" t="s">
        <v>872</v>
      </c>
      <c r="P359" s="3" t="s">
        <v>873</v>
      </c>
      <c r="Q359" s="4">
        <v>2400</v>
      </c>
      <c r="R359" s="2" t="s">
        <v>56</v>
      </c>
      <c r="S359" s="5">
        <v>1251.2</v>
      </c>
      <c r="T359" s="6">
        <v>0.109</v>
      </c>
      <c r="U359" s="5">
        <v>261.60000000000002</v>
      </c>
      <c r="V359" s="4">
        <v>327314</v>
      </c>
      <c r="W359" s="4"/>
      <c r="X359" s="3" t="s">
        <v>115</v>
      </c>
      <c r="Y359" s="3" t="s">
        <v>225</v>
      </c>
      <c r="Z359" s="3" t="s">
        <v>74</v>
      </c>
      <c r="AA359" s="3" t="s">
        <v>75</v>
      </c>
      <c r="AB359" s="3" t="s">
        <v>331</v>
      </c>
      <c r="AC359" s="3" t="s">
        <v>58</v>
      </c>
      <c r="AD359" s="3" t="s">
        <v>1352</v>
      </c>
      <c r="AE359" s="3"/>
      <c r="AF359" s="3" t="s">
        <v>119</v>
      </c>
      <c r="AG359" s="3" t="s">
        <v>1353</v>
      </c>
      <c r="AH359" s="3" t="s">
        <v>80</v>
      </c>
      <c r="AI359" s="2" t="s">
        <v>1219</v>
      </c>
      <c r="AJ359" s="3" t="s">
        <v>1220</v>
      </c>
      <c r="AK359" s="3"/>
      <c r="AL359" s="3"/>
      <c r="AM359" s="4"/>
      <c r="AN359" s="6">
        <v>8.4000000000000005E-2</v>
      </c>
      <c r="AO359" s="6"/>
      <c r="AP359" s="6"/>
      <c r="AQ359" s="3" t="s">
        <v>83</v>
      </c>
    </row>
    <row r="360" spans="1:43" x14ac:dyDescent="0.6">
      <c r="A360" s="2" t="s">
        <v>1354</v>
      </c>
      <c r="B360" s="2" t="s">
        <v>45</v>
      </c>
      <c r="C360" s="3"/>
      <c r="D360" s="3"/>
      <c r="E360" s="3" t="s">
        <v>1355</v>
      </c>
      <c r="F360" s="3" t="s">
        <v>1356</v>
      </c>
      <c r="G360" s="2" t="s">
        <v>242</v>
      </c>
      <c r="H360" s="3" t="s">
        <v>243</v>
      </c>
      <c r="I360" s="3" t="s">
        <v>50</v>
      </c>
      <c r="J360" s="3" t="s">
        <v>161</v>
      </c>
      <c r="K360" s="2" t="s">
        <v>347</v>
      </c>
      <c r="L360" s="2" t="s">
        <v>244</v>
      </c>
      <c r="M360" s="2" t="s">
        <v>435</v>
      </c>
      <c r="N360" s="3" t="s">
        <v>436</v>
      </c>
      <c r="O360" s="3" t="s">
        <v>437</v>
      </c>
      <c r="P360" s="3" t="s">
        <v>243</v>
      </c>
      <c r="Q360" s="4">
        <v>3402</v>
      </c>
      <c r="R360" s="2" t="s">
        <v>56</v>
      </c>
      <c r="S360" s="5">
        <v>1257.0999999999999</v>
      </c>
      <c r="T360" s="6">
        <v>0.93</v>
      </c>
      <c r="U360" s="5">
        <v>3163.86</v>
      </c>
      <c r="V360" s="4">
        <v>3977288</v>
      </c>
      <c r="W360" s="4"/>
      <c r="X360" s="3" t="s">
        <v>115</v>
      </c>
      <c r="Y360" s="3" t="s">
        <v>243</v>
      </c>
      <c r="Z360" s="3" t="s">
        <v>429</v>
      </c>
      <c r="AA360" s="3" t="s">
        <v>430</v>
      </c>
      <c r="AB360" s="3" t="s">
        <v>431</v>
      </c>
      <c r="AC360" s="3" t="s">
        <v>58</v>
      </c>
      <c r="AD360" s="3"/>
      <c r="AE360" s="3"/>
      <c r="AF360" s="3" t="s">
        <v>353</v>
      </c>
      <c r="AG360" s="3" t="s">
        <v>1357</v>
      </c>
      <c r="AH360" s="3" t="s">
        <v>80</v>
      </c>
      <c r="AI360" s="2" t="s">
        <v>1358</v>
      </c>
      <c r="AJ360" s="3" t="s">
        <v>1359</v>
      </c>
      <c r="AK360" s="3"/>
      <c r="AL360" s="3"/>
      <c r="AM360" s="4"/>
      <c r="AN360" s="6">
        <v>0.79049999999999998</v>
      </c>
      <c r="AO360" s="6"/>
      <c r="AP360" s="6"/>
      <c r="AQ360" s="3" t="s">
        <v>123</v>
      </c>
    </row>
    <row r="361" spans="1:43" x14ac:dyDescent="0.6">
      <c r="A361" s="2" t="s">
        <v>1354</v>
      </c>
      <c r="B361" s="2" t="s">
        <v>45</v>
      </c>
      <c r="C361" s="3"/>
      <c r="D361" s="3"/>
      <c r="E361" s="3" t="s">
        <v>1360</v>
      </c>
      <c r="F361" s="3" t="s">
        <v>1356</v>
      </c>
      <c r="G361" s="2" t="s">
        <v>242</v>
      </c>
      <c r="H361" s="3" t="s">
        <v>243</v>
      </c>
      <c r="I361" s="3" t="s">
        <v>50</v>
      </c>
      <c r="J361" s="3" t="s">
        <v>161</v>
      </c>
      <c r="K361" s="2" t="s">
        <v>347</v>
      </c>
      <c r="L361" s="2" t="s">
        <v>244</v>
      </c>
      <c r="M361" s="2" t="s">
        <v>361</v>
      </c>
      <c r="N361" s="3" t="s">
        <v>362</v>
      </c>
      <c r="O361" s="3" t="s">
        <v>363</v>
      </c>
      <c r="P361" s="3" t="s">
        <v>364</v>
      </c>
      <c r="Q361" s="4">
        <v>4000</v>
      </c>
      <c r="R361" s="2" t="s">
        <v>56</v>
      </c>
      <c r="S361" s="5">
        <v>1257.0999999999999</v>
      </c>
      <c r="T361" s="6">
        <v>0.06</v>
      </c>
      <c r="U361" s="5">
        <v>240</v>
      </c>
      <c r="V361" s="4">
        <v>301704</v>
      </c>
      <c r="W361" s="4"/>
      <c r="X361" s="3" t="s">
        <v>115</v>
      </c>
      <c r="Y361" s="3" t="s">
        <v>243</v>
      </c>
      <c r="Z361" s="3" t="s">
        <v>74</v>
      </c>
      <c r="AA361" s="3" t="s">
        <v>75</v>
      </c>
      <c r="AB361" s="3" t="s">
        <v>365</v>
      </c>
      <c r="AC361" s="3" t="s">
        <v>58</v>
      </c>
      <c r="AD361" s="3"/>
      <c r="AE361" s="3" t="s">
        <v>192</v>
      </c>
      <c r="AF361" s="3" t="s">
        <v>353</v>
      </c>
      <c r="AG361" s="3" t="s">
        <v>1357</v>
      </c>
      <c r="AH361" s="3" t="s">
        <v>80</v>
      </c>
      <c r="AI361" s="2" t="s">
        <v>1361</v>
      </c>
      <c r="AJ361" s="3" t="s">
        <v>1362</v>
      </c>
      <c r="AK361" s="3"/>
      <c r="AL361" s="3"/>
      <c r="AM361" s="4"/>
      <c r="AN361" s="6">
        <v>4.4999999999999998E-2</v>
      </c>
      <c r="AO361" s="6"/>
      <c r="AP361" s="6"/>
      <c r="AQ361" s="3" t="s">
        <v>83</v>
      </c>
    </row>
    <row r="362" spans="1:43" x14ac:dyDescent="0.6">
      <c r="A362" s="2" t="s">
        <v>1354</v>
      </c>
      <c r="B362" s="2" t="s">
        <v>45</v>
      </c>
      <c r="C362" s="3"/>
      <c r="D362" s="3"/>
      <c r="E362" s="3" t="s">
        <v>1363</v>
      </c>
      <c r="F362" s="3" t="s">
        <v>1356</v>
      </c>
      <c r="G362" s="2" t="s">
        <v>242</v>
      </c>
      <c r="H362" s="3" t="s">
        <v>243</v>
      </c>
      <c r="I362" s="3" t="s">
        <v>50</v>
      </c>
      <c r="J362" s="3" t="s">
        <v>161</v>
      </c>
      <c r="K362" s="2" t="s">
        <v>347</v>
      </c>
      <c r="L362" s="2" t="s">
        <v>244</v>
      </c>
      <c r="M362" s="2" t="s">
        <v>369</v>
      </c>
      <c r="N362" s="3" t="s">
        <v>370</v>
      </c>
      <c r="O362" s="3" t="s">
        <v>371</v>
      </c>
      <c r="P362" s="3" t="s">
        <v>372</v>
      </c>
      <c r="Q362" s="4">
        <v>1200</v>
      </c>
      <c r="R362" s="2" t="s">
        <v>56</v>
      </c>
      <c r="S362" s="5">
        <v>1257.0999999999999</v>
      </c>
      <c r="T362" s="6">
        <v>9.1999999999999998E-2</v>
      </c>
      <c r="U362" s="5">
        <v>110.4</v>
      </c>
      <c r="V362" s="4">
        <v>138784</v>
      </c>
      <c r="W362" s="4"/>
      <c r="X362" s="3" t="s">
        <v>115</v>
      </c>
      <c r="Y362" s="3" t="s">
        <v>243</v>
      </c>
      <c r="Z362" s="3" t="s">
        <v>74</v>
      </c>
      <c r="AA362" s="3" t="s">
        <v>75</v>
      </c>
      <c r="AB362" s="3" t="s">
        <v>331</v>
      </c>
      <c r="AC362" s="3" t="s">
        <v>58</v>
      </c>
      <c r="AD362" s="3"/>
      <c r="AE362" s="3"/>
      <c r="AF362" s="3" t="s">
        <v>353</v>
      </c>
      <c r="AG362" s="3" t="s">
        <v>1357</v>
      </c>
      <c r="AH362" s="3" t="s">
        <v>80</v>
      </c>
      <c r="AI362" s="2" t="s">
        <v>1364</v>
      </c>
      <c r="AJ362" s="3" t="s">
        <v>1365</v>
      </c>
      <c r="AK362" s="3"/>
      <c r="AL362" s="3"/>
      <c r="AM362" s="4"/>
      <c r="AN362" s="6">
        <v>0.08</v>
      </c>
      <c r="AO362" s="6"/>
      <c r="AP362" s="6"/>
      <c r="AQ362" s="3" t="s">
        <v>83</v>
      </c>
    </row>
    <row r="363" spans="1:43" x14ac:dyDescent="0.6">
      <c r="A363" s="2" t="s">
        <v>1354</v>
      </c>
      <c r="B363" s="2" t="s">
        <v>45</v>
      </c>
      <c r="C363" s="3"/>
      <c r="D363" s="3"/>
      <c r="E363" s="3" t="s">
        <v>1366</v>
      </c>
      <c r="F363" s="3" t="s">
        <v>1356</v>
      </c>
      <c r="G363" s="2" t="s">
        <v>242</v>
      </c>
      <c r="H363" s="3" t="s">
        <v>243</v>
      </c>
      <c r="I363" s="3" t="s">
        <v>50</v>
      </c>
      <c r="J363" s="3" t="s">
        <v>161</v>
      </c>
      <c r="K363" s="2" t="s">
        <v>347</v>
      </c>
      <c r="L363" s="2" t="s">
        <v>244</v>
      </c>
      <c r="M363" s="2" t="s">
        <v>1367</v>
      </c>
      <c r="N363" s="3" t="s">
        <v>1368</v>
      </c>
      <c r="O363" s="3" t="s">
        <v>1369</v>
      </c>
      <c r="P363" s="3" t="s">
        <v>1370</v>
      </c>
      <c r="Q363" s="4">
        <v>12000</v>
      </c>
      <c r="R363" s="2" t="s">
        <v>56</v>
      </c>
      <c r="S363" s="5">
        <v>1257.0999999999999</v>
      </c>
      <c r="T363" s="6">
        <v>6.4000000000000001E-2</v>
      </c>
      <c r="U363" s="5">
        <v>768</v>
      </c>
      <c r="V363" s="4">
        <v>965453</v>
      </c>
      <c r="W363" s="4"/>
      <c r="X363" s="3" t="s">
        <v>115</v>
      </c>
      <c r="Y363" s="3" t="s">
        <v>243</v>
      </c>
      <c r="Z363" s="3" t="s">
        <v>88</v>
      </c>
      <c r="AA363" s="3" t="s">
        <v>117</v>
      </c>
      <c r="AB363" s="3" t="s">
        <v>1088</v>
      </c>
      <c r="AC363" s="3" t="s">
        <v>58</v>
      </c>
      <c r="AD363" s="3"/>
      <c r="AE363" s="3"/>
      <c r="AF363" s="3" t="s">
        <v>353</v>
      </c>
      <c r="AG363" s="3" t="s">
        <v>1357</v>
      </c>
      <c r="AH363" s="3" t="s">
        <v>80</v>
      </c>
      <c r="AI363" s="2" t="s">
        <v>1371</v>
      </c>
      <c r="AJ363" s="3" t="s">
        <v>1372</v>
      </c>
      <c r="AK363" s="3"/>
      <c r="AL363" s="3"/>
      <c r="AM363" s="4"/>
      <c r="AN363" s="6">
        <v>6.0999999999999999E-2</v>
      </c>
      <c r="AO363" s="6"/>
      <c r="AP363" s="6"/>
      <c r="AQ363" s="3" t="s">
        <v>123</v>
      </c>
    </row>
    <row r="364" spans="1:43" x14ac:dyDescent="0.6">
      <c r="A364" s="2" t="s">
        <v>1354</v>
      </c>
      <c r="B364" s="2" t="s">
        <v>45</v>
      </c>
      <c r="C364" s="3"/>
      <c r="D364" s="3"/>
      <c r="E364" s="3" t="s">
        <v>1373</v>
      </c>
      <c r="F364" s="3" t="s">
        <v>1356</v>
      </c>
      <c r="G364" s="2" t="s">
        <v>242</v>
      </c>
      <c r="H364" s="3" t="s">
        <v>243</v>
      </c>
      <c r="I364" s="3" t="s">
        <v>50</v>
      </c>
      <c r="J364" s="3" t="s">
        <v>161</v>
      </c>
      <c r="K364" s="2" t="s">
        <v>347</v>
      </c>
      <c r="L364" s="2" t="s">
        <v>244</v>
      </c>
      <c r="M364" s="2" t="s">
        <v>1367</v>
      </c>
      <c r="N364" s="3" t="s">
        <v>1368</v>
      </c>
      <c r="O364" s="3" t="s">
        <v>1369</v>
      </c>
      <c r="P364" s="3" t="s">
        <v>1370</v>
      </c>
      <c r="Q364" s="4">
        <v>6000</v>
      </c>
      <c r="R364" s="2" t="s">
        <v>56</v>
      </c>
      <c r="S364" s="5">
        <v>1257.0999999999999</v>
      </c>
      <c r="T364" s="6">
        <v>6.4000000000000001E-2</v>
      </c>
      <c r="U364" s="5">
        <v>384</v>
      </c>
      <c r="V364" s="4">
        <v>482726</v>
      </c>
      <c r="W364" s="4"/>
      <c r="X364" s="3" t="s">
        <v>115</v>
      </c>
      <c r="Y364" s="3" t="s">
        <v>243</v>
      </c>
      <c r="Z364" s="3" t="s">
        <v>88</v>
      </c>
      <c r="AA364" s="3" t="s">
        <v>117</v>
      </c>
      <c r="AB364" s="3" t="s">
        <v>1088</v>
      </c>
      <c r="AC364" s="3" t="s">
        <v>58</v>
      </c>
      <c r="AD364" s="3"/>
      <c r="AE364" s="3" t="s">
        <v>192</v>
      </c>
      <c r="AF364" s="3" t="s">
        <v>353</v>
      </c>
      <c r="AG364" s="3" t="s">
        <v>1357</v>
      </c>
      <c r="AH364" s="3" t="s">
        <v>80</v>
      </c>
      <c r="AI364" s="2" t="s">
        <v>1374</v>
      </c>
      <c r="AJ364" s="3" t="s">
        <v>1375</v>
      </c>
      <c r="AK364" s="3"/>
      <c r="AL364" s="3"/>
      <c r="AM364" s="4"/>
      <c r="AN364" s="6">
        <v>6.0999999999999999E-2</v>
      </c>
      <c r="AO364" s="6"/>
      <c r="AP364" s="6"/>
      <c r="AQ364" s="3" t="s">
        <v>123</v>
      </c>
    </row>
    <row r="365" spans="1:43" x14ac:dyDescent="0.6">
      <c r="A365" s="2" t="s">
        <v>1354</v>
      </c>
      <c r="B365" s="2" t="s">
        <v>45</v>
      </c>
      <c r="C365" s="3"/>
      <c r="D365" s="3"/>
      <c r="E365" s="3" t="s">
        <v>1376</v>
      </c>
      <c r="F365" s="3" t="s">
        <v>1356</v>
      </c>
      <c r="G365" s="2" t="s">
        <v>242</v>
      </c>
      <c r="H365" s="3" t="s">
        <v>243</v>
      </c>
      <c r="I365" s="3" t="s">
        <v>50</v>
      </c>
      <c r="J365" s="3" t="s">
        <v>161</v>
      </c>
      <c r="K365" s="2" t="s">
        <v>347</v>
      </c>
      <c r="L365" s="2" t="s">
        <v>244</v>
      </c>
      <c r="M365" s="2" t="s">
        <v>382</v>
      </c>
      <c r="N365" s="3" t="s">
        <v>383</v>
      </c>
      <c r="O365" s="3" t="s">
        <v>384</v>
      </c>
      <c r="P365" s="3" t="s">
        <v>385</v>
      </c>
      <c r="Q365" s="4">
        <v>16000</v>
      </c>
      <c r="R365" s="2" t="s">
        <v>56</v>
      </c>
      <c r="S365" s="5">
        <v>1257.0999999999999</v>
      </c>
      <c r="T365" s="6">
        <v>0.08</v>
      </c>
      <c r="U365" s="5">
        <v>1280</v>
      </c>
      <c r="V365" s="4">
        <v>1609088</v>
      </c>
      <c r="W365" s="4"/>
      <c r="X365" s="3" t="s">
        <v>115</v>
      </c>
      <c r="Y365" s="3" t="s">
        <v>243</v>
      </c>
      <c r="Z365" s="3" t="s">
        <v>88</v>
      </c>
      <c r="AA365" s="3" t="s">
        <v>117</v>
      </c>
      <c r="AB365" s="3" t="s">
        <v>386</v>
      </c>
      <c r="AC365" s="3" t="s">
        <v>58</v>
      </c>
      <c r="AD365" s="3"/>
      <c r="AE365" s="3" t="s">
        <v>192</v>
      </c>
      <c r="AF365" s="3" t="s">
        <v>353</v>
      </c>
      <c r="AG365" s="3" t="s">
        <v>1357</v>
      </c>
      <c r="AH365" s="3" t="s">
        <v>80</v>
      </c>
      <c r="AI365" s="2" t="s">
        <v>1377</v>
      </c>
      <c r="AJ365" s="3" t="s">
        <v>1378</v>
      </c>
      <c r="AK365" s="3"/>
      <c r="AL365" s="3"/>
      <c r="AM365" s="4"/>
      <c r="AN365" s="6">
        <v>7.0000000000000007E-2</v>
      </c>
      <c r="AO365" s="6"/>
      <c r="AP365" s="6"/>
      <c r="AQ365" s="3" t="s">
        <v>123</v>
      </c>
    </row>
    <row r="366" spans="1:43" x14ac:dyDescent="0.6">
      <c r="A366" s="2" t="s">
        <v>1354</v>
      </c>
      <c r="B366" s="2" t="s">
        <v>45</v>
      </c>
      <c r="C366" s="3"/>
      <c r="D366" s="3"/>
      <c r="E366" s="3" t="s">
        <v>1379</v>
      </c>
      <c r="F366" s="3" t="s">
        <v>1356</v>
      </c>
      <c r="G366" s="2" t="s">
        <v>242</v>
      </c>
      <c r="H366" s="3" t="s">
        <v>243</v>
      </c>
      <c r="I366" s="3" t="s">
        <v>50</v>
      </c>
      <c r="J366" s="3" t="s">
        <v>161</v>
      </c>
      <c r="K366" s="2" t="s">
        <v>347</v>
      </c>
      <c r="L366" s="2" t="s">
        <v>244</v>
      </c>
      <c r="M366" s="2" t="s">
        <v>382</v>
      </c>
      <c r="N366" s="3" t="s">
        <v>383</v>
      </c>
      <c r="O366" s="3" t="s">
        <v>384</v>
      </c>
      <c r="P366" s="3" t="s">
        <v>385</v>
      </c>
      <c r="Q366" s="4">
        <v>16000</v>
      </c>
      <c r="R366" s="2" t="s">
        <v>56</v>
      </c>
      <c r="S366" s="5">
        <v>1257.0999999999999</v>
      </c>
      <c r="T366" s="6">
        <v>0.08</v>
      </c>
      <c r="U366" s="5">
        <v>1280</v>
      </c>
      <c r="V366" s="4">
        <v>1609088</v>
      </c>
      <c r="W366" s="4"/>
      <c r="X366" s="3" t="s">
        <v>115</v>
      </c>
      <c r="Y366" s="3" t="s">
        <v>243</v>
      </c>
      <c r="Z366" s="3" t="s">
        <v>88</v>
      </c>
      <c r="AA366" s="3" t="s">
        <v>117</v>
      </c>
      <c r="AB366" s="3" t="s">
        <v>386</v>
      </c>
      <c r="AC366" s="3" t="s">
        <v>58</v>
      </c>
      <c r="AD366" s="3"/>
      <c r="AE366" s="3" t="s">
        <v>192</v>
      </c>
      <c r="AF366" s="3" t="s">
        <v>353</v>
      </c>
      <c r="AG366" s="3" t="s">
        <v>1357</v>
      </c>
      <c r="AH366" s="3" t="s">
        <v>80</v>
      </c>
      <c r="AI366" s="2" t="s">
        <v>1380</v>
      </c>
      <c r="AJ366" s="3" t="s">
        <v>1381</v>
      </c>
      <c r="AK366" s="3"/>
      <c r="AL366" s="3"/>
      <c r="AM366" s="4"/>
      <c r="AN366" s="6">
        <v>7.0000000000000007E-2</v>
      </c>
      <c r="AO366" s="6"/>
      <c r="AP366" s="6"/>
      <c r="AQ366" s="3" t="s">
        <v>123</v>
      </c>
    </row>
    <row r="367" spans="1:43" x14ac:dyDescent="0.6">
      <c r="A367" s="2" t="s">
        <v>1354</v>
      </c>
      <c r="B367" s="2" t="s">
        <v>45</v>
      </c>
      <c r="C367" s="3"/>
      <c r="D367" s="3"/>
      <c r="E367" s="3" t="s">
        <v>952</v>
      </c>
      <c r="F367" s="3" t="s">
        <v>1356</v>
      </c>
      <c r="G367" s="2" t="s">
        <v>242</v>
      </c>
      <c r="H367" s="3" t="s">
        <v>243</v>
      </c>
      <c r="I367" s="3" t="s">
        <v>50</v>
      </c>
      <c r="J367" s="3" t="s">
        <v>161</v>
      </c>
      <c r="K367" s="2" t="s">
        <v>347</v>
      </c>
      <c r="L367" s="2" t="s">
        <v>244</v>
      </c>
      <c r="M367" s="2" t="s">
        <v>393</v>
      </c>
      <c r="N367" s="3" t="s">
        <v>394</v>
      </c>
      <c r="O367" s="3" t="s">
        <v>395</v>
      </c>
      <c r="P367" s="3" t="s">
        <v>396</v>
      </c>
      <c r="Q367" s="4">
        <v>30000</v>
      </c>
      <c r="R367" s="2" t="s">
        <v>56</v>
      </c>
      <c r="S367" s="5">
        <v>1257.0999999999999</v>
      </c>
      <c r="T367" s="6">
        <v>2.8000000000000001E-2</v>
      </c>
      <c r="U367" s="5">
        <v>840</v>
      </c>
      <c r="V367" s="4">
        <v>1055964</v>
      </c>
      <c r="W367" s="4"/>
      <c r="X367" s="3" t="s">
        <v>115</v>
      </c>
      <c r="Y367" s="3" t="s">
        <v>243</v>
      </c>
      <c r="Z367" s="3" t="s">
        <v>88</v>
      </c>
      <c r="AA367" s="3" t="s">
        <v>117</v>
      </c>
      <c r="AB367" s="3" t="s">
        <v>90</v>
      </c>
      <c r="AC367" s="3" t="s">
        <v>58</v>
      </c>
      <c r="AD367" s="3"/>
      <c r="AE367" s="3"/>
      <c r="AF367" s="3" t="s">
        <v>353</v>
      </c>
      <c r="AG367" s="3" t="s">
        <v>1357</v>
      </c>
      <c r="AH367" s="3" t="s">
        <v>80</v>
      </c>
      <c r="AI367" s="2" t="s">
        <v>953</v>
      </c>
      <c r="AJ367" s="3" t="s">
        <v>954</v>
      </c>
      <c r="AK367" s="3"/>
      <c r="AL367" s="3"/>
      <c r="AM367" s="4"/>
      <c r="AN367" s="6">
        <v>1.7999999999999999E-2</v>
      </c>
      <c r="AO367" s="6"/>
      <c r="AP367" s="6"/>
      <c r="AQ367" s="3" t="s">
        <v>83</v>
      </c>
    </row>
    <row r="368" spans="1:43" x14ac:dyDescent="0.6">
      <c r="A368" s="2" t="s">
        <v>1354</v>
      </c>
      <c r="B368" s="2" t="s">
        <v>45</v>
      </c>
      <c r="C368" s="3"/>
      <c r="D368" s="3"/>
      <c r="E368" s="3" t="s">
        <v>1176</v>
      </c>
      <c r="F368" s="3" t="s">
        <v>1356</v>
      </c>
      <c r="G368" s="2" t="s">
        <v>242</v>
      </c>
      <c r="H368" s="3" t="s">
        <v>243</v>
      </c>
      <c r="I368" s="3" t="s">
        <v>50</v>
      </c>
      <c r="J368" s="3" t="s">
        <v>161</v>
      </c>
      <c r="K368" s="2" t="s">
        <v>347</v>
      </c>
      <c r="L368" s="2" t="s">
        <v>244</v>
      </c>
      <c r="M368" s="2" t="s">
        <v>287</v>
      </c>
      <c r="N368" s="3" t="s">
        <v>288</v>
      </c>
      <c r="O368" s="3" t="s">
        <v>289</v>
      </c>
      <c r="P368" s="3" t="s">
        <v>290</v>
      </c>
      <c r="Q368" s="4">
        <v>60000</v>
      </c>
      <c r="R368" s="2" t="s">
        <v>56</v>
      </c>
      <c r="S368" s="5">
        <v>1257.0999999999999</v>
      </c>
      <c r="T368" s="6">
        <v>3.5889999999999998E-2</v>
      </c>
      <c r="U368" s="5">
        <v>2153.4</v>
      </c>
      <c r="V368" s="4">
        <v>2707039</v>
      </c>
      <c r="W368" s="4"/>
      <c r="X368" s="3" t="s">
        <v>115</v>
      </c>
      <c r="Y368" s="3" t="s">
        <v>243</v>
      </c>
      <c r="Z368" s="3" t="s">
        <v>88</v>
      </c>
      <c r="AA368" s="3" t="s">
        <v>117</v>
      </c>
      <c r="AB368" s="3" t="s">
        <v>90</v>
      </c>
      <c r="AC368" s="3" t="s">
        <v>58</v>
      </c>
      <c r="AD368" s="3"/>
      <c r="AE368" s="3" t="s">
        <v>192</v>
      </c>
      <c r="AF368" s="3" t="s">
        <v>353</v>
      </c>
      <c r="AG368" s="3" t="s">
        <v>1357</v>
      </c>
      <c r="AH368" s="3" t="s">
        <v>80</v>
      </c>
      <c r="AI368" s="2" t="s">
        <v>1177</v>
      </c>
      <c r="AJ368" s="3" t="s">
        <v>1178</v>
      </c>
      <c r="AK368" s="3"/>
      <c r="AL368" s="3"/>
      <c r="AM368" s="4"/>
      <c r="AN368" s="6">
        <v>1.7999999999999999E-2</v>
      </c>
      <c r="AO368" s="6"/>
      <c r="AP368" s="6"/>
      <c r="AQ368" s="3" t="s">
        <v>83</v>
      </c>
    </row>
    <row r="369" spans="1:43" x14ac:dyDescent="0.6">
      <c r="A369" s="2" t="s">
        <v>1354</v>
      </c>
      <c r="B369" s="2" t="s">
        <v>45</v>
      </c>
      <c r="C369" s="3"/>
      <c r="D369" s="3"/>
      <c r="E369" s="3" t="s">
        <v>1382</v>
      </c>
      <c r="F369" s="3" t="s">
        <v>1356</v>
      </c>
      <c r="G369" s="2" t="s">
        <v>242</v>
      </c>
      <c r="H369" s="3" t="s">
        <v>243</v>
      </c>
      <c r="I369" s="3" t="s">
        <v>50</v>
      </c>
      <c r="J369" s="3" t="s">
        <v>161</v>
      </c>
      <c r="K369" s="2" t="s">
        <v>347</v>
      </c>
      <c r="L369" s="2" t="s">
        <v>244</v>
      </c>
      <c r="M369" s="2" t="s">
        <v>1198</v>
      </c>
      <c r="N369" s="3" t="s">
        <v>1199</v>
      </c>
      <c r="O369" s="3" t="s">
        <v>1200</v>
      </c>
      <c r="P369" s="3" t="s">
        <v>243</v>
      </c>
      <c r="Q369" s="4">
        <v>2916</v>
      </c>
      <c r="R369" s="2" t="s">
        <v>56</v>
      </c>
      <c r="S369" s="5">
        <v>1257.0999999999999</v>
      </c>
      <c r="T369" s="6">
        <v>0.63</v>
      </c>
      <c r="U369" s="5">
        <v>1837.08</v>
      </c>
      <c r="V369" s="4">
        <v>2309393</v>
      </c>
      <c r="W369" s="4"/>
      <c r="X369" s="3" t="s">
        <v>115</v>
      </c>
      <c r="Y369" s="3" t="s">
        <v>243</v>
      </c>
      <c r="Z369" s="3" t="s">
        <v>429</v>
      </c>
      <c r="AA369" s="3" t="s">
        <v>430</v>
      </c>
      <c r="AB369" s="3" t="s">
        <v>431</v>
      </c>
      <c r="AC369" s="3" t="s">
        <v>58</v>
      </c>
      <c r="AD369" s="3"/>
      <c r="AE369" s="3" t="s">
        <v>192</v>
      </c>
      <c r="AF369" s="3" t="s">
        <v>353</v>
      </c>
      <c r="AG369" s="3" t="s">
        <v>1357</v>
      </c>
      <c r="AH369" s="3" t="s">
        <v>80</v>
      </c>
      <c r="AI369" s="2" t="s">
        <v>1383</v>
      </c>
      <c r="AJ369" s="3" t="s">
        <v>1384</v>
      </c>
      <c r="AK369" s="3"/>
      <c r="AL369" s="3"/>
      <c r="AM369" s="4"/>
      <c r="AN369" s="6">
        <v>0.49399999999999999</v>
      </c>
      <c r="AO369" s="6"/>
      <c r="AP369" s="6"/>
      <c r="AQ369" s="3" t="s">
        <v>123</v>
      </c>
    </row>
    <row r="370" spans="1:43" x14ac:dyDescent="0.6">
      <c r="A370" s="2" t="s">
        <v>1354</v>
      </c>
      <c r="B370" s="2" t="s">
        <v>45</v>
      </c>
      <c r="C370" s="3"/>
      <c r="D370" s="3"/>
      <c r="E370" s="3" t="s">
        <v>1385</v>
      </c>
      <c r="F370" s="3" t="s">
        <v>1356</v>
      </c>
      <c r="G370" s="2" t="s">
        <v>242</v>
      </c>
      <c r="H370" s="3" t="s">
        <v>243</v>
      </c>
      <c r="I370" s="3" t="s">
        <v>50</v>
      </c>
      <c r="J370" s="3" t="s">
        <v>161</v>
      </c>
      <c r="K370" s="2" t="s">
        <v>347</v>
      </c>
      <c r="L370" s="2" t="s">
        <v>244</v>
      </c>
      <c r="M370" s="2" t="s">
        <v>1386</v>
      </c>
      <c r="N370" s="3" t="s">
        <v>1387</v>
      </c>
      <c r="O370" s="3" t="s">
        <v>1388</v>
      </c>
      <c r="P370" s="3" t="s">
        <v>1389</v>
      </c>
      <c r="Q370" s="4">
        <v>486</v>
      </c>
      <c r="R370" s="2" t="s">
        <v>56</v>
      </c>
      <c r="S370" s="5">
        <v>1257.0999999999999</v>
      </c>
      <c r="T370" s="6">
        <v>0.54</v>
      </c>
      <c r="U370" s="5">
        <v>262.44</v>
      </c>
      <c r="V370" s="4">
        <v>329913</v>
      </c>
      <c r="W370" s="4"/>
      <c r="X370" s="3" t="s">
        <v>115</v>
      </c>
      <c r="Y370" s="3" t="s">
        <v>243</v>
      </c>
      <c r="Z370" s="3" t="s">
        <v>429</v>
      </c>
      <c r="AA370" s="3" t="s">
        <v>430</v>
      </c>
      <c r="AB370" s="3" t="s">
        <v>431</v>
      </c>
      <c r="AC370" s="3" t="s">
        <v>58</v>
      </c>
      <c r="AD370" s="3"/>
      <c r="AE370" s="3"/>
      <c r="AF370" s="3" t="s">
        <v>353</v>
      </c>
      <c r="AG370" s="3" t="s">
        <v>1357</v>
      </c>
      <c r="AH370" s="3" t="s">
        <v>80</v>
      </c>
      <c r="AI370" s="2" t="s">
        <v>1390</v>
      </c>
      <c r="AJ370" s="3" t="s">
        <v>1391</v>
      </c>
      <c r="AK370" s="3"/>
      <c r="AL370" s="3"/>
      <c r="AM370" s="4"/>
      <c r="AN370" s="6">
        <v>0.49153000000000002</v>
      </c>
      <c r="AO370" s="6"/>
      <c r="AP370" s="6"/>
      <c r="AQ370" s="3" t="s">
        <v>123</v>
      </c>
    </row>
    <row r="371" spans="1:43" x14ac:dyDescent="0.6">
      <c r="A371" s="2" t="s">
        <v>1354</v>
      </c>
      <c r="B371" s="2" t="s">
        <v>45</v>
      </c>
      <c r="C371" s="3"/>
      <c r="D371" s="3"/>
      <c r="E371" s="3" t="s">
        <v>1211</v>
      </c>
      <c r="F371" s="3" t="s">
        <v>1356</v>
      </c>
      <c r="G371" s="2" t="s">
        <v>242</v>
      </c>
      <c r="H371" s="3" t="s">
        <v>243</v>
      </c>
      <c r="I371" s="3" t="s">
        <v>50</v>
      </c>
      <c r="J371" s="3" t="s">
        <v>161</v>
      </c>
      <c r="K371" s="2" t="s">
        <v>347</v>
      </c>
      <c r="L371" s="2" t="s">
        <v>244</v>
      </c>
      <c r="M371" s="2" t="s">
        <v>444</v>
      </c>
      <c r="N371" s="3" t="s">
        <v>445</v>
      </c>
      <c r="O371" s="3" t="s">
        <v>446</v>
      </c>
      <c r="P371" s="3" t="s">
        <v>243</v>
      </c>
      <c r="Q371" s="4">
        <v>5670</v>
      </c>
      <c r="R371" s="2" t="s">
        <v>56</v>
      </c>
      <c r="S371" s="5">
        <v>1257.0999999999999</v>
      </c>
      <c r="T371" s="6">
        <v>0.47</v>
      </c>
      <c r="U371" s="5">
        <v>2664.9</v>
      </c>
      <c r="V371" s="4">
        <v>3350046</v>
      </c>
      <c r="W371" s="4"/>
      <c r="X371" s="3" t="s">
        <v>115</v>
      </c>
      <c r="Y371" s="3" t="s">
        <v>243</v>
      </c>
      <c r="Z371" s="3" t="s">
        <v>429</v>
      </c>
      <c r="AA371" s="3" t="s">
        <v>430</v>
      </c>
      <c r="AB371" s="3" t="s">
        <v>431</v>
      </c>
      <c r="AC371" s="3" t="s">
        <v>58</v>
      </c>
      <c r="AD371" s="3"/>
      <c r="AE371" s="3" t="s">
        <v>192</v>
      </c>
      <c r="AF371" s="3" t="s">
        <v>353</v>
      </c>
      <c r="AG371" s="3" t="s">
        <v>1357</v>
      </c>
      <c r="AH371" s="3" t="s">
        <v>80</v>
      </c>
      <c r="AI371" s="2" t="s">
        <v>1212</v>
      </c>
      <c r="AJ371" s="3" t="s">
        <v>1213</v>
      </c>
      <c r="AK371" s="3"/>
      <c r="AL371" s="3"/>
      <c r="AM371" s="4"/>
      <c r="AN371" s="6">
        <v>0.42</v>
      </c>
      <c r="AO371" s="6"/>
      <c r="AP371" s="6"/>
      <c r="AQ371" s="3" t="s">
        <v>123</v>
      </c>
    </row>
    <row r="372" spans="1:43" x14ac:dyDescent="0.6">
      <c r="A372" s="2" t="s">
        <v>1354</v>
      </c>
      <c r="B372" s="2" t="s">
        <v>45</v>
      </c>
      <c r="C372" s="3"/>
      <c r="D372" s="3"/>
      <c r="E372" s="3" t="s">
        <v>1392</v>
      </c>
      <c r="F372" s="3" t="s">
        <v>1356</v>
      </c>
      <c r="G372" s="2" t="s">
        <v>242</v>
      </c>
      <c r="H372" s="3" t="s">
        <v>243</v>
      </c>
      <c r="I372" s="3" t="s">
        <v>50</v>
      </c>
      <c r="J372" s="3" t="s">
        <v>161</v>
      </c>
      <c r="K372" s="2" t="s">
        <v>347</v>
      </c>
      <c r="L372" s="2" t="s">
        <v>244</v>
      </c>
      <c r="M372" s="2" t="s">
        <v>444</v>
      </c>
      <c r="N372" s="3" t="s">
        <v>445</v>
      </c>
      <c r="O372" s="3" t="s">
        <v>446</v>
      </c>
      <c r="P372" s="3" t="s">
        <v>243</v>
      </c>
      <c r="Q372" s="4">
        <v>20250</v>
      </c>
      <c r="R372" s="2" t="s">
        <v>56</v>
      </c>
      <c r="S372" s="5">
        <v>1257.0999999999999</v>
      </c>
      <c r="T372" s="6">
        <v>0.47</v>
      </c>
      <c r="U372" s="5">
        <v>9517.5</v>
      </c>
      <c r="V372" s="4">
        <v>11964449</v>
      </c>
      <c r="W372" s="4"/>
      <c r="X372" s="3" t="s">
        <v>115</v>
      </c>
      <c r="Y372" s="3" t="s">
        <v>243</v>
      </c>
      <c r="Z372" s="3" t="s">
        <v>429</v>
      </c>
      <c r="AA372" s="3" t="s">
        <v>430</v>
      </c>
      <c r="AB372" s="3" t="s">
        <v>431</v>
      </c>
      <c r="AC372" s="3" t="s">
        <v>58</v>
      </c>
      <c r="AD372" s="3"/>
      <c r="AE372" s="3" t="s">
        <v>192</v>
      </c>
      <c r="AF372" s="3" t="s">
        <v>353</v>
      </c>
      <c r="AG372" s="3" t="s">
        <v>1357</v>
      </c>
      <c r="AH372" s="3" t="s">
        <v>80</v>
      </c>
      <c r="AI372" s="2" t="s">
        <v>1393</v>
      </c>
      <c r="AJ372" s="3" t="s">
        <v>1394</v>
      </c>
      <c r="AK372" s="3"/>
      <c r="AL372" s="3"/>
      <c r="AM372" s="4"/>
      <c r="AN372" s="6">
        <v>0.42</v>
      </c>
      <c r="AO372" s="6"/>
      <c r="AP372" s="6"/>
      <c r="AQ372" s="3" t="s">
        <v>123</v>
      </c>
    </row>
    <row r="373" spans="1:43" x14ac:dyDescent="0.6">
      <c r="A373" s="2" t="s">
        <v>1354</v>
      </c>
      <c r="B373" s="2" t="s">
        <v>45</v>
      </c>
      <c r="C373" s="3"/>
      <c r="D373" s="3"/>
      <c r="E373" s="3" t="s">
        <v>1395</v>
      </c>
      <c r="F373" s="3" t="s">
        <v>1356</v>
      </c>
      <c r="G373" s="2" t="s">
        <v>242</v>
      </c>
      <c r="H373" s="3" t="s">
        <v>243</v>
      </c>
      <c r="I373" s="3" t="s">
        <v>50</v>
      </c>
      <c r="J373" s="3" t="s">
        <v>161</v>
      </c>
      <c r="K373" s="2" t="s">
        <v>347</v>
      </c>
      <c r="L373" s="2" t="s">
        <v>244</v>
      </c>
      <c r="M373" s="2" t="s">
        <v>444</v>
      </c>
      <c r="N373" s="3" t="s">
        <v>445</v>
      </c>
      <c r="O373" s="3" t="s">
        <v>446</v>
      </c>
      <c r="P373" s="3" t="s">
        <v>243</v>
      </c>
      <c r="Q373" s="4">
        <v>11340</v>
      </c>
      <c r="R373" s="2" t="s">
        <v>56</v>
      </c>
      <c r="S373" s="5">
        <v>1257.0999999999999</v>
      </c>
      <c r="T373" s="6">
        <v>0.47</v>
      </c>
      <c r="U373" s="5">
        <v>5329.8</v>
      </c>
      <c r="V373" s="4">
        <v>6700092</v>
      </c>
      <c r="W373" s="4"/>
      <c r="X373" s="3" t="s">
        <v>115</v>
      </c>
      <c r="Y373" s="3" t="s">
        <v>243</v>
      </c>
      <c r="Z373" s="3" t="s">
        <v>429</v>
      </c>
      <c r="AA373" s="3" t="s">
        <v>430</v>
      </c>
      <c r="AB373" s="3" t="s">
        <v>431</v>
      </c>
      <c r="AC373" s="3" t="s">
        <v>58</v>
      </c>
      <c r="AD373" s="3"/>
      <c r="AE373" s="3" t="s">
        <v>192</v>
      </c>
      <c r="AF373" s="3" t="s">
        <v>353</v>
      </c>
      <c r="AG373" s="3" t="s">
        <v>1357</v>
      </c>
      <c r="AH373" s="3" t="s">
        <v>80</v>
      </c>
      <c r="AI373" s="2" t="s">
        <v>1396</v>
      </c>
      <c r="AJ373" s="3" t="s">
        <v>1397</v>
      </c>
      <c r="AK373" s="3"/>
      <c r="AL373" s="3"/>
      <c r="AM373" s="4"/>
      <c r="AN373" s="6">
        <v>0.42</v>
      </c>
      <c r="AO373" s="6"/>
      <c r="AP373" s="6"/>
      <c r="AQ373" s="3" t="s">
        <v>123</v>
      </c>
    </row>
    <row r="374" spans="1:43" x14ac:dyDescent="0.6">
      <c r="A374" s="2" t="s">
        <v>1354</v>
      </c>
      <c r="B374" s="2" t="s">
        <v>45</v>
      </c>
      <c r="C374" s="3"/>
      <c r="D374" s="3"/>
      <c r="E374" s="3" t="s">
        <v>1398</v>
      </c>
      <c r="F374" s="3" t="s">
        <v>1356</v>
      </c>
      <c r="G374" s="2" t="s">
        <v>242</v>
      </c>
      <c r="H374" s="3" t="s">
        <v>243</v>
      </c>
      <c r="I374" s="3" t="s">
        <v>50</v>
      </c>
      <c r="J374" s="3" t="s">
        <v>161</v>
      </c>
      <c r="K374" s="2" t="s">
        <v>347</v>
      </c>
      <c r="L374" s="2" t="s">
        <v>244</v>
      </c>
      <c r="M374" s="2" t="s">
        <v>450</v>
      </c>
      <c r="N374" s="3" t="s">
        <v>451</v>
      </c>
      <c r="O374" s="3" t="s">
        <v>452</v>
      </c>
      <c r="P374" s="3" t="s">
        <v>453</v>
      </c>
      <c r="Q374" s="4">
        <v>2080</v>
      </c>
      <c r="R374" s="2" t="s">
        <v>56</v>
      </c>
      <c r="S374" s="5">
        <v>1257.0999999999999</v>
      </c>
      <c r="T374" s="6">
        <v>0.32</v>
      </c>
      <c r="U374" s="5">
        <v>665.6</v>
      </c>
      <c r="V374" s="4">
        <v>836726</v>
      </c>
      <c r="W374" s="4"/>
      <c r="X374" s="3" t="s">
        <v>115</v>
      </c>
      <c r="Y374" s="3" t="s">
        <v>243</v>
      </c>
      <c r="Z374" s="3" t="s">
        <v>429</v>
      </c>
      <c r="AA374" s="3" t="s">
        <v>430</v>
      </c>
      <c r="AB374" s="3" t="s">
        <v>454</v>
      </c>
      <c r="AC374" s="3" t="s">
        <v>58</v>
      </c>
      <c r="AD374" s="3"/>
      <c r="AE374" s="3"/>
      <c r="AF374" s="3" t="s">
        <v>353</v>
      </c>
      <c r="AG374" s="3" t="s">
        <v>1357</v>
      </c>
      <c r="AH374" s="3" t="s">
        <v>80</v>
      </c>
      <c r="AI374" s="2" t="s">
        <v>1399</v>
      </c>
      <c r="AJ374" s="3" t="s">
        <v>1400</v>
      </c>
      <c r="AK374" s="3"/>
      <c r="AL374" s="3"/>
      <c r="AM374" s="4"/>
      <c r="AN374" s="6">
        <v>0.3</v>
      </c>
      <c r="AO374" s="6"/>
      <c r="AP374" s="6"/>
      <c r="AQ374" s="3" t="s">
        <v>123</v>
      </c>
    </row>
    <row r="375" spans="1:43" x14ac:dyDescent="0.6">
      <c r="A375" s="2" t="s">
        <v>1401</v>
      </c>
      <c r="B375" s="2" t="s">
        <v>239</v>
      </c>
      <c r="C375" s="3"/>
      <c r="D375" s="3"/>
      <c r="E375" s="3" t="s">
        <v>1402</v>
      </c>
      <c r="F375" s="3" t="s">
        <v>1403</v>
      </c>
      <c r="G375" s="2" t="s">
        <v>741</v>
      </c>
      <c r="H375" s="3" t="s">
        <v>742</v>
      </c>
      <c r="I375" s="3" t="s">
        <v>50</v>
      </c>
      <c r="J375" s="3" t="s">
        <v>161</v>
      </c>
      <c r="K375" s="2" t="s">
        <v>347</v>
      </c>
      <c r="L375" s="2" t="s">
        <v>461</v>
      </c>
      <c r="M375" s="2" t="s">
        <v>1404</v>
      </c>
      <c r="N375" s="3" t="s">
        <v>1405</v>
      </c>
      <c r="O375" s="3"/>
      <c r="P375" s="3" t="s">
        <v>1134</v>
      </c>
      <c r="Q375" s="4">
        <v>100000</v>
      </c>
      <c r="R375" s="2"/>
      <c r="S375" s="5">
        <v>0</v>
      </c>
      <c r="T375" s="6">
        <v>71</v>
      </c>
      <c r="U375" s="5">
        <v>0</v>
      </c>
      <c r="V375" s="4">
        <v>7100000</v>
      </c>
      <c r="W375" s="4">
        <v>710000</v>
      </c>
      <c r="X375" s="3" t="s">
        <v>115</v>
      </c>
      <c r="Y375" s="3" t="s">
        <v>745</v>
      </c>
      <c r="Z375" s="3" t="s">
        <v>88</v>
      </c>
      <c r="AA375" s="3" t="s">
        <v>117</v>
      </c>
      <c r="AB375" s="3" t="s">
        <v>143</v>
      </c>
      <c r="AC375" s="3" t="s">
        <v>248</v>
      </c>
      <c r="AD375" s="3"/>
      <c r="AE375" s="3" t="s">
        <v>1135</v>
      </c>
      <c r="AF375" s="3" t="s">
        <v>353</v>
      </c>
      <c r="AG375" s="3" t="s">
        <v>1406</v>
      </c>
      <c r="AH375" s="3" t="s">
        <v>80</v>
      </c>
      <c r="AI375" s="2" t="s">
        <v>1407</v>
      </c>
      <c r="AJ375" s="3" t="s">
        <v>1408</v>
      </c>
      <c r="AK375" s="3"/>
      <c r="AL375" s="3"/>
      <c r="AM375" s="4"/>
      <c r="AN375" s="6">
        <v>5.0930000000000003E-2</v>
      </c>
      <c r="AO375" s="6"/>
      <c r="AP375" s="6"/>
      <c r="AQ375" s="3" t="s">
        <v>123</v>
      </c>
    </row>
    <row r="376" spans="1:43" x14ac:dyDescent="0.6">
      <c r="A376" s="2" t="s">
        <v>1401</v>
      </c>
      <c r="B376" s="2" t="s">
        <v>239</v>
      </c>
      <c r="C376" s="3"/>
      <c r="D376" s="3"/>
      <c r="E376" s="3" t="s">
        <v>1402</v>
      </c>
      <c r="F376" s="3" t="s">
        <v>1403</v>
      </c>
      <c r="G376" s="2" t="s">
        <v>741</v>
      </c>
      <c r="H376" s="3" t="s">
        <v>742</v>
      </c>
      <c r="I376" s="3" t="s">
        <v>50</v>
      </c>
      <c r="J376" s="3" t="s">
        <v>161</v>
      </c>
      <c r="K376" s="2" t="s">
        <v>347</v>
      </c>
      <c r="L376" s="2" t="s">
        <v>461</v>
      </c>
      <c r="M376" s="2" t="s">
        <v>1409</v>
      </c>
      <c r="N376" s="3" t="s">
        <v>1410</v>
      </c>
      <c r="O376" s="3"/>
      <c r="P376" s="3" t="s">
        <v>1134</v>
      </c>
      <c r="Q376" s="4">
        <v>380000</v>
      </c>
      <c r="R376" s="2"/>
      <c r="S376" s="5">
        <v>0</v>
      </c>
      <c r="T376" s="6">
        <v>62</v>
      </c>
      <c r="U376" s="5">
        <v>0</v>
      </c>
      <c r="V376" s="4">
        <v>23560000</v>
      </c>
      <c r="W376" s="4">
        <v>2356000</v>
      </c>
      <c r="X376" s="3" t="s">
        <v>115</v>
      </c>
      <c r="Y376" s="3" t="s">
        <v>745</v>
      </c>
      <c r="Z376" s="3" t="s">
        <v>88</v>
      </c>
      <c r="AA376" s="3" t="s">
        <v>117</v>
      </c>
      <c r="AB376" s="3" t="s">
        <v>143</v>
      </c>
      <c r="AC376" s="3" t="s">
        <v>248</v>
      </c>
      <c r="AD376" s="3"/>
      <c r="AE376" s="3" t="s">
        <v>1135</v>
      </c>
      <c r="AF376" s="3" t="s">
        <v>353</v>
      </c>
      <c r="AG376" s="3" t="s">
        <v>1406</v>
      </c>
      <c r="AH376" s="3" t="s">
        <v>80</v>
      </c>
      <c r="AI376" s="2" t="s">
        <v>1407</v>
      </c>
      <c r="AJ376" s="3" t="s">
        <v>1408</v>
      </c>
      <c r="AK376" s="3"/>
      <c r="AL376" s="3"/>
      <c r="AM376" s="4"/>
      <c r="AN376" s="6">
        <v>4.9000000000000002E-2</v>
      </c>
      <c r="AO376" s="6"/>
      <c r="AP376" s="6"/>
      <c r="AQ376" s="3" t="s">
        <v>123</v>
      </c>
    </row>
    <row r="377" spans="1:43" x14ac:dyDescent="0.6">
      <c r="A377" s="2" t="s">
        <v>1401</v>
      </c>
      <c r="B377" s="2" t="s">
        <v>239</v>
      </c>
      <c r="C377" s="3"/>
      <c r="D377" s="3"/>
      <c r="E377" s="3" t="s">
        <v>1402</v>
      </c>
      <c r="F377" s="3" t="s">
        <v>1403</v>
      </c>
      <c r="G377" s="2" t="s">
        <v>741</v>
      </c>
      <c r="H377" s="3" t="s">
        <v>742</v>
      </c>
      <c r="I377" s="3" t="s">
        <v>50</v>
      </c>
      <c r="J377" s="3" t="s">
        <v>161</v>
      </c>
      <c r="K377" s="2" t="s">
        <v>347</v>
      </c>
      <c r="L377" s="2" t="s">
        <v>461</v>
      </c>
      <c r="M377" s="2" t="s">
        <v>1411</v>
      </c>
      <c r="N377" s="3" t="s">
        <v>1412</v>
      </c>
      <c r="O377" s="3"/>
      <c r="P377" s="3" t="s">
        <v>1134</v>
      </c>
      <c r="Q377" s="4">
        <v>104000</v>
      </c>
      <c r="R377" s="2"/>
      <c r="S377" s="5">
        <v>0</v>
      </c>
      <c r="T377" s="6">
        <v>71</v>
      </c>
      <c r="U377" s="5">
        <v>0</v>
      </c>
      <c r="V377" s="4">
        <v>7384000</v>
      </c>
      <c r="W377" s="4">
        <v>738400</v>
      </c>
      <c r="X377" s="3" t="s">
        <v>115</v>
      </c>
      <c r="Y377" s="3" t="s">
        <v>745</v>
      </c>
      <c r="Z377" s="3" t="s">
        <v>88</v>
      </c>
      <c r="AA377" s="3" t="s">
        <v>117</v>
      </c>
      <c r="AB377" s="3" t="s">
        <v>143</v>
      </c>
      <c r="AC377" s="3" t="s">
        <v>248</v>
      </c>
      <c r="AD377" s="3"/>
      <c r="AE377" s="3" t="s">
        <v>1135</v>
      </c>
      <c r="AF377" s="3" t="s">
        <v>353</v>
      </c>
      <c r="AG377" s="3" t="s">
        <v>1406</v>
      </c>
      <c r="AH377" s="3" t="s">
        <v>80</v>
      </c>
      <c r="AI377" s="2" t="s">
        <v>1407</v>
      </c>
      <c r="AJ377" s="3" t="s">
        <v>1408</v>
      </c>
      <c r="AK377" s="3"/>
      <c r="AL377" s="3"/>
      <c r="AM377" s="4"/>
      <c r="AN377" s="6">
        <v>5.0930000000000003E-2</v>
      </c>
      <c r="AO377" s="6"/>
      <c r="AP377" s="6"/>
      <c r="AQ377" s="3" t="s">
        <v>123</v>
      </c>
    </row>
    <row r="378" spans="1:43" x14ac:dyDescent="0.6">
      <c r="A378" s="2" t="s">
        <v>1401</v>
      </c>
      <c r="B378" s="2" t="s">
        <v>239</v>
      </c>
      <c r="C378" s="3"/>
      <c r="D378" s="3"/>
      <c r="E378" s="3" t="s">
        <v>1402</v>
      </c>
      <c r="F378" s="3" t="s">
        <v>1403</v>
      </c>
      <c r="G378" s="2" t="s">
        <v>741</v>
      </c>
      <c r="H378" s="3" t="s">
        <v>742</v>
      </c>
      <c r="I378" s="3" t="s">
        <v>50</v>
      </c>
      <c r="J378" s="3" t="s">
        <v>161</v>
      </c>
      <c r="K378" s="2" t="s">
        <v>347</v>
      </c>
      <c r="L378" s="2" t="s">
        <v>461</v>
      </c>
      <c r="M378" s="2" t="s">
        <v>1231</v>
      </c>
      <c r="N378" s="3" t="s">
        <v>1232</v>
      </c>
      <c r="O378" s="3"/>
      <c r="P378" s="3" t="s">
        <v>1134</v>
      </c>
      <c r="Q378" s="4">
        <v>84000</v>
      </c>
      <c r="R378" s="2"/>
      <c r="S378" s="5">
        <v>0</v>
      </c>
      <c r="T378" s="6">
        <v>62</v>
      </c>
      <c r="U378" s="5">
        <v>0</v>
      </c>
      <c r="V378" s="4">
        <v>5208000</v>
      </c>
      <c r="W378" s="4">
        <v>520800</v>
      </c>
      <c r="X378" s="3" t="s">
        <v>115</v>
      </c>
      <c r="Y378" s="3" t="s">
        <v>745</v>
      </c>
      <c r="Z378" s="3" t="s">
        <v>88</v>
      </c>
      <c r="AA378" s="3" t="s">
        <v>117</v>
      </c>
      <c r="AB378" s="3" t="s">
        <v>143</v>
      </c>
      <c r="AC378" s="3" t="s">
        <v>248</v>
      </c>
      <c r="AD378" s="3"/>
      <c r="AE378" s="3" t="s">
        <v>1135</v>
      </c>
      <c r="AF378" s="3" t="s">
        <v>353</v>
      </c>
      <c r="AG378" s="3" t="s">
        <v>1406</v>
      </c>
      <c r="AH378" s="3" t="s">
        <v>80</v>
      </c>
      <c r="AI378" s="2" t="s">
        <v>1407</v>
      </c>
      <c r="AJ378" s="3" t="s">
        <v>1408</v>
      </c>
      <c r="AK378" s="3"/>
      <c r="AL378" s="3"/>
      <c r="AM378" s="4"/>
      <c r="AN378" s="6">
        <v>4.9000000000000002E-2</v>
      </c>
      <c r="AO378" s="6"/>
      <c r="AP378" s="6"/>
      <c r="AQ378" s="3" t="s">
        <v>123</v>
      </c>
    </row>
    <row r="379" spans="1:43" x14ac:dyDescent="0.6">
      <c r="A379" s="2" t="s">
        <v>1401</v>
      </c>
      <c r="B379" s="2" t="s">
        <v>239</v>
      </c>
      <c r="C379" s="3"/>
      <c r="D379" s="3"/>
      <c r="E379" s="3" t="s">
        <v>1413</v>
      </c>
      <c r="F379" s="3" t="s">
        <v>1403</v>
      </c>
      <c r="G379" s="2" t="s">
        <v>741</v>
      </c>
      <c r="H379" s="3" t="s">
        <v>742</v>
      </c>
      <c r="I379" s="3" t="s">
        <v>50</v>
      </c>
      <c r="J379" s="3" t="s">
        <v>161</v>
      </c>
      <c r="K379" s="2" t="s">
        <v>347</v>
      </c>
      <c r="L379" s="2" t="s">
        <v>461</v>
      </c>
      <c r="M379" s="2" t="s">
        <v>1414</v>
      </c>
      <c r="N379" s="3" t="s">
        <v>1415</v>
      </c>
      <c r="O379" s="3"/>
      <c r="P379" s="3" t="s">
        <v>1134</v>
      </c>
      <c r="Q379" s="4">
        <v>3000</v>
      </c>
      <c r="R379" s="2"/>
      <c r="S379" s="5">
        <v>0</v>
      </c>
      <c r="T379" s="6">
        <v>70</v>
      </c>
      <c r="U379" s="5">
        <v>0</v>
      </c>
      <c r="V379" s="4">
        <v>210000</v>
      </c>
      <c r="W379" s="4">
        <v>21000</v>
      </c>
      <c r="X379" s="3" t="s">
        <v>115</v>
      </c>
      <c r="Y379" s="3" t="s">
        <v>745</v>
      </c>
      <c r="Z379" s="3" t="s">
        <v>88</v>
      </c>
      <c r="AA379" s="3" t="s">
        <v>117</v>
      </c>
      <c r="AB379" s="3" t="s">
        <v>507</v>
      </c>
      <c r="AC379" s="3" t="s">
        <v>248</v>
      </c>
      <c r="AD379" s="3"/>
      <c r="AE379" s="3" t="s">
        <v>1135</v>
      </c>
      <c r="AF379" s="3" t="s">
        <v>353</v>
      </c>
      <c r="AG379" s="3" t="s">
        <v>1406</v>
      </c>
      <c r="AH379" s="3" t="s">
        <v>80</v>
      </c>
      <c r="AI379" s="2" t="s">
        <v>1416</v>
      </c>
      <c r="AJ379" s="3" t="s">
        <v>1417</v>
      </c>
      <c r="AK379" s="3"/>
      <c r="AL379" s="3"/>
      <c r="AM379" s="4"/>
      <c r="AN379" s="6">
        <v>0.05</v>
      </c>
      <c r="AO379" s="6"/>
      <c r="AP379" s="6"/>
      <c r="AQ379" s="3" t="s">
        <v>123</v>
      </c>
    </row>
    <row r="380" spans="1:43" x14ac:dyDescent="0.6">
      <c r="A380" s="2" t="s">
        <v>1401</v>
      </c>
      <c r="B380" s="2" t="s">
        <v>239</v>
      </c>
      <c r="C380" s="3"/>
      <c r="D380" s="3"/>
      <c r="E380" s="3" t="s">
        <v>1402</v>
      </c>
      <c r="F380" s="3" t="s">
        <v>1403</v>
      </c>
      <c r="G380" s="2" t="s">
        <v>741</v>
      </c>
      <c r="H380" s="3" t="s">
        <v>742</v>
      </c>
      <c r="I380" s="3" t="s">
        <v>50</v>
      </c>
      <c r="J380" s="3" t="s">
        <v>161</v>
      </c>
      <c r="K380" s="2" t="s">
        <v>347</v>
      </c>
      <c r="L380" s="2" t="s">
        <v>461</v>
      </c>
      <c r="M380" s="2" t="s">
        <v>1418</v>
      </c>
      <c r="N380" s="3" t="s">
        <v>1419</v>
      </c>
      <c r="O380" s="3"/>
      <c r="P380" s="3" t="s">
        <v>1134</v>
      </c>
      <c r="Q380" s="4">
        <v>96000</v>
      </c>
      <c r="R380" s="2"/>
      <c r="S380" s="5">
        <v>0</v>
      </c>
      <c r="T380" s="6">
        <v>121</v>
      </c>
      <c r="U380" s="5">
        <v>0</v>
      </c>
      <c r="V380" s="4">
        <v>11616000</v>
      </c>
      <c r="W380" s="4">
        <v>1161600</v>
      </c>
      <c r="X380" s="3" t="s">
        <v>115</v>
      </c>
      <c r="Y380" s="3" t="s">
        <v>745</v>
      </c>
      <c r="Z380" s="3" t="s">
        <v>88</v>
      </c>
      <c r="AA380" s="3" t="s">
        <v>117</v>
      </c>
      <c r="AB380" s="3" t="s">
        <v>331</v>
      </c>
      <c r="AC380" s="3" t="s">
        <v>248</v>
      </c>
      <c r="AD380" s="3"/>
      <c r="AE380" s="3" t="s">
        <v>1135</v>
      </c>
      <c r="AF380" s="3" t="s">
        <v>353</v>
      </c>
      <c r="AG380" s="3" t="s">
        <v>1406</v>
      </c>
      <c r="AH380" s="3" t="s">
        <v>80</v>
      </c>
      <c r="AI380" s="2" t="s">
        <v>1407</v>
      </c>
      <c r="AJ380" s="3" t="s">
        <v>1408</v>
      </c>
      <c r="AK380" s="3"/>
      <c r="AL380" s="3"/>
      <c r="AM380" s="4"/>
      <c r="AN380" s="6">
        <v>9.5000000000000001E-2</v>
      </c>
      <c r="AO380" s="6"/>
      <c r="AP380" s="6"/>
      <c r="AQ380" s="3" t="s">
        <v>123</v>
      </c>
    </row>
    <row r="381" spans="1:43" x14ac:dyDescent="0.6">
      <c r="A381" s="2" t="s">
        <v>1401</v>
      </c>
      <c r="B381" s="2" t="s">
        <v>239</v>
      </c>
      <c r="C381" s="3"/>
      <c r="D381" s="3"/>
      <c r="E381" s="3" t="s">
        <v>1402</v>
      </c>
      <c r="F381" s="3" t="s">
        <v>1403</v>
      </c>
      <c r="G381" s="2" t="s">
        <v>741</v>
      </c>
      <c r="H381" s="3" t="s">
        <v>742</v>
      </c>
      <c r="I381" s="3" t="s">
        <v>50</v>
      </c>
      <c r="J381" s="3" t="s">
        <v>161</v>
      </c>
      <c r="K381" s="2" t="s">
        <v>347</v>
      </c>
      <c r="L381" s="2" t="s">
        <v>461</v>
      </c>
      <c r="M381" s="2" t="s">
        <v>1132</v>
      </c>
      <c r="N381" s="3" t="s">
        <v>1133</v>
      </c>
      <c r="O381" s="3"/>
      <c r="P381" s="3" t="s">
        <v>1134</v>
      </c>
      <c r="Q381" s="4">
        <v>85000</v>
      </c>
      <c r="R381" s="2"/>
      <c r="S381" s="5">
        <v>0</v>
      </c>
      <c r="T381" s="6">
        <v>114</v>
      </c>
      <c r="U381" s="5">
        <v>0</v>
      </c>
      <c r="V381" s="4">
        <v>9690000</v>
      </c>
      <c r="W381" s="4">
        <v>969000</v>
      </c>
      <c r="X381" s="3" t="s">
        <v>115</v>
      </c>
      <c r="Y381" s="3" t="s">
        <v>745</v>
      </c>
      <c r="Z381" s="3" t="s">
        <v>88</v>
      </c>
      <c r="AA381" s="3" t="s">
        <v>117</v>
      </c>
      <c r="AB381" s="3" t="s">
        <v>331</v>
      </c>
      <c r="AC381" s="3" t="s">
        <v>248</v>
      </c>
      <c r="AD381" s="3"/>
      <c r="AE381" s="3" t="s">
        <v>1135</v>
      </c>
      <c r="AF381" s="3" t="s">
        <v>353</v>
      </c>
      <c r="AG381" s="3" t="s">
        <v>1406</v>
      </c>
      <c r="AH381" s="3" t="s">
        <v>80</v>
      </c>
      <c r="AI381" s="2" t="s">
        <v>1407</v>
      </c>
      <c r="AJ381" s="3" t="s">
        <v>1408</v>
      </c>
      <c r="AK381" s="3"/>
      <c r="AL381" s="3"/>
      <c r="AM381" s="4"/>
      <c r="AN381" s="6">
        <v>9.2200000000000004E-2</v>
      </c>
      <c r="AO381" s="6"/>
      <c r="AP381" s="6"/>
      <c r="AQ381" s="3" t="s">
        <v>123</v>
      </c>
    </row>
    <row r="382" spans="1:43" x14ac:dyDescent="0.6">
      <c r="A382" s="2" t="s">
        <v>1401</v>
      </c>
      <c r="B382" s="2" t="s">
        <v>239</v>
      </c>
      <c r="C382" s="3"/>
      <c r="D382" s="3"/>
      <c r="E382" s="3" t="s">
        <v>1420</v>
      </c>
      <c r="F382" s="3" t="s">
        <v>1403</v>
      </c>
      <c r="G382" s="2" t="s">
        <v>741</v>
      </c>
      <c r="H382" s="3" t="s">
        <v>742</v>
      </c>
      <c r="I382" s="3" t="s">
        <v>50</v>
      </c>
      <c r="J382" s="3" t="s">
        <v>161</v>
      </c>
      <c r="K382" s="2" t="s">
        <v>347</v>
      </c>
      <c r="L382" s="2" t="s">
        <v>461</v>
      </c>
      <c r="M382" s="2" t="s">
        <v>1421</v>
      </c>
      <c r="N382" s="3" t="s">
        <v>1422</v>
      </c>
      <c r="O382" s="3"/>
      <c r="P382" s="3" t="s">
        <v>1134</v>
      </c>
      <c r="Q382" s="4">
        <v>9600</v>
      </c>
      <c r="R382" s="2"/>
      <c r="S382" s="5">
        <v>0</v>
      </c>
      <c r="T382" s="6">
        <v>121</v>
      </c>
      <c r="U382" s="5">
        <v>0</v>
      </c>
      <c r="V382" s="4">
        <v>1161600</v>
      </c>
      <c r="W382" s="4">
        <v>116160</v>
      </c>
      <c r="X382" s="3" t="s">
        <v>115</v>
      </c>
      <c r="Y382" s="3" t="s">
        <v>745</v>
      </c>
      <c r="Z382" s="3" t="s">
        <v>88</v>
      </c>
      <c r="AA382" s="3" t="s">
        <v>117</v>
      </c>
      <c r="AB382" s="3" t="s">
        <v>331</v>
      </c>
      <c r="AC382" s="3" t="s">
        <v>248</v>
      </c>
      <c r="AD382" s="3"/>
      <c r="AE382" s="3" t="s">
        <v>1135</v>
      </c>
      <c r="AF382" s="3" t="s">
        <v>353</v>
      </c>
      <c r="AG382" s="3" t="s">
        <v>1406</v>
      </c>
      <c r="AH382" s="3" t="s">
        <v>80</v>
      </c>
      <c r="AI382" s="2" t="s">
        <v>1423</v>
      </c>
      <c r="AJ382" s="3" t="s">
        <v>1424</v>
      </c>
      <c r="AK382" s="3"/>
      <c r="AL382" s="3"/>
      <c r="AM382" s="4"/>
      <c r="AN382" s="6">
        <v>9.5000000000000001E-2</v>
      </c>
      <c r="AO382" s="6"/>
      <c r="AP382" s="6"/>
      <c r="AQ382" s="3" t="s">
        <v>123</v>
      </c>
    </row>
    <row r="383" spans="1:43" x14ac:dyDescent="0.6">
      <c r="A383" s="2" t="s">
        <v>1425</v>
      </c>
      <c r="B383" s="2" t="s">
        <v>239</v>
      </c>
      <c r="C383" s="3"/>
      <c r="D383" s="3"/>
      <c r="E383" s="3" t="s">
        <v>1402</v>
      </c>
      <c r="F383" s="3" t="s">
        <v>1426</v>
      </c>
      <c r="G383" s="2" t="s">
        <v>741</v>
      </c>
      <c r="H383" s="3" t="s">
        <v>742</v>
      </c>
      <c r="I383" s="3" t="s">
        <v>50</v>
      </c>
      <c r="J383" s="3" t="s">
        <v>161</v>
      </c>
      <c r="K383" s="2" t="s">
        <v>347</v>
      </c>
      <c r="L383" s="2" t="s">
        <v>461</v>
      </c>
      <c r="M383" s="2" t="s">
        <v>1427</v>
      </c>
      <c r="N383" s="3" t="s">
        <v>1428</v>
      </c>
      <c r="O383" s="3"/>
      <c r="P383" s="3" t="s">
        <v>1134</v>
      </c>
      <c r="Q383" s="4">
        <v>16000</v>
      </c>
      <c r="R383" s="2"/>
      <c r="S383" s="5">
        <v>0</v>
      </c>
      <c r="T383" s="6">
        <v>71</v>
      </c>
      <c r="U383" s="5">
        <v>0</v>
      </c>
      <c r="V383" s="4">
        <v>1136000</v>
      </c>
      <c r="W383" s="4">
        <v>113600</v>
      </c>
      <c r="X383" s="3" t="s">
        <v>115</v>
      </c>
      <c r="Y383" s="3" t="s">
        <v>745</v>
      </c>
      <c r="Z383" s="3" t="s">
        <v>88</v>
      </c>
      <c r="AA383" s="3" t="s">
        <v>117</v>
      </c>
      <c r="AB383" s="3" t="s">
        <v>143</v>
      </c>
      <c r="AC383" s="3" t="s">
        <v>248</v>
      </c>
      <c r="AD383" s="3" t="s">
        <v>1429</v>
      </c>
      <c r="AE383" s="3" t="s">
        <v>1135</v>
      </c>
      <c r="AF383" s="3" t="s">
        <v>353</v>
      </c>
      <c r="AG383" s="3" t="s">
        <v>1430</v>
      </c>
      <c r="AH383" s="3" t="s">
        <v>80</v>
      </c>
      <c r="AI383" s="2" t="s">
        <v>1407</v>
      </c>
      <c r="AJ383" s="3" t="s">
        <v>1408</v>
      </c>
      <c r="AK383" s="3"/>
      <c r="AL383" s="3"/>
      <c r="AM383" s="4"/>
      <c r="AN383" s="6">
        <v>5.0930000000000003E-2</v>
      </c>
      <c r="AO383" s="6"/>
      <c r="AP383" s="6"/>
      <c r="AQ383" s="3" t="s">
        <v>123</v>
      </c>
    </row>
    <row r="384" spans="1:43" x14ac:dyDescent="0.6">
      <c r="A384" s="2" t="s">
        <v>1425</v>
      </c>
      <c r="B384" s="2" t="s">
        <v>239</v>
      </c>
      <c r="C384" s="3"/>
      <c r="D384" s="3"/>
      <c r="E384" s="3" t="s">
        <v>1402</v>
      </c>
      <c r="F384" s="3" t="s">
        <v>1426</v>
      </c>
      <c r="G384" s="2" t="s">
        <v>741</v>
      </c>
      <c r="H384" s="3" t="s">
        <v>742</v>
      </c>
      <c r="I384" s="3" t="s">
        <v>50</v>
      </c>
      <c r="J384" s="3" t="s">
        <v>161</v>
      </c>
      <c r="K384" s="2" t="s">
        <v>347</v>
      </c>
      <c r="L384" s="2" t="s">
        <v>461</v>
      </c>
      <c r="M384" s="2" t="s">
        <v>1404</v>
      </c>
      <c r="N384" s="3" t="s">
        <v>1405</v>
      </c>
      <c r="O384" s="3"/>
      <c r="P384" s="3" t="s">
        <v>1134</v>
      </c>
      <c r="Q384" s="4">
        <v>24000</v>
      </c>
      <c r="R384" s="2"/>
      <c r="S384" s="5">
        <v>0</v>
      </c>
      <c r="T384" s="6">
        <v>71</v>
      </c>
      <c r="U384" s="5">
        <v>0</v>
      </c>
      <c r="V384" s="4">
        <v>1704000</v>
      </c>
      <c r="W384" s="4">
        <v>170400</v>
      </c>
      <c r="X384" s="3" t="s">
        <v>115</v>
      </c>
      <c r="Y384" s="3" t="s">
        <v>745</v>
      </c>
      <c r="Z384" s="3" t="s">
        <v>88</v>
      </c>
      <c r="AA384" s="3" t="s">
        <v>117</v>
      </c>
      <c r="AB384" s="3" t="s">
        <v>143</v>
      </c>
      <c r="AC384" s="3" t="s">
        <v>248</v>
      </c>
      <c r="AD384" s="3" t="s">
        <v>1429</v>
      </c>
      <c r="AE384" s="3" t="s">
        <v>1135</v>
      </c>
      <c r="AF384" s="3" t="s">
        <v>353</v>
      </c>
      <c r="AG384" s="3" t="s">
        <v>1430</v>
      </c>
      <c r="AH384" s="3" t="s">
        <v>80</v>
      </c>
      <c r="AI384" s="2" t="s">
        <v>1407</v>
      </c>
      <c r="AJ384" s="3" t="s">
        <v>1408</v>
      </c>
      <c r="AK384" s="3"/>
      <c r="AL384" s="3"/>
      <c r="AM384" s="4"/>
      <c r="AN384" s="6">
        <v>5.0930000000000003E-2</v>
      </c>
      <c r="AO384" s="6"/>
      <c r="AP384" s="6"/>
      <c r="AQ384" s="3" t="s">
        <v>123</v>
      </c>
    </row>
    <row r="385" spans="1:43" x14ac:dyDescent="0.6">
      <c r="A385" s="2" t="s">
        <v>1425</v>
      </c>
      <c r="B385" s="2" t="s">
        <v>239</v>
      </c>
      <c r="C385" s="3"/>
      <c r="D385" s="3"/>
      <c r="E385" s="3" t="s">
        <v>1402</v>
      </c>
      <c r="F385" s="3" t="s">
        <v>1426</v>
      </c>
      <c r="G385" s="2" t="s">
        <v>741</v>
      </c>
      <c r="H385" s="3" t="s">
        <v>742</v>
      </c>
      <c r="I385" s="3" t="s">
        <v>50</v>
      </c>
      <c r="J385" s="3" t="s">
        <v>161</v>
      </c>
      <c r="K385" s="2" t="s">
        <v>347</v>
      </c>
      <c r="L385" s="2" t="s">
        <v>461</v>
      </c>
      <c r="M385" s="2" t="s">
        <v>1411</v>
      </c>
      <c r="N385" s="3" t="s">
        <v>1412</v>
      </c>
      <c r="O385" s="3"/>
      <c r="P385" s="3" t="s">
        <v>1134</v>
      </c>
      <c r="Q385" s="4">
        <v>64000</v>
      </c>
      <c r="R385" s="2"/>
      <c r="S385" s="5">
        <v>0</v>
      </c>
      <c r="T385" s="6">
        <v>71</v>
      </c>
      <c r="U385" s="5">
        <v>0</v>
      </c>
      <c r="V385" s="4">
        <v>4544000</v>
      </c>
      <c r="W385" s="4">
        <v>454400</v>
      </c>
      <c r="X385" s="3" t="s">
        <v>115</v>
      </c>
      <c r="Y385" s="3" t="s">
        <v>745</v>
      </c>
      <c r="Z385" s="3" t="s">
        <v>88</v>
      </c>
      <c r="AA385" s="3" t="s">
        <v>117</v>
      </c>
      <c r="AB385" s="3" t="s">
        <v>143</v>
      </c>
      <c r="AC385" s="3" t="s">
        <v>248</v>
      </c>
      <c r="AD385" s="3" t="s">
        <v>1429</v>
      </c>
      <c r="AE385" s="3" t="s">
        <v>1135</v>
      </c>
      <c r="AF385" s="3" t="s">
        <v>353</v>
      </c>
      <c r="AG385" s="3" t="s">
        <v>1430</v>
      </c>
      <c r="AH385" s="3" t="s">
        <v>80</v>
      </c>
      <c r="AI385" s="2" t="s">
        <v>1407</v>
      </c>
      <c r="AJ385" s="3" t="s">
        <v>1408</v>
      </c>
      <c r="AK385" s="3"/>
      <c r="AL385" s="3"/>
      <c r="AM385" s="4"/>
      <c r="AN385" s="6">
        <v>5.0930000000000003E-2</v>
      </c>
      <c r="AO385" s="6"/>
      <c r="AP385" s="6"/>
      <c r="AQ385" s="3" t="s">
        <v>123</v>
      </c>
    </row>
    <row r="386" spans="1:43" x14ac:dyDescent="0.6">
      <c r="A386" s="2" t="s">
        <v>1425</v>
      </c>
      <c r="B386" s="2" t="s">
        <v>239</v>
      </c>
      <c r="C386" s="3"/>
      <c r="D386" s="3"/>
      <c r="E386" s="3" t="s">
        <v>1402</v>
      </c>
      <c r="F386" s="3" t="s">
        <v>1426</v>
      </c>
      <c r="G386" s="2" t="s">
        <v>741</v>
      </c>
      <c r="H386" s="3" t="s">
        <v>742</v>
      </c>
      <c r="I386" s="3" t="s">
        <v>50</v>
      </c>
      <c r="J386" s="3" t="s">
        <v>161</v>
      </c>
      <c r="K386" s="2" t="s">
        <v>347</v>
      </c>
      <c r="L386" s="2" t="s">
        <v>461</v>
      </c>
      <c r="M386" s="2" t="s">
        <v>1431</v>
      </c>
      <c r="N386" s="3" t="s">
        <v>1432</v>
      </c>
      <c r="O386" s="3"/>
      <c r="P386" s="3" t="s">
        <v>1134</v>
      </c>
      <c r="Q386" s="4">
        <v>3200</v>
      </c>
      <c r="R386" s="2"/>
      <c r="S386" s="5">
        <v>0</v>
      </c>
      <c r="T386" s="6">
        <v>121</v>
      </c>
      <c r="U386" s="5">
        <v>0</v>
      </c>
      <c r="V386" s="4">
        <v>387200</v>
      </c>
      <c r="W386" s="4">
        <v>38720</v>
      </c>
      <c r="X386" s="3" t="s">
        <v>115</v>
      </c>
      <c r="Y386" s="3" t="s">
        <v>745</v>
      </c>
      <c r="Z386" s="3" t="s">
        <v>88</v>
      </c>
      <c r="AA386" s="3" t="s">
        <v>117</v>
      </c>
      <c r="AB386" s="3" t="s">
        <v>331</v>
      </c>
      <c r="AC386" s="3" t="s">
        <v>248</v>
      </c>
      <c r="AD386" s="3" t="s">
        <v>1429</v>
      </c>
      <c r="AE386" s="3" t="s">
        <v>1135</v>
      </c>
      <c r="AF386" s="3" t="s">
        <v>353</v>
      </c>
      <c r="AG386" s="3" t="s">
        <v>1430</v>
      </c>
      <c r="AH386" s="3" t="s">
        <v>80</v>
      </c>
      <c r="AI386" s="2" t="s">
        <v>1407</v>
      </c>
      <c r="AJ386" s="3" t="s">
        <v>1408</v>
      </c>
      <c r="AK386" s="3"/>
      <c r="AL386" s="3"/>
      <c r="AM386" s="4"/>
      <c r="AN386" s="6">
        <v>9.5000000000000001E-2</v>
      </c>
      <c r="AO386" s="6"/>
      <c r="AP386" s="6"/>
      <c r="AQ386" s="3" t="s">
        <v>123</v>
      </c>
    </row>
    <row r="387" spans="1:43" x14ac:dyDescent="0.6">
      <c r="A387" s="2" t="s">
        <v>1425</v>
      </c>
      <c r="B387" s="2" t="s">
        <v>239</v>
      </c>
      <c r="C387" s="3"/>
      <c r="D387" s="3"/>
      <c r="E387" s="3" t="s">
        <v>1402</v>
      </c>
      <c r="F387" s="3" t="s">
        <v>1426</v>
      </c>
      <c r="G387" s="2" t="s">
        <v>741</v>
      </c>
      <c r="H387" s="3" t="s">
        <v>742</v>
      </c>
      <c r="I387" s="3" t="s">
        <v>50</v>
      </c>
      <c r="J387" s="3" t="s">
        <v>161</v>
      </c>
      <c r="K387" s="2" t="s">
        <v>347</v>
      </c>
      <c r="L387" s="2" t="s">
        <v>461</v>
      </c>
      <c r="M387" s="2" t="s">
        <v>1418</v>
      </c>
      <c r="N387" s="3" t="s">
        <v>1419</v>
      </c>
      <c r="O387" s="3"/>
      <c r="P387" s="3" t="s">
        <v>1134</v>
      </c>
      <c r="Q387" s="4">
        <v>38400</v>
      </c>
      <c r="R387" s="2"/>
      <c r="S387" s="5">
        <v>0</v>
      </c>
      <c r="T387" s="6">
        <v>121</v>
      </c>
      <c r="U387" s="5">
        <v>0</v>
      </c>
      <c r="V387" s="4">
        <v>4646400</v>
      </c>
      <c r="W387" s="4">
        <v>464640</v>
      </c>
      <c r="X387" s="3" t="s">
        <v>115</v>
      </c>
      <c r="Y387" s="3" t="s">
        <v>745</v>
      </c>
      <c r="Z387" s="3" t="s">
        <v>88</v>
      </c>
      <c r="AA387" s="3" t="s">
        <v>117</v>
      </c>
      <c r="AB387" s="3" t="s">
        <v>331</v>
      </c>
      <c r="AC387" s="3" t="s">
        <v>248</v>
      </c>
      <c r="AD387" s="3" t="s">
        <v>1429</v>
      </c>
      <c r="AE387" s="3" t="s">
        <v>1135</v>
      </c>
      <c r="AF387" s="3" t="s">
        <v>353</v>
      </c>
      <c r="AG387" s="3" t="s">
        <v>1430</v>
      </c>
      <c r="AH387" s="3" t="s">
        <v>80</v>
      </c>
      <c r="AI387" s="2" t="s">
        <v>1407</v>
      </c>
      <c r="AJ387" s="3" t="s">
        <v>1408</v>
      </c>
      <c r="AK387" s="3"/>
      <c r="AL387" s="3"/>
      <c r="AM387" s="4"/>
      <c r="AN387" s="6">
        <v>9.5000000000000001E-2</v>
      </c>
      <c r="AO387" s="6"/>
      <c r="AP387" s="6"/>
      <c r="AQ387" s="3" t="s">
        <v>123</v>
      </c>
    </row>
    <row r="388" spans="1:43" x14ac:dyDescent="0.6">
      <c r="A388" s="2" t="s">
        <v>1433</v>
      </c>
      <c r="B388" s="2" t="s">
        <v>239</v>
      </c>
      <c r="C388" s="3"/>
      <c r="D388" s="3"/>
      <c r="E388" s="3" t="s">
        <v>750</v>
      </c>
      <c r="F388" s="3" t="s">
        <v>1434</v>
      </c>
      <c r="G388" s="2" t="s">
        <v>741</v>
      </c>
      <c r="H388" s="3" t="s">
        <v>742</v>
      </c>
      <c r="I388" s="3" t="s">
        <v>50</v>
      </c>
      <c r="J388" s="3" t="s">
        <v>161</v>
      </c>
      <c r="K388" s="2" t="s">
        <v>347</v>
      </c>
      <c r="L388" s="2" t="s">
        <v>461</v>
      </c>
      <c r="M388" s="2" t="s">
        <v>1286</v>
      </c>
      <c r="N388" s="3" t="s">
        <v>1287</v>
      </c>
      <c r="O388" s="3"/>
      <c r="P388" s="3" t="s">
        <v>745</v>
      </c>
      <c r="Q388" s="4">
        <v>84000</v>
      </c>
      <c r="R388" s="2"/>
      <c r="S388" s="5">
        <v>0</v>
      </c>
      <c r="T388" s="6">
        <v>35</v>
      </c>
      <c r="U388" s="5">
        <v>0</v>
      </c>
      <c r="V388" s="4">
        <v>2940000</v>
      </c>
      <c r="W388" s="4">
        <v>294000</v>
      </c>
      <c r="X388" s="3" t="s">
        <v>115</v>
      </c>
      <c r="Y388" s="3" t="s">
        <v>745</v>
      </c>
      <c r="Z388" s="3" t="s">
        <v>88</v>
      </c>
      <c r="AA388" s="3" t="s">
        <v>89</v>
      </c>
      <c r="AB388" s="3" t="s">
        <v>90</v>
      </c>
      <c r="AC388" s="3" t="s">
        <v>248</v>
      </c>
      <c r="AD388" s="3"/>
      <c r="AE388" s="3" t="s">
        <v>1288</v>
      </c>
      <c r="AF388" s="3" t="s">
        <v>353</v>
      </c>
      <c r="AG388" s="3" t="s">
        <v>1435</v>
      </c>
      <c r="AH388" s="3" t="s">
        <v>80</v>
      </c>
      <c r="AI388" s="2" t="s">
        <v>752</v>
      </c>
      <c r="AJ388" s="3" t="s">
        <v>753</v>
      </c>
      <c r="AK388" s="3"/>
      <c r="AL388" s="3"/>
      <c r="AM388" s="4"/>
      <c r="AN388" s="6">
        <v>0.02</v>
      </c>
      <c r="AO388" s="6"/>
      <c r="AP388" s="6"/>
      <c r="AQ388" s="3" t="s">
        <v>83</v>
      </c>
    </row>
    <row r="389" spans="1:43" x14ac:dyDescent="0.6">
      <c r="A389" s="2" t="s">
        <v>1433</v>
      </c>
      <c r="B389" s="2" t="s">
        <v>239</v>
      </c>
      <c r="C389" s="3"/>
      <c r="D389" s="3"/>
      <c r="E389" s="3" t="s">
        <v>1129</v>
      </c>
      <c r="F389" s="3" t="s">
        <v>1434</v>
      </c>
      <c r="G389" s="2" t="s">
        <v>741</v>
      </c>
      <c r="H389" s="3" t="s">
        <v>742</v>
      </c>
      <c r="I389" s="3" t="s">
        <v>50</v>
      </c>
      <c r="J389" s="3" t="s">
        <v>161</v>
      </c>
      <c r="K389" s="2" t="s">
        <v>347</v>
      </c>
      <c r="L389" s="2" t="s">
        <v>461</v>
      </c>
      <c r="M389" s="2" t="s">
        <v>1146</v>
      </c>
      <c r="N389" s="3" t="s">
        <v>1147</v>
      </c>
      <c r="O389" s="3"/>
      <c r="P389" s="3" t="s">
        <v>745</v>
      </c>
      <c r="Q389" s="4">
        <v>81000</v>
      </c>
      <c r="R389" s="2"/>
      <c r="S389" s="5">
        <v>0</v>
      </c>
      <c r="T389" s="6">
        <v>35</v>
      </c>
      <c r="U389" s="5">
        <v>0</v>
      </c>
      <c r="V389" s="4">
        <v>2835000</v>
      </c>
      <c r="W389" s="4">
        <v>283500</v>
      </c>
      <c r="X389" s="3" t="s">
        <v>115</v>
      </c>
      <c r="Y389" s="3" t="s">
        <v>745</v>
      </c>
      <c r="Z389" s="3" t="s">
        <v>88</v>
      </c>
      <c r="AA389" s="3" t="s">
        <v>89</v>
      </c>
      <c r="AB389" s="3" t="s">
        <v>90</v>
      </c>
      <c r="AC389" s="3" t="s">
        <v>248</v>
      </c>
      <c r="AD389" s="3"/>
      <c r="AE389" s="3" t="s">
        <v>1436</v>
      </c>
      <c r="AF389" s="3" t="s">
        <v>353</v>
      </c>
      <c r="AG389" s="3" t="s">
        <v>1435</v>
      </c>
      <c r="AH389" s="3" t="s">
        <v>80</v>
      </c>
      <c r="AI389" s="2" t="s">
        <v>1130</v>
      </c>
      <c r="AJ389" s="3" t="s">
        <v>1129</v>
      </c>
      <c r="AK389" s="3"/>
      <c r="AL389" s="3"/>
      <c r="AM389" s="4"/>
      <c r="AN389" s="6">
        <v>0.02</v>
      </c>
      <c r="AO389" s="6"/>
      <c r="AP389" s="6"/>
      <c r="AQ389" s="3" t="s">
        <v>83</v>
      </c>
    </row>
    <row r="390" spans="1:43" x14ac:dyDescent="0.6">
      <c r="A390" s="2" t="s">
        <v>1433</v>
      </c>
      <c r="B390" s="2" t="s">
        <v>239</v>
      </c>
      <c r="C390" s="3"/>
      <c r="D390" s="3"/>
      <c r="E390" s="3" t="s">
        <v>1437</v>
      </c>
      <c r="F390" s="3" t="s">
        <v>1434</v>
      </c>
      <c r="G390" s="2" t="s">
        <v>741</v>
      </c>
      <c r="H390" s="3" t="s">
        <v>742</v>
      </c>
      <c r="I390" s="3" t="s">
        <v>50</v>
      </c>
      <c r="J390" s="3" t="s">
        <v>161</v>
      </c>
      <c r="K390" s="2" t="s">
        <v>347</v>
      </c>
      <c r="L390" s="2" t="s">
        <v>461</v>
      </c>
      <c r="M390" s="2" t="s">
        <v>1427</v>
      </c>
      <c r="N390" s="3" t="s">
        <v>1428</v>
      </c>
      <c r="O390" s="3"/>
      <c r="P390" s="3" t="s">
        <v>1134</v>
      </c>
      <c r="Q390" s="4">
        <v>4000</v>
      </c>
      <c r="R390" s="2"/>
      <c r="S390" s="5">
        <v>0</v>
      </c>
      <c r="T390" s="6">
        <v>71</v>
      </c>
      <c r="U390" s="5">
        <v>0</v>
      </c>
      <c r="V390" s="4">
        <v>284000</v>
      </c>
      <c r="W390" s="4">
        <v>28400</v>
      </c>
      <c r="X390" s="3" t="s">
        <v>115</v>
      </c>
      <c r="Y390" s="3" t="s">
        <v>745</v>
      </c>
      <c r="Z390" s="3" t="s">
        <v>88</v>
      </c>
      <c r="AA390" s="3" t="s">
        <v>117</v>
      </c>
      <c r="AB390" s="3" t="s">
        <v>143</v>
      </c>
      <c r="AC390" s="3" t="s">
        <v>248</v>
      </c>
      <c r="AD390" s="3"/>
      <c r="AE390" s="3" t="s">
        <v>1135</v>
      </c>
      <c r="AF390" s="3" t="s">
        <v>353</v>
      </c>
      <c r="AG390" s="3" t="s">
        <v>1435</v>
      </c>
      <c r="AH390" s="3" t="s">
        <v>80</v>
      </c>
      <c r="AI390" s="2" t="s">
        <v>1438</v>
      </c>
      <c r="AJ390" s="3" t="s">
        <v>1439</v>
      </c>
      <c r="AK390" s="3"/>
      <c r="AL390" s="3"/>
      <c r="AM390" s="4"/>
      <c r="AN390" s="6">
        <v>5.0930000000000003E-2</v>
      </c>
      <c r="AO390" s="6"/>
      <c r="AP390" s="6"/>
      <c r="AQ390" s="3" t="s">
        <v>123</v>
      </c>
    </row>
    <row r="391" spans="1:43" x14ac:dyDescent="0.6">
      <c r="A391" s="2" t="s">
        <v>1433</v>
      </c>
      <c r="B391" s="2" t="s">
        <v>239</v>
      </c>
      <c r="C391" s="3"/>
      <c r="D391" s="3"/>
      <c r="E391" s="3" t="s">
        <v>1440</v>
      </c>
      <c r="F391" s="3" t="s">
        <v>1434</v>
      </c>
      <c r="G391" s="2" t="s">
        <v>741</v>
      </c>
      <c r="H391" s="3" t="s">
        <v>742</v>
      </c>
      <c r="I391" s="3" t="s">
        <v>50</v>
      </c>
      <c r="J391" s="3" t="s">
        <v>161</v>
      </c>
      <c r="K391" s="2" t="s">
        <v>347</v>
      </c>
      <c r="L391" s="2" t="s">
        <v>461</v>
      </c>
      <c r="M391" s="2" t="s">
        <v>1441</v>
      </c>
      <c r="N391" s="3" t="s">
        <v>1442</v>
      </c>
      <c r="O391" s="3"/>
      <c r="P391" s="3" t="s">
        <v>1327</v>
      </c>
      <c r="Q391" s="4">
        <v>9000</v>
      </c>
      <c r="R391" s="2"/>
      <c r="S391" s="5">
        <v>0</v>
      </c>
      <c r="T391" s="6">
        <v>76</v>
      </c>
      <c r="U391" s="5">
        <v>0</v>
      </c>
      <c r="V391" s="4">
        <v>684000</v>
      </c>
      <c r="W391" s="4">
        <v>68400</v>
      </c>
      <c r="X391" s="3" t="s">
        <v>115</v>
      </c>
      <c r="Y391" s="3" t="s">
        <v>745</v>
      </c>
      <c r="Z391" s="3" t="s">
        <v>88</v>
      </c>
      <c r="AA391" s="3" t="s">
        <v>117</v>
      </c>
      <c r="AB391" s="3" t="s">
        <v>507</v>
      </c>
      <c r="AC391" s="3" t="s">
        <v>248</v>
      </c>
      <c r="AD391" s="3"/>
      <c r="AE391" s="3" t="s">
        <v>1443</v>
      </c>
      <c r="AF391" s="3" t="s">
        <v>353</v>
      </c>
      <c r="AG391" s="3" t="s">
        <v>1435</v>
      </c>
      <c r="AH391" s="3" t="s">
        <v>80</v>
      </c>
      <c r="AI391" s="2" t="s">
        <v>1444</v>
      </c>
      <c r="AJ391" s="3" t="s">
        <v>1445</v>
      </c>
      <c r="AK391" s="3"/>
      <c r="AL391" s="3"/>
      <c r="AM391" s="4"/>
      <c r="AN391" s="6">
        <v>5.1330000000000001E-2</v>
      </c>
      <c r="AO391" s="6"/>
      <c r="AP391" s="6"/>
      <c r="AQ391" s="3" t="s">
        <v>123</v>
      </c>
    </row>
    <row r="392" spans="1:43" x14ac:dyDescent="0.6">
      <c r="A392" s="2" t="s">
        <v>1433</v>
      </c>
      <c r="B392" s="2" t="s">
        <v>239</v>
      </c>
      <c r="C392" s="3"/>
      <c r="D392" s="3"/>
      <c r="E392" s="3" t="s">
        <v>1446</v>
      </c>
      <c r="F392" s="3" t="s">
        <v>1434</v>
      </c>
      <c r="G392" s="2" t="s">
        <v>741</v>
      </c>
      <c r="H392" s="3" t="s">
        <v>742</v>
      </c>
      <c r="I392" s="3" t="s">
        <v>50</v>
      </c>
      <c r="J392" s="3" t="s">
        <v>161</v>
      </c>
      <c r="K392" s="2" t="s">
        <v>347</v>
      </c>
      <c r="L392" s="2" t="s">
        <v>461</v>
      </c>
      <c r="M392" s="2" t="s">
        <v>1447</v>
      </c>
      <c r="N392" s="3" t="s">
        <v>1448</v>
      </c>
      <c r="O392" s="3"/>
      <c r="P392" s="3" t="s">
        <v>1449</v>
      </c>
      <c r="Q392" s="4">
        <v>6300</v>
      </c>
      <c r="R392" s="2"/>
      <c r="S392" s="5">
        <v>0</v>
      </c>
      <c r="T392" s="6">
        <v>229</v>
      </c>
      <c r="U392" s="5">
        <v>0</v>
      </c>
      <c r="V392" s="4">
        <v>1442700</v>
      </c>
      <c r="W392" s="4">
        <v>144270</v>
      </c>
      <c r="X392" s="3" t="s">
        <v>115</v>
      </c>
      <c r="Y392" s="3" t="s">
        <v>745</v>
      </c>
      <c r="Z392" s="3" t="s">
        <v>88</v>
      </c>
      <c r="AA392" s="3" t="s">
        <v>117</v>
      </c>
      <c r="AB392" s="3" t="s">
        <v>179</v>
      </c>
      <c r="AC392" s="3" t="s">
        <v>248</v>
      </c>
      <c r="AD392" s="3"/>
      <c r="AE392" s="3" t="s">
        <v>1450</v>
      </c>
      <c r="AF392" s="3" t="s">
        <v>353</v>
      </c>
      <c r="AG392" s="3" t="s">
        <v>1435</v>
      </c>
      <c r="AH392" s="3" t="s">
        <v>80</v>
      </c>
      <c r="AI392" s="2" t="s">
        <v>1451</v>
      </c>
      <c r="AJ392" s="3" t="s">
        <v>1452</v>
      </c>
      <c r="AK392" s="3"/>
      <c r="AL392" s="3"/>
      <c r="AM392" s="4"/>
      <c r="AN392" s="6">
        <v>0.17899999999999999</v>
      </c>
      <c r="AO392" s="6"/>
      <c r="AP392" s="6"/>
      <c r="AQ392" s="3" t="s">
        <v>123</v>
      </c>
    </row>
    <row r="393" spans="1:43" x14ac:dyDescent="0.6">
      <c r="A393" s="2" t="s">
        <v>1433</v>
      </c>
      <c r="B393" s="2" t="s">
        <v>239</v>
      </c>
      <c r="C393" s="3"/>
      <c r="D393" s="3"/>
      <c r="E393" s="3" t="s">
        <v>1402</v>
      </c>
      <c r="F393" s="3" t="s">
        <v>1434</v>
      </c>
      <c r="G393" s="2" t="s">
        <v>741</v>
      </c>
      <c r="H393" s="3" t="s">
        <v>742</v>
      </c>
      <c r="I393" s="3" t="s">
        <v>50</v>
      </c>
      <c r="J393" s="3" t="s">
        <v>161</v>
      </c>
      <c r="K393" s="2" t="s">
        <v>347</v>
      </c>
      <c r="L393" s="2" t="s">
        <v>461</v>
      </c>
      <c r="M393" s="2" t="s">
        <v>1431</v>
      </c>
      <c r="N393" s="3" t="s">
        <v>1432</v>
      </c>
      <c r="O393" s="3"/>
      <c r="P393" s="3" t="s">
        <v>1134</v>
      </c>
      <c r="Q393" s="4">
        <v>800</v>
      </c>
      <c r="R393" s="2"/>
      <c r="S393" s="5">
        <v>0</v>
      </c>
      <c r="T393" s="6">
        <v>121</v>
      </c>
      <c r="U393" s="5">
        <v>0</v>
      </c>
      <c r="V393" s="4">
        <v>96800</v>
      </c>
      <c r="W393" s="4">
        <v>9680</v>
      </c>
      <c r="X393" s="3" t="s">
        <v>115</v>
      </c>
      <c r="Y393" s="3" t="s">
        <v>745</v>
      </c>
      <c r="Z393" s="3" t="s">
        <v>88</v>
      </c>
      <c r="AA393" s="3" t="s">
        <v>117</v>
      </c>
      <c r="AB393" s="3" t="s">
        <v>331</v>
      </c>
      <c r="AC393" s="3" t="s">
        <v>248</v>
      </c>
      <c r="AD393" s="3"/>
      <c r="AE393" s="3" t="s">
        <v>1135</v>
      </c>
      <c r="AF393" s="3" t="s">
        <v>353</v>
      </c>
      <c r="AG393" s="3" t="s">
        <v>1435</v>
      </c>
      <c r="AH393" s="3" t="s">
        <v>80</v>
      </c>
      <c r="AI393" s="2" t="s">
        <v>1407</v>
      </c>
      <c r="AJ393" s="3" t="s">
        <v>1408</v>
      </c>
      <c r="AK393" s="3"/>
      <c r="AL393" s="3"/>
      <c r="AM393" s="4"/>
      <c r="AN393" s="6">
        <v>9.5000000000000001E-2</v>
      </c>
      <c r="AO393" s="6"/>
      <c r="AP393" s="6"/>
      <c r="AQ393" s="3" t="s">
        <v>123</v>
      </c>
    </row>
    <row r="394" spans="1:43" x14ac:dyDescent="0.6">
      <c r="A394" s="2" t="s">
        <v>1433</v>
      </c>
      <c r="B394" s="2" t="s">
        <v>239</v>
      </c>
      <c r="C394" s="3"/>
      <c r="D394" s="3"/>
      <c r="E394" s="3" t="s">
        <v>750</v>
      </c>
      <c r="F394" s="3" t="s">
        <v>1434</v>
      </c>
      <c r="G394" s="2" t="s">
        <v>741</v>
      </c>
      <c r="H394" s="3" t="s">
        <v>742</v>
      </c>
      <c r="I394" s="3" t="s">
        <v>50</v>
      </c>
      <c r="J394" s="3" t="s">
        <v>161</v>
      </c>
      <c r="K394" s="2" t="s">
        <v>347</v>
      </c>
      <c r="L394" s="2" t="s">
        <v>461</v>
      </c>
      <c r="M394" s="2" t="s">
        <v>1453</v>
      </c>
      <c r="N394" s="3" t="s">
        <v>1454</v>
      </c>
      <c r="O394" s="3"/>
      <c r="P394" s="3" t="s">
        <v>1455</v>
      </c>
      <c r="Q394" s="4">
        <v>6400</v>
      </c>
      <c r="R394" s="2"/>
      <c r="S394" s="5">
        <v>0</v>
      </c>
      <c r="T394" s="6">
        <v>140</v>
      </c>
      <c r="U394" s="5">
        <v>0</v>
      </c>
      <c r="V394" s="4">
        <v>896000</v>
      </c>
      <c r="W394" s="4">
        <v>89600</v>
      </c>
      <c r="X394" s="3" t="s">
        <v>115</v>
      </c>
      <c r="Y394" s="3" t="s">
        <v>745</v>
      </c>
      <c r="Z394" s="3" t="s">
        <v>88</v>
      </c>
      <c r="AA394" s="3" t="s">
        <v>117</v>
      </c>
      <c r="AB394" s="3" t="s">
        <v>331</v>
      </c>
      <c r="AC394" s="3" t="s">
        <v>248</v>
      </c>
      <c r="AD394" s="3"/>
      <c r="AE394" s="3" t="s">
        <v>1456</v>
      </c>
      <c r="AF394" s="3" t="s">
        <v>353</v>
      </c>
      <c r="AG394" s="3" t="s">
        <v>1435</v>
      </c>
      <c r="AH394" s="3" t="s">
        <v>80</v>
      </c>
      <c r="AI394" s="2" t="s">
        <v>752</v>
      </c>
      <c r="AJ394" s="3" t="s">
        <v>753</v>
      </c>
      <c r="AK394" s="3"/>
      <c r="AL394" s="3"/>
      <c r="AM394" s="4"/>
      <c r="AN394" s="6">
        <v>0.1</v>
      </c>
      <c r="AO394" s="6"/>
      <c r="AP394" s="6"/>
      <c r="AQ394" s="3" t="s">
        <v>123</v>
      </c>
    </row>
    <row r="395" spans="1:43" x14ac:dyDescent="0.6">
      <c r="A395" s="2" t="s">
        <v>1433</v>
      </c>
      <c r="B395" s="2" t="s">
        <v>239</v>
      </c>
      <c r="C395" s="3"/>
      <c r="D395" s="3"/>
      <c r="E395" s="3" t="s">
        <v>750</v>
      </c>
      <c r="F395" s="3" t="s">
        <v>1434</v>
      </c>
      <c r="G395" s="2" t="s">
        <v>741</v>
      </c>
      <c r="H395" s="3" t="s">
        <v>742</v>
      </c>
      <c r="I395" s="3" t="s">
        <v>50</v>
      </c>
      <c r="J395" s="3" t="s">
        <v>161</v>
      </c>
      <c r="K395" s="2" t="s">
        <v>347</v>
      </c>
      <c r="L395" s="2" t="s">
        <v>461</v>
      </c>
      <c r="M395" s="2" t="s">
        <v>473</v>
      </c>
      <c r="N395" s="3" t="s">
        <v>474</v>
      </c>
      <c r="O395" s="3"/>
      <c r="P395" s="3" t="s">
        <v>475</v>
      </c>
      <c r="Q395" s="4">
        <v>3000</v>
      </c>
      <c r="R395" s="2"/>
      <c r="S395" s="5">
        <v>0</v>
      </c>
      <c r="T395" s="6">
        <v>35</v>
      </c>
      <c r="U395" s="5">
        <v>0</v>
      </c>
      <c r="V395" s="4">
        <v>105000</v>
      </c>
      <c r="W395" s="4">
        <v>10500</v>
      </c>
      <c r="X395" s="3" t="s">
        <v>115</v>
      </c>
      <c r="Y395" s="3" t="s">
        <v>745</v>
      </c>
      <c r="Z395" s="3" t="s">
        <v>88</v>
      </c>
      <c r="AA395" s="3" t="s">
        <v>89</v>
      </c>
      <c r="AB395" s="3" t="s">
        <v>90</v>
      </c>
      <c r="AC395" s="3" t="s">
        <v>248</v>
      </c>
      <c r="AD395" s="3"/>
      <c r="AE395" s="3" t="s">
        <v>1457</v>
      </c>
      <c r="AF395" s="3" t="s">
        <v>353</v>
      </c>
      <c r="AG395" s="3" t="s">
        <v>1435</v>
      </c>
      <c r="AH395" s="3" t="s">
        <v>80</v>
      </c>
      <c r="AI395" s="2" t="s">
        <v>752</v>
      </c>
      <c r="AJ395" s="3" t="s">
        <v>753</v>
      </c>
      <c r="AK395" s="3"/>
      <c r="AL395" s="3"/>
      <c r="AM395" s="4"/>
      <c r="AN395" s="6">
        <v>0.02</v>
      </c>
      <c r="AO395" s="6"/>
      <c r="AP395" s="6"/>
      <c r="AQ395" s="3" t="s">
        <v>83</v>
      </c>
    </row>
    <row r="396" spans="1:43" x14ac:dyDescent="0.6">
      <c r="A396" s="2" t="s">
        <v>1433</v>
      </c>
      <c r="B396" s="2" t="s">
        <v>239</v>
      </c>
      <c r="C396" s="3"/>
      <c r="D396" s="3"/>
      <c r="E396" s="3" t="s">
        <v>750</v>
      </c>
      <c r="F396" s="3" t="s">
        <v>1434</v>
      </c>
      <c r="G396" s="2" t="s">
        <v>741</v>
      </c>
      <c r="H396" s="3" t="s">
        <v>742</v>
      </c>
      <c r="I396" s="3" t="s">
        <v>50</v>
      </c>
      <c r="J396" s="3" t="s">
        <v>161</v>
      </c>
      <c r="K396" s="2" t="s">
        <v>347</v>
      </c>
      <c r="L396" s="2" t="s">
        <v>461</v>
      </c>
      <c r="M396" s="2" t="s">
        <v>462</v>
      </c>
      <c r="N396" s="3" t="s">
        <v>463</v>
      </c>
      <c r="O396" s="3"/>
      <c r="P396" s="3" t="s">
        <v>464</v>
      </c>
      <c r="Q396" s="4">
        <v>200000</v>
      </c>
      <c r="R396" s="2"/>
      <c r="S396" s="5">
        <v>0</v>
      </c>
      <c r="T396" s="6">
        <v>77</v>
      </c>
      <c r="U396" s="5">
        <v>0</v>
      </c>
      <c r="V396" s="4">
        <v>15400000</v>
      </c>
      <c r="W396" s="4">
        <v>1540000</v>
      </c>
      <c r="X396" s="3" t="s">
        <v>115</v>
      </c>
      <c r="Y396" s="3" t="s">
        <v>745</v>
      </c>
      <c r="Z396" s="3" t="s">
        <v>466</v>
      </c>
      <c r="AA396" s="3" t="s">
        <v>467</v>
      </c>
      <c r="AB396" s="3" t="s">
        <v>468</v>
      </c>
      <c r="AC396" s="3" t="s">
        <v>248</v>
      </c>
      <c r="AD396" s="3"/>
      <c r="AE396" s="3" t="s">
        <v>751</v>
      </c>
      <c r="AF396" s="3" t="s">
        <v>353</v>
      </c>
      <c r="AG396" s="3" t="s">
        <v>1435</v>
      </c>
      <c r="AH396" s="3" t="s">
        <v>80</v>
      </c>
      <c r="AI396" s="2" t="s">
        <v>752</v>
      </c>
      <c r="AJ396" s="3" t="s">
        <v>753</v>
      </c>
      <c r="AK396" s="3"/>
      <c r="AL396" s="3"/>
      <c r="AM396" s="4"/>
      <c r="AN396" s="6">
        <v>4.9320000000000003E-2</v>
      </c>
      <c r="AO396" s="6"/>
      <c r="AP396" s="6"/>
      <c r="AQ396" s="3" t="s">
        <v>83</v>
      </c>
    </row>
    <row r="397" spans="1:43" x14ac:dyDescent="0.6">
      <c r="A397" s="2" t="s">
        <v>1433</v>
      </c>
      <c r="B397" s="2" t="s">
        <v>239</v>
      </c>
      <c r="C397" s="3"/>
      <c r="D397" s="3"/>
      <c r="E397" s="3" t="s">
        <v>750</v>
      </c>
      <c r="F397" s="3" t="s">
        <v>1434</v>
      </c>
      <c r="G397" s="2" t="s">
        <v>741</v>
      </c>
      <c r="H397" s="3" t="s">
        <v>742</v>
      </c>
      <c r="I397" s="3" t="s">
        <v>50</v>
      </c>
      <c r="J397" s="3" t="s">
        <v>161</v>
      </c>
      <c r="K397" s="2" t="s">
        <v>347</v>
      </c>
      <c r="L397" s="2" t="s">
        <v>461</v>
      </c>
      <c r="M397" s="2" t="s">
        <v>760</v>
      </c>
      <c r="N397" s="3" t="s">
        <v>761</v>
      </c>
      <c r="O397" s="3"/>
      <c r="P397" s="3" t="s">
        <v>762</v>
      </c>
      <c r="Q397" s="4">
        <v>30500</v>
      </c>
      <c r="R397" s="2"/>
      <c r="S397" s="5">
        <v>0</v>
      </c>
      <c r="T397" s="6">
        <v>81</v>
      </c>
      <c r="U397" s="5">
        <v>0</v>
      </c>
      <c r="V397" s="4">
        <v>2470500</v>
      </c>
      <c r="W397" s="4">
        <v>247050</v>
      </c>
      <c r="X397" s="3" t="s">
        <v>115</v>
      </c>
      <c r="Y397" s="3" t="s">
        <v>745</v>
      </c>
      <c r="Z397" s="3" t="s">
        <v>466</v>
      </c>
      <c r="AA397" s="3" t="s">
        <v>467</v>
      </c>
      <c r="AB397" s="3" t="s">
        <v>468</v>
      </c>
      <c r="AC397" s="3" t="s">
        <v>248</v>
      </c>
      <c r="AD397" s="3"/>
      <c r="AE397" s="3" t="s">
        <v>751</v>
      </c>
      <c r="AF397" s="3" t="s">
        <v>353</v>
      </c>
      <c r="AG397" s="3" t="s">
        <v>1435</v>
      </c>
      <c r="AH397" s="3" t="s">
        <v>80</v>
      </c>
      <c r="AI397" s="2" t="s">
        <v>752</v>
      </c>
      <c r="AJ397" s="3" t="s">
        <v>753</v>
      </c>
      <c r="AK397" s="3"/>
      <c r="AL397" s="3"/>
      <c r="AM397" s="4"/>
      <c r="AN397" s="6">
        <v>5.7820000000000003E-2</v>
      </c>
      <c r="AO397" s="6"/>
      <c r="AP397" s="6"/>
      <c r="AQ397" s="3" t="s">
        <v>83</v>
      </c>
    </row>
    <row r="398" spans="1:43" x14ac:dyDescent="0.6">
      <c r="A398" s="2" t="s">
        <v>1458</v>
      </c>
      <c r="B398" s="2" t="s">
        <v>45</v>
      </c>
      <c r="C398" s="3"/>
      <c r="D398" s="3"/>
      <c r="E398" s="3" t="s">
        <v>784</v>
      </c>
      <c r="F398" s="3" t="s">
        <v>1459</v>
      </c>
      <c r="G398" s="2" t="s">
        <v>786</v>
      </c>
      <c r="H398" s="3" t="s">
        <v>787</v>
      </c>
      <c r="I398" s="3" t="s">
        <v>50</v>
      </c>
      <c r="J398" s="3" t="s">
        <v>687</v>
      </c>
      <c r="K398" s="2" t="s">
        <v>347</v>
      </c>
      <c r="L398" s="2" t="s">
        <v>244</v>
      </c>
      <c r="M398" s="2" t="s">
        <v>688</v>
      </c>
      <c r="N398" s="3" t="s">
        <v>689</v>
      </c>
      <c r="O398" s="3" t="s">
        <v>690</v>
      </c>
      <c r="P398" s="3" t="s">
        <v>691</v>
      </c>
      <c r="Q398" s="4">
        <v>42000</v>
      </c>
      <c r="R398" s="2" t="s">
        <v>56</v>
      </c>
      <c r="S398" s="5">
        <v>1198.3399999999999</v>
      </c>
      <c r="T398" s="6">
        <v>1.7999999999999999E-2</v>
      </c>
      <c r="U398" s="5">
        <v>756</v>
      </c>
      <c r="V398" s="4">
        <v>905945</v>
      </c>
      <c r="W398" s="4"/>
      <c r="X398" s="3" t="s">
        <v>115</v>
      </c>
      <c r="Y398" s="3" t="s">
        <v>692</v>
      </c>
      <c r="Z398" s="3" t="s">
        <v>88</v>
      </c>
      <c r="AA398" s="3" t="s">
        <v>89</v>
      </c>
      <c r="AB398" s="3" t="s">
        <v>272</v>
      </c>
      <c r="AC398" s="3" t="s">
        <v>58</v>
      </c>
      <c r="AD398" s="3"/>
      <c r="AE398" s="3" t="s">
        <v>201</v>
      </c>
      <c r="AF398" s="3" t="s">
        <v>353</v>
      </c>
      <c r="AG398" s="3" t="s">
        <v>1460</v>
      </c>
      <c r="AH398" s="3" t="s">
        <v>80</v>
      </c>
      <c r="AI398" s="2" t="s">
        <v>793</v>
      </c>
      <c r="AJ398" s="3" t="s">
        <v>794</v>
      </c>
      <c r="AK398" s="3"/>
      <c r="AL398" s="3"/>
      <c r="AM398" s="4"/>
      <c r="AN398" s="6">
        <v>1.4E-2</v>
      </c>
      <c r="AO398" s="6"/>
      <c r="AP398" s="6"/>
      <c r="AQ398" s="3" t="s">
        <v>83</v>
      </c>
    </row>
    <row r="399" spans="1:43" x14ac:dyDescent="0.6">
      <c r="A399" s="2" t="s">
        <v>1458</v>
      </c>
      <c r="B399" s="2" t="s">
        <v>45</v>
      </c>
      <c r="C399" s="3"/>
      <c r="D399" s="3"/>
      <c r="E399" s="3" t="s">
        <v>798</v>
      </c>
      <c r="F399" s="3" t="s">
        <v>1459</v>
      </c>
      <c r="G399" s="2" t="s">
        <v>786</v>
      </c>
      <c r="H399" s="3" t="s">
        <v>787</v>
      </c>
      <c r="I399" s="3" t="s">
        <v>50</v>
      </c>
      <c r="J399" s="3" t="s">
        <v>687</v>
      </c>
      <c r="K399" s="2" t="s">
        <v>347</v>
      </c>
      <c r="L399" s="2" t="s">
        <v>244</v>
      </c>
      <c r="M399" s="2" t="s">
        <v>799</v>
      </c>
      <c r="N399" s="3" t="s">
        <v>800</v>
      </c>
      <c r="O399" s="3" t="s">
        <v>801</v>
      </c>
      <c r="P399" s="3" t="s">
        <v>802</v>
      </c>
      <c r="Q399" s="4">
        <v>39000</v>
      </c>
      <c r="R399" s="2" t="s">
        <v>56</v>
      </c>
      <c r="S399" s="5">
        <v>1198.3399999999999</v>
      </c>
      <c r="T399" s="6">
        <v>1.7999999999999999E-2</v>
      </c>
      <c r="U399" s="5">
        <v>702</v>
      </c>
      <c r="V399" s="4">
        <v>841235</v>
      </c>
      <c r="W399" s="4"/>
      <c r="X399" s="3" t="s">
        <v>115</v>
      </c>
      <c r="Y399" s="3" t="s">
        <v>692</v>
      </c>
      <c r="Z399" s="3" t="s">
        <v>88</v>
      </c>
      <c r="AA399" s="3" t="s">
        <v>89</v>
      </c>
      <c r="AB399" s="3" t="s">
        <v>272</v>
      </c>
      <c r="AC399" s="3" t="s">
        <v>58</v>
      </c>
      <c r="AD399" s="3"/>
      <c r="AE399" s="3"/>
      <c r="AF399" s="3" t="s">
        <v>353</v>
      </c>
      <c r="AG399" s="3" t="s">
        <v>1460</v>
      </c>
      <c r="AH399" s="3" t="s">
        <v>80</v>
      </c>
      <c r="AI399" s="2" t="s">
        <v>803</v>
      </c>
      <c r="AJ399" s="3" t="s">
        <v>804</v>
      </c>
      <c r="AK399" s="3"/>
      <c r="AL399" s="3"/>
      <c r="AM399" s="4"/>
      <c r="AN399" s="6">
        <v>1.4E-2</v>
      </c>
      <c r="AO399" s="6"/>
      <c r="AP399" s="6"/>
      <c r="AQ399" s="3" t="s">
        <v>83</v>
      </c>
    </row>
    <row r="400" spans="1:43" x14ac:dyDescent="0.6">
      <c r="A400" s="2" t="s">
        <v>1458</v>
      </c>
      <c r="B400" s="2" t="s">
        <v>45</v>
      </c>
      <c r="C400" s="3"/>
      <c r="D400" s="3"/>
      <c r="E400" s="3" t="s">
        <v>813</v>
      </c>
      <c r="F400" s="3" t="s">
        <v>1459</v>
      </c>
      <c r="G400" s="2" t="s">
        <v>786</v>
      </c>
      <c r="H400" s="3" t="s">
        <v>787</v>
      </c>
      <c r="I400" s="3" t="s">
        <v>50</v>
      </c>
      <c r="J400" s="3" t="s">
        <v>687</v>
      </c>
      <c r="K400" s="2" t="s">
        <v>347</v>
      </c>
      <c r="L400" s="2" t="s">
        <v>244</v>
      </c>
      <c r="M400" s="2" t="s">
        <v>806</v>
      </c>
      <c r="N400" s="3" t="s">
        <v>807</v>
      </c>
      <c r="O400" s="3" t="s">
        <v>808</v>
      </c>
      <c r="P400" s="3" t="s">
        <v>809</v>
      </c>
      <c r="Q400" s="4">
        <v>120000</v>
      </c>
      <c r="R400" s="2" t="s">
        <v>56</v>
      </c>
      <c r="S400" s="5">
        <v>1198.3399999999999</v>
      </c>
      <c r="T400" s="6">
        <v>1.7999999999999999E-2</v>
      </c>
      <c r="U400" s="5">
        <v>2160</v>
      </c>
      <c r="V400" s="4">
        <v>2588414</v>
      </c>
      <c r="W400" s="4"/>
      <c r="X400" s="3" t="s">
        <v>115</v>
      </c>
      <c r="Y400" s="3" t="s">
        <v>692</v>
      </c>
      <c r="Z400" s="3" t="s">
        <v>88</v>
      </c>
      <c r="AA400" s="3" t="s">
        <v>89</v>
      </c>
      <c r="AB400" s="3" t="s">
        <v>272</v>
      </c>
      <c r="AC400" s="3" t="s">
        <v>58</v>
      </c>
      <c r="AD400" s="3"/>
      <c r="AE400" s="3" t="s">
        <v>192</v>
      </c>
      <c r="AF400" s="3" t="s">
        <v>353</v>
      </c>
      <c r="AG400" s="3" t="s">
        <v>1460</v>
      </c>
      <c r="AH400" s="3" t="s">
        <v>80</v>
      </c>
      <c r="AI400" s="2" t="s">
        <v>814</v>
      </c>
      <c r="AJ400" s="3" t="s">
        <v>815</v>
      </c>
      <c r="AK400" s="3"/>
      <c r="AL400" s="3"/>
      <c r="AM400" s="4"/>
      <c r="AN400" s="6">
        <v>1.4E-2</v>
      </c>
      <c r="AO400" s="6"/>
      <c r="AP400" s="6"/>
      <c r="AQ400" s="3" t="s">
        <v>83</v>
      </c>
    </row>
    <row r="401" spans="1:43" x14ac:dyDescent="0.6">
      <c r="A401" s="2" t="s">
        <v>1461</v>
      </c>
      <c r="B401" s="2" t="s">
        <v>45</v>
      </c>
      <c r="C401" s="3" t="s">
        <v>1462</v>
      </c>
      <c r="D401" s="3" t="s">
        <v>1463</v>
      </c>
      <c r="E401" s="3" t="s">
        <v>1464</v>
      </c>
      <c r="F401" s="3" t="s">
        <v>1465</v>
      </c>
      <c r="G401" s="2" t="s">
        <v>1466</v>
      </c>
      <c r="H401" s="3" t="s">
        <v>1467</v>
      </c>
      <c r="I401" s="3" t="s">
        <v>50</v>
      </c>
      <c r="J401" s="3" t="s">
        <v>161</v>
      </c>
      <c r="K401" s="2" t="s">
        <v>162</v>
      </c>
      <c r="L401" s="2" t="s">
        <v>163</v>
      </c>
      <c r="M401" s="2" t="s">
        <v>1468</v>
      </c>
      <c r="N401" s="3" t="s">
        <v>1469</v>
      </c>
      <c r="O401" s="3"/>
      <c r="P401" s="3" t="s">
        <v>1470</v>
      </c>
      <c r="Q401" s="4">
        <v>15200</v>
      </c>
      <c r="R401" s="2" t="s">
        <v>56</v>
      </c>
      <c r="S401" s="5">
        <v>1257.0999999999999</v>
      </c>
      <c r="T401" s="6">
        <v>0.2</v>
      </c>
      <c r="U401" s="5">
        <v>3040</v>
      </c>
      <c r="V401" s="4">
        <v>3821584</v>
      </c>
      <c r="W401" s="4"/>
      <c r="X401" s="3" t="s">
        <v>115</v>
      </c>
      <c r="Y401" s="3" t="s">
        <v>1470</v>
      </c>
      <c r="Z401" s="3" t="s">
        <v>74</v>
      </c>
      <c r="AA401" s="3" t="s">
        <v>215</v>
      </c>
      <c r="AB401" s="3" t="s">
        <v>728</v>
      </c>
      <c r="AC401" s="3" t="s">
        <v>58</v>
      </c>
      <c r="AD401" s="3" t="s">
        <v>1471</v>
      </c>
      <c r="AE401" s="3"/>
      <c r="AF401" s="3" t="s">
        <v>171</v>
      </c>
      <c r="AG401" s="3" t="s">
        <v>1472</v>
      </c>
      <c r="AH401" s="3" t="s">
        <v>80</v>
      </c>
      <c r="AI401" s="2" t="s">
        <v>1473</v>
      </c>
      <c r="AJ401" s="3" t="s">
        <v>1474</v>
      </c>
      <c r="AK401" s="3"/>
      <c r="AL401" s="3"/>
      <c r="AM401" s="4"/>
      <c r="AN401" s="6">
        <v>0.16</v>
      </c>
      <c r="AO401" s="6"/>
      <c r="AP401" s="6"/>
      <c r="AQ401" s="3" t="s">
        <v>123</v>
      </c>
    </row>
    <row r="402" spans="1:43" x14ac:dyDescent="0.6">
      <c r="A402" s="2" t="s">
        <v>1475</v>
      </c>
      <c r="B402" s="2" t="s">
        <v>45</v>
      </c>
      <c r="C402" s="3"/>
      <c r="D402" s="3"/>
      <c r="E402" s="3" t="s">
        <v>868</v>
      </c>
      <c r="F402" s="3" t="s">
        <v>1476</v>
      </c>
      <c r="G402" s="2" t="s">
        <v>224</v>
      </c>
      <c r="H402" s="3" t="s">
        <v>225</v>
      </c>
      <c r="I402" s="3" t="s">
        <v>50</v>
      </c>
      <c r="J402" s="3" t="s">
        <v>161</v>
      </c>
      <c r="K402" s="2" t="s">
        <v>110</v>
      </c>
      <c r="L402" s="2" t="s">
        <v>110</v>
      </c>
      <c r="M402" s="2" t="s">
        <v>903</v>
      </c>
      <c r="N402" s="3" t="s">
        <v>904</v>
      </c>
      <c r="O402" s="3" t="s">
        <v>905</v>
      </c>
      <c r="P402" s="3" t="s">
        <v>906</v>
      </c>
      <c r="Q402" s="4">
        <v>3500</v>
      </c>
      <c r="R402" s="2" t="s">
        <v>56</v>
      </c>
      <c r="S402" s="5">
        <v>1251.2</v>
      </c>
      <c r="T402" s="6">
        <v>0.28799999999999998</v>
      </c>
      <c r="U402" s="5">
        <v>1008</v>
      </c>
      <c r="V402" s="4">
        <v>1261210</v>
      </c>
      <c r="W402" s="4"/>
      <c r="X402" s="3" t="s">
        <v>115</v>
      </c>
      <c r="Y402" s="3" t="s">
        <v>225</v>
      </c>
      <c r="Z402" s="3" t="s">
        <v>88</v>
      </c>
      <c r="AA402" s="3" t="s">
        <v>117</v>
      </c>
      <c r="AB402" s="3" t="s">
        <v>907</v>
      </c>
      <c r="AC402" s="3" t="s">
        <v>58</v>
      </c>
      <c r="AD402" s="3" t="s">
        <v>1477</v>
      </c>
      <c r="AE402" s="3"/>
      <c r="AF402" s="3" t="s">
        <v>119</v>
      </c>
      <c r="AG402" s="3" t="s">
        <v>1478</v>
      </c>
      <c r="AH402" s="3" t="s">
        <v>80</v>
      </c>
      <c r="AI402" s="2" t="s">
        <v>875</v>
      </c>
      <c r="AJ402" s="3" t="s">
        <v>876</v>
      </c>
      <c r="AK402" s="3"/>
      <c r="AL402" s="3"/>
      <c r="AM402" s="4"/>
      <c r="AN402" s="6">
        <v>0.22500000000000001</v>
      </c>
      <c r="AO402" s="6"/>
      <c r="AP402" s="6"/>
      <c r="AQ402" s="3" t="s">
        <v>123</v>
      </c>
    </row>
    <row r="403" spans="1:43" x14ac:dyDescent="0.6">
      <c r="A403" s="2" t="s">
        <v>1479</v>
      </c>
      <c r="B403" s="2" t="s">
        <v>45</v>
      </c>
      <c r="C403" s="3"/>
      <c r="D403" s="3"/>
      <c r="E403" s="3"/>
      <c r="F403" s="3" t="s">
        <v>1480</v>
      </c>
      <c r="G403" s="2" t="s">
        <v>786</v>
      </c>
      <c r="H403" s="3" t="s">
        <v>787</v>
      </c>
      <c r="I403" s="3" t="s">
        <v>50</v>
      </c>
      <c r="J403" s="3" t="s">
        <v>687</v>
      </c>
      <c r="K403" s="2" t="s">
        <v>347</v>
      </c>
      <c r="L403" s="2" t="s">
        <v>244</v>
      </c>
      <c r="M403" s="2" t="s">
        <v>1481</v>
      </c>
      <c r="N403" s="3" t="s">
        <v>1482</v>
      </c>
      <c r="O403" s="3" t="s">
        <v>1483</v>
      </c>
      <c r="P403" s="3" t="s">
        <v>1484</v>
      </c>
      <c r="Q403" s="4">
        <v>3000</v>
      </c>
      <c r="R403" s="2" t="s">
        <v>56</v>
      </c>
      <c r="S403" s="5">
        <v>1198.3399999999999</v>
      </c>
      <c r="T403" s="6">
        <v>2.0500000000000001E-2</v>
      </c>
      <c r="U403" s="5">
        <v>61.5</v>
      </c>
      <c r="V403" s="4">
        <v>73698</v>
      </c>
      <c r="W403" s="4"/>
      <c r="X403" s="3" t="s">
        <v>115</v>
      </c>
      <c r="Y403" s="3" t="s">
        <v>692</v>
      </c>
      <c r="Z403" s="3" t="s">
        <v>88</v>
      </c>
      <c r="AA403" s="3" t="s">
        <v>89</v>
      </c>
      <c r="AB403" s="3" t="s">
        <v>595</v>
      </c>
      <c r="AC403" s="3" t="s">
        <v>58</v>
      </c>
      <c r="AD403" s="3" t="s">
        <v>1485</v>
      </c>
      <c r="AE403" s="3"/>
      <c r="AF403" s="3" t="s">
        <v>353</v>
      </c>
      <c r="AG403" s="3" t="s">
        <v>1486</v>
      </c>
      <c r="AH403" s="3"/>
      <c r="AI403" s="2"/>
      <c r="AJ403" s="3"/>
      <c r="AK403" s="3"/>
      <c r="AL403" s="3"/>
      <c r="AM403" s="4"/>
      <c r="AN403" s="6">
        <v>1.4E-2</v>
      </c>
      <c r="AO403" s="6"/>
      <c r="AP403" s="6"/>
      <c r="AQ403" s="3" t="s">
        <v>83</v>
      </c>
    </row>
    <row r="404" spans="1:43" x14ac:dyDescent="0.6">
      <c r="A404" s="2" t="s">
        <v>1479</v>
      </c>
      <c r="B404" s="2" t="s">
        <v>45</v>
      </c>
      <c r="C404" s="3"/>
      <c r="D404" s="3"/>
      <c r="E404" s="3" t="s">
        <v>805</v>
      </c>
      <c r="F404" s="3" t="s">
        <v>1480</v>
      </c>
      <c r="G404" s="2" t="s">
        <v>786</v>
      </c>
      <c r="H404" s="3" t="s">
        <v>787</v>
      </c>
      <c r="I404" s="3" t="s">
        <v>50</v>
      </c>
      <c r="J404" s="3" t="s">
        <v>687</v>
      </c>
      <c r="K404" s="2" t="s">
        <v>347</v>
      </c>
      <c r="L404" s="2" t="s">
        <v>244</v>
      </c>
      <c r="M404" s="2" t="s">
        <v>788</v>
      </c>
      <c r="N404" s="3" t="s">
        <v>789</v>
      </c>
      <c r="O404" s="3" t="s">
        <v>790</v>
      </c>
      <c r="P404" s="3" t="s">
        <v>791</v>
      </c>
      <c r="Q404" s="4">
        <v>15000</v>
      </c>
      <c r="R404" s="2" t="s">
        <v>56</v>
      </c>
      <c r="S404" s="5">
        <v>1198.3399999999999</v>
      </c>
      <c r="T404" s="6">
        <v>1.7999999999999999E-2</v>
      </c>
      <c r="U404" s="5">
        <v>270</v>
      </c>
      <c r="V404" s="4">
        <v>319599</v>
      </c>
      <c r="W404" s="4"/>
      <c r="X404" s="3" t="s">
        <v>115</v>
      </c>
      <c r="Y404" s="3" t="s">
        <v>692</v>
      </c>
      <c r="Z404" s="3" t="s">
        <v>88</v>
      </c>
      <c r="AA404" s="3" t="s">
        <v>89</v>
      </c>
      <c r="AB404" s="3" t="s">
        <v>272</v>
      </c>
      <c r="AC404" s="3" t="s">
        <v>58</v>
      </c>
      <c r="AD404" s="3" t="s">
        <v>1485</v>
      </c>
      <c r="AE404" s="3"/>
      <c r="AF404" s="3" t="s">
        <v>353</v>
      </c>
      <c r="AG404" s="3" t="s">
        <v>1486</v>
      </c>
      <c r="AH404" s="3" t="s">
        <v>80</v>
      </c>
      <c r="AI404" s="2" t="s">
        <v>810</v>
      </c>
      <c r="AJ404" s="3" t="s">
        <v>805</v>
      </c>
      <c r="AK404" s="3"/>
      <c r="AL404" s="3"/>
      <c r="AM404" s="4"/>
      <c r="AN404" s="6">
        <v>1.4E-2</v>
      </c>
      <c r="AO404" s="6"/>
      <c r="AP404" s="6"/>
      <c r="AQ404" s="3" t="s">
        <v>83</v>
      </c>
    </row>
    <row r="405" spans="1:43" x14ac:dyDescent="0.6">
      <c r="A405" s="2" t="s">
        <v>1479</v>
      </c>
      <c r="B405" s="2" t="s">
        <v>45</v>
      </c>
      <c r="C405" s="3"/>
      <c r="D405" s="3"/>
      <c r="E405" s="3" t="s">
        <v>784</v>
      </c>
      <c r="F405" s="3" t="s">
        <v>1480</v>
      </c>
      <c r="G405" s="2" t="s">
        <v>786</v>
      </c>
      <c r="H405" s="3" t="s">
        <v>787</v>
      </c>
      <c r="I405" s="3" t="s">
        <v>50</v>
      </c>
      <c r="J405" s="3" t="s">
        <v>687</v>
      </c>
      <c r="K405" s="2" t="s">
        <v>347</v>
      </c>
      <c r="L405" s="2" t="s">
        <v>244</v>
      </c>
      <c r="M405" s="2" t="s">
        <v>688</v>
      </c>
      <c r="N405" s="3" t="s">
        <v>689</v>
      </c>
      <c r="O405" s="3" t="s">
        <v>690</v>
      </c>
      <c r="P405" s="3" t="s">
        <v>691</v>
      </c>
      <c r="Q405" s="4">
        <v>117000</v>
      </c>
      <c r="R405" s="2" t="s">
        <v>56</v>
      </c>
      <c r="S405" s="5">
        <v>1198.3399999999999</v>
      </c>
      <c r="T405" s="6">
        <v>1.7999999999999999E-2</v>
      </c>
      <c r="U405" s="5">
        <v>2106</v>
      </c>
      <c r="V405" s="4">
        <v>2523704</v>
      </c>
      <c r="W405" s="4"/>
      <c r="X405" s="3" t="s">
        <v>115</v>
      </c>
      <c r="Y405" s="3" t="s">
        <v>692</v>
      </c>
      <c r="Z405" s="3" t="s">
        <v>88</v>
      </c>
      <c r="AA405" s="3" t="s">
        <v>89</v>
      </c>
      <c r="AB405" s="3" t="s">
        <v>272</v>
      </c>
      <c r="AC405" s="3" t="s">
        <v>58</v>
      </c>
      <c r="AD405" s="3" t="s">
        <v>1485</v>
      </c>
      <c r="AE405" s="3" t="s">
        <v>201</v>
      </c>
      <c r="AF405" s="3" t="s">
        <v>353</v>
      </c>
      <c r="AG405" s="3" t="s">
        <v>1486</v>
      </c>
      <c r="AH405" s="3" t="s">
        <v>80</v>
      </c>
      <c r="AI405" s="2" t="s">
        <v>793</v>
      </c>
      <c r="AJ405" s="3" t="s">
        <v>794</v>
      </c>
      <c r="AK405" s="3"/>
      <c r="AL405" s="3"/>
      <c r="AM405" s="4"/>
      <c r="AN405" s="6">
        <v>1.4E-2</v>
      </c>
      <c r="AO405" s="6"/>
      <c r="AP405" s="6"/>
      <c r="AQ405" s="3" t="s">
        <v>83</v>
      </c>
    </row>
    <row r="406" spans="1:43" x14ac:dyDescent="0.6">
      <c r="A406" s="2" t="s">
        <v>1479</v>
      </c>
      <c r="B406" s="2" t="s">
        <v>45</v>
      </c>
      <c r="C406" s="3"/>
      <c r="D406" s="3"/>
      <c r="E406" s="3" t="s">
        <v>805</v>
      </c>
      <c r="F406" s="3" t="s">
        <v>1480</v>
      </c>
      <c r="G406" s="2" t="s">
        <v>786</v>
      </c>
      <c r="H406" s="3" t="s">
        <v>787</v>
      </c>
      <c r="I406" s="3" t="s">
        <v>50</v>
      </c>
      <c r="J406" s="3" t="s">
        <v>687</v>
      </c>
      <c r="K406" s="2" t="s">
        <v>347</v>
      </c>
      <c r="L406" s="2" t="s">
        <v>244</v>
      </c>
      <c r="M406" s="2" t="s">
        <v>806</v>
      </c>
      <c r="N406" s="3" t="s">
        <v>807</v>
      </c>
      <c r="O406" s="3" t="s">
        <v>808</v>
      </c>
      <c r="P406" s="3" t="s">
        <v>809</v>
      </c>
      <c r="Q406" s="4">
        <v>225000</v>
      </c>
      <c r="R406" s="2" t="s">
        <v>56</v>
      </c>
      <c r="S406" s="5">
        <v>1198.3399999999999</v>
      </c>
      <c r="T406" s="6">
        <v>1.7999999999999999E-2</v>
      </c>
      <c r="U406" s="5">
        <v>4050</v>
      </c>
      <c r="V406" s="4">
        <v>4853277</v>
      </c>
      <c r="W406" s="4"/>
      <c r="X406" s="3" t="s">
        <v>115</v>
      </c>
      <c r="Y406" s="3" t="s">
        <v>692</v>
      </c>
      <c r="Z406" s="3" t="s">
        <v>88</v>
      </c>
      <c r="AA406" s="3" t="s">
        <v>89</v>
      </c>
      <c r="AB406" s="3" t="s">
        <v>272</v>
      </c>
      <c r="AC406" s="3" t="s">
        <v>58</v>
      </c>
      <c r="AD406" s="3" t="s">
        <v>1485</v>
      </c>
      <c r="AE406" s="3"/>
      <c r="AF406" s="3" t="s">
        <v>353</v>
      </c>
      <c r="AG406" s="3" t="s">
        <v>1486</v>
      </c>
      <c r="AH406" s="3" t="s">
        <v>80</v>
      </c>
      <c r="AI406" s="2" t="s">
        <v>810</v>
      </c>
      <c r="AJ406" s="3" t="s">
        <v>805</v>
      </c>
      <c r="AK406" s="3"/>
      <c r="AL406" s="3"/>
      <c r="AM406" s="4"/>
      <c r="AN406" s="6">
        <v>1.4E-2</v>
      </c>
      <c r="AO406" s="6"/>
      <c r="AP406" s="6"/>
      <c r="AQ406" s="3" t="s">
        <v>83</v>
      </c>
    </row>
    <row r="407" spans="1:43" x14ac:dyDescent="0.6">
      <c r="A407" s="2" t="s">
        <v>1487</v>
      </c>
      <c r="B407" s="2" t="s">
        <v>45</v>
      </c>
      <c r="C407" s="3"/>
      <c r="D407" s="3"/>
      <c r="E407" s="3" t="s">
        <v>494</v>
      </c>
      <c r="F407" s="3" t="s">
        <v>1488</v>
      </c>
      <c r="G407" s="2" t="s">
        <v>224</v>
      </c>
      <c r="H407" s="3" t="s">
        <v>225</v>
      </c>
      <c r="I407" s="3" t="s">
        <v>50</v>
      </c>
      <c r="J407" s="3" t="s">
        <v>161</v>
      </c>
      <c r="K407" s="2" t="s">
        <v>110</v>
      </c>
      <c r="L407" s="2" t="s">
        <v>110</v>
      </c>
      <c r="M407" s="2" t="s">
        <v>912</v>
      </c>
      <c r="N407" s="3" t="s">
        <v>913</v>
      </c>
      <c r="O407" s="3" t="s">
        <v>914</v>
      </c>
      <c r="P407" s="3" t="s">
        <v>915</v>
      </c>
      <c r="Q407" s="4">
        <v>3200</v>
      </c>
      <c r="R407" s="2" t="s">
        <v>56</v>
      </c>
      <c r="S407" s="5">
        <v>1251.2</v>
      </c>
      <c r="T407" s="6">
        <v>0.19</v>
      </c>
      <c r="U407" s="5">
        <v>608</v>
      </c>
      <c r="V407" s="4">
        <v>760730</v>
      </c>
      <c r="W407" s="4"/>
      <c r="X407" s="3" t="s">
        <v>115</v>
      </c>
      <c r="Y407" s="3" t="s">
        <v>225</v>
      </c>
      <c r="Z407" s="3" t="s">
        <v>88</v>
      </c>
      <c r="AA407" s="3" t="s">
        <v>117</v>
      </c>
      <c r="AB407" s="3" t="s">
        <v>331</v>
      </c>
      <c r="AC407" s="3" t="s">
        <v>58</v>
      </c>
      <c r="AD407" s="3" t="s">
        <v>1477</v>
      </c>
      <c r="AE407" s="3"/>
      <c r="AF407" s="3" t="s">
        <v>119</v>
      </c>
      <c r="AG407" s="3" t="s">
        <v>1489</v>
      </c>
      <c r="AH407" s="3" t="s">
        <v>80</v>
      </c>
      <c r="AI407" s="2" t="s">
        <v>495</v>
      </c>
      <c r="AJ407" s="3" t="s">
        <v>496</v>
      </c>
      <c r="AK407" s="3"/>
      <c r="AL407" s="3"/>
      <c r="AM407" s="4"/>
      <c r="AN407" s="6">
        <v>0.14549999999999999</v>
      </c>
      <c r="AO407" s="6"/>
      <c r="AP407" s="6"/>
      <c r="AQ407" s="3" t="s">
        <v>123</v>
      </c>
    </row>
    <row r="408" spans="1:43" x14ac:dyDescent="0.6">
      <c r="A408" s="2" t="s">
        <v>1487</v>
      </c>
      <c r="B408" s="2" t="s">
        <v>45</v>
      </c>
      <c r="C408" s="3"/>
      <c r="D408" s="3"/>
      <c r="E408" s="3" t="s">
        <v>868</v>
      </c>
      <c r="F408" s="3" t="s">
        <v>1488</v>
      </c>
      <c r="G408" s="2" t="s">
        <v>224</v>
      </c>
      <c r="H408" s="3" t="s">
        <v>225</v>
      </c>
      <c r="I408" s="3" t="s">
        <v>50</v>
      </c>
      <c r="J408" s="3" t="s">
        <v>161</v>
      </c>
      <c r="K408" s="2" t="s">
        <v>110</v>
      </c>
      <c r="L408" s="2" t="s">
        <v>110</v>
      </c>
      <c r="M408" s="2" t="s">
        <v>912</v>
      </c>
      <c r="N408" s="3" t="s">
        <v>913</v>
      </c>
      <c r="O408" s="3" t="s">
        <v>914</v>
      </c>
      <c r="P408" s="3" t="s">
        <v>915</v>
      </c>
      <c r="Q408" s="4">
        <v>4800</v>
      </c>
      <c r="R408" s="2" t="s">
        <v>56</v>
      </c>
      <c r="S408" s="5">
        <v>1251.2</v>
      </c>
      <c r="T408" s="6">
        <v>0.19</v>
      </c>
      <c r="U408" s="5">
        <v>912</v>
      </c>
      <c r="V408" s="4">
        <v>1141094</v>
      </c>
      <c r="W408" s="4"/>
      <c r="X408" s="3" t="s">
        <v>115</v>
      </c>
      <c r="Y408" s="3" t="s">
        <v>225</v>
      </c>
      <c r="Z408" s="3" t="s">
        <v>88</v>
      </c>
      <c r="AA408" s="3" t="s">
        <v>117</v>
      </c>
      <c r="AB408" s="3" t="s">
        <v>331</v>
      </c>
      <c r="AC408" s="3" t="s">
        <v>58</v>
      </c>
      <c r="AD408" s="3" t="s">
        <v>1477</v>
      </c>
      <c r="AE408" s="3"/>
      <c r="AF408" s="3" t="s">
        <v>119</v>
      </c>
      <c r="AG408" s="3" t="s">
        <v>1489</v>
      </c>
      <c r="AH408" s="3" t="s">
        <v>80</v>
      </c>
      <c r="AI408" s="2" t="s">
        <v>875</v>
      </c>
      <c r="AJ408" s="3" t="s">
        <v>876</v>
      </c>
      <c r="AK408" s="3"/>
      <c r="AL408" s="3"/>
      <c r="AM408" s="4"/>
      <c r="AN408" s="6">
        <v>0.14549999999999999</v>
      </c>
      <c r="AO408" s="6"/>
      <c r="AP408" s="6"/>
      <c r="AQ408" s="3" t="s">
        <v>123</v>
      </c>
    </row>
    <row r="409" spans="1:43" x14ac:dyDescent="0.6">
      <c r="A409" s="2" t="s">
        <v>1490</v>
      </c>
      <c r="B409" s="2" t="s">
        <v>45</v>
      </c>
      <c r="C409" s="3"/>
      <c r="D409" s="3"/>
      <c r="E409" s="3" t="s">
        <v>587</v>
      </c>
      <c r="F409" s="3" t="s">
        <v>1491</v>
      </c>
      <c r="G409" s="2" t="s">
        <v>589</v>
      </c>
      <c r="H409" s="3" t="s">
        <v>590</v>
      </c>
      <c r="I409" s="3" t="s">
        <v>50</v>
      </c>
      <c r="J409" s="3" t="s">
        <v>109</v>
      </c>
      <c r="K409" s="2" t="s">
        <v>110</v>
      </c>
      <c r="L409" s="2" t="s">
        <v>110</v>
      </c>
      <c r="M409" s="2" t="s">
        <v>591</v>
      </c>
      <c r="N409" s="3" t="s">
        <v>592</v>
      </c>
      <c r="O409" s="3" t="s">
        <v>593</v>
      </c>
      <c r="P409" s="3" t="s">
        <v>594</v>
      </c>
      <c r="Q409" s="4">
        <v>3000</v>
      </c>
      <c r="R409" s="2" t="s">
        <v>56</v>
      </c>
      <c r="S409" s="5">
        <v>1251.2</v>
      </c>
      <c r="T409" s="6">
        <v>3.1E-2</v>
      </c>
      <c r="U409" s="5">
        <v>93</v>
      </c>
      <c r="V409" s="4">
        <v>116362</v>
      </c>
      <c r="W409" s="4"/>
      <c r="X409" s="3" t="s">
        <v>115</v>
      </c>
      <c r="Y409" s="3" t="s">
        <v>116</v>
      </c>
      <c r="Z409" s="3" t="s">
        <v>88</v>
      </c>
      <c r="AA409" s="3" t="s">
        <v>89</v>
      </c>
      <c r="AB409" s="3" t="s">
        <v>595</v>
      </c>
      <c r="AC409" s="3" t="s">
        <v>58</v>
      </c>
      <c r="AD409" s="3" t="s">
        <v>1492</v>
      </c>
      <c r="AE409" s="3"/>
      <c r="AF409" s="3" t="s">
        <v>119</v>
      </c>
      <c r="AG409" s="3" t="s">
        <v>1493</v>
      </c>
      <c r="AH409" s="3" t="s">
        <v>80</v>
      </c>
      <c r="AI409" s="2" t="s">
        <v>598</v>
      </c>
      <c r="AJ409" s="3" t="s">
        <v>599</v>
      </c>
      <c r="AK409" s="3"/>
      <c r="AL409" s="3"/>
      <c r="AM409" s="4"/>
      <c r="AN409" s="6">
        <v>1.9E-2</v>
      </c>
      <c r="AO409" s="6"/>
      <c r="AP409" s="6"/>
      <c r="AQ409" s="3" t="s">
        <v>83</v>
      </c>
    </row>
    <row r="410" spans="1:43" x14ac:dyDescent="0.6">
      <c r="A410" s="2" t="s">
        <v>1490</v>
      </c>
      <c r="B410" s="2" t="s">
        <v>45</v>
      </c>
      <c r="C410" s="3"/>
      <c r="D410" s="3"/>
      <c r="E410" s="3" t="s">
        <v>658</v>
      </c>
      <c r="F410" s="3" t="s">
        <v>1491</v>
      </c>
      <c r="G410" s="2" t="s">
        <v>589</v>
      </c>
      <c r="H410" s="3" t="s">
        <v>590</v>
      </c>
      <c r="I410" s="3" t="s">
        <v>50</v>
      </c>
      <c r="J410" s="3" t="s">
        <v>109</v>
      </c>
      <c r="K410" s="2" t="s">
        <v>110</v>
      </c>
      <c r="L410" s="2" t="s">
        <v>110</v>
      </c>
      <c r="M410" s="2" t="s">
        <v>999</v>
      </c>
      <c r="N410" s="3" t="s">
        <v>1000</v>
      </c>
      <c r="O410" s="3" t="s">
        <v>1001</v>
      </c>
      <c r="P410" s="3" t="s">
        <v>1002</v>
      </c>
      <c r="Q410" s="4">
        <v>192000</v>
      </c>
      <c r="R410" s="2" t="s">
        <v>56</v>
      </c>
      <c r="S410" s="5">
        <v>1251.2</v>
      </c>
      <c r="T410" s="6">
        <v>2.7400000000000001E-2</v>
      </c>
      <c r="U410" s="5">
        <v>5260.8</v>
      </c>
      <c r="V410" s="4">
        <v>6582313</v>
      </c>
      <c r="W410" s="4"/>
      <c r="X410" s="3" t="s">
        <v>115</v>
      </c>
      <c r="Y410" s="3" t="s">
        <v>116</v>
      </c>
      <c r="Z410" s="3" t="s">
        <v>88</v>
      </c>
      <c r="AA410" s="3" t="s">
        <v>117</v>
      </c>
      <c r="AB410" s="3" t="s">
        <v>272</v>
      </c>
      <c r="AC410" s="3" t="s">
        <v>58</v>
      </c>
      <c r="AD410" s="3" t="s">
        <v>1492</v>
      </c>
      <c r="AE410" s="3"/>
      <c r="AF410" s="3" t="s">
        <v>119</v>
      </c>
      <c r="AG410" s="3" t="s">
        <v>1493</v>
      </c>
      <c r="AH410" s="3" t="s">
        <v>80</v>
      </c>
      <c r="AI410" s="2" t="s">
        <v>667</v>
      </c>
      <c r="AJ410" s="3" t="s">
        <v>668</v>
      </c>
      <c r="AK410" s="3"/>
      <c r="AL410" s="3"/>
      <c r="AM410" s="4"/>
      <c r="AN410" s="6">
        <v>2.1000000000000001E-2</v>
      </c>
      <c r="AO410" s="6"/>
      <c r="AP410" s="6"/>
      <c r="AQ410" s="3" t="s">
        <v>83</v>
      </c>
    </row>
    <row r="411" spans="1:43" x14ac:dyDescent="0.6">
      <c r="A411" s="2" t="s">
        <v>1490</v>
      </c>
      <c r="B411" s="2" t="s">
        <v>45</v>
      </c>
      <c r="C411" s="3"/>
      <c r="D411" s="3"/>
      <c r="E411" s="3" t="s">
        <v>654</v>
      </c>
      <c r="F411" s="3" t="s">
        <v>1491</v>
      </c>
      <c r="G411" s="2" t="s">
        <v>589</v>
      </c>
      <c r="H411" s="3" t="s">
        <v>590</v>
      </c>
      <c r="I411" s="3" t="s">
        <v>50</v>
      </c>
      <c r="J411" s="3" t="s">
        <v>109</v>
      </c>
      <c r="K411" s="2" t="s">
        <v>110</v>
      </c>
      <c r="L411" s="2" t="s">
        <v>110</v>
      </c>
      <c r="M411" s="2" t="s">
        <v>601</v>
      </c>
      <c r="N411" s="3" t="s">
        <v>602</v>
      </c>
      <c r="O411" s="3" t="s">
        <v>603</v>
      </c>
      <c r="P411" s="3" t="s">
        <v>604</v>
      </c>
      <c r="Q411" s="4">
        <v>6000</v>
      </c>
      <c r="R411" s="2" t="s">
        <v>56</v>
      </c>
      <c r="S411" s="5">
        <v>1251.2</v>
      </c>
      <c r="T411" s="6">
        <v>6.2859999999999999E-2</v>
      </c>
      <c r="U411" s="5">
        <v>377.16</v>
      </c>
      <c r="V411" s="4">
        <v>471903</v>
      </c>
      <c r="W411" s="4"/>
      <c r="X411" s="3" t="s">
        <v>115</v>
      </c>
      <c r="Y411" s="3" t="s">
        <v>116</v>
      </c>
      <c r="Z411" s="3" t="s">
        <v>88</v>
      </c>
      <c r="AA411" s="3" t="s">
        <v>117</v>
      </c>
      <c r="AB411" s="3" t="s">
        <v>605</v>
      </c>
      <c r="AC411" s="3" t="s">
        <v>58</v>
      </c>
      <c r="AD411" s="3" t="s">
        <v>1492</v>
      </c>
      <c r="AE411" s="3"/>
      <c r="AF411" s="3" t="s">
        <v>119</v>
      </c>
      <c r="AG411" s="3" t="s">
        <v>1493</v>
      </c>
      <c r="AH411" s="3" t="s">
        <v>80</v>
      </c>
      <c r="AI411" s="2" t="s">
        <v>655</v>
      </c>
      <c r="AJ411" s="3" t="s">
        <v>656</v>
      </c>
      <c r="AK411" s="3"/>
      <c r="AL411" s="3"/>
      <c r="AM411" s="4"/>
      <c r="AN411" s="6">
        <v>5.604E-2</v>
      </c>
      <c r="AO411" s="6"/>
      <c r="AP411" s="6"/>
      <c r="AQ411" s="3" t="s">
        <v>123</v>
      </c>
    </row>
    <row r="412" spans="1:43" x14ac:dyDescent="0.6">
      <c r="A412" s="2" t="s">
        <v>1490</v>
      </c>
      <c r="B412" s="2" t="s">
        <v>45</v>
      </c>
      <c r="C412" s="3"/>
      <c r="D412" s="3"/>
      <c r="E412" s="3" t="s">
        <v>1263</v>
      </c>
      <c r="F412" s="3" t="s">
        <v>1491</v>
      </c>
      <c r="G412" s="2" t="s">
        <v>589</v>
      </c>
      <c r="H412" s="3" t="s">
        <v>590</v>
      </c>
      <c r="I412" s="3" t="s">
        <v>50</v>
      </c>
      <c r="J412" s="3" t="s">
        <v>109</v>
      </c>
      <c r="K412" s="2" t="s">
        <v>110</v>
      </c>
      <c r="L412" s="2" t="s">
        <v>110</v>
      </c>
      <c r="M412" s="2" t="s">
        <v>601</v>
      </c>
      <c r="N412" s="3" t="s">
        <v>602</v>
      </c>
      <c r="O412" s="3" t="s">
        <v>603</v>
      </c>
      <c r="P412" s="3" t="s">
        <v>604</v>
      </c>
      <c r="Q412" s="4">
        <v>9000</v>
      </c>
      <c r="R412" s="2" t="s">
        <v>56</v>
      </c>
      <c r="S412" s="5">
        <v>1251.2</v>
      </c>
      <c r="T412" s="6">
        <v>6.2859999999999999E-2</v>
      </c>
      <c r="U412" s="5">
        <v>565.74</v>
      </c>
      <c r="V412" s="4">
        <v>707854</v>
      </c>
      <c r="W412" s="4"/>
      <c r="X412" s="3" t="s">
        <v>115</v>
      </c>
      <c r="Y412" s="3" t="s">
        <v>116</v>
      </c>
      <c r="Z412" s="3" t="s">
        <v>88</v>
      </c>
      <c r="AA412" s="3" t="s">
        <v>117</v>
      </c>
      <c r="AB412" s="3" t="s">
        <v>605</v>
      </c>
      <c r="AC412" s="3" t="s">
        <v>58</v>
      </c>
      <c r="AD412" s="3" t="s">
        <v>1492</v>
      </c>
      <c r="AE412" s="3"/>
      <c r="AF412" s="3" t="s">
        <v>119</v>
      </c>
      <c r="AG412" s="3" t="s">
        <v>1493</v>
      </c>
      <c r="AH412" s="3" t="s">
        <v>80</v>
      </c>
      <c r="AI412" s="2" t="s">
        <v>1264</v>
      </c>
      <c r="AJ412" s="3" t="s">
        <v>1263</v>
      </c>
      <c r="AK412" s="3"/>
      <c r="AL412" s="3"/>
      <c r="AM412" s="4"/>
      <c r="AN412" s="6">
        <v>5.604E-2</v>
      </c>
      <c r="AO412" s="6"/>
      <c r="AP412" s="6"/>
      <c r="AQ412" s="3" t="s">
        <v>123</v>
      </c>
    </row>
    <row r="413" spans="1:43" x14ac:dyDescent="0.6">
      <c r="A413" s="2" t="s">
        <v>1490</v>
      </c>
      <c r="B413" s="2" t="s">
        <v>45</v>
      </c>
      <c r="C413" s="3"/>
      <c r="D413" s="3"/>
      <c r="E413" s="3" t="s">
        <v>587</v>
      </c>
      <c r="F413" s="3" t="s">
        <v>1491</v>
      </c>
      <c r="G413" s="2" t="s">
        <v>589</v>
      </c>
      <c r="H413" s="3" t="s">
        <v>590</v>
      </c>
      <c r="I413" s="3" t="s">
        <v>50</v>
      </c>
      <c r="J413" s="3" t="s">
        <v>109</v>
      </c>
      <c r="K413" s="2" t="s">
        <v>110</v>
      </c>
      <c r="L413" s="2" t="s">
        <v>110</v>
      </c>
      <c r="M413" s="2" t="s">
        <v>609</v>
      </c>
      <c r="N413" s="3" t="s">
        <v>610</v>
      </c>
      <c r="O413" s="3" t="s">
        <v>611</v>
      </c>
      <c r="P413" s="3" t="s">
        <v>612</v>
      </c>
      <c r="Q413" s="4">
        <v>6000</v>
      </c>
      <c r="R413" s="2" t="s">
        <v>56</v>
      </c>
      <c r="S413" s="5">
        <v>1251.2</v>
      </c>
      <c r="T413" s="6">
        <v>5.4960000000000002E-2</v>
      </c>
      <c r="U413" s="5">
        <v>329.76</v>
      </c>
      <c r="V413" s="4">
        <v>412596</v>
      </c>
      <c r="W413" s="4"/>
      <c r="X413" s="3" t="s">
        <v>115</v>
      </c>
      <c r="Y413" s="3" t="s">
        <v>116</v>
      </c>
      <c r="Z413" s="3" t="s">
        <v>88</v>
      </c>
      <c r="AA413" s="3" t="s">
        <v>117</v>
      </c>
      <c r="AB413" s="3" t="s">
        <v>143</v>
      </c>
      <c r="AC413" s="3" t="s">
        <v>58</v>
      </c>
      <c r="AD413" s="3" t="s">
        <v>1492</v>
      </c>
      <c r="AE413" s="3"/>
      <c r="AF413" s="3" t="s">
        <v>119</v>
      </c>
      <c r="AG413" s="3" t="s">
        <v>1493</v>
      </c>
      <c r="AH413" s="3" t="s">
        <v>80</v>
      </c>
      <c r="AI413" s="2" t="s">
        <v>598</v>
      </c>
      <c r="AJ413" s="3" t="s">
        <v>599</v>
      </c>
      <c r="AK413" s="3"/>
      <c r="AL413" s="3"/>
      <c r="AM413" s="4"/>
      <c r="AN413" s="6">
        <v>4.9000000000000002E-2</v>
      </c>
      <c r="AO413" s="6"/>
      <c r="AP413" s="6"/>
      <c r="AQ413" s="3" t="s">
        <v>123</v>
      </c>
    </row>
    <row r="414" spans="1:43" x14ac:dyDescent="0.6">
      <c r="A414" s="2" t="s">
        <v>1490</v>
      </c>
      <c r="B414" s="2" t="s">
        <v>45</v>
      </c>
      <c r="C414" s="3"/>
      <c r="D414" s="3"/>
      <c r="E414" s="3" t="s">
        <v>608</v>
      </c>
      <c r="F414" s="3" t="s">
        <v>1491</v>
      </c>
      <c r="G414" s="2" t="s">
        <v>589</v>
      </c>
      <c r="H414" s="3" t="s">
        <v>590</v>
      </c>
      <c r="I414" s="3" t="s">
        <v>50</v>
      </c>
      <c r="J414" s="3" t="s">
        <v>109</v>
      </c>
      <c r="K414" s="2" t="s">
        <v>110</v>
      </c>
      <c r="L414" s="2" t="s">
        <v>110</v>
      </c>
      <c r="M414" s="2" t="s">
        <v>609</v>
      </c>
      <c r="N414" s="3" t="s">
        <v>610</v>
      </c>
      <c r="O414" s="3" t="s">
        <v>611</v>
      </c>
      <c r="P414" s="3" t="s">
        <v>612</v>
      </c>
      <c r="Q414" s="4">
        <v>7000</v>
      </c>
      <c r="R414" s="2" t="s">
        <v>56</v>
      </c>
      <c r="S414" s="5">
        <v>1251.2</v>
      </c>
      <c r="T414" s="6">
        <v>5.4960000000000002E-2</v>
      </c>
      <c r="U414" s="5">
        <v>384.72</v>
      </c>
      <c r="V414" s="4">
        <v>481362</v>
      </c>
      <c r="W414" s="4"/>
      <c r="X414" s="3" t="s">
        <v>115</v>
      </c>
      <c r="Y414" s="3" t="s">
        <v>116</v>
      </c>
      <c r="Z414" s="3" t="s">
        <v>88</v>
      </c>
      <c r="AA414" s="3" t="s">
        <v>117</v>
      </c>
      <c r="AB414" s="3" t="s">
        <v>143</v>
      </c>
      <c r="AC414" s="3" t="s">
        <v>58</v>
      </c>
      <c r="AD414" s="3" t="s">
        <v>1492</v>
      </c>
      <c r="AE414" s="3"/>
      <c r="AF414" s="3" t="s">
        <v>119</v>
      </c>
      <c r="AG414" s="3" t="s">
        <v>1493</v>
      </c>
      <c r="AH414" s="3" t="s">
        <v>80</v>
      </c>
      <c r="AI414" s="2" t="s">
        <v>613</v>
      </c>
      <c r="AJ414" s="3" t="s">
        <v>614</v>
      </c>
      <c r="AK414" s="3"/>
      <c r="AL414" s="3"/>
      <c r="AM414" s="4"/>
      <c r="AN414" s="6">
        <v>4.9000000000000002E-2</v>
      </c>
      <c r="AO414" s="6"/>
      <c r="AP414" s="6"/>
      <c r="AQ414" s="3" t="s">
        <v>123</v>
      </c>
    </row>
    <row r="415" spans="1:43" x14ac:dyDescent="0.6">
      <c r="A415" s="2" t="s">
        <v>1490</v>
      </c>
      <c r="B415" s="2" t="s">
        <v>45</v>
      </c>
      <c r="C415" s="3"/>
      <c r="D415" s="3"/>
      <c r="E415" s="3" t="s">
        <v>658</v>
      </c>
      <c r="F415" s="3" t="s">
        <v>1491</v>
      </c>
      <c r="G415" s="2" t="s">
        <v>589</v>
      </c>
      <c r="H415" s="3" t="s">
        <v>590</v>
      </c>
      <c r="I415" s="3" t="s">
        <v>50</v>
      </c>
      <c r="J415" s="3" t="s">
        <v>109</v>
      </c>
      <c r="K415" s="2" t="s">
        <v>110</v>
      </c>
      <c r="L415" s="2" t="s">
        <v>110</v>
      </c>
      <c r="M415" s="2" t="s">
        <v>609</v>
      </c>
      <c r="N415" s="3" t="s">
        <v>610</v>
      </c>
      <c r="O415" s="3" t="s">
        <v>611</v>
      </c>
      <c r="P415" s="3" t="s">
        <v>612</v>
      </c>
      <c r="Q415" s="4">
        <v>5000</v>
      </c>
      <c r="R415" s="2" t="s">
        <v>56</v>
      </c>
      <c r="S415" s="5">
        <v>1251.2</v>
      </c>
      <c r="T415" s="6">
        <v>5.4960000000000002E-2</v>
      </c>
      <c r="U415" s="5">
        <v>274.8</v>
      </c>
      <c r="V415" s="4">
        <v>343830</v>
      </c>
      <c r="W415" s="4"/>
      <c r="X415" s="3" t="s">
        <v>115</v>
      </c>
      <c r="Y415" s="3" t="s">
        <v>116</v>
      </c>
      <c r="Z415" s="3" t="s">
        <v>88</v>
      </c>
      <c r="AA415" s="3" t="s">
        <v>117</v>
      </c>
      <c r="AB415" s="3" t="s">
        <v>143</v>
      </c>
      <c r="AC415" s="3" t="s">
        <v>58</v>
      </c>
      <c r="AD415" s="3" t="s">
        <v>1492</v>
      </c>
      <c r="AE415" s="3"/>
      <c r="AF415" s="3" t="s">
        <v>119</v>
      </c>
      <c r="AG415" s="3" t="s">
        <v>1493</v>
      </c>
      <c r="AH415" s="3" t="s">
        <v>80</v>
      </c>
      <c r="AI415" s="2" t="s">
        <v>667</v>
      </c>
      <c r="AJ415" s="3" t="s">
        <v>668</v>
      </c>
      <c r="AK415" s="3"/>
      <c r="AL415" s="3"/>
      <c r="AM415" s="4"/>
      <c r="AN415" s="6">
        <v>4.9000000000000002E-2</v>
      </c>
      <c r="AO415" s="6"/>
      <c r="AP415" s="6"/>
      <c r="AQ415" s="3" t="s">
        <v>123</v>
      </c>
    </row>
    <row r="416" spans="1:43" x14ac:dyDescent="0.6">
      <c r="A416" s="2" t="s">
        <v>1490</v>
      </c>
      <c r="B416" s="2" t="s">
        <v>45</v>
      </c>
      <c r="C416" s="3"/>
      <c r="D416" s="3"/>
      <c r="E416" s="3" t="s">
        <v>1003</v>
      </c>
      <c r="F416" s="3" t="s">
        <v>1491</v>
      </c>
      <c r="G416" s="2" t="s">
        <v>589</v>
      </c>
      <c r="H416" s="3" t="s">
        <v>590</v>
      </c>
      <c r="I416" s="3" t="s">
        <v>50</v>
      </c>
      <c r="J416" s="3" t="s">
        <v>109</v>
      </c>
      <c r="K416" s="2" t="s">
        <v>110</v>
      </c>
      <c r="L416" s="2" t="s">
        <v>110</v>
      </c>
      <c r="M416" s="2" t="s">
        <v>609</v>
      </c>
      <c r="N416" s="3" t="s">
        <v>610</v>
      </c>
      <c r="O416" s="3" t="s">
        <v>611</v>
      </c>
      <c r="P416" s="3" t="s">
        <v>612</v>
      </c>
      <c r="Q416" s="4">
        <v>3000</v>
      </c>
      <c r="R416" s="2" t="s">
        <v>56</v>
      </c>
      <c r="S416" s="5">
        <v>1251.2</v>
      </c>
      <c r="T416" s="6">
        <v>5.4960000000000002E-2</v>
      </c>
      <c r="U416" s="5">
        <v>164.88</v>
      </c>
      <c r="V416" s="4">
        <v>206298</v>
      </c>
      <c r="W416" s="4"/>
      <c r="X416" s="3" t="s">
        <v>115</v>
      </c>
      <c r="Y416" s="3" t="s">
        <v>116</v>
      </c>
      <c r="Z416" s="3" t="s">
        <v>88</v>
      </c>
      <c r="AA416" s="3" t="s">
        <v>117</v>
      </c>
      <c r="AB416" s="3" t="s">
        <v>143</v>
      </c>
      <c r="AC416" s="3" t="s">
        <v>58</v>
      </c>
      <c r="AD416" s="3" t="s">
        <v>1492</v>
      </c>
      <c r="AE416" s="3"/>
      <c r="AF416" s="3" t="s">
        <v>119</v>
      </c>
      <c r="AG416" s="3" t="s">
        <v>1493</v>
      </c>
      <c r="AH416" s="3" t="s">
        <v>80</v>
      </c>
      <c r="AI416" s="2" t="s">
        <v>1004</v>
      </c>
      <c r="AJ416" s="3" t="s">
        <v>1005</v>
      </c>
      <c r="AK416" s="3"/>
      <c r="AL416" s="3"/>
      <c r="AM416" s="4"/>
      <c r="AN416" s="6">
        <v>4.9000000000000002E-2</v>
      </c>
      <c r="AO416" s="6"/>
      <c r="AP416" s="6"/>
      <c r="AQ416" s="3" t="s">
        <v>123</v>
      </c>
    </row>
    <row r="417" spans="1:43" x14ac:dyDescent="0.6">
      <c r="A417" s="2" t="s">
        <v>1490</v>
      </c>
      <c r="B417" s="2" t="s">
        <v>45</v>
      </c>
      <c r="C417" s="3"/>
      <c r="D417" s="3"/>
      <c r="E417" s="3" t="s">
        <v>651</v>
      </c>
      <c r="F417" s="3" t="s">
        <v>1491</v>
      </c>
      <c r="G417" s="2" t="s">
        <v>589</v>
      </c>
      <c r="H417" s="3" t="s">
        <v>590</v>
      </c>
      <c r="I417" s="3" t="s">
        <v>50</v>
      </c>
      <c r="J417" s="3" t="s">
        <v>109</v>
      </c>
      <c r="K417" s="2" t="s">
        <v>110</v>
      </c>
      <c r="L417" s="2" t="s">
        <v>110</v>
      </c>
      <c r="M417" s="2" t="s">
        <v>1494</v>
      </c>
      <c r="N417" s="3" t="s">
        <v>1495</v>
      </c>
      <c r="O417" s="3" t="s">
        <v>1496</v>
      </c>
      <c r="P417" s="3" t="s">
        <v>1497</v>
      </c>
      <c r="Q417" s="4">
        <v>9000</v>
      </c>
      <c r="R417" s="2" t="s">
        <v>56</v>
      </c>
      <c r="S417" s="5">
        <v>1251.2</v>
      </c>
      <c r="T417" s="6">
        <v>2.1479999999999999E-2</v>
      </c>
      <c r="U417" s="5">
        <v>193.32</v>
      </c>
      <c r="V417" s="4">
        <v>241882</v>
      </c>
      <c r="W417" s="4"/>
      <c r="X417" s="3" t="s">
        <v>115</v>
      </c>
      <c r="Y417" s="3" t="s">
        <v>116</v>
      </c>
      <c r="Z417" s="3" t="s">
        <v>88</v>
      </c>
      <c r="AA417" s="3" t="s">
        <v>351</v>
      </c>
      <c r="AB417" s="3" t="s">
        <v>595</v>
      </c>
      <c r="AC417" s="3" t="s">
        <v>58</v>
      </c>
      <c r="AD417" s="3" t="s">
        <v>1492</v>
      </c>
      <c r="AE417" s="3"/>
      <c r="AF417" s="3" t="s">
        <v>119</v>
      </c>
      <c r="AG417" s="3" t="s">
        <v>1493</v>
      </c>
      <c r="AH417" s="3" t="s">
        <v>80</v>
      </c>
      <c r="AI417" s="2" t="s">
        <v>652</v>
      </c>
      <c r="AJ417" s="3" t="s">
        <v>653</v>
      </c>
      <c r="AK417" s="3"/>
      <c r="AL417" s="3"/>
      <c r="AM417" s="4"/>
      <c r="AN417" s="6">
        <v>1.9E-2</v>
      </c>
      <c r="AO417" s="6"/>
      <c r="AP417" s="6"/>
      <c r="AQ417" s="3" t="s">
        <v>83</v>
      </c>
    </row>
    <row r="418" spans="1:43" x14ac:dyDescent="0.6">
      <c r="A418" s="2" t="s">
        <v>1490</v>
      </c>
      <c r="B418" s="2" t="s">
        <v>45</v>
      </c>
      <c r="C418" s="3"/>
      <c r="D418" s="3"/>
      <c r="E418" s="3" t="s">
        <v>587</v>
      </c>
      <c r="F418" s="3" t="s">
        <v>1491</v>
      </c>
      <c r="G418" s="2" t="s">
        <v>589</v>
      </c>
      <c r="H418" s="3" t="s">
        <v>590</v>
      </c>
      <c r="I418" s="3" t="s">
        <v>50</v>
      </c>
      <c r="J418" s="3" t="s">
        <v>109</v>
      </c>
      <c r="K418" s="2" t="s">
        <v>110</v>
      </c>
      <c r="L418" s="2" t="s">
        <v>110</v>
      </c>
      <c r="M418" s="2" t="s">
        <v>1265</v>
      </c>
      <c r="N418" s="3" t="s">
        <v>1266</v>
      </c>
      <c r="O418" s="3" t="s">
        <v>1267</v>
      </c>
      <c r="P418" s="3" t="s">
        <v>1268</v>
      </c>
      <c r="Q418" s="4">
        <v>372000</v>
      </c>
      <c r="R418" s="2" t="s">
        <v>56</v>
      </c>
      <c r="S418" s="5">
        <v>1251.2</v>
      </c>
      <c r="T418" s="6">
        <v>4.07E-2</v>
      </c>
      <c r="U418" s="5">
        <v>15140.4</v>
      </c>
      <c r="V418" s="4">
        <v>18943668</v>
      </c>
      <c r="W418" s="4"/>
      <c r="X418" s="3" t="s">
        <v>115</v>
      </c>
      <c r="Y418" s="3" t="s">
        <v>116</v>
      </c>
      <c r="Z418" s="3" t="s">
        <v>88</v>
      </c>
      <c r="AA418" s="3" t="s">
        <v>117</v>
      </c>
      <c r="AB418" s="3" t="s">
        <v>664</v>
      </c>
      <c r="AC418" s="3" t="s">
        <v>58</v>
      </c>
      <c r="AD418" s="3" t="s">
        <v>1492</v>
      </c>
      <c r="AE418" s="3"/>
      <c r="AF418" s="3" t="s">
        <v>119</v>
      </c>
      <c r="AG418" s="3" t="s">
        <v>1493</v>
      </c>
      <c r="AH418" s="3" t="s">
        <v>80</v>
      </c>
      <c r="AI418" s="2" t="s">
        <v>598</v>
      </c>
      <c r="AJ418" s="3" t="s">
        <v>599</v>
      </c>
      <c r="AK418" s="3"/>
      <c r="AL418" s="3"/>
      <c r="AM418" s="4"/>
      <c r="AN418" s="6">
        <v>3.7999999999999999E-2</v>
      </c>
      <c r="AO418" s="6"/>
      <c r="AP418" s="6"/>
      <c r="AQ418" s="3" t="s">
        <v>83</v>
      </c>
    </row>
    <row r="419" spans="1:43" x14ac:dyDescent="0.6">
      <c r="A419" s="2" t="s">
        <v>1490</v>
      </c>
      <c r="B419" s="2" t="s">
        <v>45</v>
      </c>
      <c r="C419" s="3"/>
      <c r="D419" s="3"/>
      <c r="E419" s="3" t="s">
        <v>658</v>
      </c>
      <c r="F419" s="3" t="s">
        <v>1491</v>
      </c>
      <c r="G419" s="2" t="s">
        <v>589</v>
      </c>
      <c r="H419" s="3" t="s">
        <v>590</v>
      </c>
      <c r="I419" s="3" t="s">
        <v>50</v>
      </c>
      <c r="J419" s="3" t="s">
        <v>109</v>
      </c>
      <c r="K419" s="2" t="s">
        <v>110</v>
      </c>
      <c r="L419" s="2" t="s">
        <v>110</v>
      </c>
      <c r="M419" s="2" t="s">
        <v>1265</v>
      </c>
      <c r="N419" s="3" t="s">
        <v>1266</v>
      </c>
      <c r="O419" s="3" t="s">
        <v>1267</v>
      </c>
      <c r="P419" s="3" t="s">
        <v>1268</v>
      </c>
      <c r="Q419" s="4">
        <v>49500</v>
      </c>
      <c r="R419" s="2" t="s">
        <v>56</v>
      </c>
      <c r="S419" s="5">
        <v>1251.2</v>
      </c>
      <c r="T419" s="6">
        <v>4.07E-2</v>
      </c>
      <c r="U419" s="5">
        <v>2014.65</v>
      </c>
      <c r="V419" s="4">
        <v>2520730</v>
      </c>
      <c r="W419" s="4"/>
      <c r="X419" s="3" t="s">
        <v>115</v>
      </c>
      <c r="Y419" s="3" t="s">
        <v>116</v>
      </c>
      <c r="Z419" s="3" t="s">
        <v>88</v>
      </c>
      <c r="AA419" s="3" t="s">
        <v>117</v>
      </c>
      <c r="AB419" s="3" t="s">
        <v>664</v>
      </c>
      <c r="AC419" s="3" t="s">
        <v>58</v>
      </c>
      <c r="AD419" s="3" t="s">
        <v>1492</v>
      </c>
      <c r="AE419" s="3"/>
      <c r="AF419" s="3" t="s">
        <v>119</v>
      </c>
      <c r="AG419" s="3" t="s">
        <v>1493</v>
      </c>
      <c r="AH419" s="3" t="s">
        <v>80</v>
      </c>
      <c r="AI419" s="2" t="s">
        <v>667</v>
      </c>
      <c r="AJ419" s="3" t="s">
        <v>668</v>
      </c>
      <c r="AK419" s="3"/>
      <c r="AL419" s="3"/>
      <c r="AM419" s="4"/>
      <c r="AN419" s="6">
        <v>3.7999999999999999E-2</v>
      </c>
      <c r="AO419" s="6"/>
      <c r="AP419" s="6"/>
      <c r="AQ419" s="3" t="s">
        <v>83</v>
      </c>
    </row>
    <row r="420" spans="1:43" x14ac:dyDescent="0.6">
      <c r="A420" s="2" t="s">
        <v>1490</v>
      </c>
      <c r="B420" s="2" t="s">
        <v>45</v>
      </c>
      <c r="C420" s="3"/>
      <c r="D420" s="3"/>
      <c r="E420" s="3" t="s">
        <v>645</v>
      </c>
      <c r="F420" s="3" t="s">
        <v>1491</v>
      </c>
      <c r="G420" s="2" t="s">
        <v>589</v>
      </c>
      <c r="H420" s="3" t="s">
        <v>590</v>
      </c>
      <c r="I420" s="3" t="s">
        <v>50</v>
      </c>
      <c r="J420" s="3" t="s">
        <v>109</v>
      </c>
      <c r="K420" s="2" t="s">
        <v>110</v>
      </c>
      <c r="L420" s="2" t="s">
        <v>110</v>
      </c>
      <c r="M420" s="2" t="s">
        <v>1265</v>
      </c>
      <c r="N420" s="3" t="s">
        <v>1266</v>
      </c>
      <c r="O420" s="3" t="s">
        <v>1267</v>
      </c>
      <c r="P420" s="3" t="s">
        <v>1268</v>
      </c>
      <c r="Q420" s="4">
        <v>178500</v>
      </c>
      <c r="R420" s="2" t="s">
        <v>56</v>
      </c>
      <c r="S420" s="5">
        <v>1251.2</v>
      </c>
      <c r="T420" s="6">
        <v>4.07E-2</v>
      </c>
      <c r="U420" s="5">
        <v>7264.95</v>
      </c>
      <c r="V420" s="4">
        <v>9089905</v>
      </c>
      <c r="W420" s="4"/>
      <c r="X420" s="3" t="s">
        <v>115</v>
      </c>
      <c r="Y420" s="3" t="s">
        <v>116</v>
      </c>
      <c r="Z420" s="3" t="s">
        <v>88</v>
      </c>
      <c r="AA420" s="3" t="s">
        <v>117</v>
      </c>
      <c r="AB420" s="3" t="s">
        <v>664</v>
      </c>
      <c r="AC420" s="3" t="s">
        <v>58</v>
      </c>
      <c r="AD420" s="3" t="s">
        <v>1492</v>
      </c>
      <c r="AE420" s="3"/>
      <c r="AF420" s="3" t="s">
        <v>119</v>
      </c>
      <c r="AG420" s="3" t="s">
        <v>1493</v>
      </c>
      <c r="AH420" s="3" t="s">
        <v>80</v>
      </c>
      <c r="AI420" s="2" t="s">
        <v>649</v>
      </c>
      <c r="AJ420" s="3" t="s">
        <v>650</v>
      </c>
      <c r="AK420" s="3"/>
      <c r="AL420" s="3"/>
      <c r="AM420" s="4"/>
      <c r="AN420" s="6">
        <v>3.7999999999999999E-2</v>
      </c>
      <c r="AO420" s="6"/>
      <c r="AP420" s="6"/>
      <c r="AQ420" s="3" t="s">
        <v>83</v>
      </c>
    </row>
    <row r="421" spans="1:43" x14ac:dyDescent="0.6">
      <c r="A421" s="2" t="s">
        <v>1498</v>
      </c>
      <c r="B421" s="2" t="s">
        <v>45</v>
      </c>
      <c r="C421" s="3"/>
      <c r="D421" s="3"/>
      <c r="E421" s="3" t="s">
        <v>654</v>
      </c>
      <c r="F421" s="3" t="s">
        <v>1499</v>
      </c>
      <c r="G421" s="2" t="s">
        <v>589</v>
      </c>
      <c r="H421" s="3" t="s">
        <v>590</v>
      </c>
      <c r="I421" s="3" t="s">
        <v>50</v>
      </c>
      <c r="J421" s="3" t="s">
        <v>109</v>
      </c>
      <c r="K421" s="2" t="s">
        <v>110</v>
      </c>
      <c r="L421" s="2" t="s">
        <v>110</v>
      </c>
      <c r="M421" s="2" t="s">
        <v>128</v>
      </c>
      <c r="N421" s="3" t="s">
        <v>129</v>
      </c>
      <c r="O421" s="3" t="s">
        <v>130</v>
      </c>
      <c r="P421" s="3" t="s">
        <v>131</v>
      </c>
      <c r="Q421" s="4">
        <v>87500</v>
      </c>
      <c r="R421" s="2" t="s">
        <v>56</v>
      </c>
      <c r="S421" s="5">
        <v>1251.2</v>
      </c>
      <c r="T421" s="6">
        <v>2.0899999999999998E-2</v>
      </c>
      <c r="U421" s="5">
        <v>1828.75</v>
      </c>
      <c r="V421" s="4">
        <v>2288132</v>
      </c>
      <c r="W421" s="4"/>
      <c r="X421" s="3" t="s">
        <v>115</v>
      </c>
      <c r="Y421" s="3" t="s">
        <v>116</v>
      </c>
      <c r="Z421" s="3" t="s">
        <v>74</v>
      </c>
      <c r="AA421" s="3" t="s">
        <v>132</v>
      </c>
      <c r="AB421" s="3" t="s">
        <v>96</v>
      </c>
      <c r="AC421" s="3" t="s">
        <v>58</v>
      </c>
      <c r="AD421" s="3" t="s">
        <v>1500</v>
      </c>
      <c r="AE421" s="3"/>
      <c r="AF421" s="3" t="s">
        <v>119</v>
      </c>
      <c r="AG421" s="3" t="s">
        <v>1501</v>
      </c>
      <c r="AH421" s="3" t="s">
        <v>80</v>
      </c>
      <c r="AI421" s="2" t="s">
        <v>655</v>
      </c>
      <c r="AJ421" s="3" t="s">
        <v>656</v>
      </c>
      <c r="AK421" s="3"/>
      <c r="AL421" s="3"/>
      <c r="AM421" s="4"/>
      <c r="AN421" s="6">
        <v>1.9E-2</v>
      </c>
      <c r="AO421" s="6"/>
      <c r="AP421" s="6"/>
      <c r="AQ421" s="3" t="s">
        <v>135</v>
      </c>
    </row>
    <row r="422" spans="1:43" x14ac:dyDescent="0.6">
      <c r="A422" s="2" t="s">
        <v>1498</v>
      </c>
      <c r="B422" s="2" t="s">
        <v>45</v>
      </c>
      <c r="C422" s="3"/>
      <c r="D422" s="3"/>
      <c r="E422" s="3" t="s">
        <v>1263</v>
      </c>
      <c r="F422" s="3" t="s">
        <v>1499</v>
      </c>
      <c r="G422" s="2" t="s">
        <v>589</v>
      </c>
      <c r="H422" s="3" t="s">
        <v>590</v>
      </c>
      <c r="I422" s="3" t="s">
        <v>50</v>
      </c>
      <c r="J422" s="3" t="s">
        <v>109</v>
      </c>
      <c r="K422" s="2" t="s">
        <v>110</v>
      </c>
      <c r="L422" s="2" t="s">
        <v>110</v>
      </c>
      <c r="M422" s="2" t="s">
        <v>128</v>
      </c>
      <c r="N422" s="3" t="s">
        <v>129</v>
      </c>
      <c r="O422" s="3" t="s">
        <v>130</v>
      </c>
      <c r="P422" s="3" t="s">
        <v>131</v>
      </c>
      <c r="Q422" s="4">
        <v>3500</v>
      </c>
      <c r="R422" s="2" t="s">
        <v>56</v>
      </c>
      <c r="S422" s="5">
        <v>1251.2</v>
      </c>
      <c r="T422" s="6">
        <v>2.0899999999999998E-2</v>
      </c>
      <c r="U422" s="5">
        <v>73.150000000000006</v>
      </c>
      <c r="V422" s="4">
        <v>91525</v>
      </c>
      <c r="W422" s="4"/>
      <c r="X422" s="3" t="s">
        <v>115</v>
      </c>
      <c r="Y422" s="3" t="s">
        <v>116</v>
      </c>
      <c r="Z422" s="3" t="s">
        <v>74</v>
      </c>
      <c r="AA422" s="3" t="s">
        <v>132</v>
      </c>
      <c r="AB422" s="3" t="s">
        <v>96</v>
      </c>
      <c r="AC422" s="3" t="s">
        <v>58</v>
      </c>
      <c r="AD422" s="3" t="s">
        <v>1500</v>
      </c>
      <c r="AE422" s="3"/>
      <c r="AF422" s="3" t="s">
        <v>119</v>
      </c>
      <c r="AG422" s="3" t="s">
        <v>1501</v>
      </c>
      <c r="AH422" s="3" t="s">
        <v>80</v>
      </c>
      <c r="AI422" s="2" t="s">
        <v>1264</v>
      </c>
      <c r="AJ422" s="3" t="s">
        <v>1263</v>
      </c>
      <c r="AK422" s="3"/>
      <c r="AL422" s="3"/>
      <c r="AM422" s="4"/>
      <c r="AN422" s="6">
        <v>1.9E-2</v>
      </c>
      <c r="AO422" s="6"/>
      <c r="AP422" s="6"/>
      <c r="AQ422" s="3" t="s">
        <v>135</v>
      </c>
    </row>
    <row r="423" spans="1:43" x14ac:dyDescent="0.6">
      <c r="A423" s="2" t="s">
        <v>1498</v>
      </c>
      <c r="B423" s="2" t="s">
        <v>45</v>
      </c>
      <c r="C423" s="3"/>
      <c r="D423" s="3"/>
      <c r="E423" s="3" t="s">
        <v>651</v>
      </c>
      <c r="F423" s="3" t="s">
        <v>1499</v>
      </c>
      <c r="G423" s="2" t="s">
        <v>589</v>
      </c>
      <c r="H423" s="3" t="s">
        <v>590</v>
      </c>
      <c r="I423" s="3" t="s">
        <v>50</v>
      </c>
      <c r="J423" s="3" t="s">
        <v>109</v>
      </c>
      <c r="K423" s="2" t="s">
        <v>110</v>
      </c>
      <c r="L423" s="2" t="s">
        <v>110</v>
      </c>
      <c r="M423" s="2" t="s">
        <v>139</v>
      </c>
      <c r="N423" s="3" t="s">
        <v>140</v>
      </c>
      <c r="O423" s="3" t="s">
        <v>141</v>
      </c>
      <c r="P423" s="3" t="s">
        <v>142</v>
      </c>
      <c r="Q423" s="4">
        <v>45000</v>
      </c>
      <c r="R423" s="2" t="s">
        <v>56</v>
      </c>
      <c r="S423" s="5">
        <v>1251.2</v>
      </c>
      <c r="T423" s="6">
        <v>5.2479999999999999E-2</v>
      </c>
      <c r="U423" s="5">
        <v>2361.6</v>
      </c>
      <c r="V423" s="4">
        <v>2954834</v>
      </c>
      <c r="W423" s="4"/>
      <c r="X423" s="3" t="s">
        <v>115</v>
      </c>
      <c r="Y423" s="3" t="s">
        <v>116</v>
      </c>
      <c r="Z423" s="3" t="s">
        <v>88</v>
      </c>
      <c r="AA423" s="3" t="s">
        <v>117</v>
      </c>
      <c r="AB423" s="3" t="s">
        <v>143</v>
      </c>
      <c r="AC423" s="3" t="s">
        <v>58</v>
      </c>
      <c r="AD423" s="3" t="s">
        <v>1500</v>
      </c>
      <c r="AE423" s="3"/>
      <c r="AF423" s="3" t="s">
        <v>119</v>
      </c>
      <c r="AG423" s="3" t="s">
        <v>1501</v>
      </c>
      <c r="AH423" s="3" t="s">
        <v>80</v>
      </c>
      <c r="AI423" s="2" t="s">
        <v>652</v>
      </c>
      <c r="AJ423" s="3" t="s">
        <v>653</v>
      </c>
      <c r="AK423" s="3"/>
      <c r="AL423" s="3"/>
      <c r="AM423" s="4"/>
      <c r="AN423" s="6">
        <v>5.024E-2</v>
      </c>
      <c r="AO423" s="6"/>
      <c r="AP423" s="6"/>
      <c r="AQ423" s="3" t="s">
        <v>123</v>
      </c>
    </row>
    <row r="424" spans="1:43" x14ac:dyDescent="0.6">
      <c r="A424" s="2" t="s">
        <v>1498</v>
      </c>
      <c r="B424" s="2" t="s">
        <v>45</v>
      </c>
      <c r="C424" s="3"/>
      <c r="D424" s="3"/>
      <c r="E424" s="3" t="s">
        <v>1003</v>
      </c>
      <c r="F424" s="3" t="s">
        <v>1499</v>
      </c>
      <c r="G424" s="2" t="s">
        <v>589</v>
      </c>
      <c r="H424" s="3" t="s">
        <v>590</v>
      </c>
      <c r="I424" s="3" t="s">
        <v>50</v>
      </c>
      <c r="J424" s="3" t="s">
        <v>109</v>
      </c>
      <c r="K424" s="2" t="s">
        <v>110</v>
      </c>
      <c r="L424" s="2" t="s">
        <v>110</v>
      </c>
      <c r="M424" s="2" t="s">
        <v>609</v>
      </c>
      <c r="N424" s="3" t="s">
        <v>610</v>
      </c>
      <c r="O424" s="3" t="s">
        <v>611</v>
      </c>
      <c r="P424" s="3" t="s">
        <v>612</v>
      </c>
      <c r="Q424" s="4">
        <v>2000</v>
      </c>
      <c r="R424" s="2" t="s">
        <v>56</v>
      </c>
      <c r="S424" s="5">
        <v>1251.2</v>
      </c>
      <c r="T424" s="6">
        <v>5.4960000000000002E-2</v>
      </c>
      <c r="U424" s="5">
        <v>109.92</v>
      </c>
      <c r="V424" s="4">
        <v>137532</v>
      </c>
      <c r="W424" s="4"/>
      <c r="X424" s="3" t="s">
        <v>115</v>
      </c>
      <c r="Y424" s="3" t="s">
        <v>116</v>
      </c>
      <c r="Z424" s="3" t="s">
        <v>88</v>
      </c>
      <c r="AA424" s="3" t="s">
        <v>117</v>
      </c>
      <c r="AB424" s="3" t="s">
        <v>143</v>
      </c>
      <c r="AC424" s="3" t="s">
        <v>58</v>
      </c>
      <c r="AD424" s="3" t="s">
        <v>1500</v>
      </c>
      <c r="AE424" s="3"/>
      <c r="AF424" s="3" t="s">
        <v>119</v>
      </c>
      <c r="AG424" s="3" t="s">
        <v>1501</v>
      </c>
      <c r="AH424" s="3" t="s">
        <v>80</v>
      </c>
      <c r="AI424" s="2" t="s">
        <v>1004</v>
      </c>
      <c r="AJ424" s="3" t="s">
        <v>1005</v>
      </c>
      <c r="AK424" s="3"/>
      <c r="AL424" s="3"/>
      <c r="AM424" s="4"/>
      <c r="AN424" s="6">
        <v>4.9000000000000002E-2</v>
      </c>
      <c r="AO424" s="6"/>
      <c r="AP424" s="6"/>
      <c r="AQ424" s="3" t="s">
        <v>123</v>
      </c>
    </row>
    <row r="425" spans="1:43" x14ac:dyDescent="0.6">
      <c r="A425" s="2" t="s">
        <v>1502</v>
      </c>
      <c r="B425" s="2" t="s">
        <v>45</v>
      </c>
      <c r="C425" s="3"/>
      <c r="D425" s="3"/>
      <c r="E425" s="3" t="s">
        <v>1218</v>
      </c>
      <c r="F425" s="3" t="s">
        <v>1503</v>
      </c>
      <c r="G425" s="2" t="s">
        <v>224</v>
      </c>
      <c r="H425" s="3" t="s">
        <v>225</v>
      </c>
      <c r="I425" s="3" t="s">
        <v>50</v>
      </c>
      <c r="J425" s="3" t="s">
        <v>161</v>
      </c>
      <c r="K425" s="2" t="s">
        <v>110</v>
      </c>
      <c r="L425" s="2" t="s">
        <v>110</v>
      </c>
      <c r="M425" s="2" t="s">
        <v>818</v>
      </c>
      <c r="N425" s="3" t="s">
        <v>819</v>
      </c>
      <c r="O425" s="3" t="s">
        <v>820</v>
      </c>
      <c r="P425" s="3" t="s">
        <v>821</v>
      </c>
      <c r="Q425" s="4">
        <v>8000</v>
      </c>
      <c r="R425" s="2" t="s">
        <v>56</v>
      </c>
      <c r="S425" s="5">
        <v>1251.2</v>
      </c>
      <c r="T425" s="6">
        <v>0.128</v>
      </c>
      <c r="U425" s="5">
        <v>1024</v>
      </c>
      <c r="V425" s="4">
        <v>1281229</v>
      </c>
      <c r="W425" s="4"/>
      <c r="X425" s="3" t="s">
        <v>115</v>
      </c>
      <c r="Y425" s="3" t="s">
        <v>225</v>
      </c>
      <c r="Z425" s="3" t="s">
        <v>74</v>
      </c>
      <c r="AA425" s="3" t="s">
        <v>75</v>
      </c>
      <c r="AB425" s="3" t="s">
        <v>230</v>
      </c>
      <c r="AC425" s="3" t="s">
        <v>58</v>
      </c>
      <c r="AD425" s="3" t="s">
        <v>1352</v>
      </c>
      <c r="AE425" s="3"/>
      <c r="AF425" s="3" t="s">
        <v>119</v>
      </c>
      <c r="AG425" s="3" t="s">
        <v>1504</v>
      </c>
      <c r="AH425" s="3" t="s">
        <v>80</v>
      </c>
      <c r="AI425" s="2" t="s">
        <v>1219</v>
      </c>
      <c r="AJ425" s="3" t="s">
        <v>1220</v>
      </c>
      <c r="AK425" s="3"/>
      <c r="AL425" s="3"/>
      <c r="AM425" s="4"/>
      <c r="AN425" s="6">
        <v>9.0999999999999998E-2</v>
      </c>
      <c r="AO425" s="6"/>
      <c r="AP425" s="6"/>
      <c r="AQ425" s="3" t="s">
        <v>83</v>
      </c>
    </row>
    <row r="426" spans="1:43" x14ac:dyDescent="0.6">
      <c r="A426" s="2" t="s">
        <v>1502</v>
      </c>
      <c r="B426" s="2" t="s">
        <v>45</v>
      </c>
      <c r="C426" s="3"/>
      <c r="D426" s="3"/>
      <c r="E426" s="3" t="s">
        <v>235</v>
      </c>
      <c r="F426" s="3" t="s">
        <v>1503</v>
      </c>
      <c r="G426" s="2" t="s">
        <v>224</v>
      </c>
      <c r="H426" s="3" t="s">
        <v>225</v>
      </c>
      <c r="I426" s="3" t="s">
        <v>50</v>
      </c>
      <c r="J426" s="3" t="s">
        <v>161</v>
      </c>
      <c r="K426" s="2" t="s">
        <v>110</v>
      </c>
      <c r="L426" s="2" t="s">
        <v>110</v>
      </c>
      <c r="M426" s="2" t="s">
        <v>226</v>
      </c>
      <c r="N426" s="3" t="s">
        <v>227</v>
      </c>
      <c r="O426" s="3" t="s">
        <v>228</v>
      </c>
      <c r="P426" s="3" t="s">
        <v>229</v>
      </c>
      <c r="Q426" s="4">
        <v>1000</v>
      </c>
      <c r="R426" s="2" t="s">
        <v>56</v>
      </c>
      <c r="S426" s="5">
        <v>1251.2</v>
      </c>
      <c r="T426" s="6">
        <v>0.12659999999999999</v>
      </c>
      <c r="U426" s="5">
        <v>126.6</v>
      </c>
      <c r="V426" s="4">
        <v>158402</v>
      </c>
      <c r="W426" s="4"/>
      <c r="X426" s="3" t="s">
        <v>115</v>
      </c>
      <c r="Y426" s="3" t="s">
        <v>225</v>
      </c>
      <c r="Z426" s="3" t="s">
        <v>74</v>
      </c>
      <c r="AA426" s="3" t="s">
        <v>75</v>
      </c>
      <c r="AB426" s="3" t="s">
        <v>230</v>
      </c>
      <c r="AC426" s="3" t="s">
        <v>58</v>
      </c>
      <c r="AD426" s="3" t="s">
        <v>1352</v>
      </c>
      <c r="AE426" s="3"/>
      <c r="AF426" s="3" t="s">
        <v>119</v>
      </c>
      <c r="AG426" s="3" t="s">
        <v>1504</v>
      </c>
      <c r="AH426" s="3" t="s">
        <v>80</v>
      </c>
      <c r="AI426" s="2" t="s">
        <v>236</v>
      </c>
      <c r="AJ426" s="3" t="s">
        <v>237</v>
      </c>
      <c r="AK426" s="3"/>
      <c r="AL426" s="3"/>
      <c r="AM426" s="4"/>
      <c r="AN426" s="6">
        <v>9.0999999999999998E-2</v>
      </c>
      <c r="AO426" s="6"/>
      <c r="AP426" s="6"/>
      <c r="AQ426" s="3" t="s">
        <v>83</v>
      </c>
    </row>
    <row r="427" spans="1:43" x14ac:dyDescent="0.6">
      <c r="A427" s="2" t="s">
        <v>1502</v>
      </c>
      <c r="B427" s="2" t="s">
        <v>45</v>
      </c>
      <c r="C427" s="3"/>
      <c r="D427" s="3"/>
      <c r="E427" s="3" t="s">
        <v>868</v>
      </c>
      <c r="F427" s="3" t="s">
        <v>1503</v>
      </c>
      <c r="G427" s="2" t="s">
        <v>224</v>
      </c>
      <c r="H427" s="3" t="s">
        <v>225</v>
      </c>
      <c r="I427" s="3" t="s">
        <v>50</v>
      </c>
      <c r="J427" s="3" t="s">
        <v>161</v>
      </c>
      <c r="K427" s="2" t="s">
        <v>110</v>
      </c>
      <c r="L427" s="2" t="s">
        <v>110</v>
      </c>
      <c r="M427" s="2" t="s">
        <v>226</v>
      </c>
      <c r="N427" s="3" t="s">
        <v>227</v>
      </c>
      <c r="O427" s="3" t="s">
        <v>228</v>
      </c>
      <c r="P427" s="3" t="s">
        <v>229</v>
      </c>
      <c r="Q427" s="4">
        <v>6000</v>
      </c>
      <c r="R427" s="2" t="s">
        <v>56</v>
      </c>
      <c r="S427" s="5">
        <v>1251.2</v>
      </c>
      <c r="T427" s="6">
        <v>0.12659999999999999</v>
      </c>
      <c r="U427" s="5">
        <v>759.6</v>
      </c>
      <c r="V427" s="4">
        <v>950412</v>
      </c>
      <c r="W427" s="4"/>
      <c r="X427" s="3" t="s">
        <v>115</v>
      </c>
      <c r="Y427" s="3" t="s">
        <v>225</v>
      </c>
      <c r="Z427" s="3" t="s">
        <v>74</v>
      </c>
      <c r="AA427" s="3" t="s">
        <v>75</v>
      </c>
      <c r="AB427" s="3" t="s">
        <v>230</v>
      </c>
      <c r="AC427" s="3" t="s">
        <v>58</v>
      </c>
      <c r="AD427" s="3" t="s">
        <v>1352</v>
      </c>
      <c r="AE427" s="3"/>
      <c r="AF427" s="3" t="s">
        <v>119</v>
      </c>
      <c r="AG427" s="3" t="s">
        <v>1504</v>
      </c>
      <c r="AH427" s="3" t="s">
        <v>80</v>
      </c>
      <c r="AI427" s="2" t="s">
        <v>875</v>
      </c>
      <c r="AJ427" s="3" t="s">
        <v>876</v>
      </c>
      <c r="AK427" s="3"/>
      <c r="AL427" s="3"/>
      <c r="AM427" s="4"/>
      <c r="AN427" s="6">
        <v>9.0999999999999998E-2</v>
      </c>
      <c r="AO427" s="6"/>
      <c r="AP427" s="6"/>
      <c r="AQ427" s="3" t="s">
        <v>83</v>
      </c>
    </row>
    <row r="428" spans="1:43" x14ac:dyDescent="0.6">
      <c r="A428" s="2" t="s">
        <v>1502</v>
      </c>
      <c r="B428" s="2" t="s">
        <v>45</v>
      </c>
      <c r="C428" s="3"/>
      <c r="D428" s="3"/>
      <c r="E428" s="3" t="s">
        <v>823</v>
      </c>
      <c r="F428" s="3" t="s">
        <v>1503</v>
      </c>
      <c r="G428" s="2" t="s">
        <v>224</v>
      </c>
      <c r="H428" s="3" t="s">
        <v>225</v>
      </c>
      <c r="I428" s="3" t="s">
        <v>50</v>
      </c>
      <c r="J428" s="3" t="s">
        <v>161</v>
      </c>
      <c r="K428" s="2" t="s">
        <v>110</v>
      </c>
      <c r="L428" s="2" t="s">
        <v>110</v>
      </c>
      <c r="M428" s="2" t="s">
        <v>226</v>
      </c>
      <c r="N428" s="3" t="s">
        <v>227</v>
      </c>
      <c r="O428" s="3" t="s">
        <v>228</v>
      </c>
      <c r="P428" s="3" t="s">
        <v>229</v>
      </c>
      <c r="Q428" s="4">
        <v>1000</v>
      </c>
      <c r="R428" s="2" t="s">
        <v>56</v>
      </c>
      <c r="S428" s="5">
        <v>1251.2</v>
      </c>
      <c r="T428" s="6">
        <v>0.12659999999999999</v>
      </c>
      <c r="U428" s="5">
        <v>126.6</v>
      </c>
      <c r="V428" s="4">
        <v>158402</v>
      </c>
      <c r="W428" s="4"/>
      <c r="X428" s="3" t="s">
        <v>115</v>
      </c>
      <c r="Y428" s="3" t="s">
        <v>225</v>
      </c>
      <c r="Z428" s="3" t="s">
        <v>74</v>
      </c>
      <c r="AA428" s="3" t="s">
        <v>75</v>
      </c>
      <c r="AB428" s="3" t="s">
        <v>230</v>
      </c>
      <c r="AC428" s="3" t="s">
        <v>58</v>
      </c>
      <c r="AD428" s="3" t="s">
        <v>1352</v>
      </c>
      <c r="AE428" s="3"/>
      <c r="AF428" s="3" t="s">
        <v>119</v>
      </c>
      <c r="AG428" s="3" t="s">
        <v>1504</v>
      </c>
      <c r="AH428" s="3" t="s">
        <v>80</v>
      </c>
      <c r="AI428" s="2" t="s">
        <v>824</v>
      </c>
      <c r="AJ428" s="3" t="s">
        <v>825</v>
      </c>
      <c r="AK428" s="3"/>
      <c r="AL428" s="3"/>
      <c r="AM428" s="4"/>
      <c r="AN428" s="6">
        <v>9.0999999999999998E-2</v>
      </c>
      <c r="AO428" s="6"/>
      <c r="AP428" s="6"/>
      <c r="AQ428" s="3" t="s">
        <v>83</v>
      </c>
    </row>
    <row r="429" spans="1:43" x14ac:dyDescent="0.6">
      <c r="A429" s="2" t="s">
        <v>1502</v>
      </c>
      <c r="B429" s="2" t="s">
        <v>45</v>
      </c>
      <c r="C429" s="3"/>
      <c r="D429" s="3"/>
      <c r="E429" s="3" t="s">
        <v>1218</v>
      </c>
      <c r="F429" s="3" t="s">
        <v>1503</v>
      </c>
      <c r="G429" s="2" t="s">
        <v>224</v>
      </c>
      <c r="H429" s="3" t="s">
        <v>225</v>
      </c>
      <c r="I429" s="3" t="s">
        <v>50</v>
      </c>
      <c r="J429" s="3" t="s">
        <v>161</v>
      </c>
      <c r="K429" s="2" t="s">
        <v>110</v>
      </c>
      <c r="L429" s="2" t="s">
        <v>110</v>
      </c>
      <c r="M429" s="2" t="s">
        <v>877</v>
      </c>
      <c r="N429" s="3" t="s">
        <v>878</v>
      </c>
      <c r="O429" s="3" t="s">
        <v>879</v>
      </c>
      <c r="P429" s="3" t="s">
        <v>880</v>
      </c>
      <c r="Q429" s="4">
        <v>3000</v>
      </c>
      <c r="R429" s="2" t="s">
        <v>56</v>
      </c>
      <c r="S429" s="5">
        <v>1251.2</v>
      </c>
      <c r="T429" s="6">
        <v>0.128</v>
      </c>
      <c r="U429" s="5">
        <v>384</v>
      </c>
      <c r="V429" s="4">
        <v>480461</v>
      </c>
      <c r="W429" s="4"/>
      <c r="X429" s="3" t="s">
        <v>115</v>
      </c>
      <c r="Y429" s="3" t="s">
        <v>225</v>
      </c>
      <c r="Z429" s="3" t="s">
        <v>74</v>
      </c>
      <c r="AA429" s="3" t="s">
        <v>75</v>
      </c>
      <c r="AB429" s="3" t="s">
        <v>230</v>
      </c>
      <c r="AC429" s="3" t="s">
        <v>58</v>
      </c>
      <c r="AD429" s="3" t="s">
        <v>1352</v>
      </c>
      <c r="AE429" s="3"/>
      <c r="AF429" s="3" t="s">
        <v>119</v>
      </c>
      <c r="AG429" s="3" t="s">
        <v>1504</v>
      </c>
      <c r="AH429" s="3" t="s">
        <v>80</v>
      </c>
      <c r="AI429" s="2" t="s">
        <v>1219</v>
      </c>
      <c r="AJ429" s="3" t="s">
        <v>1220</v>
      </c>
      <c r="AK429" s="3"/>
      <c r="AL429" s="3"/>
      <c r="AM429" s="4"/>
      <c r="AN429" s="6">
        <v>9.0999999999999998E-2</v>
      </c>
      <c r="AO429" s="6"/>
      <c r="AP429" s="6"/>
      <c r="AQ429" s="3" t="s">
        <v>83</v>
      </c>
    </row>
    <row r="430" spans="1:43" x14ac:dyDescent="0.6">
      <c r="A430" s="2" t="s">
        <v>1502</v>
      </c>
      <c r="B430" s="2" t="s">
        <v>45</v>
      </c>
      <c r="C430" s="3"/>
      <c r="D430" s="3"/>
      <c r="E430" s="3" t="s">
        <v>868</v>
      </c>
      <c r="F430" s="3" t="s">
        <v>1503</v>
      </c>
      <c r="G430" s="2" t="s">
        <v>224</v>
      </c>
      <c r="H430" s="3" t="s">
        <v>225</v>
      </c>
      <c r="I430" s="3" t="s">
        <v>50</v>
      </c>
      <c r="J430" s="3" t="s">
        <v>161</v>
      </c>
      <c r="K430" s="2" t="s">
        <v>110</v>
      </c>
      <c r="L430" s="2" t="s">
        <v>110</v>
      </c>
      <c r="M430" s="2" t="s">
        <v>881</v>
      </c>
      <c r="N430" s="3" t="s">
        <v>882</v>
      </c>
      <c r="O430" s="3" t="s">
        <v>883</v>
      </c>
      <c r="P430" s="3" t="s">
        <v>884</v>
      </c>
      <c r="Q430" s="4">
        <v>3000</v>
      </c>
      <c r="R430" s="2" t="s">
        <v>56</v>
      </c>
      <c r="S430" s="5">
        <v>1251.2</v>
      </c>
      <c r="T430" s="6">
        <v>4.5499999999999999E-2</v>
      </c>
      <c r="U430" s="5">
        <v>136.5</v>
      </c>
      <c r="V430" s="4">
        <v>170789</v>
      </c>
      <c r="W430" s="4"/>
      <c r="X430" s="3" t="s">
        <v>115</v>
      </c>
      <c r="Y430" s="3" t="s">
        <v>225</v>
      </c>
      <c r="Z430" s="3" t="s">
        <v>74</v>
      </c>
      <c r="AA430" s="3" t="s">
        <v>148</v>
      </c>
      <c r="AB430" s="3" t="s">
        <v>365</v>
      </c>
      <c r="AC430" s="3" t="s">
        <v>58</v>
      </c>
      <c r="AD430" s="3" t="s">
        <v>1352</v>
      </c>
      <c r="AE430" s="3"/>
      <c r="AF430" s="3" t="s">
        <v>119</v>
      </c>
      <c r="AG430" s="3" t="s">
        <v>1504</v>
      </c>
      <c r="AH430" s="3" t="s">
        <v>80</v>
      </c>
      <c r="AI430" s="2" t="s">
        <v>875</v>
      </c>
      <c r="AJ430" s="3" t="s">
        <v>876</v>
      </c>
      <c r="AK430" s="3"/>
      <c r="AL430" s="3"/>
      <c r="AM430" s="4"/>
      <c r="AN430" s="6">
        <v>3.2500000000000001E-2</v>
      </c>
      <c r="AO430" s="6"/>
      <c r="AP430" s="6"/>
      <c r="AQ430" s="3" t="s">
        <v>83</v>
      </c>
    </row>
    <row r="431" spans="1:43" x14ac:dyDescent="0.6">
      <c r="A431" s="2" t="s">
        <v>1502</v>
      </c>
      <c r="B431" s="2" t="s">
        <v>45</v>
      </c>
      <c r="C431" s="3"/>
      <c r="D431" s="3"/>
      <c r="E431" s="3" t="s">
        <v>868</v>
      </c>
      <c r="F431" s="3" t="s">
        <v>1503</v>
      </c>
      <c r="G431" s="2" t="s">
        <v>224</v>
      </c>
      <c r="H431" s="3" t="s">
        <v>225</v>
      </c>
      <c r="I431" s="3" t="s">
        <v>50</v>
      </c>
      <c r="J431" s="3" t="s">
        <v>161</v>
      </c>
      <c r="K431" s="2" t="s">
        <v>110</v>
      </c>
      <c r="L431" s="2" t="s">
        <v>110</v>
      </c>
      <c r="M431" s="2" t="s">
        <v>885</v>
      </c>
      <c r="N431" s="3" t="s">
        <v>886</v>
      </c>
      <c r="O431" s="3" t="s">
        <v>887</v>
      </c>
      <c r="P431" s="3" t="s">
        <v>888</v>
      </c>
      <c r="Q431" s="4">
        <v>5000</v>
      </c>
      <c r="R431" s="2" t="s">
        <v>56</v>
      </c>
      <c r="S431" s="5">
        <v>1251.2</v>
      </c>
      <c r="T431" s="6">
        <v>4.5499999999999999E-2</v>
      </c>
      <c r="U431" s="5">
        <v>227.5</v>
      </c>
      <c r="V431" s="4">
        <v>284648</v>
      </c>
      <c r="W431" s="4"/>
      <c r="X431" s="3" t="s">
        <v>115</v>
      </c>
      <c r="Y431" s="3" t="s">
        <v>225</v>
      </c>
      <c r="Z431" s="3" t="s">
        <v>74</v>
      </c>
      <c r="AA431" s="3" t="s">
        <v>148</v>
      </c>
      <c r="AB431" s="3" t="s">
        <v>365</v>
      </c>
      <c r="AC431" s="3" t="s">
        <v>58</v>
      </c>
      <c r="AD431" s="3" t="s">
        <v>1352</v>
      </c>
      <c r="AE431" s="3"/>
      <c r="AF431" s="3" t="s">
        <v>119</v>
      </c>
      <c r="AG431" s="3" t="s">
        <v>1504</v>
      </c>
      <c r="AH431" s="3" t="s">
        <v>80</v>
      </c>
      <c r="AI431" s="2" t="s">
        <v>875</v>
      </c>
      <c r="AJ431" s="3" t="s">
        <v>876</v>
      </c>
      <c r="AK431" s="3"/>
      <c r="AL431" s="3"/>
      <c r="AM431" s="4"/>
      <c r="AN431" s="6">
        <v>3.5000000000000003E-2</v>
      </c>
      <c r="AO431" s="6"/>
      <c r="AP431" s="6"/>
      <c r="AQ431" s="3" t="s">
        <v>83</v>
      </c>
    </row>
    <row r="432" spans="1:43" x14ac:dyDescent="0.6">
      <c r="A432" s="2" t="s">
        <v>1502</v>
      </c>
      <c r="B432" s="2" t="s">
        <v>45</v>
      </c>
      <c r="C432" s="3"/>
      <c r="D432" s="3"/>
      <c r="E432" s="3" t="s">
        <v>823</v>
      </c>
      <c r="F432" s="3" t="s">
        <v>1503</v>
      </c>
      <c r="G432" s="2" t="s">
        <v>224</v>
      </c>
      <c r="H432" s="3" t="s">
        <v>225</v>
      </c>
      <c r="I432" s="3" t="s">
        <v>50</v>
      </c>
      <c r="J432" s="3" t="s">
        <v>161</v>
      </c>
      <c r="K432" s="2" t="s">
        <v>110</v>
      </c>
      <c r="L432" s="2" t="s">
        <v>110</v>
      </c>
      <c r="M432" s="2" t="s">
        <v>885</v>
      </c>
      <c r="N432" s="3" t="s">
        <v>886</v>
      </c>
      <c r="O432" s="3" t="s">
        <v>887</v>
      </c>
      <c r="P432" s="3" t="s">
        <v>888</v>
      </c>
      <c r="Q432" s="4">
        <v>1000</v>
      </c>
      <c r="R432" s="2" t="s">
        <v>56</v>
      </c>
      <c r="S432" s="5">
        <v>1251.2</v>
      </c>
      <c r="T432" s="6">
        <v>4.5499999999999999E-2</v>
      </c>
      <c r="U432" s="5">
        <v>45.5</v>
      </c>
      <c r="V432" s="4">
        <v>56930</v>
      </c>
      <c r="W432" s="4"/>
      <c r="X432" s="3" t="s">
        <v>115</v>
      </c>
      <c r="Y432" s="3" t="s">
        <v>225</v>
      </c>
      <c r="Z432" s="3" t="s">
        <v>74</v>
      </c>
      <c r="AA432" s="3" t="s">
        <v>148</v>
      </c>
      <c r="AB432" s="3" t="s">
        <v>365</v>
      </c>
      <c r="AC432" s="3" t="s">
        <v>58</v>
      </c>
      <c r="AD432" s="3" t="s">
        <v>1352</v>
      </c>
      <c r="AE432" s="3"/>
      <c r="AF432" s="3" t="s">
        <v>119</v>
      </c>
      <c r="AG432" s="3" t="s">
        <v>1504</v>
      </c>
      <c r="AH432" s="3" t="s">
        <v>80</v>
      </c>
      <c r="AI432" s="2" t="s">
        <v>824</v>
      </c>
      <c r="AJ432" s="3" t="s">
        <v>825</v>
      </c>
      <c r="AK432" s="3"/>
      <c r="AL432" s="3"/>
      <c r="AM432" s="4"/>
      <c r="AN432" s="6">
        <v>3.5000000000000003E-2</v>
      </c>
      <c r="AO432" s="6"/>
      <c r="AP432" s="6"/>
      <c r="AQ432" s="3" t="s">
        <v>83</v>
      </c>
    </row>
    <row r="433" spans="1:43" x14ac:dyDescent="0.6">
      <c r="A433" s="2" t="s">
        <v>1502</v>
      </c>
      <c r="B433" s="2" t="s">
        <v>45</v>
      </c>
      <c r="C433" s="3"/>
      <c r="D433" s="3"/>
      <c r="E433" s="3" t="s">
        <v>235</v>
      </c>
      <c r="F433" s="3" t="s">
        <v>1503</v>
      </c>
      <c r="G433" s="2" t="s">
        <v>224</v>
      </c>
      <c r="H433" s="3" t="s">
        <v>225</v>
      </c>
      <c r="I433" s="3" t="s">
        <v>50</v>
      </c>
      <c r="J433" s="3" t="s">
        <v>161</v>
      </c>
      <c r="K433" s="2" t="s">
        <v>110</v>
      </c>
      <c r="L433" s="2" t="s">
        <v>110</v>
      </c>
      <c r="M433" s="2" t="s">
        <v>889</v>
      </c>
      <c r="N433" s="3" t="s">
        <v>890</v>
      </c>
      <c r="O433" s="3" t="s">
        <v>891</v>
      </c>
      <c r="P433" s="3" t="s">
        <v>892</v>
      </c>
      <c r="Q433" s="4">
        <v>8000</v>
      </c>
      <c r="R433" s="2" t="s">
        <v>56</v>
      </c>
      <c r="S433" s="5">
        <v>1251.2</v>
      </c>
      <c r="T433" s="6">
        <v>4.5499999999999999E-2</v>
      </c>
      <c r="U433" s="5">
        <v>364</v>
      </c>
      <c r="V433" s="4">
        <v>455437</v>
      </c>
      <c r="W433" s="4"/>
      <c r="X433" s="3" t="s">
        <v>115</v>
      </c>
      <c r="Y433" s="3" t="s">
        <v>225</v>
      </c>
      <c r="Z433" s="3" t="s">
        <v>74</v>
      </c>
      <c r="AA433" s="3" t="s">
        <v>148</v>
      </c>
      <c r="AB433" s="3" t="s">
        <v>365</v>
      </c>
      <c r="AC433" s="3" t="s">
        <v>58</v>
      </c>
      <c r="AD433" s="3" t="s">
        <v>1352</v>
      </c>
      <c r="AE433" s="3"/>
      <c r="AF433" s="3" t="s">
        <v>119</v>
      </c>
      <c r="AG433" s="3" t="s">
        <v>1504</v>
      </c>
      <c r="AH433" s="3" t="s">
        <v>80</v>
      </c>
      <c r="AI433" s="2" t="s">
        <v>236</v>
      </c>
      <c r="AJ433" s="3" t="s">
        <v>237</v>
      </c>
      <c r="AK433" s="3"/>
      <c r="AL433" s="3"/>
      <c r="AM433" s="4"/>
      <c r="AN433" s="6">
        <v>3.3500000000000002E-2</v>
      </c>
      <c r="AO433" s="6"/>
      <c r="AP433" s="6"/>
      <c r="AQ433" s="3" t="s">
        <v>83</v>
      </c>
    </row>
    <row r="434" spans="1:43" x14ac:dyDescent="0.6">
      <c r="A434" s="2" t="s">
        <v>1502</v>
      </c>
      <c r="B434" s="2" t="s">
        <v>45</v>
      </c>
      <c r="C434" s="3"/>
      <c r="D434" s="3"/>
      <c r="E434" s="3" t="s">
        <v>868</v>
      </c>
      <c r="F434" s="3" t="s">
        <v>1503</v>
      </c>
      <c r="G434" s="2" t="s">
        <v>224</v>
      </c>
      <c r="H434" s="3" t="s">
        <v>225</v>
      </c>
      <c r="I434" s="3" t="s">
        <v>50</v>
      </c>
      <c r="J434" s="3" t="s">
        <v>161</v>
      </c>
      <c r="K434" s="2" t="s">
        <v>110</v>
      </c>
      <c r="L434" s="2" t="s">
        <v>110</v>
      </c>
      <c r="M434" s="2" t="s">
        <v>889</v>
      </c>
      <c r="N434" s="3" t="s">
        <v>890</v>
      </c>
      <c r="O434" s="3" t="s">
        <v>891</v>
      </c>
      <c r="P434" s="3" t="s">
        <v>892</v>
      </c>
      <c r="Q434" s="4">
        <v>10000</v>
      </c>
      <c r="R434" s="2" t="s">
        <v>56</v>
      </c>
      <c r="S434" s="5">
        <v>1251.2</v>
      </c>
      <c r="T434" s="6">
        <v>4.5499999999999999E-2</v>
      </c>
      <c r="U434" s="5">
        <v>455</v>
      </c>
      <c r="V434" s="4">
        <v>569296</v>
      </c>
      <c r="W434" s="4"/>
      <c r="X434" s="3" t="s">
        <v>115</v>
      </c>
      <c r="Y434" s="3" t="s">
        <v>225</v>
      </c>
      <c r="Z434" s="3" t="s">
        <v>74</v>
      </c>
      <c r="AA434" s="3" t="s">
        <v>148</v>
      </c>
      <c r="AB434" s="3" t="s">
        <v>365</v>
      </c>
      <c r="AC434" s="3" t="s">
        <v>58</v>
      </c>
      <c r="AD434" s="3" t="s">
        <v>1352</v>
      </c>
      <c r="AE434" s="3"/>
      <c r="AF434" s="3" t="s">
        <v>119</v>
      </c>
      <c r="AG434" s="3" t="s">
        <v>1504</v>
      </c>
      <c r="AH434" s="3" t="s">
        <v>80</v>
      </c>
      <c r="AI434" s="2" t="s">
        <v>875</v>
      </c>
      <c r="AJ434" s="3" t="s">
        <v>876</v>
      </c>
      <c r="AK434" s="3"/>
      <c r="AL434" s="3"/>
      <c r="AM434" s="4"/>
      <c r="AN434" s="6">
        <v>3.3500000000000002E-2</v>
      </c>
      <c r="AO434" s="6"/>
      <c r="AP434" s="6"/>
      <c r="AQ434" s="3" t="s">
        <v>83</v>
      </c>
    </row>
    <row r="435" spans="1:43" x14ac:dyDescent="0.6">
      <c r="A435" s="2" t="s">
        <v>1502</v>
      </c>
      <c r="B435" s="2" t="s">
        <v>45</v>
      </c>
      <c r="C435" s="3"/>
      <c r="D435" s="3"/>
      <c r="E435" s="3" t="s">
        <v>823</v>
      </c>
      <c r="F435" s="3" t="s">
        <v>1503</v>
      </c>
      <c r="G435" s="2" t="s">
        <v>224</v>
      </c>
      <c r="H435" s="3" t="s">
        <v>225</v>
      </c>
      <c r="I435" s="3" t="s">
        <v>50</v>
      </c>
      <c r="J435" s="3" t="s">
        <v>161</v>
      </c>
      <c r="K435" s="2" t="s">
        <v>110</v>
      </c>
      <c r="L435" s="2" t="s">
        <v>110</v>
      </c>
      <c r="M435" s="2" t="s">
        <v>889</v>
      </c>
      <c r="N435" s="3" t="s">
        <v>890</v>
      </c>
      <c r="O435" s="3" t="s">
        <v>891</v>
      </c>
      <c r="P435" s="3" t="s">
        <v>892</v>
      </c>
      <c r="Q435" s="4">
        <v>2000</v>
      </c>
      <c r="R435" s="2" t="s">
        <v>56</v>
      </c>
      <c r="S435" s="5">
        <v>1251.2</v>
      </c>
      <c r="T435" s="6">
        <v>4.5499999999999999E-2</v>
      </c>
      <c r="U435" s="5">
        <v>91</v>
      </c>
      <c r="V435" s="4">
        <v>113859</v>
      </c>
      <c r="W435" s="4"/>
      <c r="X435" s="3" t="s">
        <v>115</v>
      </c>
      <c r="Y435" s="3" t="s">
        <v>225</v>
      </c>
      <c r="Z435" s="3" t="s">
        <v>74</v>
      </c>
      <c r="AA435" s="3" t="s">
        <v>148</v>
      </c>
      <c r="AB435" s="3" t="s">
        <v>365</v>
      </c>
      <c r="AC435" s="3" t="s">
        <v>58</v>
      </c>
      <c r="AD435" s="3" t="s">
        <v>1352</v>
      </c>
      <c r="AE435" s="3"/>
      <c r="AF435" s="3" t="s">
        <v>119</v>
      </c>
      <c r="AG435" s="3" t="s">
        <v>1504</v>
      </c>
      <c r="AH435" s="3" t="s">
        <v>80</v>
      </c>
      <c r="AI435" s="2" t="s">
        <v>824</v>
      </c>
      <c r="AJ435" s="3" t="s">
        <v>825</v>
      </c>
      <c r="AK435" s="3"/>
      <c r="AL435" s="3"/>
      <c r="AM435" s="4"/>
      <c r="AN435" s="6">
        <v>3.3500000000000002E-2</v>
      </c>
      <c r="AO435" s="6"/>
      <c r="AP435" s="6"/>
      <c r="AQ435" s="3" t="s">
        <v>83</v>
      </c>
    </row>
    <row r="436" spans="1:43" x14ac:dyDescent="0.6">
      <c r="A436" s="2" t="s">
        <v>1505</v>
      </c>
      <c r="B436" s="2" t="s">
        <v>45</v>
      </c>
      <c r="C436" s="3"/>
      <c r="D436" s="3"/>
      <c r="E436" s="3" t="s">
        <v>494</v>
      </c>
      <c r="F436" s="3" t="s">
        <v>1506</v>
      </c>
      <c r="G436" s="2" t="s">
        <v>224</v>
      </c>
      <c r="H436" s="3" t="s">
        <v>225</v>
      </c>
      <c r="I436" s="3" t="s">
        <v>50</v>
      </c>
      <c r="J436" s="3" t="s">
        <v>161</v>
      </c>
      <c r="K436" s="2" t="s">
        <v>110</v>
      </c>
      <c r="L436" s="2" t="s">
        <v>110</v>
      </c>
      <c r="M436" s="2" t="s">
        <v>908</v>
      </c>
      <c r="N436" s="3" t="s">
        <v>909</v>
      </c>
      <c r="O436" s="3" t="s">
        <v>910</v>
      </c>
      <c r="P436" s="3" t="s">
        <v>911</v>
      </c>
      <c r="Q436" s="4">
        <v>4000</v>
      </c>
      <c r="R436" s="2" t="s">
        <v>56</v>
      </c>
      <c r="S436" s="5">
        <v>1251.2</v>
      </c>
      <c r="T436" s="6">
        <v>9.4500000000000001E-2</v>
      </c>
      <c r="U436" s="5">
        <v>378</v>
      </c>
      <c r="V436" s="4">
        <v>472954</v>
      </c>
      <c r="W436" s="4"/>
      <c r="X436" s="3" t="s">
        <v>115</v>
      </c>
      <c r="Y436" s="3" t="s">
        <v>225</v>
      </c>
      <c r="Z436" s="3" t="s">
        <v>74</v>
      </c>
      <c r="AA436" s="3" t="s">
        <v>75</v>
      </c>
      <c r="AB436" s="3" t="s">
        <v>778</v>
      </c>
      <c r="AC436" s="3" t="s">
        <v>58</v>
      </c>
      <c r="AD436" s="3" t="s">
        <v>1477</v>
      </c>
      <c r="AE436" s="3"/>
      <c r="AF436" s="3" t="s">
        <v>119</v>
      </c>
      <c r="AG436" s="3" t="s">
        <v>1507</v>
      </c>
      <c r="AH436" s="3" t="s">
        <v>80</v>
      </c>
      <c r="AI436" s="2" t="s">
        <v>495</v>
      </c>
      <c r="AJ436" s="3" t="s">
        <v>496</v>
      </c>
      <c r="AK436" s="3"/>
      <c r="AL436" s="3"/>
      <c r="AM436" s="4"/>
      <c r="AN436" s="6">
        <v>4.8000000000000001E-2</v>
      </c>
      <c r="AO436" s="6"/>
      <c r="AP436" s="6"/>
      <c r="AQ436" s="3" t="s">
        <v>83</v>
      </c>
    </row>
    <row r="437" spans="1:43" x14ac:dyDescent="0.6">
      <c r="A437" s="2" t="s">
        <v>1505</v>
      </c>
      <c r="B437" s="2" t="s">
        <v>45</v>
      </c>
      <c r="C437" s="3"/>
      <c r="D437" s="3"/>
      <c r="E437" s="3" t="s">
        <v>868</v>
      </c>
      <c r="F437" s="3" t="s">
        <v>1506</v>
      </c>
      <c r="G437" s="2" t="s">
        <v>224</v>
      </c>
      <c r="H437" s="3" t="s">
        <v>225</v>
      </c>
      <c r="I437" s="3" t="s">
        <v>50</v>
      </c>
      <c r="J437" s="3" t="s">
        <v>161</v>
      </c>
      <c r="K437" s="2" t="s">
        <v>110</v>
      </c>
      <c r="L437" s="2" t="s">
        <v>110</v>
      </c>
      <c r="M437" s="2" t="s">
        <v>908</v>
      </c>
      <c r="N437" s="3" t="s">
        <v>909</v>
      </c>
      <c r="O437" s="3" t="s">
        <v>910</v>
      </c>
      <c r="P437" s="3" t="s">
        <v>911</v>
      </c>
      <c r="Q437" s="4">
        <v>4000</v>
      </c>
      <c r="R437" s="2" t="s">
        <v>56</v>
      </c>
      <c r="S437" s="5">
        <v>1251.2</v>
      </c>
      <c r="T437" s="6">
        <v>9.4500000000000001E-2</v>
      </c>
      <c r="U437" s="5">
        <v>378</v>
      </c>
      <c r="V437" s="4">
        <v>472954</v>
      </c>
      <c r="W437" s="4"/>
      <c r="X437" s="3" t="s">
        <v>115</v>
      </c>
      <c r="Y437" s="3" t="s">
        <v>225</v>
      </c>
      <c r="Z437" s="3" t="s">
        <v>74</v>
      </c>
      <c r="AA437" s="3" t="s">
        <v>75</v>
      </c>
      <c r="AB437" s="3" t="s">
        <v>778</v>
      </c>
      <c r="AC437" s="3" t="s">
        <v>58</v>
      </c>
      <c r="AD437" s="3" t="s">
        <v>1477</v>
      </c>
      <c r="AE437" s="3"/>
      <c r="AF437" s="3" t="s">
        <v>119</v>
      </c>
      <c r="AG437" s="3" t="s">
        <v>1507</v>
      </c>
      <c r="AH437" s="3" t="s">
        <v>80</v>
      </c>
      <c r="AI437" s="2" t="s">
        <v>875</v>
      </c>
      <c r="AJ437" s="3" t="s">
        <v>876</v>
      </c>
      <c r="AK437" s="3"/>
      <c r="AL437" s="3"/>
      <c r="AM437" s="4"/>
      <c r="AN437" s="6">
        <v>4.8000000000000001E-2</v>
      </c>
      <c r="AO437" s="6"/>
      <c r="AP437" s="6"/>
      <c r="AQ437" s="3" t="s">
        <v>83</v>
      </c>
    </row>
    <row r="438" spans="1:43" x14ac:dyDescent="0.6">
      <c r="A438" s="2" t="s">
        <v>1505</v>
      </c>
      <c r="B438" s="2" t="s">
        <v>45</v>
      </c>
      <c r="C438" s="3"/>
      <c r="D438" s="3"/>
      <c r="E438" s="3" t="s">
        <v>823</v>
      </c>
      <c r="F438" s="3" t="s">
        <v>1506</v>
      </c>
      <c r="G438" s="2" t="s">
        <v>224</v>
      </c>
      <c r="H438" s="3" t="s">
        <v>225</v>
      </c>
      <c r="I438" s="3" t="s">
        <v>50</v>
      </c>
      <c r="J438" s="3" t="s">
        <v>161</v>
      </c>
      <c r="K438" s="2" t="s">
        <v>110</v>
      </c>
      <c r="L438" s="2" t="s">
        <v>110</v>
      </c>
      <c r="M438" s="2" t="s">
        <v>488</v>
      </c>
      <c r="N438" s="3" t="s">
        <v>489</v>
      </c>
      <c r="O438" s="3" t="s">
        <v>490</v>
      </c>
      <c r="P438" s="3" t="s">
        <v>491</v>
      </c>
      <c r="Q438" s="4">
        <v>30000</v>
      </c>
      <c r="R438" s="2" t="s">
        <v>56</v>
      </c>
      <c r="S438" s="5">
        <v>1251.2</v>
      </c>
      <c r="T438" s="6">
        <v>9.1999999999999998E-2</v>
      </c>
      <c r="U438" s="5">
        <v>2760</v>
      </c>
      <c r="V438" s="4">
        <v>3453312</v>
      </c>
      <c r="W438" s="4"/>
      <c r="X438" s="3" t="s">
        <v>115</v>
      </c>
      <c r="Y438" s="3" t="s">
        <v>225</v>
      </c>
      <c r="Z438" s="3" t="s">
        <v>74</v>
      </c>
      <c r="AA438" s="3" t="s">
        <v>75</v>
      </c>
      <c r="AB438" s="3" t="s">
        <v>344</v>
      </c>
      <c r="AC438" s="3" t="s">
        <v>58</v>
      </c>
      <c r="AD438" s="3" t="s">
        <v>1477</v>
      </c>
      <c r="AE438" s="3"/>
      <c r="AF438" s="3" t="s">
        <v>119</v>
      </c>
      <c r="AG438" s="3" t="s">
        <v>1507</v>
      </c>
      <c r="AH438" s="3" t="s">
        <v>80</v>
      </c>
      <c r="AI438" s="2" t="s">
        <v>824</v>
      </c>
      <c r="AJ438" s="3" t="s">
        <v>825</v>
      </c>
      <c r="AK438" s="3"/>
      <c r="AL438" s="3"/>
      <c r="AM438" s="4"/>
      <c r="AN438" s="6">
        <v>0.04</v>
      </c>
      <c r="AO438" s="6"/>
      <c r="AP438" s="6"/>
      <c r="AQ438" s="3" t="s">
        <v>83</v>
      </c>
    </row>
    <row r="439" spans="1:43" x14ac:dyDescent="0.6">
      <c r="A439" s="2" t="s">
        <v>1505</v>
      </c>
      <c r="B439" s="2" t="s">
        <v>45</v>
      </c>
      <c r="C439" s="3"/>
      <c r="D439" s="3"/>
      <c r="E439" s="3" t="s">
        <v>823</v>
      </c>
      <c r="F439" s="3" t="s">
        <v>1506</v>
      </c>
      <c r="G439" s="2" t="s">
        <v>224</v>
      </c>
      <c r="H439" s="3" t="s">
        <v>225</v>
      </c>
      <c r="I439" s="3" t="s">
        <v>50</v>
      </c>
      <c r="J439" s="3" t="s">
        <v>161</v>
      </c>
      <c r="K439" s="2" t="s">
        <v>110</v>
      </c>
      <c r="L439" s="2" t="s">
        <v>110</v>
      </c>
      <c r="M439" s="2" t="s">
        <v>497</v>
      </c>
      <c r="N439" s="3" t="s">
        <v>498</v>
      </c>
      <c r="O439" s="3" t="s">
        <v>499</v>
      </c>
      <c r="P439" s="3" t="s">
        <v>500</v>
      </c>
      <c r="Q439" s="4">
        <v>9000</v>
      </c>
      <c r="R439" s="2" t="s">
        <v>56</v>
      </c>
      <c r="S439" s="5">
        <v>1251.2</v>
      </c>
      <c r="T439" s="6">
        <v>9.1999999999999998E-2</v>
      </c>
      <c r="U439" s="5">
        <v>828</v>
      </c>
      <c r="V439" s="4">
        <v>1035994</v>
      </c>
      <c r="W439" s="4"/>
      <c r="X439" s="3" t="s">
        <v>115</v>
      </c>
      <c r="Y439" s="3" t="s">
        <v>225</v>
      </c>
      <c r="Z439" s="3" t="s">
        <v>74</v>
      </c>
      <c r="AA439" s="3" t="s">
        <v>75</v>
      </c>
      <c r="AB439" s="3" t="s">
        <v>344</v>
      </c>
      <c r="AC439" s="3" t="s">
        <v>58</v>
      </c>
      <c r="AD439" s="3" t="s">
        <v>1477</v>
      </c>
      <c r="AE439" s="3"/>
      <c r="AF439" s="3" t="s">
        <v>119</v>
      </c>
      <c r="AG439" s="3" t="s">
        <v>1507</v>
      </c>
      <c r="AH439" s="3" t="s">
        <v>80</v>
      </c>
      <c r="AI439" s="2" t="s">
        <v>824</v>
      </c>
      <c r="AJ439" s="3" t="s">
        <v>825</v>
      </c>
      <c r="AK439" s="3"/>
      <c r="AL439" s="3"/>
      <c r="AM439" s="4"/>
      <c r="AN439" s="6">
        <v>0.04</v>
      </c>
      <c r="AO439" s="6"/>
      <c r="AP439" s="6"/>
      <c r="AQ439" s="3" t="s">
        <v>83</v>
      </c>
    </row>
    <row r="440" spans="1:43" x14ac:dyDescent="0.6">
      <c r="A440" s="2" t="s">
        <v>1508</v>
      </c>
      <c r="B440" s="2" t="s">
        <v>45</v>
      </c>
      <c r="C440" s="3"/>
      <c r="D440" s="3"/>
      <c r="E440" s="3" t="s">
        <v>494</v>
      </c>
      <c r="F440" s="3" t="s">
        <v>1509</v>
      </c>
      <c r="G440" s="2" t="s">
        <v>224</v>
      </c>
      <c r="H440" s="3" t="s">
        <v>225</v>
      </c>
      <c r="I440" s="3" t="s">
        <v>50</v>
      </c>
      <c r="J440" s="3" t="s">
        <v>161</v>
      </c>
      <c r="K440" s="2" t="s">
        <v>110</v>
      </c>
      <c r="L440" s="2" t="s">
        <v>110</v>
      </c>
      <c r="M440" s="2" t="s">
        <v>503</v>
      </c>
      <c r="N440" s="3" t="s">
        <v>504</v>
      </c>
      <c r="O440" s="3" t="s">
        <v>505</v>
      </c>
      <c r="P440" s="3" t="s">
        <v>506</v>
      </c>
      <c r="Q440" s="4">
        <v>18000</v>
      </c>
      <c r="R440" s="2" t="s">
        <v>56</v>
      </c>
      <c r="S440" s="5">
        <v>1251.2</v>
      </c>
      <c r="T440" s="6">
        <v>8.8999999999999996E-2</v>
      </c>
      <c r="U440" s="5">
        <v>1602</v>
      </c>
      <c r="V440" s="4">
        <v>2004422</v>
      </c>
      <c r="W440" s="4"/>
      <c r="X440" s="3" t="s">
        <v>115</v>
      </c>
      <c r="Y440" s="3" t="s">
        <v>225</v>
      </c>
      <c r="Z440" s="3" t="s">
        <v>88</v>
      </c>
      <c r="AA440" s="3" t="s">
        <v>117</v>
      </c>
      <c r="AB440" s="3" t="s">
        <v>507</v>
      </c>
      <c r="AC440" s="3" t="s">
        <v>58</v>
      </c>
      <c r="AD440" s="3" t="s">
        <v>1510</v>
      </c>
      <c r="AE440" s="3"/>
      <c r="AF440" s="3" t="s">
        <v>119</v>
      </c>
      <c r="AG440" s="3" t="s">
        <v>1511</v>
      </c>
      <c r="AH440" s="3" t="s">
        <v>80</v>
      </c>
      <c r="AI440" s="2" t="s">
        <v>495</v>
      </c>
      <c r="AJ440" s="3" t="s">
        <v>496</v>
      </c>
      <c r="AK440" s="3"/>
      <c r="AL440" s="3"/>
      <c r="AM440" s="4"/>
      <c r="AN440" s="6">
        <v>4.7500000000000001E-2</v>
      </c>
      <c r="AO440" s="6"/>
      <c r="AP440" s="6"/>
      <c r="AQ440" s="3" t="s">
        <v>123</v>
      </c>
    </row>
    <row r="441" spans="1:43" x14ac:dyDescent="0.6">
      <c r="A441" s="2" t="s">
        <v>1508</v>
      </c>
      <c r="B441" s="2" t="s">
        <v>45</v>
      </c>
      <c r="C441" s="3"/>
      <c r="D441" s="3"/>
      <c r="E441" s="3" t="s">
        <v>868</v>
      </c>
      <c r="F441" s="3" t="s">
        <v>1509</v>
      </c>
      <c r="G441" s="2" t="s">
        <v>224</v>
      </c>
      <c r="H441" s="3" t="s">
        <v>225</v>
      </c>
      <c r="I441" s="3" t="s">
        <v>50</v>
      </c>
      <c r="J441" s="3" t="s">
        <v>161</v>
      </c>
      <c r="K441" s="2" t="s">
        <v>110</v>
      </c>
      <c r="L441" s="2" t="s">
        <v>110</v>
      </c>
      <c r="M441" s="2" t="s">
        <v>503</v>
      </c>
      <c r="N441" s="3" t="s">
        <v>504</v>
      </c>
      <c r="O441" s="3" t="s">
        <v>505</v>
      </c>
      <c r="P441" s="3" t="s">
        <v>506</v>
      </c>
      <c r="Q441" s="4">
        <v>6000</v>
      </c>
      <c r="R441" s="2" t="s">
        <v>56</v>
      </c>
      <c r="S441" s="5">
        <v>1251.2</v>
      </c>
      <c r="T441" s="6">
        <v>8.8999999999999996E-2</v>
      </c>
      <c r="U441" s="5">
        <v>534</v>
      </c>
      <c r="V441" s="4">
        <v>668141</v>
      </c>
      <c r="W441" s="4"/>
      <c r="X441" s="3" t="s">
        <v>115</v>
      </c>
      <c r="Y441" s="3" t="s">
        <v>225</v>
      </c>
      <c r="Z441" s="3" t="s">
        <v>88</v>
      </c>
      <c r="AA441" s="3" t="s">
        <v>117</v>
      </c>
      <c r="AB441" s="3" t="s">
        <v>507</v>
      </c>
      <c r="AC441" s="3" t="s">
        <v>58</v>
      </c>
      <c r="AD441" s="3" t="s">
        <v>1510</v>
      </c>
      <c r="AE441" s="3"/>
      <c r="AF441" s="3" t="s">
        <v>119</v>
      </c>
      <c r="AG441" s="3" t="s">
        <v>1511</v>
      </c>
      <c r="AH441" s="3" t="s">
        <v>80</v>
      </c>
      <c r="AI441" s="2" t="s">
        <v>875</v>
      </c>
      <c r="AJ441" s="3" t="s">
        <v>876</v>
      </c>
      <c r="AK441" s="3"/>
      <c r="AL441" s="3"/>
      <c r="AM441" s="4"/>
      <c r="AN441" s="6">
        <v>4.7500000000000001E-2</v>
      </c>
      <c r="AO441" s="6"/>
      <c r="AP441" s="6"/>
      <c r="AQ441" s="3" t="s">
        <v>123</v>
      </c>
    </row>
    <row r="442" spans="1:43" x14ac:dyDescent="0.6">
      <c r="A442" s="2" t="s">
        <v>1512</v>
      </c>
      <c r="B442" s="2" t="s">
        <v>239</v>
      </c>
      <c r="C442" s="3"/>
      <c r="D442" s="3"/>
      <c r="E442" s="3" t="s">
        <v>1437</v>
      </c>
      <c r="F442" s="3" t="s">
        <v>1513</v>
      </c>
      <c r="G442" s="2" t="s">
        <v>741</v>
      </c>
      <c r="H442" s="3" t="s">
        <v>742</v>
      </c>
      <c r="I442" s="3" t="s">
        <v>50</v>
      </c>
      <c r="J442" s="3" t="s">
        <v>161</v>
      </c>
      <c r="K442" s="2" t="s">
        <v>347</v>
      </c>
      <c r="L442" s="2" t="s">
        <v>461</v>
      </c>
      <c r="M442" s="2" t="s">
        <v>1514</v>
      </c>
      <c r="N442" s="3" t="s">
        <v>1515</v>
      </c>
      <c r="O442" s="3"/>
      <c r="P442" s="3" t="s">
        <v>1327</v>
      </c>
      <c r="Q442" s="4">
        <v>900</v>
      </c>
      <c r="R442" s="2"/>
      <c r="S442" s="5">
        <v>0</v>
      </c>
      <c r="T442" s="6">
        <v>167</v>
      </c>
      <c r="U442" s="5">
        <v>0</v>
      </c>
      <c r="V442" s="4">
        <v>150300</v>
      </c>
      <c r="W442" s="4">
        <v>15030</v>
      </c>
      <c r="X442" s="3" t="s">
        <v>115</v>
      </c>
      <c r="Y442" s="3" t="s">
        <v>745</v>
      </c>
      <c r="Z442" s="3" t="s">
        <v>88</v>
      </c>
      <c r="AA442" s="3" t="s">
        <v>117</v>
      </c>
      <c r="AB442" s="3" t="s">
        <v>1328</v>
      </c>
      <c r="AC442" s="3" t="s">
        <v>248</v>
      </c>
      <c r="AD442" s="3" t="s">
        <v>1516</v>
      </c>
      <c r="AE442" s="3" t="s">
        <v>1443</v>
      </c>
      <c r="AF442" s="3" t="s">
        <v>353</v>
      </c>
      <c r="AG442" s="3" t="s">
        <v>1517</v>
      </c>
      <c r="AH442" s="3" t="s">
        <v>80</v>
      </c>
      <c r="AI442" s="2" t="s">
        <v>1438</v>
      </c>
      <c r="AJ442" s="3" t="s">
        <v>1439</v>
      </c>
      <c r="AK442" s="3"/>
      <c r="AL442" s="3"/>
      <c r="AM442" s="4"/>
      <c r="AN442" s="6">
        <v>0.123</v>
      </c>
      <c r="AO442" s="6"/>
      <c r="AP442" s="6"/>
      <c r="AQ442" s="3" t="s">
        <v>123</v>
      </c>
    </row>
    <row r="443" spans="1:43" x14ac:dyDescent="0.6">
      <c r="A443" s="2" t="s">
        <v>1512</v>
      </c>
      <c r="B443" s="2" t="s">
        <v>239</v>
      </c>
      <c r="C443" s="3"/>
      <c r="D443" s="3"/>
      <c r="E443" s="3" t="s">
        <v>1402</v>
      </c>
      <c r="F443" s="3" t="s">
        <v>1513</v>
      </c>
      <c r="G443" s="2" t="s">
        <v>741</v>
      </c>
      <c r="H443" s="3" t="s">
        <v>742</v>
      </c>
      <c r="I443" s="3" t="s">
        <v>50</v>
      </c>
      <c r="J443" s="3" t="s">
        <v>161</v>
      </c>
      <c r="K443" s="2" t="s">
        <v>347</v>
      </c>
      <c r="L443" s="2" t="s">
        <v>461</v>
      </c>
      <c r="M443" s="2" t="s">
        <v>1418</v>
      </c>
      <c r="N443" s="3" t="s">
        <v>1419</v>
      </c>
      <c r="O443" s="3"/>
      <c r="P443" s="3" t="s">
        <v>1134</v>
      </c>
      <c r="Q443" s="4">
        <v>9600</v>
      </c>
      <c r="R443" s="2"/>
      <c r="S443" s="5">
        <v>0</v>
      </c>
      <c r="T443" s="6">
        <v>121</v>
      </c>
      <c r="U443" s="5">
        <v>0</v>
      </c>
      <c r="V443" s="4">
        <v>1161600</v>
      </c>
      <c r="W443" s="4">
        <v>116160</v>
      </c>
      <c r="X443" s="3" t="s">
        <v>115</v>
      </c>
      <c r="Y443" s="3" t="s">
        <v>745</v>
      </c>
      <c r="Z443" s="3" t="s">
        <v>88</v>
      </c>
      <c r="AA443" s="3" t="s">
        <v>117</v>
      </c>
      <c r="AB443" s="3" t="s">
        <v>331</v>
      </c>
      <c r="AC443" s="3" t="s">
        <v>248</v>
      </c>
      <c r="AD443" s="3" t="s">
        <v>1516</v>
      </c>
      <c r="AE443" s="3" t="s">
        <v>1135</v>
      </c>
      <c r="AF443" s="3" t="s">
        <v>353</v>
      </c>
      <c r="AG443" s="3" t="s">
        <v>1517</v>
      </c>
      <c r="AH443" s="3" t="s">
        <v>80</v>
      </c>
      <c r="AI443" s="2" t="s">
        <v>1407</v>
      </c>
      <c r="AJ443" s="3" t="s">
        <v>1408</v>
      </c>
      <c r="AK443" s="3"/>
      <c r="AL443" s="3"/>
      <c r="AM443" s="4"/>
      <c r="AN443" s="6">
        <v>9.5000000000000001E-2</v>
      </c>
      <c r="AO443" s="6"/>
      <c r="AP443" s="6"/>
      <c r="AQ443" s="3" t="s">
        <v>123</v>
      </c>
    </row>
    <row r="444" spans="1:43" x14ac:dyDescent="0.6">
      <c r="A444" s="2" t="s">
        <v>1518</v>
      </c>
      <c r="B444" s="2" t="s">
        <v>45</v>
      </c>
      <c r="C444" s="3" t="s">
        <v>1519</v>
      </c>
      <c r="D444" s="3"/>
      <c r="E444" s="3" t="s">
        <v>1076</v>
      </c>
      <c r="F444" s="3" t="s">
        <v>1520</v>
      </c>
      <c r="G444" s="2" t="s">
        <v>66</v>
      </c>
      <c r="H444" s="3" t="s">
        <v>67</v>
      </c>
      <c r="I444" s="3" t="s">
        <v>50</v>
      </c>
      <c r="J444" s="3" t="s">
        <v>51</v>
      </c>
      <c r="K444" s="2" t="s">
        <v>565</v>
      </c>
      <c r="L444" s="2" t="s">
        <v>69</v>
      </c>
      <c r="M444" s="2" t="s">
        <v>549</v>
      </c>
      <c r="N444" s="3" t="s">
        <v>550</v>
      </c>
      <c r="O444" s="3" t="s">
        <v>551</v>
      </c>
      <c r="P444" s="3" t="s">
        <v>552</v>
      </c>
      <c r="Q444" s="4">
        <v>655000</v>
      </c>
      <c r="R444" s="2" t="s">
        <v>566</v>
      </c>
      <c r="S444" s="5">
        <v>1342.43</v>
      </c>
      <c r="T444" s="6">
        <v>2.2499999999999999E-2</v>
      </c>
      <c r="U444" s="5">
        <v>14737.5</v>
      </c>
      <c r="V444" s="4">
        <v>19784062</v>
      </c>
      <c r="W444" s="4"/>
      <c r="X444" s="3" t="s">
        <v>57</v>
      </c>
      <c r="Y444" s="3" t="s">
        <v>67</v>
      </c>
      <c r="Z444" s="3" t="s">
        <v>74</v>
      </c>
      <c r="AA444" s="3" t="s">
        <v>75</v>
      </c>
      <c r="AB444" s="3" t="s">
        <v>247</v>
      </c>
      <c r="AC444" s="3" t="s">
        <v>58</v>
      </c>
      <c r="AD444" s="3" t="s">
        <v>1519</v>
      </c>
      <c r="AE444" s="3"/>
      <c r="AF444" s="3" t="s">
        <v>1078</v>
      </c>
      <c r="AG444" s="3" t="s">
        <v>1521</v>
      </c>
      <c r="AH444" s="3" t="s">
        <v>80</v>
      </c>
      <c r="AI444" s="2" t="s">
        <v>1081</v>
      </c>
      <c r="AJ444" s="3" t="s">
        <v>1082</v>
      </c>
      <c r="AK444" s="3"/>
      <c r="AL444" s="3"/>
      <c r="AM444" s="4"/>
      <c r="AN444" s="6">
        <v>2.1999999999999999E-2</v>
      </c>
      <c r="AO444" s="6">
        <v>2.1999999999999999E-2</v>
      </c>
      <c r="AP444" s="6"/>
      <c r="AQ444" s="3" t="s">
        <v>135</v>
      </c>
    </row>
    <row r="445" spans="1:43" x14ac:dyDescent="0.6">
      <c r="A445" s="2" t="s">
        <v>1518</v>
      </c>
      <c r="B445" s="2" t="s">
        <v>45</v>
      </c>
      <c r="C445" s="3" t="s">
        <v>1519</v>
      </c>
      <c r="D445" s="3"/>
      <c r="E445" s="3" t="s">
        <v>575</v>
      </c>
      <c r="F445" s="3" t="s">
        <v>1520</v>
      </c>
      <c r="G445" s="2" t="s">
        <v>66</v>
      </c>
      <c r="H445" s="3" t="s">
        <v>67</v>
      </c>
      <c r="I445" s="3" t="s">
        <v>50</v>
      </c>
      <c r="J445" s="3" t="s">
        <v>51</v>
      </c>
      <c r="K445" s="2" t="s">
        <v>565</v>
      </c>
      <c r="L445" s="2" t="s">
        <v>69</v>
      </c>
      <c r="M445" s="2" t="s">
        <v>1084</v>
      </c>
      <c r="N445" s="3" t="s">
        <v>1085</v>
      </c>
      <c r="O445" s="3" t="s">
        <v>1086</v>
      </c>
      <c r="P445" s="3" t="s">
        <v>1087</v>
      </c>
      <c r="Q445" s="4">
        <v>320000</v>
      </c>
      <c r="R445" s="2" t="s">
        <v>566</v>
      </c>
      <c r="S445" s="5">
        <v>1342.43</v>
      </c>
      <c r="T445" s="6">
        <v>2.2499999999999999E-2</v>
      </c>
      <c r="U445" s="5">
        <v>7200</v>
      </c>
      <c r="V445" s="4">
        <v>9665496</v>
      </c>
      <c r="W445" s="4"/>
      <c r="X445" s="3" t="s">
        <v>57</v>
      </c>
      <c r="Y445" s="3" t="s">
        <v>67</v>
      </c>
      <c r="Z445" s="3" t="s">
        <v>74</v>
      </c>
      <c r="AA445" s="3" t="s">
        <v>75</v>
      </c>
      <c r="AB445" s="3" t="s">
        <v>1088</v>
      </c>
      <c r="AC445" s="3" t="s">
        <v>58</v>
      </c>
      <c r="AD445" s="3" t="s">
        <v>1519</v>
      </c>
      <c r="AE445" s="3" t="s">
        <v>1092</v>
      </c>
      <c r="AF445" s="3" t="s">
        <v>1078</v>
      </c>
      <c r="AG445" s="3" t="s">
        <v>1521</v>
      </c>
      <c r="AH445" s="3" t="s">
        <v>80</v>
      </c>
      <c r="AI445" s="2" t="s">
        <v>577</v>
      </c>
      <c r="AJ445" s="3" t="s">
        <v>578</v>
      </c>
      <c r="AK445" s="3"/>
      <c r="AL445" s="3"/>
      <c r="AM445" s="4"/>
      <c r="AN445" s="6">
        <v>2.1999999999999999E-2</v>
      </c>
      <c r="AO445" s="6">
        <v>2.1999999999999999E-2</v>
      </c>
      <c r="AP445" s="6"/>
      <c r="AQ445" s="3" t="s">
        <v>135</v>
      </c>
    </row>
    <row r="446" spans="1:43" x14ac:dyDescent="0.6">
      <c r="A446" s="2" t="s">
        <v>1518</v>
      </c>
      <c r="B446" s="2" t="s">
        <v>45</v>
      </c>
      <c r="C446" s="3" t="s">
        <v>1519</v>
      </c>
      <c r="D446" s="3"/>
      <c r="E446" s="3" t="s">
        <v>1522</v>
      </c>
      <c r="F446" s="3" t="s">
        <v>1520</v>
      </c>
      <c r="G446" s="2" t="s">
        <v>66</v>
      </c>
      <c r="H446" s="3" t="s">
        <v>67</v>
      </c>
      <c r="I446" s="3" t="s">
        <v>50</v>
      </c>
      <c r="J446" s="3" t="s">
        <v>51</v>
      </c>
      <c r="K446" s="2" t="s">
        <v>565</v>
      </c>
      <c r="L446" s="2" t="s">
        <v>69</v>
      </c>
      <c r="M446" s="2" t="s">
        <v>549</v>
      </c>
      <c r="N446" s="3" t="s">
        <v>550</v>
      </c>
      <c r="O446" s="3" t="s">
        <v>551</v>
      </c>
      <c r="P446" s="3" t="s">
        <v>552</v>
      </c>
      <c r="Q446" s="4">
        <v>449000</v>
      </c>
      <c r="R446" s="2" t="s">
        <v>566</v>
      </c>
      <c r="S446" s="5">
        <v>1342.43</v>
      </c>
      <c r="T446" s="6">
        <v>2.2499999999999999E-2</v>
      </c>
      <c r="U446" s="5">
        <v>10102.5</v>
      </c>
      <c r="V446" s="4">
        <v>13561899</v>
      </c>
      <c r="W446" s="4"/>
      <c r="X446" s="3" t="s">
        <v>57</v>
      </c>
      <c r="Y446" s="3" t="s">
        <v>67</v>
      </c>
      <c r="Z446" s="3" t="s">
        <v>74</v>
      </c>
      <c r="AA446" s="3" t="s">
        <v>75</v>
      </c>
      <c r="AB446" s="3" t="s">
        <v>247</v>
      </c>
      <c r="AC446" s="3" t="s">
        <v>58</v>
      </c>
      <c r="AD446" s="3" t="s">
        <v>1519</v>
      </c>
      <c r="AE446" s="3"/>
      <c r="AF446" s="3" t="s">
        <v>1078</v>
      </c>
      <c r="AG446" s="3" t="s">
        <v>1521</v>
      </c>
      <c r="AH446" s="3" t="s">
        <v>80</v>
      </c>
      <c r="AI446" s="2" t="s">
        <v>1523</v>
      </c>
      <c r="AJ446" s="3" t="s">
        <v>1524</v>
      </c>
      <c r="AK446" s="3"/>
      <c r="AL446" s="3"/>
      <c r="AM446" s="4"/>
      <c r="AN446" s="6">
        <v>2.1999999999999999E-2</v>
      </c>
      <c r="AO446" s="6">
        <v>2.1999999999999999E-2</v>
      </c>
      <c r="AP446" s="6"/>
      <c r="AQ446" s="3" t="s">
        <v>135</v>
      </c>
    </row>
    <row r="447" spans="1:43" x14ac:dyDescent="0.6">
      <c r="A447" s="2" t="s">
        <v>1518</v>
      </c>
      <c r="B447" s="2" t="s">
        <v>45</v>
      </c>
      <c r="C447" s="3" t="s">
        <v>1519</v>
      </c>
      <c r="D447" s="3"/>
      <c r="E447" s="3" t="s">
        <v>579</v>
      </c>
      <c r="F447" s="3" t="s">
        <v>1520</v>
      </c>
      <c r="G447" s="2" t="s">
        <v>66</v>
      </c>
      <c r="H447" s="3" t="s">
        <v>67</v>
      </c>
      <c r="I447" s="3" t="s">
        <v>50</v>
      </c>
      <c r="J447" s="3" t="s">
        <v>51</v>
      </c>
      <c r="K447" s="2" t="s">
        <v>565</v>
      </c>
      <c r="L447" s="2" t="s">
        <v>69</v>
      </c>
      <c r="M447" s="2" t="s">
        <v>580</v>
      </c>
      <c r="N447" s="3" t="s">
        <v>581</v>
      </c>
      <c r="O447" s="3" t="s">
        <v>582</v>
      </c>
      <c r="P447" s="3" t="s">
        <v>583</v>
      </c>
      <c r="Q447" s="4">
        <v>728000</v>
      </c>
      <c r="R447" s="2" t="s">
        <v>566</v>
      </c>
      <c r="S447" s="5">
        <v>1342.43</v>
      </c>
      <c r="T447" s="6">
        <v>1.8499999999999999E-2</v>
      </c>
      <c r="U447" s="5">
        <v>13468</v>
      </c>
      <c r="V447" s="4">
        <v>18079847</v>
      </c>
      <c r="W447" s="4"/>
      <c r="X447" s="3" t="s">
        <v>57</v>
      </c>
      <c r="Y447" s="3" t="s">
        <v>67</v>
      </c>
      <c r="Z447" s="3" t="s">
        <v>74</v>
      </c>
      <c r="AA447" s="3" t="s">
        <v>95</v>
      </c>
      <c r="AB447" s="3" t="s">
        <v>344</v>
      </c>
      <c r="AC447" s="3" t="s">
        <v>58</v>
      </c>
      <c r="AD447" s="3" t="s">
        <v>1519</v>
      </c>
      <c r="AE447" s="3"/>
      <c r="AF447" s="3" t="s">
        <v>1078</v>
      </c>
      <c r="AG447" s="3" t="s">
        <v>1521</v>
      </c>
      <c r="AH447" s="3" t="s">
        <v>80</v>
      </c>
      <c r="AI447" s="2" t="s">
        <v>584</v>
      </c>
      <c r="AJ447" s="3" t="s">
        <v>585</v>
      </c>
      <c r="AK447" s="3"/>
      <c r="AL447" s="3"/>
      <c r="AM447" s="4"/>
      <c r="AN447" s="6">
        <v>1.95E-2</v>
      </c>
      <c r="AO447" s="6">
        <v>2.1000000000000001E-2</v>
      </c>
      <c r="AP447" s="6"/>
      <c r="AQ447" s="3" t="s">
        <v>135</v>
      </c>
    </row>
    <row r="448" spans="1:43" x14ac:dyDescent="0.6">
      <c r="A448" s="2" t="s">
        <v>1525</v>
      </c>
      <c r="B448" s="2" t="s">
        <v>45</v>
      </c>
      <c r="C448" s="3"/>
      <c r="D448" s="3"/>
      <c r="E448" s="3" t="s">
        <v>798</v>
      </c>
      <c r="F448" s="3" t="s">
        <v>1526</v>
      </c>
      <c r="G448" s="2" t="s">
        <v>786</v>
      </c>
      <c r="H448" s="3" t="s">
        <v>787</v>
      </c>
      <c r="I448" s="3" t="s">
        <v>50</v>
      </c>
      <c r="J448" s="3" t="s">
        <v>687</v>
      </c>
      <c r="K448" s="2" t="s">
        <v>347</v>
      </c>
      <c r="L448" s="2" t="s">
        <v>244</v>
      </c>
      <c r="M448" s="2" t="s">
        <v>799</v>
      </c>
      <c r="N448" s="3" t="s">
        <v>800</v>
      </c>
      <c r="O448" s="3" t="s">
        <v>801</v>
      </c>
      <c r="P448" s="3" t="s">
        <v>802</v>
      </c>
      <c r="Q448" s="4">
        <v>12000</v>
      </c>
      <c r="R448" s="2" t="s">
        <v>56</v>
      </c>
      <c r="S448" s="5">
        <v>1198.3399999999999</v>
      </c>
      <c r="T448" s="6">
        <v>1.7999999999999999E-2</v>
      </c>
      <c r="U448" s="5">
        <v>216</v>
      </c>
      <c r="V448" s="4">
        <v>258841</v>
      </c>
      <c r="W448" s="4"/>
      <c r="X448" s="3" t="s">
        <v>115</v>
      </c>
      <c r="Y448" s="3" t="s">
        <v>692</v>
      </c>
      <c r="Z448" s="3" t="s">
        <v>88</v>
      </c>
      <c r="AA448" s="3" t="s">
        <v>89</v>
      </c>
      <c r="AB448" s="3" t="s">
        <v>272</v>
      </c>
      <c r="AC448" s="3" t="s">
        <v>58</v>
      </c>
      <c r="AD448" s="3" t="s">
        <v>1527</v>
      </c>
      <c r="AE448" s="3"/>
      <c r="AF448" s="3" t="s">
        <v>353</v>
      </c>
      <c r="AG448" s="3" t="s">
        <v>1528</v>
      </c>
      <c r="AH448" s="3" t="s">
        <v>80</v>
      </c>
      <c r="AI448" s="2" t="s">
        <v>803</v>
      </c>
      <c r="AJ448" s="3" t="s">
        <v>804</v>
      </c>
      <c r="AK448" s="3"/>
      <c r="AL448" s="3"/>
      <c r="AM448" s="4"/>
      <c r="AN448" s="6">
        <v>1.4E-2</v>
      </c>
      <c r="AO448" s="6"/>
      <c r="AP448" s="6"/>
      <c r="AQ448" s="3" t="s">
        <v>83</v>
      </c>
    </row>
    <row r="449" spans="1:43" x14ac:dyDescent="0.6">
      <c r="A449" s="2" t="s">
        <v>1525</v>
      </c>
      <c r="B449" s="2" t="s">
        <v>45</v>
      </c>
      <c r="C449" s="3"/>
      <c r="D449" s="3"/>
      <c r="E449" s="3" t="s">
        <v>813</v>
      </c>
      <c r="F449" s="3" t="s">
        <v>1526</v>
      </c>
      <c r="G449" s="2" t="s">
        <v>786</v>
      </c>
      <c r="H449" s="3" t="s">
        <v>787</v>
      </c>
      <c r="I449" s="3" t="s">
        <v>50</v>
      </c>
      <c r="J449" s="3" t="s">
        <v>687</v>
      </c>
      <c r="K449" s="2" t="s">
        <v>347</v>
      </c>
      <c r="L449" s="2" t="s">
        <v>244</v>
      </c>
      <c r="M449" s="2" t="s">
        <v>806</v>
      </c>
      <c r="N449" s="3" t="s">
        <v>807</v>
      </c>
      <c r="O449" s="3" t="s">
        <v>808</v>
      </c>
      <c r="P449" s="3" t="s">
        <v>809</v>
      </c>
      <c r="Q449" s="4">
        <v>81000</v>
      </c>
      <c r="R449" s="2" t="s">
        <v>56</v>
      </c>
      <c r="S449" s="5">
        <v>1198.3399999999999</v>
      </c>
      <c r="T449" s="6">
        <v>1.7999999999999999E-2</v>
      </c>
      <c r="U449" s="5">
        <v>1458</v>
      </c>
      <c r="V449" s="4">
        <v>1747180</v>
      </c>
      <c r="W449" s="4"/>
      <c r="X449" s="3" t="s">
        <v>115</v>
      </c>
      <c r="Y449" s="3" t="s">
        <v>692</v>
      </c>
      <c r="Z449" s="3" t="s">
        <v>88</v>
      </c>
      <c r="AA449" s="3" t="s">
        <v>89</v>
      </c>
      <c r="AB449" s="3" t="s">
        <v>272</v>
      </c>
      <c r="AC449" s="3" t="s">
        <v>58</v>
      </c>
      <c r="AD449" s="3" t="s">
        <v>1527</v>
      </c>
      <c r="AE449" s="3" t="s">
        <v>192</v>
      </c>
      <c r="AF449" s="3" t="s">
        <v>353</v>
      </c>
      <c r="AG449" s="3" t="s">
        <v>1528</v>
      </c>
      <c r="AH449" s="3" t="s">
        <v>80</v>
      </c>
      <c r="AI449" s="2" t="s">
        <v>814</v>
      </c>
      <c r="AJ449" s="3" t="s">
        <v>815</v>
      </c>
      <c r="AK449" s="3"/>
      <c r="AL449" s="3"/>
      <c r="AM449" s="4"/>
      <c r="AN449" s="6">
        <v>1.4E-2</v>
      </c>
      <c r="AO449" s="6"/>
      <c r="AP449" s="6"/>
      <c r="AQ449" s="3" t="s">
        <v>83</v>
      </c>
    </row>
    <row r="450" spans="1:43" x14ac:dyDescent="0.6">
      <c r="A450" s="2" t="s">
        <v>1525</v>
      </c>
      <c r="B450" s="2" t="s">
        <v>45</v>
      </c>
      <c r="C450" s="3"/>
      <c r="D450" s="3"/>
      <c r="E450" s="3" t="s">
        <v>784</v>
      </c>
      <c r="F450" s="3" t="s">
        <v>1526</v>
      </c>
      <c r="G450" s="2" t="s">
        <v>786</v>
      </c>
      <c r="H450" s="3" t="s">
        <v>787</v>
      </c>
      <c r="I450" s="3" t="s">
        <v>50</v>
      </c>
      <c r="J450" s="3" t="s">
        <v>687</v>
      </c>
      <c r="K450" s="2" t="s">
        <v>347</v>
      </c>
      <c r="L450" s="2" t="s">
        <v>244</v>
      </c>
      <c r="M450" s="2" t="s">
        <v>688</v>
      </c>
      <c r="N450" s="3" t="s">
        <v>689</v>
      </c>
      <c r="O450" s="3" t="s">
        <v>690</v>
      </c>
      <c r="P450" s="3" t="s">
        <v>691</v>
      </c>
      <c r="Q450" s="4">
        <v>27000</v>
      </c>
      <c r="R450" s="2" t="s">
        <v>56</v>
      </c>
      <c r="S450" s="5">
        <v>1198.3399999999999</v>
      </c>
      <c r="T450" s="6">
        <v>1.7999999999999999E-2</v>
      </c>
      <c r="U450" s="5">
        <v>486</v>
      </c>
      <c r="V450" s="4">
        <v>582393</v>
      </c>
      <c r="W450" s="4"/>
      <c r="X450" s="3" t="s">
        <v>115</v>
      </c>
      <c r="Y450" s="3" t="s">
        <v>692</v>
      </c>
      <c r="Z450" s="3" t="s">
        <v>88</v>
      </c>
      <c r="AA450" s="3" t="s">
        <v>89</v>
      </c>
      <c r="AB450" s="3" t="s">
        <v>272</v>
      </c>
      <c r="AC450" s="3" t="s">
        <v>58</v>
      </c>
      <c r="AD450" s="3" t="s">
        <v>1527</v>
      </c>
      <c r="AE450" s="3" t="s">
        <v>201</v>
      </c>
      <c r="AF450" s="3" t="s">
        <v>353</v>
      </c>
      <c r="AG450" s="3" t="s">
        <v>1528</v>
      </c>
      <c r="AH450" s="3" t="s">
        <v>80</v>
      </c>
      <c r="AI450" s="2" t="s">
        <v>793</v>
      </c>
      <c r="AJ450" s="3" t="s">
        <v>794</v>
      </c>
      <c r="AK450" s="3"/>
      <c r="AL450" s="3"/>
      <c r="AM450" s="4"/>
      <c r="AN450" s="6">
        <v>1.4E-2</v>
      </c>
      <c r="AO450" s="6"/>
      <c r="AP450" s="6"/>
      <c r="AQ450" s="3" t="s">
        <v>83</v>
      </c>
    </row>
    <row r="451" spans="1:43" x14ac:dyDescent="0.6">
      <c r="A451" s="2" t="s">
        <v>1529</v>
      </c>
      <c r="B451" s="2" t="s">
        <v>45</v>
      </c>
      <c r="C451" s="3"/>
      <c r="D451" s="3"/>
      <c r="E451" s="3" t="s">
        <v>1530</v>
      </c>
      <c r="F451" s="3" t="s">
        <v>1531</v>
      </c>
      <c r="G451" s="2" t="s">
        <v>242</v>
      </c>
      <c r="H451" s="3" t="s">
        <v>243</v>
      </c>
      <c r="I451" s="3" t="s">
        <v>50</v>
      </c>
      <c r="J451" s="3" t="s">
        <v>161</v>
      </c>
      <c r="K451" s="2" t="s">
        <v>347</v>
      </c>
      <c r="L451" s="2" t="s">
        <v>244</v>
      </c>
      <c r="M451" s="2" t="s">
        <v>435</v>
      </c>
      <c r="N451" s="3" t="s">
        <v>436</v>
      </c>
      <c r="O451" s="3" t="s">
        <v>437</v>
      </c>
      <c r="P451" s="3" t="s">
        <v>243</v>
      </c>
      <c r="Q451" s="4">
        <v>3402</v>
      </c>
      <c r="R451" s="2" t="s">
        <v>56</v>
      </c>
      <c r="S451" s="5">
        <v>1198.3399999999999</v>
      </c>
      <c r="T451" s="6">
        <v>0.93</v>
      </c>
      <c r="U451" s="5">
        <v>3163.86</v>
      </c>
      <c r="V451" s="4">
        <v>3745061</v>
      </c>
      <c r="W451" s="4"/>
      <c r="X451" s="3" t="s">
        <v>115</v>
      </c>
      <c r="Y451" s="3" t="s">
        <v>243</v>
      </c>
      <c r="Z451" s="3" t="s">
        <v>429</v>
      </c>
      <c r="AA451" s="3" t="s">
        <v>430</v>
      </c>
      <c r="AB451" s="3" t="s">
        <v>431</v>
      </c>
      <c r="AC451" s="3" t="s">
        <v>58</v>
      </c>
      <c r="AD451" s="3"/>
      <c r="AE451" s="3"/>
      <c r="AF451" s="3" t="s">
        <v>353</v>
      </c>
      <c r="AG451" s="3" t="s">
        <v>1532</v>
      </c>
      <c r="AH451" s="3" t="s">
        <v>80</v>
      </c>
      <c r="AI451" s="2" t="s">
        <v>1533</v>
      </c>
      <c r="AJ451" s="3" t="s">
        <v>1534</v>
      </c>
      <c r="AK451" s="3"/>
      <c r="AL451" s="3"/>
      <c r="AM451" s="4"/>
      <c r="AN451" s="6">
        <v>0.79049999999999998</v>
      </c>
      <c r="AO451" s="6"/>
      <c r="AP451" s="6"/>
      <c r="AQ451" s="3" t="s">
        <v>123</v>
      </c>
    </row>
    <row r="452" spans="1:43" x14ac:dyDescent="0.6">
      <c r="A452" s="2" t="s">
        <v>1529</v>
      </c>
      <c r="B452" s="2" t="s">
        <v>45</v>
      </c>
      <c r="C452" s="3"/>
      <c r="D452" s="3"/>
      <c r="E452" s="3" t="s">
        <v>1535</v>
      </c>
      <c r="F452" s="3" t="s">
        <v>1531</v>
      </c>
      <c r="G452" s="2" t="s">
        <v>242</v>
      </c>
      <c r="H452" s="3" t="s">
        <v>243</v>
      </c>
      <c r="I452" s="3" t="s">
        <v>50</v>
      </c>
      <c r="J452" s="3" t="s">
        <v>161</v>
      </c>
      <c r="K452" s="2" t="s">
        <v>347</v>
      </c>
      <c r="L452" s="2" t="s">
        <v>244</v>
      </c>
      <c r="M452" s="2" t="s">
        <v>435</v>
      </c>
      <c r="N452" s="3" t="s">
        <v>436</v>
      </c>
      <c r="O452" s="3" t="s">
        <v>437</v>
      </c>
      <c r="P452" s="3" t="s">
        <v>243</v>
      </c>
      <c r="Q452" s="4">
        <v>3402</v>
      </c>
      <c r="R452" s="2" t="s">
        <v>56</v>
      </c>
      <c r="S452" s="5">
        <v>1198.3399999999999</v>
      </c>
      <c r="T452" s="6">
        <v>0.93</v>
      </c>
      <c r="U452" s="5">
        <v>3163.86</v>
      </c>
      <c r="V452" s="4">
        <v>3745061</v>
      </c>
      <c r="W452" s="4"/>
      <c r="X452" s="3" t="s">
        <v>115</v>
      </c>
      <c r="Y452" s="3" t="s">
        <v>243</v>
      </c>
      <c r="Z452" s="3" t="s">
        <v>429</v>
      </c>
      <c r="AA452" s="3" t="s">
        <v>430</v>
      </c>
      <c r="AB452" s="3" t="s">
        <v>431</v>
      </c>
      <c r="AC452" s="3" t="s">
        <v>58</v>
      </c>
      <c r="AD452" s="3"/>
      <c r="AE452" s="3"/>
      <c r="AF452" s="3" t="s">
        <v>353</v>
      </c>
      <c r="AG452" s="3" t="s">
        <v>1532</v>
      </c>
      <c r="AH452" s="3" t="s">
        <v>80</v>
      </c>
      <c r="AI452" s="2" t="s">
        <v>1536</v>
      </c>
      <c r="AJ452" s="3" t="s">
        <v>1537</v>
      </c>
      <c r="AK452" s="3"/>
      <c r="AL452" s="3"/>
      <c r="AM452" s="4"/>
      <c r="AN452" s="6">
        <v>0.79049999999999998</v>
      </c>
      <c r="AO452" s="6"/>
      <c r="AP452" s="6"/>
      <c r="AQ452" s="3" t="s">
        <v>123</v>
      </c>
    </row>
    <row r="453" spans="1:43" x14ac:dyDescent="0.6">
      <c r="A453" s="2" t="s">
        <v>1529</v>
      </c>
      <c r="B453" s="2" t="s">
        <v>45</v>
      </c>
      <c r="C453" s="3"/>
      <c r="D453" s="3"/>
      <c r="E453" s="3" t="s">
        <v>1538</v>
      </c>
      <c r="F453" s="3" t="s">
        <v>1531</v>
      </c>
      <c r="G453" s="2" t="s">
        <v>242</v>
      </c>
      <c r="H453" s="3" t="s">
        <v>243</v>
      </c>
      <c r="I453" s="3" t="s">
        <v>50</v>
      </c>
      <c r="J453" s="3" t="s">
        <v>161</v>
      </c>
      <c r="K453" s="2" t="s">
        <v>347</v>
      </c>
      <c r="L453" s="2" t="s">
        <v>244</v>
      </c>
      <c r="M453" s="2" t="s">
        <v>1539</v>
      </c>
      <c r="N453" s="3" t="s">
        <v>1540</v>
      </c>
      <c r="O453" s="3" t="s">
        <v>1541</v>
      </c>
      <c r="P453" s="3" t="s">
        <v>1542</v>
      </c>
      <c r="Q453" s="4">
        <v>24000</v>
      </c>
      <c r="R453" s="2" t="s">
        <v>56</v>
      </c>
      <c r="S453" s="5">
        <v>1198.3399999999999</v>
      </c>
      <c r="T453" s="6">
        <v>2.5999999999999999E-2</v>
      </c>
      <c r="U453" s="5">
        <v>624</v>
      </c>
      <c r="V453" s="4">
        <v>738629</v>
      </c>
      <c r="W453" s="4"/>
      <c r="X453" s="3" t="s">
        <v>115</v>
      </c>
      <c r="Y453" s="3" t="s">
        <v>243</v>
      </c>
      <c r="Z453" s="3" t="s">
        <v>88</v>
      </c>
      <c r="AA453" s="3" t="s">
        <v>89</v>
      </c>
      <c r="AB453" s="3" t="s">
        <v>90</v>
      </c>
      <c r="AC453" s="3" t="s">
        <v>58</v>
      </c>
      <c r="AD453" s="3"/>
      <c r="AE453" s="3"/>
      <c r="AF453" s="3" t="s">
        <v>353</v>
      </c>
      <c r="AG453" s="3" t="s">
        <v>1532</v>
      </c>
      <c r="AH453" s="3" t="s">
        <v>80</v>
      </c>
      <c r="AI453" s="2" t="s">
        <v>1543</v>
      </c>
      <c r="AJ453" s="3" t="s">
        <v>1544</v>
      </c>
      <c r="AK453" s="3"/>
      <c r="AL453" s="3"/>
      <c r="AM453" s="4"/>
      <c r="AN453" s="6">
        <v>0.02</v>
      </c>
      <c r="AO453" s="6"/>
      <c r="AP453" s="6"/>
      <c r="AQ453" s="3" t="s">
        <v>83</v>
      </c>
    </row>
    <row r="454" spans="1:43" x14ac:dyDescent="0.6">
      <c r="A454" s="2" t="s">
        <v>1529</v>
      </c>
      <c r="B454" s="2" t="s">
        <v>45</v>
      </c>
      <c r="C454" s="3"/>
      <c r="D454" s="3"/>
      <c r="E454" s="3" t="s">
        <v>1545</v>
      </c>
      <c r="F454" s="3" t="s">
        <v>1531</v>
      </c>
      <c r="G454" s="2" t="s">
        <v>242</v>
      </c>
      <c r="H454" s="3" t="s">
        <v>243</v>
      </c>
      <c r="I454" s="3" t="s">
        <v>50</v>
      </c>
      <c r="J454" s="3" t="s">
        <v>161</v>
      </c>
      <c r="K454" s="2" t="s">
        <v>347</v>
      </c>
      <c r="L454" s="2" t="s">
        <v>244</v>
      </c>
      <c r="M454" s="2" t="s">
        <v>1539</v>
      </c>
      <c r="N454" s="3" t="s">
        <v>1540</v>
      </c>
      <c r="O454" s="3" t="s">
        <v>1541</v>
      </c>
      <c r="P454" s="3" t="s">
        <v>1542</v>
      </c>
      <c r="Q454" s="4">
        <v>30000</v>
      </c>
      <c r="R454" s="2" t="s">
        <v>56</v>
      </c>
      <c r="S454" s="5">
        <v>1198.3399999999999</v>
      </c>
      <c r="T454" s="6">
        <v>2.5999999999999999E-2</v>
      </c>
      <c r="U454" s="5">
        <v>780</v>
      </c>
      <c r="V454" s="4">
        <v>923286</v>
      </c>
      <c r="W454" s="4"/>
      <c r="X454" s="3" t="s">
        <v>115</v>
      </c>
      <c r="Y454" s="3" t="s">
        <v>243</v>
      </c>
      <c r="Z454" s="3" t="s">
        <v>88</v>
      </c>
      <c r="AA454" s="3" t="s">
        <v>89</v>
      </c>
      <c r="AB454" s="3" t="s">
        <v>90</v>
      </c>
      <c r="AC454" s="3" t="s">
        <v>58</v>
      </c>
      <c r="AD454" s="3"/>
      <c r="AE454" s="3"/>
      <c r="AF454" s="3" t="s">
        <v>353</v>
      </c>
      <c r="AG454" s="3" t="s">
        <v>1532</v>
      </c>
      <c r="AH454" s="3" t="s">
        <v>80</v>
      </c>
      <c r="AI454" s="2" t="s">
        <v>1546</v>
      </c>
      <c r="AJ454" s="3" t="s">
        <v>1547</v>
      </c>
      <c r="AK454" s="3"/>
      <c r="AL454" s="3"/>
      <c r="AM454" s="4"/>
      <c r="AN454" s="6">
        <v>0.02</v>
      </c>
      <c r="AO454" s="6"/>
      <c r="AP454" s="6"/>
      <c r="AQ454" s="3" t="s">
        <v>83</v>
      </c>
    </row>
    <row r="455" spans="1:43" x14ac:dyDescent="0.6">
      <c r="A455" s="2" t="s">
        <v>1529</v>
      </c>
      <c r="B455" s="2" t="s">
        <v>45</v>
      </c>
      <c r="C455" s="3"/>
      <c r="D455" s="3"/>
      <c r="E455" s="3" t="s">
        <v>1548</v>
      </c>
      <c r="F455" s="3" t="s">
        <v>1531</v>
      </c>
      <c r="G455" s="2" t="s">
        <v>242</v>
      </c>
      <c r="H455" s="3" t="s">
        <v>243</v>
      </c>
      <c r="I455" s="3" t="s">
        <v>50</v>
      </c>
      <c r="J455" s="3" t="s">
        <v>161</v>
      </c>
      <c r="K455" s="2" t="s">
        <v>347</v>
      </c>
      <c r="L455" s="2" t="s">
        <v>244</v>
      </c>
      <c r="M455" s="2" t="s">
        <v>1539</v>
      </c>
      <c r="N455" s="3" t="s">
        <v>1540</v>
      </c>
      <c r="O455" s="3" t="s">
        <v>1541</v>
      </c>
      <c r="P455" s="3" t="s">
        <v>1542</v>
      </c>
      <c r="Q455" s="4">
        <v>9000</v>
      </c>
      <c r="R455" s="2" t="s">
        <v>56</v>
      </c>
      <c r="S455" s="5">
        <v>1198.3399999999999</v>
      </c>
      <c r="T455" s="6">
        <v>2.5999999999999999E-2</v>
      </c>
      <c r="U455" s="5">
        <v>234</v>
      </c>
      <c r="V455" s="4">
        <v>276986</v>
      </c>
      <c r="W455" s="4"/>
      <c r="X455" s="3" t="s">
        <v>115</v>
      </c>
      <c r="Y455" s="3" t="s">
        <v>243</v>
      </c>
      <c r="Z455" s="3" t="s">
        <v>88</v>
      </c>
      <c r="AA455" s="3" t="s">
        <v>89</v>
      </c>
      <c r="AB455" s="3" t="s">
        <v>90</v>
      </c>
      <c r="AC455" s="3" t="s">
        <v>58</v>
      </c>
      <c r="AD455" s="3"/>
      <c r="AE455" s="3"/>
      <c r="AF455" s="3" t="s">
        <v>353</v>
      </c>
      <c r="AG455" s="3" t="s">
        <v>1532</v>
      </c>
      <c r="AH455" s="3" t="s">
        <v>80</v>
      </c>
      <c r="AI455" s="2" t="s">
        <v>1549</v>
      </c>
      <c r="AJ455" s="3" t="s">
        <v>1550</v>
      </c>
      <c r="AK455" s="3"/>
      <c r="AL455" s="3"/>
      <c r="AM455" s="4"/>
      <c r="AN455" s="6">
        <v>0.02</v>
      </c>
      <c r="AO455" s="6"/>
      <c r="AP455" s="6"/>
      <c r="AQ455" s="3" t="s">
        <v>83</v>
      </c>
    </row>
    <row r="456" spans="1:43" x14ac:dyDescent="0.6">
      <c r="A456" s="2" t="s">
        <v>1529</v>
      </c>
      <c r="B456" s="2" t="s">
        <v>45</v>
      </c>
      <c r="C456" s="3"/>
      <c r="D456" s="3"/>
      <c r="E456" s="3" t="s">
        <v>1551</v>
      </c>
      <c r="F456" s="3" t="s">
        <v>1531</v>
      </c>
      <c r="G456" s="2" t="s">
        <v>242</v>
      </c>
      <c r="H456" s="3" t="s">
        <v>243</v>
      </c>
      <c r="I456" s="3" t="s">
        <v>50</v>
      </c>
      <c r="J456" s="3" t="s">
        <v>161</v>
      </c>
      <c r="K456" s="2" t="s">
        <v>347</v>
      </c>
      <c r="L456" s="2" t="s">
        <v>244</v>
      </c>
      <c r="M456" s="2" t="s">
        <v>369</v>
      </c>
      <c r="N456" s="3" t="s">
        <v>370</v>
      </c>
      <c r="O456" s="3" t="s">
        <v>371</v>
      </c>
      <c r="P456" s="3" t="s">
        <v>372</v>
      </c>
      <c r="Q456" s="4">
        <v>1200</v>
      </c>
      <c r="R456" s="2" t="s">
        <v>56</v>
      </c>
      <c r="S456" s="5">
        <v>1198.3399999999999</v>
      </c>
      <c r="T456" s="6">
        <v>9.1999999999999998E-2</v>
      </c>
      <c r="U456" s="5">
        <v>110.4</v>
      </c>
      <c r="V456" s="4">
        <v>132297</v>
      </c>
      <c r="W456" s="4"/>
      <c r="X456" s="3" t="s">
        <v>115</v>
      </c>
      <c r="Y456" s="3" t="s">
        <v>243</v>
      </c>
      <c r="Z456" s="3" t="s">
        <v>74</v>
      </c>
      <c r="AA456" s="3" t="s">
        <v>75</v>
      </c>
      <c r="AB456" s="3" t="s">
        <v>331</v>
      </c>
      <c r="AC456" s="3" t="s">
        <v>58</v>
      </c>
      <c r="AD456" s="3"/>
      <c r="AE456" s="3"/>
      <c r="AF456" s="3" t="s">
        <v>353</v>
      </c>
      <c r="AG456" s="3" t="s">
        <v>1532</v>
      </c>
      <c r="AH456" s="3" t="s">
        <v>80</v>
      </c>
      <c r="AI456" s="2" t="s">
        <v>1552</v>
      </c>
      <c r="AJ456" s="3" t="s">
        <v>1553</v>
      </c>
      <c r="AK456" s="3"/>
      <c r="AL456" s="3"/>
      <c r="AM456" s="4"/>
      <c r="AN456" s="6">
        <v>0.08</v>
      </c>
      <c r="AO456" s="6"/>
      <c r="AP456" s="6"/>
      <c r="AQ456" s="3" t="s">
        <v>83</v>
      </c>
    </row>
    <row r="457" spans="1:43" x14ac:dyDescent="0.6">
      <c r="A457" s="2" t="s">
        <v>1529</v>
      </c>
      <c r="B457" s="2" t="s">
        <v>45</v>
      </c>
      <c r="C457" s="3"/>
      <c r="D457" s="3"/>
      <c r="E457" s="3" t="s">
        <v>1554</v>
      </c>
      <c r="F457" s="3" t="s">
        <v>1531</v>
      </c>
      <c r="G457" s="2" t="s">
        <v>242</v>
      </c>
      <c r="H457" s="3" t="s">
        <v>243</v>
      </c>
      <c r="I457" s="3" t="s">
        <v>50</v>
      </c>
      <c r="J457" s="3" t="s">
        <v>161</v>
      </c>
      <c r="K457" s="2" t="s">
        <v>347</v>
      </c>
      <c r="L457" s="2" t="s">
        <v>244</v>
      </c>
      <c r="M457" s="2" t="s">
        <v>369</v>
      </c>
      <c r="N457" s="3" t="s">
        <v>370</v>
      </c>
      <c r="O457" s="3" t="s">
        <v>371</v>
      </c>
      <c r="P457" s="3" t="s">
        <v>372</v>
      </c>
      <c r="Q457" s="4">
        <v>1200</v>
      </c>
      <c r="R457" s="2" t="s">
        <v>56</v>
      </c>
      <c r="S457" s="5">
        <v>1198.3399999999999</v>
      </c>
      <c r="T457" s="6">
        <v>9.1999999999999998E-2</v>
      </c>
      <c r="U457" s="5">
        <v>110.4</v>
      </c>
      <c r="V457" s="4">
        <v>130680</v>
      </c>
      <c r="W457" s="4"/>
      <c r="X457" s="3" t="s">
        <v>115</v>
      </c>
      <c r="Y457" s="3" t="s">
        <v>243</v>
      </c>
      <c r="Z457" s="3" t="s">
        <v>74</v>
      </c>
      <c r="AA457" s="3" t="s">
        <v>75</v>
      </c>
      <c r="AB457" s="3" t="s">
        <v>331</v>
      </c>
      <c r="AC457" s="3" t="s">
        <v>58</v>
      </c>
      <c r="AD457" s="3"/>
      <c r="AE457" s="3"/>
      <c r="AF457" s="3" t="s">
        <v>353</v>
      </c>
      <c r="AG457" s="3" t="s">
        <v>1532</v>
      </c>
      <c r="AH457" s="3" t="s">
        <v>80</v>
      </c>
      <c r="AI457" s="2" t="s">
        <v>1555</v>
      </c>
      <c r="AJ457" s="3" t="s">
        <v>1554</v>
      </c>
      <c r="AK457" s="3"/>
      <c r="AL457" s="3"/>
      <c r="AM457" s="4"/>
      <c r="AN457" s="6">
        <v>0.08</v>
      </c>
      <c r="AO457" s="6"/>
      <c r="AP457" s="6"/>
      <c r="AQ457" s="3" t="s">
        <v>83</v>
      </c>
    </row>
    <row r="458" spans="1:43" x14ac:dyDescent="0.6">
      <c r="A458" s="2" t="s">
        <v>1529</v>
      </c>
      <c r="B458" s="2" t="s">
        <v>45</v>
      </c>
      <c r="C458" s="3"/>
      <c r="D458" s="3"/>
      <c r="E458" s="3" t="s">
        <v>1556</v>
      </c>
      <c r="F458" s="3" t="s">
        <v>1531</v>
      </c>
      <c r="G458" s="2" t="s">
        <v>242</v>
      </c>
      <c r="H458" s="3" t="s">
        <v>243</v>
      </c>
      <c r="I458" s="3" t="s">
        <v>50</v>
      </c>
      <c r="J458" s="3" t="s">
        <v>161</v>
      </c>
      <c r="K458" s="2" t="s">
        <v>347</v>
      </c>
      <c r="L458" s="2" t="s">
        <v>244</v>
      </c>
      <c r="M458" s="2" t="s">
        <v>369</v>
      </c>
      <c r="N458" s="3" t="s">
        <v>370</v>
      </c>
      <c r="O458" s="3" t="s">
        <v>371</v>
      </c>
      <c r="P458" s="3" t="s">
        <v>372</v>
      </c>
      <c r="Q458" s="4">
        <v>1200</v>
      </c>
      <c r="R458" s="2" t="s">
        <v>56</v>
      </c>
      <c r="S458" s="5">
        <v>1198.3399999999999</v>
      </c>
      <c r="T458" s="6">
        <v>9.1999999999999998E-2</v>
      </c>
      <c r="U458" s="5">
        <v>110.4</v>
      </c>
      <c r="V458" s="4">
        <v>130680</v>
      </c>
      <c r="W458" s="4"/>
      <c r="X458" s="3" t="s">
        <v>115</v>
      </c>
      <c r="Y458" s="3" t="s">
        <v>243</v>
      </c>
      <c r="Z458" s="3" t="s">
        <v>74</v>
      </c>
      <c r="AA458" s="3" t="s">
        <v>75</v>
      </c>
      <c r="AB458" s="3" t="s">
        <v>331</v>
      </c>
      <c r="AC458" s="3" t="s">
        <v>58</v>
      </c>
      <c r="AD458" s="3"/>
      <c r="AE458" s="3" t="s">
        <v>1557</v>
      </c>
      <c r="AF458" s="3" t="s">
        <v>353</v>
      </c>
      <c r="AG458" s="3" t="s">
        <v>1532</v>
      </c>
      <c r="AH458" s="3" t="s">
        <v>80</v>
      </c>
      <c r="AI458" s="2" t="s">
        <v>1558</v>
      </c>
      <c r="AJ458" s="3" t="s">
        <v>1556</v>
      </c>
      <c r="AK458" s="3"/>
      <c r="AL458" s="3"/>
      <c r="AM458" s="4"/>
      <c r="AN458" s="6">
        <v>0.08</v>
      </c>
      <c r="AO458" s="6"/>
      <c r="AP458" s="6"/>
      <c r="AQ458" s="3" t="s">
        <v>83</v>
      </c>
    </row>
    <row r="459" spans="1:43" x14ac:dyDescent="0.6">
      <c r="A459" s="2" t="s">
        <v>1529</v>
      </c>
      <c r="B459" s="2" t="s">
        <v>45</v>
      </c>
      <c r="C459" s="3"/>
      <c r="D459" s="3"/>
      <c r="E459" s="3" t="s">
        <v>1559</v>
      </c>
      <c r="F459" s="3" t="s">
        <v>1531</v>
      </c>
      <c r="G459" s="2" t="s">
        <v>242</v>
      </c>
      <c r="H459" s="3" t="s">
        <v>243</v>
      </c>
      <c r="I459" s="3" t="s">
        <v>50</v>
      </c>
      <c r="J459" s="3" t="s">
        <v>161</v>
      </c>
      <c r="K459" s="2" t="s">
        <v>347</v>
      </c>
      <c r="L459" s="2" t="s">
        <v>244</v>
      </c>
      <c r="M459" s="2" t="s">
        <v>1367</v>
      </c>
      <c r="N459" s="3" t="s">
        <v>1368</v>
      </c>
      <c r="O459" s="3" t="s">
        <v>1369</v>
      </c>
      <c r="P459" s="3" t="s">
        <v>1370</v>
      </c>
      <c r="Q459" s="4">
        <v>6000</v>
      </c>
      <c r="R459" s="2" t="s">
        <v>56</v>
      </c>
      <c r="S459" s="5">
        <v>1198.3399999999999</v>
      </c>
      <c r="T459" s="6">
        <v>6.4000000000000001E-2</v>
      </c>
      <c r="U459" s="5">
        <v>384</v>
      </c>
      <c r="V459" s="4">
        <v>454541</v>
      </c>
      <c r="W459" s="4"/>
      <c r="X459" s="3" t="s">
        <v>115</v>
      </c>
      <c r="Y459" s="3" t="s">
        <v>243</v>
      </c>
      <c r="Z459" s="3" t="s">
        <v>88</v>
      </c>
      <c r="AA459" s="3" t="s">
        <v>117</v>
      </c>
      <c r="AB459" s="3" t="s">
        <v>1088</v>
      </c>
      <c r="AC459" s="3" t="s">
        <v>58</v>
      </c>
      <c r="AD459" s="3"/>
      <c r="AE459" s="3" t="s">
        <v>192</v>
      </c>
      <c r="AF459" s="3" t="s">
        <v>353</v>
      </c>
      <c r="AG459" s="3" t="s">
        <v>1532</v>
      </c>
      <c r="AH459" s="3" t="s">
        <v>80</v>
      </c>
      <c r="AI459" s="2" t="s">
        <v>1560</v>
      </c>
      <c r="AJ459" s="3" t="s">
        <v>1561</v>
      </c>
      <c r="AK459" s="3"/>
      <c r="AL459" s="3"/>
      <c r="AM459" s="4"/>
      <c r="AN459" s="6">
        <v>6.0999999999999999E-2</v>
      </c>
      <c r="AO459" s="6"/>
      <c r="AP459" s="6"/>
      <c r="AQ459" s="3" t="s">
        <v>123</v>
      </c>
    </row>
    <row r="460" spans="1:43" x14ac:dyDescent="0.6">
      <c r="A460" s="2" t="s">
        <v>1529</v>
      </c>
      <c r="B460" s="2" t="s">
        <v>45</v>
      </c>
      <c r="C460" s="3"/>
      <c r="D460" s="3"/>
      <c r="E460" s="3" t="s">
        <v>940</v>
      </c>
      <c r="F460" s="3" t="s">
        <v>1531</v>
      </c>
      <c r="G460" s="2" t="s">
        <v>242</v>
      </c>
      <c r="H460" s="3" t="s">
        <v>243</v>
      </c>
      <c r="I460" s="3" t="s">
        <v>50</v>
      </c>
      <c r="J460" s="3" t="s">
        <v>161</v>
      </c>
      <c r="K460" s="2" t="s">
        <v>347</v>
      </c>
      <c r="L460" s="2" t="s">
        <v>244</v>
      </c>
      <c r="M460" s="2" t="s">
        <v>287</v>
      </c>
      <c r="N460" s="3" t="s">
        <v>288</v>
      </c>
      <c r="O460" s="3" t="s">
        <v>289</v>
      </c>
      <c r="P460" s="3" t="s">
        <v>290</v>
      </c>
      <c r="Q460" s="4">
        <v>45000</v>
      </c>
      <c r="R460" s="2" t="s">
        <v>56</v>
      </c>
      <c r="S460" s="5">
        <v>1198.3399999999999</v>
      </c>
      <c r="T460" s="6">
        <v>3.5889999999999998E-2</v>
      </c>
      <c r="U460" s="5">
        <v>1615.05</v>
      </c>
      <c r="V460" s="4">
        <v>1935379</v>
      </c>
      <c r="W460" s="4"/>
      <c r="X460" s="3" t="s">
        <v>115</v>
      </c>
      <c r="Y460" s="3" t="s">
        <v>243</v>
      </c>
      <c r="Z460" s="3" t="s">
        <v>88</v>
      </c>
      <c r="AA460" s="3" t="s">
        <v>117</v>
      </c>
      <c r="AB460" s="3" t="s">
        <v>90</v>
      </c>
      <c r="AC460" s="3" t="s">
        <v>58</v>
      </c>
      <c r="AD460" s="3"/>
      <c r="AE460" s="3"/>
      <c r="AF460" s="3" t="s">
        <v>353</v>
      </c>
      <c r="AG460" s="3" t="s">
        <v>1532</v>
      </c>
      <c r="AH460" s="3" t="s">
        <v>80</v>
      </c>
      <c r="AI460" s="2" t="s">
        <v>941</v>
      </c>
      <c r="AJ460" s="3" t="s">
        <v>942</v>
      </c>
      <c r="AK460" s="3"/>
      <c r="AL460" s="3"/>
      <c r="AM460" s="4"/>
      <c r="AN460" s="6">
        <v>1.7999999999999999E-2</v>
      </c>
      <c r="AO460" s="6"/>
      <c r="AP460" s="6"/>
      <c r="AQ460" s="3" t="s">
        <v>83</v>
      </c>
    </row>
    <row r="461" spans="1:43" x14ac:dyDescent="0.6">
      <c r="A461" s="2" t="s">
        <v>1529</v>
      </c>
      <c r="B461" s="2" t="s">
        <v>45</v>
      </c>
      <c r="C461" s="3"/>
      <c r="D461" s="3"/>
      <c r="E461" s="3" t="s">
        <v>1562</v>
      </c>
      <c r="F461" s="3" t="s">
        <v>1531</v>
      </c>
      <c r="G461" s="2" t="s">
        <v>242</v>
      </c>
      <c r="H461" s="3" t="s">
        <v>243</v>
      </c>
      <c r="I461" s="3" t="s">
        <v>50</v>
      </c>
      <c r="J461" s="3" t="s">
        <v>161</v>
      </c>
      <c r="K461" s="2" t="s">
        <v>347</v>
      </c>
      <c r="L461" s="2" t="s">
        <v>244</v>
      </c>
      <c r="M461" s="2" t="s">
        <v>1563</v>
      </c>
      <c r="N461" s="3" t="s">
        <v>1564</v>
      </c>
      <c r="O461" s="3" t="s">
        <v>1565</v>
      </c>
      <c r="P461" s="3" t="s">
        <v>1566</v>
      </c>
      <c r="Q461" s="4">
        <v>8000</v>
      </c>
      <c r="R461" s="2" t="s">
        <v>56</v>
      </c>
      <c r="S461" s="5">
        <v>1198.3399999999999</v>
      </c>
      <c r="T461" s="6">
        <v>6.7000000000000004E-2</v>
      </c>
      <c r="U461" s="5">
        <v>536</v>
      </c>
      <c r="V461" s="4">
        <v>634463</v>
      </c>
      <c r="W461" s="4"/>
      <c r="X461" s="3" t="s">
        <v>115</v>
      </c>
      <c r="Y461" s="3" t="s">
        <v>243</v>
      </c>
      <c r="Z461" s="3" t="s">
        <v>88</v>
      </c>
      <c r="AA461" s="3" t="s">
        <v>351</v>
      </c>
      <c r="AB461" s="3" t="s">
        <v>352</v>
      </c>
      <c r="AC461" s="3" t="s">
        <v>58</v>
      </c>
      <c r="AD461" s="3"/>
      <c r="AE461" s="3" t="s">
        <v>192</v>
      </c>
      <c r="AF461" s="3" t="s">
        <v>353</v>
      </c>
      <c r="AG461" s="3" t="s">
        <v>1532</v>
      </c>
      <c r="AH461" s="3" t="s">
        <v>80</v>
      </c>
      <c r="AI461" s="2" t="s">
        <v>1567</v>
      </c>
      <c r="AJ461" s="3" t="s">
        <v>1568</v>
      </c>
      <c r="AK461" s="3"/>
      <c r="AL461" s="3"/>
      <c r="AM461" s="4"/>
      <c r="AN461" s="6">
        <v>0.06</v>
      </c>
      <c r="AO461" s="6"/>
      <c r="AP461" s="6"/>
      <c r="AQ461" s="3" t="s">
        <v>83</v>
      </c>
    </row>
    <row r="462" spans="1:43" x14ac:dyDescent="0.6">
      <c r="A462" s="2" t="s">
        <v>1529</v>
      </c>
      <c r="B462" s="2" t="s">
        <v>45</v>
      </c>
      <c r="C462" s="3"/>
      <c r="D462" s="3"/>
      <c r="E462" s="3" t="s">
        <v>1569</v>
      </c>
      <c r="F462" s="3" t="s">
        <v>1531</v>
      </c>
      <c r="G462" s="2" t="s">
        <v>242</v>
      </c>
      <c r="H462" s="3" t="s">
        <v>243</v>
      </c>
      <c r="I462" s="3" t="s">
        <v>50</v>
      </c>
      <c r="J462" s="3" t="s">
        <v>161</v>
      </c>
      <c r="K462" s="2" t="s">
        <v>347</v>
      </c>
      <c r="L462" s="2" t="s">
        <v>244</v>
      </c>
      <c r="M462" s="2" t="s">
        <v>1563</v>
      </c>
      <c r="N462" s="3" t="s">
        <v>1564</v>
      </c>
      <c r="O462" s="3" t="s">
        <v>1565</v>
      </c>
      <c r="P462" s="3" t="s">
        <v>1566</v>
      </c>
      <c r="Q462" s="4">
        <v>8000</v>
      </c>
      <c r="R462" s="2" t="s">
        <v>56</v>
      </c>
      <c r="S462" s="5">
        <v>1198.3399999999999</v>
      </c>
      <c r="T462" s="6">
        <v>6.7000000000000004E-2</v>
      </c>
      <c r="U462" s="5">
        <v>536</v>
      </c>
      <c r="V462" s="4">
        <v>634463</v>
      </c>
      <c r="W462" s="4"/>
      <c r="X462" s="3" t="s">
        <v>115</v>
      </c>
      <c r="Y462" s="3" t="s">
        <v>243</v>
      </c>
      <c r="Z462" s="3" t="s">
        <v>88</v>
      </c>
      <c r="AA462" s="3" t="s">
        <v>351</v>
      </c>
      <c r="AB462" s="3" t="s">
        <v>352</v>
      </c>
      <c r="AC462" s="3" t="s">
        <v>58</v>
      </c>
      <c r="AD462" s="3"/>
      <c r="AE462" s="3" t="s">
        <v>192</v>
      </c>
      <c r="AF462" s="3" t="s">
        <v>353</v>
      </c>
      <c r="AG462" s="3" t="s">
        <v>1532</v>
      </c>
      <c r="AH462" s="3" t="s">
        <v>80</v>
      </c>
      <c r="AI462" s="2" t="s">
        <v>1570</v>
      </c>
      <c r="AJ462" s="3" t="s">
        <v>1571</v>
      </c>
      <c r="AK462" s="3"/>
      <c r="AL462" s="3"/>
      <c r="AM462" s="4"/>
      <c r="AN462" s="6">
        <v>0.06</v>
      </c>
      <c r="AO462" s="6"/>
      <c r="AP462" s="6"/>
      <c r="AQ462" s="3" t="s">
        <v>83</v>
      </c>
    </row>
    <row r="463" spans="1:43" x14ac:dyDescent="0.6">
      <c r="A463" s="2" t="s">
        <v>1529</v>
      </c>
      <c r="B463" s="2" t="s">
        <v>45</v>
      </c>
      <c r="C463" s="3"/>
      <c r="D463" s="3"/>
      <c r="E463" s="3" t="s">
        <v>1572</v>
      </c>
      <c r="F463" s="3" t="s">
        <v>1531</v>
      </c>
      <c r="G463" s="2" t="s">
        <v>242</v>
      </c>
      <c r="H463" s="3" t="s">
        <v>243</v>
      </c>
      <c r="I463" s="3" t="s">
        <v>50</v>
      </c>
      <c r="J463" s="3" t="s">
        <v>161</v>
      </c>
      <c r="K463" s="2" t="s">
        <v>347</v>
      </c>
      <c r="L463" s="2" t="s">
        <v>244</v>
      </c>
      <c r="M463" s="2" t="s">
        <v>1198</v>
      </c>
      <c r="N463" s="3" t="s">
        <v>1199</v>
      </c>
      <c r="O463" s="3" t="s">
        <v>1200</v>
      </c>
      <c r="P463" s="3" t="s">
        <v>243</v>
      </c>
      <c r="Q463" s="4">
        <v>972</v>
      </c>
      <c r="R463" s="2" t="s">
        <v>56</v>
      </c>
      <c r="S463" s="5">
        <v>1198.3399999999999</v>
      </c>
      <c r="T463" s="6">
        <v>0.63</v>
      </c>
      <c r="U463" s="5">
        <v>612.36</v>
      </c>
      <c r="V463" s="4">
        <v>724851</v>
      </c>
      <c r="W463" s="4"/>
      <c r="X463" s="3" t="s">
        <v>115</v>
      </c>
      <c r="Y463" s="3" t="s">
        <v>243</v>
      </c>
      <c r="Z463" s="3" t="s">
        <v>429</v>
      </c>
      <c r="AA463" s="3" t="s">
        <v>430</v>
      </c>
      <c r="AB463" s="3" t="s">
        <v>431</v>
      </c>
      <c r="AC463" s="3" t="s">
        <v>58</v>
      </c>
      <c r="AD463" s="3"/>
      <c r="AE463" s="3" t="s">
        <v>192</v>
      </c>
      <c r="AF463" s="3" t="s">
        <v>353</v>
      </c>
      <c r="AG463" s="3" t="s">
        <v>1532</v>
      </c>
      <c r="AH463" s="3" t="s">
        <v>80</v>
      </c>
      <c r="AI463" s="2" t="s">
        <v>1573</v>
      </c>
      <c r="AJ463" s="3" t="s">
        <v>1574</v>
      </c>
      <c r="AK463" s="3"/>
      <c r="AL463" s="3"/>
      <c r="AM463" s="4"/>
      <c r="AN463" s="6">
        <v>0.49399999999999999</v>
      </c>
      <c r="AO463" s="6"/>
      <c r="AP463" s="6"/>
      <c r="AQ463" s="3" t="s">
        <v>123</v>
      </c>
    </row>
    <row r="464" spans="1:43" x14ac:dyDescent="0.6">
      <c r="A464" s="2" t="s">
        <v>1529</v>
      </c>
      <c r="B464" s="2" t="s">
        <v>45</v>
      </c>
      <c r="C464" s="3"/>
      <c r="D464" s="3"/>
      <c r="E464" s="3" t="s">
        <v>1575</v>
      </c>
      <c r="F464" s="3" t="s">
        <v>1531</v>
      </c>
      <c r="G464" s="2" t="s">
        <v>242</v>
      </c>
      <c r="H464" s="3" t="s">
        <v>243</v>
      </c>
      <c r="I464" s="3" t="s">
        <v>50</v>
      </c>
      <c r="J464" s="3" t="s">
        <v>161</v>
      </c>
      <c r="K464" s="2" t="s">
        <v>347</v>
      </c>
      <c r="L464" s="2" t="s">
        <v>244</v>
      </c>
      <c r="M464" s="2" t="s">
        <v>1386</v>
      </c>
      <c r="N464" s="3" t="s">
        <v>1387</v>
      </c>
      <c r="O464" s="3" t="s">
        <v>1388</v>
      </c>
      <c r="P464" s="3" t="s">
        <v>1389</v>
      </c>
      <c r="Q464" s="4">
        <v>486</v>
      </c>
      <c r="R464" s="2" t="s">
        <v>56</v>
      </c>
      <c r="S464" s="5">
        <v>1198.3399999999999</v>
      </c>
      <c r="T464" s="6">
        <v>0.54</v>
      </c>
      <c r="U464" s="5">
        <v>262.44</v>
      </c>
      <c r="V464" s="4">
        <v>310650</v>
      </c>
      <c r="W464" s="4"/>
      <c r="X464" s="3" t="s">
        <v>115</v>
      </c>
      <c r="Y464" s="3" t="s">
        <v>243</v>
      </c>
      <c r="Z464" s="3" t="s">
        <v>429</v>
      </c>
      <c r="AA464" s="3" t="s">
        <v>430</v>
      </c>
      <c r="AB464" s="3" t="s">
        <v>431</v>
      </c>
      <c r="AC464" s="3" t="s">
        <v>58</v>
      </c>
      <c r="AD464" s="3"/>
      <c r="AE464" s="3" t="s">
        <v>192</v>
      </c>
      <c r="AF464" s="3" t="s">
        <v>353</v>
      </c>
      <c r="AG464" s="3" t="s">
        <v>1532</v>
      </c>
      <c r="AH464" s="3" t="s">
        <v>80</v>
      </c>
      <c r="AI464" s="2" t="s">
        <v>1576</v>
      </c>
      <c r="AJ464" s="3" t="s">
        <v>1577</v>
      </c>
      <c r="AK464" s="3"/>
      <c r="AL464" s="3"/>
      <c r="AM464" s="4"/>
      <c r="AN464" s="6">
        <v>0.49153000000000002</v>
      </c>
      <c r="AO464" s="6"/>
      <c r="AP464" s="6"/>
      <c r="AQ464" s="3" t="s">
        <v>123</v>
      </c>
    </row>
    <row r="465" spans="1:43" x14ac:dyDescent="0.6">
      <c r="A465" s="2" t="s">
        <v>1529</v>
      </c>
      <c r="B465" s="2" t="s">
        <v>45</v>
      </c>
      <c r="C465" s="3"/>
      <c r="D465" s="3"/>
      <c r="E465" s="3" t="s">
        <v>1578</v>
      </c>
      <c r="F465" s="3" t="s">
        <v>1531</v>
      </c>
      <c r="G465" s="2" t="s">
        <v>242</v>
      </c>
      <c r="H465" s="3" t="s">
        <v>243</v>
      </c>
      <c r="I465" s="3" t="s">
        <v>50</v>
      </c>
      <c r="J465" s="3" t="s">
        <v>161</v>
      </c>
      <c r="K465" s="2" t="s">
        <v>347</v>
      </c>
      <c r="L465" s="2" t="s">
        <v>244</v>
      </c>
      <c r="M465" s="2" t="s">
        <v>450</v>
      </c>
      <c r="N465" s="3" t="s">
        <v>451</v>
      </c>
      <c r="O465" s="3" t="s">
        <v>452</v>
      </c>
      <c r="P465" s="3" t="s">
        <v>453</v>
      </c>
      <c r="Q465" s="4">
        <v>1040</v>
      </c>
      <c r="R465" s="2" t="s">
        <v>56</v>
      </c>
      <c r="S465" s="5">
        <v>1198.3399999999999</v>
      </c>
      <c r="T465" s="6">
        <v>0.32</v>
      </c>
      <c r="U465" s="5">
        <v>332.8</v>
      </c>
      <c r="V465" s="4">
        <v>393935</v>
      </c>
      <c r="W465" s="4"/>
      <c r="X465" s="3" t="s">
        <v>115</v>
      </c>
      <c r="Y465" s="3" t="s">
        <v>243</v>
      </c>
      <c r="Z465" s="3" t="s">
        <v>429</v>
      </c>
      <c r="AA465" s="3" t="s">
        <v>430</v>
      </c>
      <c r="AB465" s="3" t="s">
        <v>454</v>
      </c>
      <c r="AC465" s="3" t="s">
        <v>58</v>
      </c>
      <c r="AD465" s="3"/>
      <c r="AE465" s="3"/>
      <c r="AF465" s="3" t="s">
        <v>353</v>
      </c>
      <c r="AG465" s="3" t="s">
        <v>1532</v>
      </c>
      <c r="AH465" s="3" t="s">
        <v>80</v>
      </c>
      <c r="AI465" s="2" t="s">
        <v>1579</v>
      </c>
      <c r="AJ465" s="3" t="s">
        <v>1580</v>
      </c>
      <c r="AK465" s="3"/>
      <c r="AL465" s="3"/>
      <c r="AM465" s="4"/>
      <c r="AN465" s="6">
        <v>0.3</v>
      </c>
      <c r="AO465" s="6"/>
      <c r="AP465" s="6"/>
      <c r="AQ465" s="3" t="s">
        <v>123</v>
      </c>
    </row>
    <row r="466" spans="1:43" x14ac:dyDescent="0.6">
      <c r="A466" s="2" t="s">
        <v>1529</v>
      </c>
      <c r="B466" s="2" t="s">
        <v>45</v>
      </c>
      <c r="C466" s="3"/>
      <c r="D466" s="3"/>
      <c r="E466" s="3" t="s">
        <v>1581</v>
      </c>
      <c r="F466" s="3" t="s">
        <v>1531</v>
      </c>
      <c r="G466" s="2" t="s">
        <v>242</v>
      </c>
      <c r="H466" s="3" t="s">
        <v>243</v>
      </c>
      <c r="I466" s="3" t="s">
        <v>50</v>
      </c>
      <c r="J466" s="3" t="s">
        <v>161</v>
      </c>
      <c r="K466" s="2" t="s">
        <v>347</v>
      </c>
      <c r="L466" s="2" t="s">
        <v>244</v>
      </c>
      <c r="M466" s="2" t="s">
        <v>450</v>
      </c>
      <c r="N466" s="3" t="s">
        <v>451</v>
      </c>
      <c r="O466" s="3" t="s">
        <v>452</v>
      </c>
      <c r="P466" s="3" t="s">
        <v>453</v>
      </c>
      <c r="Q466" s="4">
        <v>1040</v>
      </c>
      <c r="R466" s="2" t="s">
        <v>56</v>
      </c>
      <c r="S466" s="5">
        <v>1198.3399999999999</v>
      </c>
      <c r="T466" s="6">
        <v>0.32</v>
      </c>
      <c r="U466" s="5">
        <v>332.8</v>
      </c>
      <c r="V466" s="4">
        <v>393935</v>
      </c>
      <c r="W466" s="4"/>
      <c r="X466" s="3" t="s">
        <v>115</v>
      </c>
      <c r="Y466" s="3" t="s">
        <v>243</v>
      </c>
      <c r="Z466" s="3" t="s">
        <v>429</v>
      </c>
      <c r="AA466" s="3" t="s">
        <v>430</v>
      </c>
      <c r="AB466" s="3" t="s">
        <v>454</v>
      </c>
      <c r="AC466" s="3" t="s">
        <v>58</v>
      </c>
      <c r="AD466" s="3"/>
      <c r="AE466" s="3" t="s">
        <v>192</v>
      </c>
      <c r="AF466" s="3" t="s">
        <v>353</v>
      </c>
      <c r="AG466" s="3" t="s">
        <v>1532</v>
      </c>
      <c r="AH466" s="3" t="s">
        <v>80</v>
      </c>
      <c r="AI466" s="2" t="s">
        <v>1582</v>
      </c>
      <c r="AJ466" s="3" t="s">
        <v>1583</v>
      </c>
      <c r="AK466" s="3"/>
      <c r="AL466" s="3"/>
      <c r="AM466" s="4"/>
      <c r="AN466" s="6">
        <v>0.3</v>
      </c>
      <c r="AO466" s="6"/>
      <c r="AP466" s="6"/>
      <c r="AQ466" s="3" t="s">
        <v>123</v>
      </c>
    </row>
    <row r="467" spans="1:43" x14ac:dyDescent="0.6">
      <c r="A467" s="2" t="s">
        <v>1529</v>
      </c>
      <c r="B467" s="2" t="s">
        <v>45</v>
      </c>
      <c r="C467" s="3"/>
      <c r="D467" s="3"/>
      <c r="E467" s="3" t="s">
        <v>1584</v>
      </c>
      <c r="F467" s="3" t="s">
        <v>1531</v>
      </c>
      <c r="G467" s="2" t="s">
        <v>242</v>
      </c>
      <c r="H467" s="3" t="s">
        <v>243</v>
      </c>
      <c r="I467" s="3" t="s">
        <v>50</v>
      </c>
      <c r="J467" s="3" t="s">
        <v>161</v>
      </c>
      <c r="K467" s="2" t="s">
        <v>347</v>
      </c>
      <c r="L467" s="2" t="s">
        <v>244</v>
      </c>
      <c r="M467" s="2" t="s">
        <v>450</v>
      </c>
      <c r="N467" s="3" t="s">
        <v>451</v>
      </c>
      <c r="O467" s="3" t="s">
        <v>452</v>
      </c>
      <c r="P467" s="3" t="s">
        <v>453</v>
      </c>
      <c r="Q467" s="4">
        <v>1040</v>
      </c>
      <c r="R467" s="2" t="s">
        <v>56</v>
      </c>
      <c r="S467" s="5">
        <v>1198.3399999999999</v>
      </c>
      <c r="T467" s="6">
        <v>0.32</v>
      </c>
      <c r="U467" s="5">
        <v>332.8</v>
      </c>
      <c r="V467" s="4">
        <v>393935</v>
      </c>
      <c r="W467" s="4"/>
      <c r="X467" s="3" t="s">
        <v>115</v>
      </c>
      <c r="Y467" s="3" t="s">
        <v>243</v>
      </c>
      <c r="Z467" s="3" t="s">
        <v>429</v>
      </c>
      <c r="AA467" s="3" t="s">
        <v>430</v>
      </c>
      <c r="AB467" s="3" t="s">
        <v>454</v>
      </c>
      <c r="AC467" s="3" t="s">
        <v>58</v>
      </c>
      <c r="AD467" s="3"/>
      <c r="AE467" s="3" t="s">
        <v>192</v>
      </c>
      <c r="AF467" s="3" t="s">
        <v>353</v>
      </c>
      <c r="AG467" s="3" t="s">
        <v>1532</v>
      </c>
      <c r="AH467" s="3" t="s">
        <v>80</v>
      </c>
      <c r="AI467" s="2" t="s">
        <v>1585</v>
      </c>
      <c r="AJ467" s="3" t="s">
        <v>1586</v>
      </c>
      <c r="AK467" s="3"/>
      <c r="AL467" s="3"/>
      <c r="AM467" s="4"/>
      <c r="AN467" s="6">
        <v>0.3</v>
      </c>
      <c r="AO467" s="6"/>
      <c r="AP467" s="6"/>
      <c r="AQ467" s="3" t="s">
        <v>123</v>
      </c>
    </row>
    <row r="468" spans="1:43" x14ac:dyDescent="0.6">
      <c r="A468" s="2" t="s">
        <v>1587</v>
      </c>
      <c r="B468" s="2" t="s">
        <v>45</v>
      </c>
      <c r="C468" s="3"/>
      <c r="D468" s="3"/>
      <c r="E468" s="3" t="s">
        <v>805</v>
      </c>
      <c r="F468" s="3" t="s">
        <v>1588</v>
      </c>
      <c r="G468" s="2" t="s">
        <v>786</v>
      </c>
      <c r="H468" s="3" t="s">
        <v>787</v>
      </c>
      <c r="I468" s="3" t="s">
        <v>50</v>
      </c>
      <c r="J468" s="3" t="s">
        <v>687</v>
      </c>
      <c r="K468" s="2" t="s">
        <v>347</v>
      </c>
      <c r="L468" s="2" t="s">
        <v>244</v>
      </c>
      <c r="M468" s="2" t="s">
        <v>806</v>
      </c>
      <c r="N468" s="3" t="s">
        <v>807</v>
      </c>
      <c r="O468" s="3" t="s">
        <v>808</v>
      </c>
      <c r="P468" s="3" t="s">
        <v>809</v>
      </c>
      <c r="Q468" s="4">
        <v>51000</v>
      </c>
      <c r="R468" s="2" t="s">
        <v>56</v>
      </c>
      <c r="S468" s="5">
        <v>1183.7</v>
      </c>
      <c r="T468" s="6">
        <v>1.7999999999999999E-2</v>
      </c>
      <c r="U468" s="5">
        <v>918</v>
      </c>
      <c r="V468" s="4">
        <v>1086637</v>
      </c>
      <c r="W468" s="4"/>
      <c r="X468" s="3" t="s">
        <v>115</v>
      </c>
      <c r="Y468" s="3" t="s">
        <v>692</v>
      </c>
      <c r="Z468" s="3" t="s">
        <v>88</v>
      </c>
      <c r="AA468" s="3" t="s">
        <v>89</v>
      </c>
      <c r="AB468" s="3" t="s">
        <v>272</v>
      </c>
      <c r="AC468" s="3" t="s">
        <v>58</v>
      </c>
      <c r="AD468" s="3"/>
      <c r="AE468" s="3"/>
      <c r="AF468" s="3" t="s">
        <v>353</v>
      </c>
      <c r="AG468" s="3" t="s">
        <v>1589</v>
      </c>
      <c r="AH468" s="3" t="s">
        <v>80</v>
      </c>
      <c r="AI468" s="2" t="s">
        <v>810</v>
      </c>
      <c r="AJ468" s="3" t="s">
        <v>805</v>
      </c>
      <c r="AK468" s="3"/>
      <c r="AL468" s="3"/>
      <c r="AM468" s="4"/>
      <c r="AN468" s="6">
        <v>1.4E-2</v>
      </c>
      <c r="AO468" s="6"/>
      <c r="AP468" s="6"/>
      <c r="AQ468" s="3" t="s">
        <v>83</v>
      </c>
    </row>
    <row r="469" spans="1:43" x14ac:dyDescent="0.6">
      <c r="A469" s="2" t="s">
        <v>1587</v>
      </c>
      <c r="B469" s="2" t="s">
        <v>45</v>
      </c>
      <c r="C469" s="3"/>
      <c r="D469" s="3"/>
      <c r="E469" s="3" t="s">
        <v>784</v>
      </c>
      <c r="F469" s="3" t="s">
        <v>1588</v>
      </c>
      <c r="G469" s="2" t="s">
        <v>786</v>
      </c>
      <c r="H469" s="3" t="s">
        <v>787</v>
      </c>
      <c r="I469" s="3" t="s">
        <v>50</v>
      </c>
      <c r="J469" s="3" t="s">
        <v>687</v>
      </c>
      <c r="K469" s="2" t="s">
        <v>347</v>
      </c>
      <c r="L469" s="2" t="s">
        <v>244</v>
      </c>
      <c r="M469" s="2" t="s">
        <v>688</v>
      </c>
      <c r="N469" s="3" t="s">
        <v>689</v>
      </c>
      <c r="O469" s="3" t="s">
        <v>690</v>
      </c>
      <c r="P469" s="3" t="s">
        <v>691</v>
      </c>
      <c r="Q469" s="4">
        <v>12000</v>
      </c>
      <c r="R469" s="2" t="s">
        <v>56</v>
      </c>
      <c r="S469" s="5">
        <v>1183.7</v>
      </c>
      <c r="T469" s="6">
        <v>1.7999999999999999E-2</v>
      </c>
      <c r="U469" s="5">
        <v>216</v>
      </c>
      <c r="V469" s="4">
        <v>255679</v>
      </c>
      <c r="W469" s="4"/>
      <c r="X469" s="3" t="s">
        <v>115</v>
      </c>
      <c r="Y469" s="3" t="s">
        <v>692</v>
      </c>
      <c r="Z469" s="3" t="s">
        <v>88</v>
      </c>
      <c r="AA469" s="3" t="s">
        <v>89</v>
      </c>
      <c r="AB469" s="3" t="s">
        <v>272</v>
      </c>
      <c r="AC469" s="3" t="s">
        <v>58</v>
      </c>
      <c r="AD469" s="3"/>
      <c r="AE469" s="3" t="s">
        <v>201</v>
      </c>
      <c r="AF469" s="3" t="s">
        <v>353</v>
      </c>
      <c r="AG469" s="3" t="s">
        <v>1589</v>
      </c>
      <c r="AH469" s="3" t="s">
        <v>80</v>
      </c>
      <c r="AI469" s="2" t="s">
        <v>793</v>
      </c>
      <c r="AJ469" s="3" t="s">
        <v>794</v>
      </c>
      <c r="AK469" s="3"/>
      <c r="AL469" s="3"/>
      <c r="AM469" s="4"/>
      <c r="AN469" s="6">
        <v>1.4E-2</v>
      </c>
      <c r="AO469" s="6"/>
      <c r="AP469" s="6"/>
      <c r="AQ469" s="3" t="s">
        <v>83</v>
      </c>
    </row>
    <row r="470" spans="1:43" x14ac:dyDescent="0.6">
      <c r="A470" s="2" t="s">
        <v>1590</v>
      </c>
      <c r="B470" s="2" t="s">
        <v>239</v>
      </c>
      <c r="C470" s="3"/>
      <c r="D470" s="3"/>
      <c r="E470" s="3" t="s">
        <v>750</v>
      </c>
      <c r="F470" s="3" t="s">
        <v>1591</v>
      </c>
      <c r="G470" s="2" t="s">
        <v>741</v>
      </c>
      <c r="H470" s="3" t="s">
        <v>742</v>
      </c>
      <c r="I470" s="3" t="s">
        <v>50</v>
      </c>
      <c r="J470" s="3" t="s">
        <v>161</v>
      </c>
      <c r="K470" s="2" t="s">
        <v>347</v>
      </c>
      <c r="L470" s="2" t="s">
        <v>461</v>
      </c>
      <c r="M470" s="2" t="s">
        <v>1592</v>
      </c>
      <c r="N470" s="3" t="s">
        <v>1593</v>
      </c>
      <c r="O470" s="3"/>
      <c r="P470" s="3" t="s">
        <v>745</v>
      </c>
      <c r="Q470" s="4">
        <v>20000</v>
      </c>
      <c r="R470" s="2"/>
      <c r="S470" s="5">
        <v>0</v>
      </c>
      <c r="T470" s="6">
        <v>59</v>
      </c>
      <c r="U470" s="5">
        <v>0</v>
      </c>
      <c r="V470" s="4">
        <v>1180000</v>
      </c>
      <c r="W470" s="4">
        <v>118000</v>
      </c>
      <c r="X470" s="3" t="s">
        <v>115</v>
      </c>
      <c r="Y470" s="3" t="s">
        <v>745</v>
      </c>
      <c r="Z470" s="3" t="s">
        <v>74</v>
      </c>
      <c r="AA470" s="3" t="s">
        <v>95</v>
      </c>
      <c r="AB470" s="3" t="s">
        <v>386</v>
      </c>
      <c r="AC470" s="3" t="s">
        <v>248</v>
      </c>
      <c r="AD470" s="3" t="s">
        <v>1594</v>
      </c>
      <c r="AE470" s="3" t="s">
        <v>1595</v>
      </c>
      <c r="AF470" s="3" t="s">
        <v>353</v>
      </c>
      <c r="AG470" s="3" t="s">
        <v>1596</v>
      </c>
      <c r="AH470" s="3" t="s">
        <v>80</v>
      </c>
      <c r="AI470" s="2" t="s">
        <v>752</v>
      </c>
      <c r="AJ470" s="3" t="s">
        <v>753</v>
      </c>
      <c r="AK470" s="3"/>
      <c r="AL470" s="3"/>
      <c r="AM470" s="4"/>
      <c r="AN470" s="6">
        <v>2.955E-2</v>
      </c>
      <c r="AO470" s="6"/>
      <c r="AP470" s="6"/>
      <c r="AQ470" s="3" t="s">
        <v>83</v>
      </c>
    </row>
    <row r="471" spans="1:43" x14ac:dyDescent="0.6">
      <c r="A471" s="2" t="s">
        <v>1590</v>
      </c>
      <c r="B471" s="2" t="s">
        <v>239</v>
      </c>
      <c r="C471" s="3"/>
      <c r="D471" s="3"/>
      <c r="E471" s="3" t="s">
        <v>750</v>
      </c>
      <c r="F471" s="3" t="s">
        <v>1591</v>
      </c>
      <c r="G471" s="2" t="s">
        <v>741</v>
      </c>
      <c r="H471" s="3" t="s">
        <v>742</v>
      </c>
      <c r="I471" s="3" t="s">
        <v>50</v>
      </c>
      <c r="J471" s="3" t="s">
        <v>161</v>
      </c>
      <c r="K471" s="2" t="s">
        <v>347</v>
      </c>
      <c r="L471" s="2" t="s">
        <v>461</v>
      </c>
      <c r="M471" s="2" t="s">
        <v>1597</v>
      </c>
      <c r="N471" s="3" t="s">
        <v>1598</v>
      </c>
      <c r="O471" s="3"/>
      <c r="P471" s="3" t="s">
        <v>745</v>
      </c>
      <c r="Q471" s="4">
        <v>6000</v>
      </c>
      <c r="R471" s="2"/>
      <c r="S471" s="5">
        <v>0</v>
      </c>
      <c r="T471" s="6">
        <v>412</v>
      </c>
      <c r="U471" s="5">
        <v>0</v>
      </c>
      <c r="V471" s="4">
        <v>2472000</v>
      </c>
      <c r="W471" s="4">
        <v>247200</v>
      </c>
      <c r="X471" s="3" t="s">
        <v>115</v>
      </c>
      <c r="Y471" s="3" t="s">
        <v>745</v>
      </c>
      <c r="Z471" s="3" t="s">
        <v>466</v>
      </c>
      <c r="AA471" s="3" t="s">
        <v>1599</v>
      </c>
      <c r="AB471" s="3" t="s">
        <v>1600</v>
      </c>
      <c r="AC471" s="3" t="s">
        <v>248</v>
      </c>
      <c r="AD471" s="3" t="s">
        <v>1594</v>
      </c>
      <c r="AE471" s="3" t="s">
        <v>751</v>
      </c>
      <c r="AF471" s="3" t="s">
        <v>353</v>
      </c>
      <c r="AG471" s="3" t="s">
        <v>1596</v>
      </c>
      <c r="AH471" s="3" t="s">
        <v>80</v>
      </c>
      <c r="AI471" s="2" t="s">
        <v>752</v>
      </c>
      <c r="AJ471" s="3" t="s">
        <v>753</v>
      </c>
      <c r="AK471" s="3"/>
      <c r="AL471" s="3"/>
      <c r="AM471" s="4"/>
      <c r="AN471" s="6">
        <v>0.28100000000000003</v>
      </c>
      <c r="AO471" s="6"/>
      <c r="AP471" s="6"/>
      <c r="AQ471" s="3" t="s">
        <v>83</v>
      </c>
    </row>
    <row r="472" spans="1:43" x14ac:dyDescent="0.6">
      <c r="A472" s="2" t="s">
        <v>1601</v>
      </c>
      <c r="B472" s="2" t="s">
        <v>239</v>
      </c>
      <c r="C472" s="3"/>
      <c r="D472" s="3"/>
      <c r="E472" s="3" t="s">
        <v>769</v>
      </c>
      <c r="F472" s="3" t="s">
        <v>1602</v>
      </c>
      <c r="G472" s="2" t="s">
        <v>771</v>
      </c>
      <c r="H472" s="3" t="s">
        <v>772</v>
      </c>
      <c r="I472" s="3" t="s">
        <v>50</v>
      </c>
      <c r="J472" s="3" t="s">
        <v>687</v>
      </c>
      <c r="K472" s="2" t="s">
        <v>347</v>
      </c>
      <c r="L472" s="2" t="s">
        <v>461</v>
      </c>
      <c r="M472" s="2" t="s">
        <v>773</v>
      </c>
      <c r="N472" s="3" t="s">
        <v>774</v>
      </c>
      <c r="O472" s="3" t="s">
        <v>775</v>
      </c>
      <c r="P472" s="3" t="s">
        <v>776</v>
      </c>
      <c r="Q472" s="4">
        <v>60000</v>
      </c>
      <c r="R472" s="2"/>
      <c r="S472" s="5">
        <v>0</v>
      </c>
      <c r="T472" s="6">
        <v>106</v>
      </c>
      <c r="U472" s="5">
        <v>0</v>
      </c>
      <c r="V472" s="4">
        <v>6360000</v>
      </c>
      <c r="W472" s="4">
        <v>636000</v>
      </c>
      <c r="X472" s="3" t="s">
        <v>115</v>
      </c>
      <c r="Y472" s="3" t="s">
        <v>777</v>
      </c>
      <c r="Z472" s="3" t="s">
        <v>74</v>
      </c>
      <c r="AA472" s="3" t="s">
        <v>75</v>
      </c>
      <c r="AB472" s="3" t="s">
        <v>778</v>
      </c>
      <c r="AC472" s="3" t="s">
        <v>248</v>
      </c>
      <c r="AD472" s="3" t="s">
        <v>1603</v>
      </c>
      <c r="AE472" s="3" t="s">
        <v>779</v>
      </c>
      <c r="AF472" s="3" t="s">
        <v>353</v>
      </c>
      <c r="AG472" s="3" t="s">
        <v>1604</v>
      </c>
      <c r="AH472" s="3" t="s">
        <v>80</v>
      </c>
      <c r="AI472" s="2" t="s">
        <v>781</v>
      </c>
      <c r="AJ472" s="3" t="s">
        <v>782</v>
      </c>
      <c r="AK472" s="3"/>
      <c r="AL472" s="3"/>
      <c r="AM472" s="4"/>
      <c r="AN472" s="6">
        <v>0.05</v>
      </c>
      <c r="AO472" s="6">
        <v>0.05</v>
      </c>
      <c r="AP472" s="6"/>
      <c r="AQ472" s="3" t="s">
        <v>135</v>
      </c>
    </row>
    <row r="473" spans="1:43" x14ac:dyDescent="0.6">
      <c r="A473" s="2" t="s">
        <v>1601</v>
      </c>
      <c r="B473" s="2" t="s">
        <v>239</v>
      </c>
      <c r="C473" s="3"/>
      <c r="D473" s="3"/>
      <c r="E473" s="3" t="s">
        <v>769</v>
      </c>
      <c r="F473" s="3" t="s">
        <v>1602</v>
      </c>
      <c r="G473" s="2" t="s">
        <v>771</v>
      </c>
      <c r="H473" s="3" t="s">
        <v>772</v>
      </c>
      <c r="I473" s="3" t="s">
        <v>50</v>
      </c>
      <c r="J473" s="3" t="s">
        <v>687</v>
      </c>
      <c r="K473" s="2" t="s">
        <v>347</v>
      </c>
      <c r="L473" s="2" t="s">
        <v>461</v>
      </c>
      <c r="M473" s="2" t="s">
        <v>1117</v>
      </c>
      <c r="N473" s="3" t="s">
        <v>1118</v>
      </c>
      <c r="O473" s="3" t="s">
        <v>1119</v>
      </c>
      <c r="P473" s="3" t="s">
        <v>1120</v>
      </c>
      <c r="Q473" s="4">
        <v>16000</v>
      </c>
      <c r="R473" s="2"/>
      <c r="S473" s="5">
        <v>0</v>
      </c>
      <c r="T473" s="6">
        <v>40</v>
      </c>
      <c r="U473" s="5">
        <v>0</v>
      </c>
      <c r="V473" s="4">
        <v>640000</v>
      </c>
      <c r="W473" s="4">
        <v>64000</v>
      </c>
      <c r="X473" s="3" t="s">
        <v>115</v>
      </c>
      <c r="Y473" s="3" t="s">
        <v>777</v>
      </c>
      <c r="Z473" s="3" t="s">
        <v>74</v>
      </c>
      <c r="AA473" s="3" t="s">
        <v>95</v>
      </c>
      <c r="AB473" s="3" t="s">
        <v>623</v>
      </c>
      <c r="AC473" s="3" t="s">
        <v>248</v>
      </c>
      <c r="AD473" s="3" t="s">
        <v>1603</v>
      </c>
      <c r="AE473" s="3" t="s">
        <v>1279</v>
      </c>
      <c r="AF473" s="3" t="s">
        <v>353</v>
      </c>
      <c r="AG473" s="3" t="s">
        <v>1604</v>
      </c>
      <c r="AH473" s="3" t="s">
        <v>80</v>
      </c>
      <c r="AI473" s="2" t="s">
        <v>781</v>
      </c>
      <c r="AJ473" s="3" t="s">
        <v>782</v>
      </c>
      <c r="AK473" s="3"/>
      <c r="AL473" s="3"/>
      <c r="AM473" s="4"/>
      <c r="AN473" s="6">
        <v>2.4E-2</v>
      </c>
      <c r="AO473" s="6">
        <v>2.4E-2</v>
      </c>
      <c r="AP473" s="6"/>
      <c r="AQ473" s="3" t="s">
        <v>83</v>
      </c>
    </row>
    <row r="474" spans="1:43" x14ac:dyDescent="0.6">
      <c r="A474" s="2" t="s">
        <v>1605</v>
      </c>
      <c r="B474" s="2" t="s">
        <v>239</v>
      </c>
      <c r="C474" s="3"/>
      <c r="D474" s="3"/>
      <c r="E474" s="3" t="s">
        <v>1413</v>
      </c>
      <c r="F474" s="3" t="s">
        <v>1606</v>
      </c>
      <c r="G474" s="2" t="s">
        <v>741</v>
      </c>
      <c r="H474" s="3" t="s">
        <v>742</v>
      </c>
      <c r="I474" s="3" t="s">
        <v>50</v>
      </c>
      <c r="J474" s="3" t="s">
        <v>161</v>
      </c>
      <c r="K474" s="2" t="s">
        <v>347</v>
      </c>
      <c r="L474" s="2" t="s">
        <v>461</v>
      </c>
      <c r="M474" s="2" t="s">
        <v>473</v>
      </c>
      <c r="N474" s="3" t="s">
        <v>474</v>
      </c>
      <c r="O474" s="3"/>
      <c r="P474" s="3" t="s">
        <v>475</v>
      </c>
      <c r="Q474" s="4">
        <v>12000</v>
      </c>
      <c r="R474" s="2"/>
      <c r="S474" s="5">
        <v>0</v>
      </c>
      <c r="T474" s="6">
        <v>35</v>
      </c>
      <c r="U474" s="5">
        <v>0</v>
      </c>
      <c r="V474" s="4">
        <v>420000</v>
      </c>
      <c r="W474" s="4">
        <v>42000</v>
      </c>
      <c r="X474" s="3" t="s">
        <v>115</v>
      </c>
      <c r="Y474" s="3" t="s">
        <v>745</v>
      </c>
      <c r="Z474" s="3" t="s">
        <v>88</v>
      </c>
      <c r="AA474" s="3" t="s">
        <v>89</v>
      </c>
      <c r="AB474" s="3" t="s">
        <v>90</v>
      </c>
      <c r="AC474" s="3" t="s">
        <v>248</v>
      </c>
      <c r="AD474" s="3"/>
      <c r="AE474" s="3" t="s">
        <v>1607</v>
      </c>
      <c r="AF474" s="3" t="s">
        <v>353</v>
      </c>
      <c r="AG474" s="3" t="s">
        <v>1608</v>
      </c>
      <c r="AH474" s="3" t="s">
        <v>80</v>
      </c>
      <c r="AI474" s="2" t="s">
        <v>1416</v>
      </c>
      <c r="AJ474" s="3" t="s">
        <v>1417</v>
      </c>
      <c r="AK474" s="3"/>
      <c r="AL474" s="3"/>
      <c r="AM474" s="4"/>
      <c r="AN474" s="6">
        <v>0.02</v>
      </c>
      <c r="AO474" s="6"/>
      <c r="AP474" s="6"/>
      <c r="AQ474" s="3" t="s">
        <v>83</v>
      </c>
    </row>
    <row r="475" spans="1:43" x14ac:dyDescent="0.6">
      <c r="A475" s="2" t="s">
        <v>1605</v>
      </c>
      <c r="B475" s="2" t="s">
        <v>239</v>
      </c>
      <c r="C475" s="3"/>
      <c r="D475" s="3"/>
      <c r="E475" s="3" t="s">
        <v>750</v>
      </c>
      <c r="F475" s="3" t="s">
        <v>1606</v>
      </c>
      <c r="G475" s="2" t="s">
        <v>741</v>
      </c>
      <c r="H475" s="3" t="s">
        <v>742</v>
      </c>
      <c r="I475" s="3" t="s">
        <v>50</v>
      </c>
      <c r="J475" s="3" t="s">
        <v>161</v>
      </c>
      <c r="K475" s="2" t="s">
        <v>347</v>
      </c>
      <c r="L475" s="2" t="s">
        <v>461</v>
      </c>
      <c r="M475" s="2" t="s">
        <v>1609</v>
      </c>
      <c r="N475" s="3" t="s">
        <v>1610</v>
      </c>
      <c r="O475" s="3"/>
      <c r="P475" s="3" t="s">
        <v>1327</v>
      </c>
      <c r="Q475" s="4">
        <v>1200</v>
      </c>
      <c r="R475" s="2"/>
      <c r="S475" s="5">
        <v>0</v>
      </c>
      <c r="T475" s="6">
        <v>560</v>
      </c>
      <c r="U475" s="5">
        <v>0</v>
      </c>
      <c r="V475" s="4">
        <v>672000</v>
      </c>
      <c r="W475" s="4">
        <v>67200</v>
      </c>
      <c r="X475" s="3" t="s">
        <v>115</v>
      </c>
      <c r="Y475" s="3" t="s">
        <v>745</v>
      </c>
      <c r="Z475" s="3" t="s">
        <v>74</v>
      </c>
      <c r="AA475" s="3" t="s">
        <v>215</v>
      </c>
      <c r="AB475" s="3" t="s">
        <v>216</v>
      </c>
      <c r="AC475" s="3" t="s">
        <v>248</v>
      </c>
      <c r="AD475" s="3"/>
      <c r="AE475" s="3" t="s">
        <v>1611</v>
      </c>
      <c r="AF475" s="3" t="s">
        <v>353</v>
      </c>
      <c r="AG475" s="3" t="s">
        <v>1608</v>
      </c>
      <c r="AH475" s="3" t="s">
        <v>80</v>
      </c>
      <c r="AI475" s="2" t="s">
        <v>752</v>
      </c>
      <c r="AJ475" s="3" t="s">
        <v>753</v>
      </c>
      <c r="AK475" s="3"/>
      <c r="AL475" s="3"/>
      <c r="AM475" s="4"/>
      <c r="AN475" s="6">
        <v>0.4</v>
      </c>
      <c r="AO475" s="6"/>
      <c r="AP475" s="6"/>
      <c r="AQ475" s="3" t="s">
        <v>123</v>
      </c>
    </row>
    <row r="476" spans="1:43" x14ac:dyDescent="0.6">
      <c r="A476" s="2" t="s">
        <v>1605</v>
      </c>
      <c r="B476" s="2" t="s">
        <v>239</v>
      </c>
      <c r="C476" s="3"/>
      <c r="D476" s="3"/>
      <c r="E476" s="3" t="s">
        <v>750</v>
      </c>
      <c r="F476" s="3" t="s">
        <v>1606</v>
      </c>
      <c r="G476" s="2" t="s">
        <v>741</v>
      </c>
      <c r="H476" s="3" t="s">
        <v>742</v>
      </c>
      <c r="I476" s="3" t="s">
        <v>50</v>
      </c>
      <c r="J476" s="3" t="s">
        <v>161</v>
      </c>
      <c r="K476" s="2" t="s">
        <v>347</v>
      </c>
      <c r="L476" s="2" t="s">
        <v>461</v>
      </c>
      <c r="M476" s="2" t="s">
        <v>1612</v>
      </c>
      <c r="N476" s="3" t="s">
        <v>1613</v>
      </c>
      <c r="O476" s="3"/>
      <c r="P476" s="3" t="s">
        <v>1614</v>
      </c>
      <c r="Q476" s="4">
        <v>6000</v>
      </c>
      <c r="R476" s="2"/>
      <c r="S476" s="5">
        <v>0</v>
      </c>
      <c r="T476" s="6">
        <v>76</v>
      </c>
      <c r="U476" s="5">
        <v>0</v>
      </c>
      <c r="V476" s="4">
        <v>456000</v>
      </c>
      <c r="W476" s="4">
        <v>45600</v>
      </c>
      <c r="X476" s="3" t="s">
        <v>115</v>
      </c>
      <c r="Y476" s="3" t="s">
        <v>745</v>
      </c>
      <c r="Z476" s="3" t="s">
        <v>88</v>
      </c>
      <c r="AA476" s="3" t="s">
        <v>117</v>
      </c>
      <c r="AB476" s="3" t="s">
        <v>1088</v>
      </c>
      <c r="AC476" s="3" t="s">
        <v>248</v>
      </c>
      <c r="AD476" s="3"/>
      <c r="AE476" s="3" t="s">
        <v>751</v>
      </c>
      <c r="AF476" s="3" t="s">
        <v>353</v>
      </c>
      <c r="AG476" s="3" t="s">
        <v>1608</v>
      </c>
      <c r="AH476" s="3" t="s">
        <v>80</v>
      </c>
      <c r="AI476" s="2" t="s">
        <v>752</v>
      </c>
      <c r="AJ476" s="3" t="s">
        <v>753</v>
      </c>
      <c r="AK476" s="3"/>
      <c r="AL476" s="3"/>
      <c r="AM476" s="4"/>
      <c r="AN476" s="6">
        <v>5.1400000000000001E-2</v>
      </c>
      <c r="AO476" s="6"/>
      <c r="AP476" s="6"/>
      <c r="AQ476" s="3" t="s">
        <v>123</v>
      </c>
    </row>
    <row r="477" spans="1:43" x14ac:dyDescent="0.6">
      <c r="A477" s="2" t="s">
        <v>1605</v>
      </c>
      <c r="B477" s="2" t="s">
        <v>239</v>
      </c>
      <c r="C477" s="3"/>
      <c r="D477" s="3"/>
      <c r="E477" s="3" t="s">
        <v>750</v>
      </c>
      <c r="F477" s="3" t="s">
        <v>1606</v>
      </c>
      <c r="G477" s="2" t="s">
        <v>741</v>
      </c>
      <c r="H477" s="3" t="s">
        <v>742</v>
      </c>
      <c r="I477" s="3" t="s">
        <v>50</v>
      </c>
      <c r="J477" s="3" t="s">
        <v>161</v>
      </c>
      <c r="K477" s="2" t="s">
        <v>347</v>
      </c>
      <c r="L477" s="2" t="s">
        <v>461</v>
      </c>
      <c r="M477" s="2" t="s">
        <v>1615</v>
      </c>
      <c r="N477" s="3" t="s">
        <v>1616</v>
      </c>
      <c r="O477" s="3"/>
      <c r="P477" s="3" t="s">
        <v>1333</v>
      </c>
      <c r="Q477" s="4">
        <v>12000</v>
      </c>
      <c r="R477" s="2"/>
      <c r="S477" s="5">
        <v>0</v>
      </c>
      <c r="T477" s="6">
        <v>76</v>
      </c>
      <c r="U477" s="5">
        <v>0</v>
      </c>
      <c r="V477" s="4">
        <v>912000</v>
      </c>
      <c r="W477" s="4">
        <v>91200</v>
      </c>
      <c r="X477" s="3" t="s">
        <v>115</v>
      </c>
      <c r="Y477" s="3" t="s">
        <v>745</v>
      </c>
      <c r="Z477" s="3" t="s">
        <v>88</v>
      </c>
      <c r="AA477" s="3" t="s">
        <v>117</v>
      </c>
      <c r="AB477" s="3" t="s">
        <v>507</v>
      </c>
      <c r="AC477" s="3" t="s">
        <v>248</v>
      </c>
      <c r="AD477" s="3"/>
      <c r="AE477" s="3" t="s">
        <v>751</v>
      </c>
      <c r="AF477" s="3" t="s">
        <v>353</v>
      </c>
      <c r="AG477" s="3" t="s">
        <v>1608</v>
      </c>
      <c r="AH477" s="3" t="s">
        <v>80</v>
      </c>
      <c r="AI477" s="2" t="s">
        <v>752</v>
      </c>
      <c r="AJ477" s="3" t="s">
        <v>753</v>
      </c>
      <c r="AK477" s="3"/>
      <c r="AL477" s="3"/>
      <c r="AM477" s="4"/>
      <c r="AN477" s="6">
        <v>0.05</v>
      </c>
      <c r="AO477" s="6"/>
      <c r="AP477" s="6"/>
      <c r="AQ477" s="3" t="s">
        <v>123</v>
      </c>
    </row>
    <row r="478" spans="1:43" x14ac:dyDescent="0.6">
      <c r="A478" s="2" t="s">
        <v>1605</v>
      </c>
      <c r="B478" s="2" t="s">
        <v>239</v>
      </c>
      <c r="C478" s="3"/>
      <c r="D478" s="3"/>
      <c r="E478" s="3" t="s">
        <v>750</v>
      </c>
      <c r="F478" s="3" t="s">
        <v>1606</v>
      </c>
      <c r="G478" s="2" t="s">
        <v>741</v>
      </c>
      <c r="H478" s="3" t="s">
        <v>742</v>
      </c>
      <c r="I478" s="3" t="s">
        <v>50</v>
      </c>
      <c r="J478" s="3" t="s">
        <v>161</v>
      </c>
      <c r="K478" s="2" t="s">
        <v>347</v>
      </c>
      <c r="L478" s="2" t="s">
        <v>461</v>
      </c>
      <c r="M478" s="2" t="s">
        <v>1286</v>
      </c>
      <c r="N478" s="3" t="s">
        <v>1287</v>
      </c>
      <c r="O478" s="3"/>
      <c r="P478" s="3" t="s">
        <v>745</v>
      </c>
      <c r="Q478" s="4">
        <v>153000</v>
      </c>
      <c r="R478" s="2"/>
      <c r="S478" s="5">
        <v>0</v>
      </c>
      <c r="T478" s="6">
        <v>35</v>
      </c>
      <c r="U478" s="5">
        <v>0</v>
      </c>
      <c r="V478" s="4">
        <v>5355000</v>
      </c>
      <c r="W478" s="4">
        <v>535500</v>
      </c>
      <c r="X478" s="3" t="s">
        <v>115</v>
      </c>
      <c r="Y478" s="3" t="s">
        <v>745</v>
      </c>
      <c r="Z478" s="3" t="s">
        <v>88</v>
      </c>
      <c r="AA478" s="3" t="s">
        <v>89</v>
      </c>
      <c r="AB478" s="3" t="s">
        <v>90</v>
      </c>
      <c r="AC478" s="3" t="s">
        <v>248</v>
      </c>
      <c r="AD478" s="3"/>
      <c r="AE478" s="3" t="s">
        <v>1288</v>
      </c>
      <c r="AF478" s="3" t="s">
        <v>353</v>
      </c>
      <c r="AG478" s="3" t="s">
        <v>1608</v>
      </c>
      <c r="AH478" s="3" t="s">
        <v>80</v>
      </c>
      <c r="AI478" s="2" t="s">
        <v>752</v>
      </c>
      <c r="AJ478" s="3" t="s">
        <v>753</v>
      </c>
      <c r="AK478" s="3"/>
      <c r="AL478" s="3"/>
      <c r="AM478" s="4"/>
      <c r="AN478" s="6">
        <v>0.02</v>
      </c>
      <c r="AO478" s="6"/>
      <c r="AP478" s="6"/>
      <c r="AQ478" s="3" t="s">
        <v>83</v>
      </c>
    </row>
    <row r="479" spans="1:43" x14ac:dyDescent="0.6">
      <c r="A479" s="2" t="s">
        <v>1605</v>
      </c>
      <c r="B479" s="2" t="s">
        <v>239</v>
      </c>
      <c r="C479" s="3"/>
      <c r="D479" s="3"/>
      <c r="E479" s="3" t="s">
        <v>750</v>
      </c>
      <c r="F479" s="3" t="s">
        <v>1606</v>
      </c>
      <c r="G479" s="2" t="s">
        <v>741</v>
      </c>
      <c r="H479" s="3" t="s">
        <v>742</v>
      </c>
      <c r="I479" s="3" t="s">
        <v>50</v>
      </c>
      <c r="J479" s="3" t="s">
        <v>161</v>
      </c>
      <c r="K479" s="2" t="s">
        <v>347</v>
      </c>
      <c r="L479" s="2" t="s">
        <v>461</v>
      </c>
      <c r="M479" s="2" t="s">
        <v>1617</v>
      </c>
      <c r="N479" s="3" t="s">
        <v>1618</v>
      </c>
      <c r="O479" s="3"/>
      <c r="P479" s="3" t="s">
        <v>745</v>
      </c>
      <c r="Q479" s="4">
        <v>3000</v>
      </c>
      <c r="R479" s="2"/>
      <c r="S479" s="5">
        <v>0</v>
      </c>
      <c r="T479" s="6">
        <v>35</v>
      </c>
      <c r="U479" s="5">
        <v>0</v>
      </c>
      <c r="V479" s="4">
        <v>105000</v>
      </c>
      <c r="W479" s="4">
        <v>10500</v>
      </c>
      <c r="X479" s="3" t="s">
        <v>115</v>
      </c>
      <c r="Y479" s="3" t="s">
        <v>745</v>
      </c>
      <c r="Z479" s="3" t="s">
        <v>88</v>
      </c>
      <c r="AA479" s="3" t="s">
        <v>89</v>
      </c>
      <c r="AB479" s="3" t="s">
        <v>272</v>
      </c>
      <c r="AC479" s="3" t="s">
        <v>248</v>
      </c>
      <c r="AD479" s="3"/>
      <c r="AE479" s="3" t="s">
        <v>1611</v>
      </c>
      <c r="AF479" s="3" t="s">
        <v>353</v>
      </c>
      <c r="AG479" s="3" t="s">
        <v>1608</v>
      </c>
      <c r="AH479" s="3" t="s">
        <v>80</v>
      </c>
      <c r="AI479" s="2" t="s">
        <v>752</v>
      </c>
      <c r="AJ479" s="3" t="s">
        <v>753</v>
      </c>
      <c r="AK479" s="3"/>
      <c r="AL479" s="3"/>
      <c r="AM479" s="4"/>
      <c r="AN479" s="6">
        <v>0.02</v>
      </c>
      <c r="AO479" s="6"/>
      <c r="AP479" s="6"/>
      <c r="AQ479" s="3" t="s">
        <v>83</v>
      </c>
    </row>
    <row r="480" spans="1:43" x14ac:dyDescent="0.6">
      <c r="A480" s="2" t="s">
        <v>1605</v>
      </c>
      <c r="B480" s="2" t="s">
        <v>239</v>
      </c>
      <c r="C480" s="3"/>
      <c r="D480" s="3"/>
      <c r="E480" s="3" t="s">
        <v>750</v>
      </c>
      <c r="F480" s="3" t="s">
        <v>1606</v>
      </c>
      <c r="G480" s="2" t="s">
        <v>741</v>
      </c>
      <c r="H480" s="3" t="s">
        <v>742</v>
      </c>
      <c r="I480" s="3" t="s">
        <v>50</v>
      </c>
      <c r="J480" s="3" t="s">
        <v>161</v>
      </c>
      <c r="K480" s="2" t="s">
        <v>347</v>
      </c>
      <c r="L480" s="2" t="s">
        <v>461</v>
      </c>
      <c r="M480" s="2" t="s">
        <v>1619</v>
      </c>
      <c r="N480" s="3" t="s">
        <v>1620</v>
      </c>
      <c r="O480" s="3"/>
      <c r="P480" s="3" t="s">
        <v>1327</v>
      </c>
      <c r="Q480" s="4">
        <v>8000</v>
      </c>
      <c r="R480" s="2"/>
      <c r="S480" s="5">
        <v>0</v>
      </c>
      <c r="T480" s="6">
        <v>174</v>
      </c>
      <c r="U480" s="5">
        <v>0</v>
      </c>
      <c r="V480" s="4">
        <v>1392000</v>
      </c>
      <c r="W480" s="4">
        <v>139200</v>
      </c>
      <c r="X480" s="3" t="s">
        <v>115</v>
      </c>
      <c r="Y480" s="3" t="s">
        <v>745</v>
      </c>
      <c r="Z480" s="3" t="s">
        <v>88</v>
      </c>
      <c r="AA480" s="3" t="s">
        <v>117</v>
      </c>
      <c r="AB480" s="3" t="s">
        <v>259</v>
      </c>
      <c r="AC480" s="3" t="s">
        <v>248</v>
      </c>
      <c r="AD480" s="3"/>
      <c r="AE480" s="3" t="s">
        <v>1611</v>
      </c>
      <c r="AF480" s="3" t="s">
        <v>353</v>
      </c>
      <c r="AG480" s="3" t="s">
        <v>1608</v>
      </c>
      <c r="AH480" s="3" t="s">
        <v>80</v>
      </c>
      <c r="AI480" s="2" t="s">
        <v>752</v>
      </c>
      <c r="AJ480" s="3" t="s">
        <v>753</v>
      </c>
      <c r="AK480" s="3"/>
      <c r="AL480" s="3"/>
      <c r="AM480" s="4"/>
      <c r="AN480" s="6">
        <v>0.12282</v>
      </c>
      <c r="AO480" s="6"/>
      <c r="AP480" s="6"/>
      <c r="AQ480" s="3" t="s">
        <v>123</v>
      </c>
    </row>
    <row r="481" spans="1:43" x14ac:dyDescent="0.6">
      <c r="A481" s="2" t="s">
        <v>1605</v>
      </c>
      <c r="B481" s="2" t="s">
        <v>239</v>
      </c>
      <c r="C481" s="3"/>
      <c r="D481" s="3"/>
      <c r="E481" s="3" t="s">
        <v>750</v>
      </c>
      <c r="F481" s="3" t="s">
        <v>1606</v>
      </c>
      <c r="G481" s="2" t="s">
        <v>741</v>
      </c>
      <c r="H481" s="3" t="s">
        <v>742</v>
      </c>
      <c r="I481" s="3" t="s">
        <v>50</v>
      </c>
      <c r="J481" s="3" t="s">
        <v>161</v>
      </c>
      <c r="K481" s="2" t="s">
        <v>347</v>
      </c>
      <c r="L481" s="2" t="s">
        <v>461</v>
      </c>
      <c r="M481" s="2" t="s">
        <v>1621</v>
      </c>
      <c r="N481" s="3" t="s">
        <v>1622</v>
      </c>
      <c r="O481" s="3"/>
      <c r="P481" s="3" t="s">
        <v>1333</v>
      </c>
      <c r="Q481" s="4">
        <v>5000</v>
      </c>
      <c r="R481" s="2"/>
      <c r="S481" s="5">
        <v>0</v>
      </c>
      <c r="T481" s="6">
        <v>76</v>
      </c>
      <c r="U481" s="5">
        <v>0</v>
      </c>
      <c r="V481" s="4">
        <v>380000</v>
      </c>
      <c r="W481" s="4">
        <v>38000</v>
      </c>
      <c r="X481" s="3" t="s">
        <v>115</v>
      </c>
      <c r="Y481" s="3" t="s">
        <v>745</v>
      </c>
      <c r="Z481" s="3" t="s">
        <v>88</v>
      </c>
      <c r="AA481" s="3" t="s">
        <v>117</v>
      </c>
      <c r="AB481" s="3" t="s">
        <v>143</v>
      </c>
      <c r="AC481" s="3" t="s">
        <v>248</v>
      </c>
      <c r="AD481" s="3"/>
      <c r="AE481" s="3" t="s">
        <v>751</v>
      </c>
      <c r="AF481" s="3" t="s">
        <v>353</v>
      </c>
      <c r="AG481" s="3" t="s">
        <v>1608</v>
      </c>
      <c r="AH481" s="3" t="s">
        <v>80</v>
      </c>
      <c r="AI481" s="2" t="s">
        <v>752</v>
      </c>
      <c r="AJ481" s="3" t="s">
        <v>753</v>
      </c>
      <c r="AK481" s="3"/>
      <c r="AL481" s="3"/>
      <c r="AM481" s="4"/>
      <c r="AN481" s="6">
        <v>5.0930000000000003E-2</v>
      </c>
      <c r="AO481" s="6"/>
      <c r="AP481" s="6"/>
      <c r="AQ481" s="3" t="s">
        <v>123</v>
      </c>
    </row>
    <row r="482" spans="1:43" x14ac:dyDescent="0.6">
      <c r="A482" s="2" t="s">
        <v>1605</v>
      </c>
      <c r="B482" s="2" t="s">
        <v>239</v>
      </c>
      <c r="C482" s="3"/>
      <c r="D482" s="3"/>
      <c r="E482" s="3" t="s">
        <v>765</v>
      </c>
      <c r="F482" s="3" t="s">
        <v>1606</v>
      </c>
      <c r="G482" s="2" t="s">
        <v>741</v>
      </c>
      <c r="H482" s="3" t="s">
        <v>742</v>
      </c>
      <c r="I482" s="3" t="s">
        <v>50</v>
      </c>
      <c r="J482" s="3" t="s">
        <v>161</v>
      </c>
      <c r="K482" s="2" t="s">
        <v>347</v>
      </c>
      <c r="L482" s="2" t="s">
        <v>461</v>
      </c>
      <c r="M482" s="2" t="s">
        <v>1621</v>
      </c>
      <c r="N482" s="3" t="s">
        <v>1622</v>
      </c>
      <c r="O482" s="3"/>
      <c r="P482" s="3" t="s">
        <v>1333</v>
      </c>
      <c r="Q482" s="4">
        <v>2000</v>
      </c>
      <c r="R482" s="2"/>
      <c r="S482" s="5">
        <v>0</v>
      </c>
      <c r="T482" s="6">
        <v>76</v>
      </c>
      <c r="U482" s="5">
        <v>0</v>
      </c>
      <c r="V482" s="4">
        <v>152000</v>
      </c>
      <c r="W482" s="4">
        <v>15200</v>
      </c>
      <c r="X482" s="3" t="s">
        <v>115</v>
      </c>
      <c r="Y482" s="3" t="s">
        <v>745</v>
      </c>
      <c r="Z482" s="3" t="s">
        <v>88</v>
      </c>
      <c r="AA482" s="3" t="s">
        <v>117</v>
      </c>
      <c r="AB482" s="3" t="s">
        <v>143</v>
      </c>
      <c r="AC482" s="3" t="s">
        <v>248</v>
      </c>
      <c r="AD482" s="3"/>
      <c r="AE482" s="3" t="s">
        <v>751</v>
      </c>
      <c r="AF482" s="3" t="s">
        <v>353</v>
      </c>
      <c r="AG482" s="3" t="s">
        <v>1608</v>
      </c>
      <c r="AH482" s="3" t="s">
        <v>80</v>
      </c>
      <c r="AI482" s="2" t="s">
        <v>766</v>
      </c>
      <c r="AJ482" s="3" t="s">
        <v>767</v>
      </c>
      <c r="AK482" s="3"/>
      <c r="AL482" s="3"/>
      <c r="AM482" s="4"/>
      <c r="AN482" s="6">
        <v>5.0930000000000003E-2</v>
      </c>
      <c r="AO482" s="6"/>
      <c r="AP482" s="6"/>
      <c r="AQ482" s="3" t="s">
        <v>123</v>
      </c>
    </row>
    <row r="483" spans="1:43" x14ac:dyDescent="0.6">
      <c r="A483" s="2" t="s">
        <v>1605</v>
      </c>
      <c r="B483" s="2" t="s">
        <v>239</v>
      </c>
      <c r="C483" s="3"/>
      <c r="D483" s="3"/>
      <c r="E483" s="3" t="s">
        <v>1623</v>
      </c>
      <c r="F483" s="3" t="s">
        <v>1606</v>
      </c>
      <c r="G483" s="2" t="s">
        <v>741</v>
      </c>
      <c r="H483" s="3" t="s">
        <v>742</v>
      </c>
      <c r="I483" s="3" t="s">
        <v>50</v>
      </c>
      <c r="J483" s="3" t="s">
        <v>161</v>
      </c>
      <c r="K483" s="2" t="s">
        <v>347</v>
      </c>
      <c r="L483" s="2" t="s">
        <v>461</v>
      </c>
      <c r="M483" s="2" t="s">
        <v>1624</v>
      </c>
      <c r="N483" s="3" t="s">
        <v>1625</v>
      </c>
      <c r="O483" s="3"/>
      <c r="P483" s="3" t="s">
        <v>1626</v>
      </c>
      <c r="Q483" s="4">
        <v>80000</v>
      </c>
      <c r="R483" s="2"/>
      <c r="S483" s="5">
        <v>0</v>
      </c>
      <c r="T483" s="6">
        <v>76</v>
      </c>
      <c r="U483" s="5">
        <v>0</v>
      </c>
      <c r="V483" s="4">
        <v>6080000</v>
      </c>
      <c r="W483" s="4">
        <v>608000</v>
      </c>
      <c r="X483" s="3" t="s">
        <v>115</v>
      </c>
      <c r="Y483" s="3" t="s">
        <v>745</v>
      </c>
      <c r="Z483" s="3" t="s">
        <v>88</v>
      </c>
      <c r="AA483" s="3" t="s">
        <v>117</v>
      </c>
      <c r="AB483" s="3" t="s">
        <v>143</v>
      </c>
      <c r="AC483" s="3" t="s">
        <v>248</v>
      </c>
      <c r="AD483" s="3"/>
      <c r="AE483" s="3" t="s">
        <v>537</v>
      </c>
      <c r="AF483" s="3" t="s">
        <v>353</v>
      </c>
      <c r="AG483" s="3" t="s">
        <v>1608</v>
      </c>
      <c r="AH483" s="3" t="s">
        <v>80</v>
      </c>
      <c r="AI483" s="2" t="s">
        <v>1627</v>
      </c>
      <c r="AJ483" s="3" t="s">
        <v>1628</v>
      </c>
      <c r="AK483" s="3"/>
      <c r="AL483" s="3"/>
      <c r="AM483" s="4"/>
      <c r="AN483" s="6">
        <v>6.5000000000000002E-2</v>
      </c>
      <c r="AO483" s="6"/>
      <c r="AP483" s="6"/>
      <c r="AQ483" s="3" t="s">
        <v>123</v>
      </c>
    </row>
    <row r="484" spans="1:43" x14ac:dyDescent="0.6">
      <c r="A484" s="2" t="s">
        <v>1605</v>
      </c>
      <c r="B484" s="2" t="s">
        <v>239</v>
      </c>
      <c r="C484" s="3"/>
      <c r="D484" s="3"/>
      <c r="E484" s="3" t="s">
        <v>754</v>
      </c>
      <c r="F484" s="3" t="s">
        <v>1606</v>
      </c>
      <c r="G484" s="2" t="s">
        <v>741</v>
      </c>
      <c r="H484" s="3" t="s">
        <v>742</v>
      </c>
      <c r="I484" s="3" t="s">
        <v>50</v>
      </c>
      <c r="J484" s="3" t="s">
        <v>161</v>
      </c>
      <c r="K484" s="2" t="s">
        <v>347</v>
      </c>
      <c r="L484" s="2" t="s">
        <v>461</v>
      </c>
      <c r="M484" s="2" t="s">
        <v>1629</v>
      </c>
      <c r="N484" s="3" t="s">
        <v>1630</v>
      </c>
      <c r="O484" s="3"/>
      <c r="P484" s="3" t="s">
        <v>745</v>
      </c>
      <c r="Q484" s="4">
        <v>9000</v>
      </c>
      <c r="R484" s="2"/>
      <c r="S484" s="5">
        <v>0</v>
      </c>
      <c r="T484" s="6">
        <v>77</v>
      </c>
      <c r="U484" s="5">
        <v>0</v>
      </c>
      <c r="V484" s="4">
        <v>693000</v>
      </c>
      <c r="W484" s="4">
        <v>69300</v>
      </c>
      <c r="X484" s="3" t="s">
        <v>115</v>
      </c>
      <c r="Y484" s="3" t="s">
        <v>745</v>
      </c>
      <c r="Z484" s="3" t="s">
        <v>88</v>
      </c>
      <c r="AA484" s="3" t="s">
        <v>117</v>
      </c>
      <c r="AB484" s="3" t="s">
        <v>507</v>
      </c>
      <c r="AC484" s="3" t="s">
        <v>248</v>
      </c>
      <c r="AD484" s="3"/>
      <c r="AE484" s="3" t="s">
        <v>751</v>
      </c>
      <c r="AF484" s="3" t="s">
        <v>353</v>
      </c>
      <c r="AG484" s="3" t="s">
        <v>1608</v>
      </c>
      <c r="AH484" s="3" t="s">
        <v>80</v>
      </c>
      <c r="AI484" s="2" t="s">
        <v>757</v>
      </c>
      <c r="AJ484" s="3" t="s">
        <v>758</v>
      </c>
      <c r="AK484" s="3"/>
      <c r="AL484" s="3"/>
      <c r="AM484" s="4"/>
      <c r="AN484" s="6">
        <v>4.1070000000000002E-2</v>
      </c>
      <c r="AO484" s="6"/>
      <c r="AP484" s="6"/>
      <c r="AQ484" s="3" t="s">
        <v>123</v>
      </c>
    </row>
    <row r="485" spans="1:43" x14ac:dyDescent="0.6">
      <c r="A485" s="2" t="s">
        <v>1605</v>
      </c>
      <c r="B485" s="2" t="s">
        <v>239</v>
      </c>
      <c r="C485" s="3"/>
      <c r="D485" s="3"/>
      <c r="E485" s="3" t="s">
        <v>750</v>
      </c>
      <c r="F485" s="3" t="s">
        <v>1606</v>
      </c>
      <c r="G485" s="2" t="s">
        <v>741</v>
      </c>
      <c r="H485" s="3" t="s">
        <v>742</v>
      </c>
      <c r="I485" s="3" t="s">
        <v>50</v>
      </c>
      <c r="J485" s="3" t="s">
        <v>161</v>
      </c>
      <c r="K485" s="2" t="s">
        <v>347</v>
      </c>
      <c r="L485" s="2" t="s">
        <v>461</v>
      </c>
      <c r="M485" s="2" t="s">
        <v>1441</v>
      </c>
      <c r="N485" s="3" t="s">
        <v>1442</v>
      </c>
      <c r="O485" s="3"/>
      <c r="P485" s="3" t="s">
        <v>1327</v>
      </c>
      <c r="Q485" s="4">
        <v>81000</v>
      </c>
      <c r="R485" s="2"/>
      <c r="S485" s="5">
        <v>0</v>
      </c>
      <c r="T485" s="6">
        <v>76</v>
      </c>
      <c r="U485" s="5">
        <v>0</v>
      </c>
      <c r="V485" s="4">
        <v>6156000</v>
      </c>
      <c r="W485" s="4">
        <v>615600</v>
      </c>
      <c r="X485" s="3" t="s">
        <v>115</v>
      </c>
      <c r="Y485" s="3" t="s">
        <v>745</v>
      </c>
      <c r="Z485" s="3" t="s">
        <v>88</v>
      </c>
      <c r="AA485" s="3" t="s">
        <v>117</v>
      </c>
      <c r="AB485" s="3" t="s">
        <v>507</v>
      </c>
      <c r="AC485" s="3" t="s">
        <v>248</v>
      </c>
      <c r="AD485" s="3"/>
      <c r="AE485" s="3" t="s">
        <v>1611</v>
      </c>
      <c r="AF485" s="3" t="s">
        <v>353</v>
      </c>
      <c r="AG485" s="3" t="s">
        <v>1608</v>
      </c>
      <c r="AH485" s="3" t="s">
        <v>80</v>
      </c>
      <c r="AI485" s="2" t="s">
        <v>752</v>
      </c>
      <c r="AJ485" s="3" t="s">
        <v>753</v>
      </c>
      <c r="AK485" s="3"/>
      <c r="AL485" s="3"/>
      <c r="AM485" s="4"/>
      <c r="AN485" s="6">
        <v>5.1330000000000001E-2</v>
      </c>
      <c r="AO485" s="6"/>
      <c r="AP485" s="6"/>
      <c r="AQ485" s="3" t="s">
        <v>123</v>
      </c>
    </row>
    <row r="486" spans="1:43" x14ac:dyDescent="0.6">
      <c r="A486" s="2" t="s">
        <v>1605</v>
      </c>
      <c r="B486" s="2" t="s">
        <v>239</v>
      </c>
      <c r="C486" s="3"/>
      <c r="D486" s="3"/>
      <c r="E486" s="3" t="s">
        <v>1413</v>
      </c>
      <c r="F486" s="3" t="s">
        <v>1606</v>
      </c>
      <c r="G486" s="2" t="s">
        <v>741</v>
      </c>
      <c r="H486" s="3" t="s">
        <v>742</v>
      </c>
      <c r="I486" s="3" t="s">
        <v>50</v>
      </c>
      <c r="J486" s="3" t="s">
        <v>161</v>
      </c>
      <c r="K486" s="2" t="s">
        <v>347</v>
      </c>
      <c r="L486" s="2" t="s">
        <v>461</v>
      </c>
      <c r="M486" s="2" t="s">
        <v>1631</v>
      </c>
      <c r="N486" s="3" t="s">
        <v>1632</v>
      </c>
      <c r="O486" s="3"/>
      <c r="P486" s="3" t="s">
        <v>1134</v>
      </c>
      <c r="Q486" s="4">
        <v>84000</v>
      </c>
      <c r="R486" s="2"/>
      <c r="S486" s="5">
        <v>0</v>
      </c>
      <c r="T486" s="6">
        <v>70</v>
      </c>
      <c r="U486" s="5">
        <v>0</v>
      </c>
      <c r="V486" s="4">
        <v>5880000</v>
      </c>
      <c r="W486" s="4">
        <v>588000</v>
      </c>
      <c r="X486" s="3" t="s">
        <v>115</v>
      </c>
      <c r="Y486" s="3" t="s">
        <v>745</v>
      </c>
      <c r="Z486" s="3" t="s">
        <v>88</v>
      </c>
      <c r="AA486" s="3" t="s">
        <v>117</v>
      </c>
      <c r="AB486" s="3" t="s">
        <v>507</v>
      </c>
      <c r="AC486" s="3" t="s">
        <v>248</v>
      </c>
      <c r="AD486" s="3"/>
      <c r="AE486" s="3" t="s">
        <v>1135</v>
      </c>
      <c r="AF486" s="3" t="s">
        <v>353</v>
      </c>
      <c r="AG486" s="3" t="s">
        <v>1608</v>
      </c>
      <c r="AH486" s="3" t="s">
        <v>80</v>
      </c>
      <c r="AI486" s="2" t="s">
        <v>1416</v>
      </c>
      <c r="AJ486" s="3" t="s">
        <v>1417</v>
      </c>
      <c r="AK486" s="3"/>
      <c r="AL486" s="3"/>
      <c r="AM486" s="4"/>
      <c r="AN486" s="6">
        <v>0.05</v>
      </c>
      <c r="AO486" s="6"/>
      <c r="AP486" s="6"/>
      <c r="AQ486" s="3" t="s">
        <v>123</v>
      </c>
    </row>
    <row r="487" spans="1:43" x14ac:dyDescent="0.6">
      <c r="A487" s="2" t="s">
        <v>1605</v>
      </c>
      <c r="B487" s="2" t="s">
        <v>239</v>
      </c>
      <c r="C487" s="3"/>
      <c r="D487" s="3"/>
      <c r="E487" s="3" t="s">
        <v>1413</v>
      </c>
      <c r="F487" s="3" t="s">
        <v>1606</v>
      </c>
      <c r="G487" s="2" t="s">
        <v>741</v>
      </c>
      <c r="H487" s="3" t="s">
        <v>742</v>
      </c>
      <c r="I487" s="3" t="s">
        <v>50</v>
      </c>
      <c r="J487" s="3" t="s">
        <v>161</v>
      </c>
      <c r="K487" s="2" t="s">
        <v>347</v>
      </c>
      <c r="L487" s="2" t="s">
        <v>461</v>
      </c>
      <c r="M487" s="2" t="s">
        <v>1414</v>
      </c>
      <c r="N487" s="3" t="s">
        <v>1415</v>
      </c>
      <c r="O487" s="3"/>
      <c r="P487" s="3" t="s">
        <v>1134</v>
      </c>
      <c r="Q487" s="4">
        <v>138000</v>
      </c>
      <c r="R487" s="2"/>
      <c r="S487" s="5">
        <v>0</v>
      </c>
      <c r="T487" s="6">
        <v>70</v>
      </c>
      <c r="U487" s="5">
        <v>0</v>
      </c>
      <c r="V487" s="4">
        <v>9660000</v>
      </c>
      <c r="W487" s="4">
        <v>966000</v>
      </c>
      <c r="X487" s="3" t="s">
        <v>115</v>
      </c>
      <c r="Y487" s="3" t="s">
        <v>745</v>
      </c>
      <c r="Z487" s="3" t="s">
        <v>88</v>
      </c>
      <c r="AA487" s="3" t="s">
        <v>117</v>
      </c>
      <c r="AB487" s="3" t="s">
        <v>507</v>
      </c>
      <c r="AC487" s="3" t="s">
        <v>248</v>
      </c>
      <c r="AD487" s="3"/>
      <c r="AE487" s="3" t="s">
        <v>1135</v>
      </c>
      <c r="AF487" s="3" t="s">
        <v>353</v>
      </c>
      <c r="AG487" s="3" t="s">
        <v>1608</v>
      </c>
      <c r="AH487" s="3" t="s">
        <v>80</v>
      </c>
      <c r="AI487" s="2" t="s">
        <v>1416</v>
      </c>
      <c r="AJ487" s="3" t="s">
        <v>1417</v>
      </c>
      <c r="AK487" s="3"/>
      <c r="AL487" s="3"/>
      <c r="AM487" s="4"/>
      <c r="AN487" s="6">
        <v>0.05</v>
      </c>
      <c r="AO487" s="6"/>
      <c r="AP487" s="6"/>
      <c r="AQ487" s="3" t="s">
        <v>123</v>
      </c>
    </row>
    <row r="488" spans="1:43" x14ac:dyDescent="0.6">
      <c r="A488" s="2" t="s">
        <v>1605</v>
      </c>
      <c r="B488" s="2" t="s">
        <v>239</v>
      </c>
      <c r="C488" s="3"/>
      <c r="D488" s="3"/>
      <c r="E488" s="3" t="s">
        <v>1633</v>
      </c>
      <c r="F488" s="3" t="s">
        <v>1606</v>
      </c>
      <c r="G488" s="2" t="s">
        <v>741</v>
      </c>
      <c r="H488" s="3" t="s">
        <v>742</v>
      </c>
      <c r="I488" s="3" t="s">
        <v>50</v>
      </c>
      <c r="J488" s="3" t="s">
        <v>161</v>
      </c>
      <c r="K488" s="2" t="s">
        <v>347</v>
      </c>
      <c r="L488" s="2" t="s">
        <v>461</v>
      </c>
      <c r="M488" s="2" t="s">
        <v>1634</v>
      </c>
      <c r="N488" s="3" t="s">
        <v>1635</v>
      </c>
      <c r="O488" s="3"/>
      <c r="P488" s="3" t="s">
        <v>1333</v>
      </c>
      <c r="Q488" s="4">
        <v>12000</v>
      </c>
      <c r="R488" s="2"/>
      <c r="S488" s="5">
        <v>0</v>
      </c>
      <c r="T488" s="6">
        <v>243</v>
      </c>
      <c r="U488" s="5">
        <v>0</v>
      </c>
      <c r="V488" s="4">
        <v>2916000</v>
      </c>
      <c r="W488" s="4">
        <v>291600</v>
      </c>
      <c r="X488" s="3" t="s">
        <v>115</v>
      </c>
      <c r="Y488" s="3" t="s">
        <v>745</v>
      </c>
      <c r="Z488" s="3" t="s">
        <v>88</v>
      </c>
      <c r="AA488" s="3" t="s">
        <v>117</v>
      </c>
      <c r="AB488" s="3" t="s">
        <v>1636</v>
      </c>
      <c r="AC488" s="3" t="s">
        <v>248</v>
      </c>
      <c r="AD488" s="3"/>
      <c r="AE488" s="3" t="s">
        <v>537</v>
      </c>
      <c r="AF488" s="3" t="s">
        <v>353</v>
      </c>
      <c r="AG488" s="3" t="s">
        <v>1608</v>
      </c>
      <c r="AH488" s="3" t="s">
        <v>80</v>
      </c>
      <c r="AI488" s="2" t="s">
        <v>1637</v>
      </c>
      <c r="AJ488" s="3" t="s">
        <v>1638</v>
      </c>
      <c r="AK488" s="3"/>
      <c r="AL488" s="3"/>
      <c r="AM488" s="4"/>
      <c r="AN488" s="6">
        <v>0.17699999999999999</v>
      </c>
      <c r="AO488" s="6"/>
      <c r="AP488" s="6"/>
      <c r="AQ488" s="3" t="s">
        <v>123</v>
      </c>
    </row>
    <row r="489" spans="1:43" x14ac:dyDescent="0.6">
      <c r="A489" s="2" t="s">
        <v>1605</v>
      </c>
      <c r="B489" s="2" t="s">
        <v>239</v>
      </c>
      <c r="C489" s="3"/>
      <c r="D489" s="3"/>
      <c r="E489" s="3" t="s">
        <v>1639</v>
      </c>
      <c r="F489" s="3" t="s">
        <v>1606</v>
      </c>
      <c r="G489" s="2" t="s">
        <v>741</v>
      </c>
      <c r="H489" s="3" t="s">
        <v>742</v>
      </c>
      <c r="I489" s="3" t="s">
        <v>50</v>
      </c>
      <c r="J489" s="3" t="s">
        <v>161</v>
      </c>
      <c r="K489" s="2" t="s">
        <v>347</v>
      </c>
      <c r="L489" s="2" t="s">
        <v>461</v>
      </c>
      <c r="M489" s="2" t="s">
        <v>743</v>
      </c>
      <c r="N489" s="3" t="s">
        <v>744</v>
      </c>
      <c r="O489" s="3"/>
      <c r="P489" s="3" t="s">
        <v>745</v>
      </c>
      <c r="Q489" s="4">
        <v>27600</v>
      </c>
      <c r="R489" s="2"/>
      <c r="S489" s="5">
        <v>0</v>
      </c>
      <c r="T489" s="6">
        <v>229</v>
      </c>
      <c r="U489" s="5">
        <v>0</v>
      </c>
      <c r="V489" s="4">
        <v>6320400</v>
      </c>
      <c r="W489" s="4">
        <v>632040</v>
      </c>
      <c r="X489" s="3" t="s">
        <v>115</v>
      </c>
      <c r="Y489" s="3" t="s">
        <v>745</v>
      </c>
      <c r="Z489" s="3" t="s">
        <v>88</v>
      </c>
      <c r="AA489" s="3" t="s">
        <v>117</v>
      </c>
      <c r="AB489" s="3" t="s">
        <v>179</v>
      </c>
      <c r="AC489" s="3" t="s">
        <v>248</v>
      </c>
      <c r="AD489" s="3"/>
      <c r="AE489" s="3" t="s">
        <v>1640</v>
      </c>
      <c r="AF489" s="3" t="s">
        <v>353</v>
      </c>
      <c r="AG489" s="3" t="s">
        <v>1608</v>
      </c>
      <c r="AH489" s="3" t="s">
        <v>80</v>
      </c>
      <c r="AI489" s="2" t="s">
        <v>1641</v>
      </c>
      <c r="AJ489" s="3" t="s">
        <v>1642</v>
      </c>
      <c r="AK489" s="3"/>
      <c r="AL489" s="3"/>
      <c r="AM489" s="4"/>
      <c r="AN489" s="6">
        <v>0.17699999999999999</v>
      </c>
      <c r="AO489" s="6"/>
      <c r="AP489" s="6"/>
      <c r="AQ489" s="3" t="s">
        <v>123</v>
      </c>
    </row>
    <row r="490" spans="1:43" x14ac:dyDescent="0.6">
      <c r="A490" s="2" t="s">
        <v>1605</v>
      </c>
      <c r="B490" s="2" t="s">
        <v>239</v>
      </c>
      <c r="C490" s="3"/>
      <c r="D490" s="3"/>
      <c r="E490" s="3" t="s">
        <v>750</v>
      </c>
      <c r="F490" s="3" t="s">
        <v>1606</v>
      </c>
      <c r="G490" s="2" t="s">
        <v>741</v>
      </c>
      <c r="H490" s="3" t="s">
        <v>742</v>
      </c>
      <c r="I490" s="3" t="s">
        <v>50</v>
      </c>
      <c r="J490" s="3" t="s">
        <v>161</v>
      </c>
      <c r="K490" s="2" t="s">
        <v>347</v>
      </c>
      <c r="L490" s="2" t="s">
        <v>461</v>
      </c>
      <c r="M490" s="2" t="s">
        <v>1514</v>
      </c>
      <c r="N490" s="3" t="s">
        <v>1515</v>
      </c>
      <c r="O490" s="3"/>
      <c r="P490" s="3" t="s">
        <v>1327</v>
      </c>
      <c r="Q490" s="4">
        <v>2700</v>
      </c>
      <c r="R490" s="2"/>
      <c r="S490" s="5">
        <v>0</v>
      </c>
      <c r="T490" s="6">
        <v>167</v>
      </c>
      <c r="U490" s="5">
        <v>0</v>
      </c>
      <c r="V490" s="4">
        <v>450900</v>
      </c>
      <c r="W490" s="4">
        <v>45090</v>
      </c>
      <c r="X490" s="3" t="s">
        <v>115</v>
      </c>
      <c r="Y490" s="3" t="s">
        <v>745</v>
      </c>
      <c r="Z490" s="3" t="s">
        <v>88</v>
      </c>
      <c r="AA490" s="3" t="s">
        <v>117</v>
      </c>
      <c r="AB490" s="3" t="s">
        <v>1328</v>
      </c>
      <c r="AC490" s="3" t="s">
        <v>248</v>
      </c>
      <c r="AD490" s="3"/>
      <c r="AE490" s="3" t="s">
        <v>1611</v>
      </c>
      <c r="AF490" s="3" t="s">
        <v>353</v>
      </c>
      <c r="AG490" s="3" t="s">
        <v>1608</v>
      </c>
      <c r="AH490" s="3" t="s">
        <v>80</v>
      </c>
      <c r="AI490" s="2" t="s">
        <v>752</v>
      </c>
      <c r="AJ490" s="3" t="s">
        <v>753</v>
      </c>
      <c r="AK490" s="3"/>
      <c r="AL490" s="3"/>
      <c r="AM490" s="4"/>
      <c r="AN490" s="6">
        <v>0.123</v>
      </c>
      <c r="AO490" s="6"/>
      <c r="AP490" s="6"/>
      <c r="AQ490" s="3" t="s">
        <v>123</v>
      </c>
    </row>
    <row r="491" spans="1:43" x14ac:dyDescent="0.6">
      <c r="A491" s="2" t="s">
        <v>1605</v>
      </c>
      <c r="B491" s="2" t="s">
        <v>239</v>
      </c>
      <c r="C491" s="3"/>
      <c r="D491" s="3"/>
      <c r="E491" s="3" t="s">
        <v>750</v>
      </c>
      <c r="F491" s="3" t="s">
        <v>1606</v>
      </c>
      <c r="G491" s="2" t="s">
        <v>741</v>
      </c>
      <c r="H491" s="3" t="s">
        <v>742</v>
      </c>
      <c r="I491" s="3" t="s">
        <v>50</v>
      </c>
      <c r="J491" s="3" t="s">
        <v>161</v>
      </c>
      <c r="K491" s="2" t="s">
        <v>347</v>
      </c>
      <c r="L491" s="2" t="s">
        <v>461</v>
      </c>
      <c r="M491" s="2" t="s">
        <v>1453</v>
      </c>
      <c r="N491" s="3" t="s">
        <v>1454</v>
      </c>
      <c r="O491" s="3"/>
      <c r="P491" s="3" t="s">
        <v>1455</v>
      </c>
      <c r="Q491" s="4">
        <v>9600</v>
      </c>
      <c r="R491" s="2"/>
      <c r="S491" s="5">
        <v>0</v>
      </c>
      <c r="T491" s="6">
        <v>140</v>
      </c>
      <c r="U491" s="5">
        <v>0</v>
      </c>
      <c r="V491" s="4">
        <v>1344000</v>
      </c>
      <c r="W491" s="4">
        <v>134400</v>
      </c>
      <c r="X491" s="3" t="s">
        <v>115</v>
      </c>
      <c r="Y491" s="3" t="s">
        <v>745</v>
      </c>
      <c r="Z491" s="3" t="s">
        <v>88</v>
      </c>
      <c r="AA491" s="3" t="s">
        <v>117</v>
      </c>
      <c r="AB491" s="3" t="s">
        <v>331</v>
      </c>
      <c r="AC491" s="3" t="s">
        <v>248</v>
      </c>
      <c r="AD491" s="3"/>
      <c r="AE491" s="3" t="s">
        <v>1456</v>
      </c>
      <c r="AF491" s="3" t="s">
        <v>353</v>
      </c>
      <c r="AG491" s="3" t="s">
        <v>1608</v>
      </c>
      <c r="AH491" s="3" t="s">
        <v>80</v>
      </c>
      <c r="AI491" s="2" t="s">
        <v>752</v>
      </c>
      <c r="AJ491" s="3" t="s">
        <v>753</v>
      </c>
      <c r="AK491" s="3"/>
      <c r="AL491" s="3"/>
      <c r="AM491" s="4"/>
      <c r="AN491" s="6">
        <v>0.1</v>
      </c>
      <c r="AO491" s="6"/>
      <c r="AP491" s="6"/>
      <c r="AQ491" s="3" t="s">
        <v>123</v>
      </c>
    </row>
    <row r="492" spans="1:43" x14ac:dyDescent="0.6">
      <c r="A492" s="2" t="s">
        <v>1605</v>
      </c>
      <c r="B492" s="2" t="s">
        <v>239</v>
      </c>
      <c r="C492" s="3"/>
      <c r="D492" s="3"/>
      <c r="E492" s="3" t="s">
        <v>1446</v>
      </c>
      <c r="F492" s="3" t="s">
        <v>1606</v>
      </c>
      <c r="G492" s="2" t="s">
        <v>741</v>
      </c>
      <c r="H492" s="3" t="s">
        <v>742</v>
      </c>
      <c r="I492" s="3" t="s">
        <v>50</v>
      </c>
      <c r="J492" s="3" t="s">
        <v>161</v>
      </c>
      <c r="K492" s="2" t="s">
        <v>347</v>
      </c>
      <c r="L492" s="2" t="s">
        <v>461</v>
      </c>
      <c r="M492" s="2" t="s">
        <v>1643</v>
      </c>
      <c r="N492" s="3" t="s">
        <v>1644</v>
      </c>
      <c r="O492" s="3"/>
      <c r="P492" s="3" t="s">
        <v>745</v>
      </c>
      <c r="Q492" s="4">
        <v>9000</v>
      </c>
      <c r="R492" s="2"/>
      <c r="S492" s="5">
        <v>0</v>
      </c>
      <c r="T492" s="6">
        <v>55</v>
      </c>
      <c r="U492" s="5">
        <v>0</v>
      </c>
      <c r="V492" s="4">
        <v>495000</v>
      </c>
      <c r="W492" s="4">
        <v>49500</v>
      </c>
      <c r="X492" s="3" t="s">
        <v>115</v>
      </c>
      <c r="Y492" s="3" t="s">
        <v>745</v>
      </c>
      <c r="Z492" s="3" t="s">
        <v>74</v>
      </c>
      <c r="AA492" s="3" t="s">
        <v>95</v>
      </c>
      <c r="AB492" s="3" t="s">
        <v>1645</v>
      </c>
      <c r="AC492" s="3" t="s">
        <v>248</v>
      </c>
      <c r="AD492" s="3"/>
      <c r="AE492" s="3" t="s">
        <v>1148</v>
      </c>
      <c r="AF492" s="3" t="s">
        <v>353</v>
      </c>
      <c r="AG492" s="3" t="s">
        <v>1608</v>
      </c>
      <c r="AH492" s="3" t="s">
        <v>80</v>
      </c>
      <c r="AI492" s="2" t="s">
        <v>1451</v>
      </c>
      <c r="AJ492" s="3" t="s">
        <v>1452</v>
      </c>
      <c r="AK492" s="3"/>
      <c r="AL492" s="3"/>
      <c r="AM492" s="4"/>
      <c r="AN492" s="6">
        <v>2.07E-2</v>
      </c>
      <c r="AO492" s="6"/>
      <c r="AP492" s="6"/>
      <c r="AQ492" s="3" t="s">
        <v>83</v>
      </c>
    </row>
    <row r="493" spans="1:43" x14ac:dyDescent="0.6">
      <c r="A493" s="2" t="s">
        <v>1605</v>
      </c>
      <c r="B493" s="2" t="s">
        <v>239</v>
      </c>
      <c r="C493" s="3"/>
      <c r="D493" s="3"/>
      <c r="E493" s="3" t="s">
        <v>1446</v>
      </c>
      <c r="F493" s="3" t="s">
        <v>1606</v>
      </c>
      <c r="G493" s="2" t="s">
        <v>741</v>
      </c>
      <c r="H493" s="3" t="s">
        <v>742</v>
      </c>
      <c r="I493" s="3" t="s">
        <v>50</v>
      </c>
      <c r="J493" s="3" t="s">
        <v>161</v>
      </c>
      <c r="K493" s="2" t="s">
        <v>347</v>
      </c>
      <c r="L493" s="2" t="s">
        <v>461</v>
      </c>
      <c r="M493" s="2" t="s">
        <v>1646</v>
      </c>
      <c r="N493" s="3" t="s">
        <v>1647</v>
      </c>
      <c r="O493" s="3"/>
      <c r="P493" s="3" t="s">
        <v>745</v>
      </c>
      <c r="Q493" s="4">
        <v>4000</v>
      </c>
      <c r="R493" s="2"/>
      <c r="S493" s="5">
        <v>0</v>
      </c>
      <c r="T493" s="6">
        <v>50</v>
      </c>
      <c r="U493" s="5">
        <v>0</v>
      </c>
      <c r="V493" s="4">
        <v>200000</v>
      </c>
      <c r="W493" s="4">
        <v>20000</v>
      </c>
      <c r="X493" s="3" t="s">
        <v>115</v>
      </c>
      <c r="Y493" s="3" t="s">
        <v>745</v>
      </c>
      <c r="Z493" s="3" t="s">
        <v>74</v>
      </c>
      <c r="AA493" s="3" t="s">
        <v>95</v>
      </c>
      <c r="AB493" s="3" t="s">
        <v>1031</v>
      </c>
      <c r="AC493" s="3" t="s">
        <v>248</v>
      </c>
      <c r="AD493" s="3"/>
      <c r="AE493" s="3" t="s">
        <v>1148</v>
      </c>
      <c r="AF493" s="3" t="s">
        <v>353</v>
      </c>
      <c r="AG493" s="3" t="s">
        <v>1608</v>
      </c>
      <c r="AH493" s="3" t="s">
        <v>80</v>
      </c>
      <c r="AI493" s="2" t="s">
        <v>1451</v>
      </c>
      <c r="AJ493" s="3" t="s">
        <v>1452</v>
      </c>
      <c r="AK493" s="3"/>
      <c r="AL493" s="3"/>
      <c r="AM493" s="4"/>
      <c r="AN493" s="6">
        <v>2.3E-2</v>
      </c>
      <c r="AO493" s="6"/>
      <c r="AP493" s="6"/>
      <c r="AQ493" s="3" t="s">
        <v>83</v>
      </c>
    </row>
    <row r="494" spans="1:43" x14ac:dyDescent="0.6">
      <c r="A494" s="48" t="s">
        <v>1648</v>
      </c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">
        <v>20766854</v>
      </c>
      <c r="R494" s="2"/>
      <c r="S494" s="5"/>
      <c r="T494" s="6"/>
      <c r="U494" s="5">
        <v>752131.61</v>
      </c>
      <c r="V494" s="4">
        <v>1253015504</v>
      </c>
      <c r="W494" s="4">
        <v>28924985</v>
      </c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2"/>
      <c r="AJ494" s="3"/>
      <c r="AK494" s="3"/>
      <c r="AL494" s="3"/>
      <c r="AM494" s="4"/>
      <c r="AN494" s="6">
        <v>43.339060000000003</v>
      </c>
      <c r="AO494" s="6">
        <v>1.0369999999999999</v>
      </c>
      <c r="AP494" s="6"/>
      <c r="AQ494" s="3"/>
    </row>
    <row r="495" spans="1:43" x14ac:dyDescent="0.6">
      <c r="A495" t="s">
        <v>1649</v>
      </c>
    </row>
  </sheetData>
  <mergeCells count="1">
    <mergeCell ref="A494:P49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opLeftCell="O1" zoomScale="70" zoomScaleNormal="70" workbookViewId="0">
      <selection activeCell="AG28" sqref="AG28"/>
    </sheetView>
  </sheetViews>
  <sheetFormatPr defaultRowHeight="16.899999999999999" x14ac:dyDescent="0.6"/>
  <cols>
    <col min="1" max="1" width="15.0625" customWidth="1" collapsed="1"/>
    <col min="2" max="2" width="7.5625" customWidth="1" collapsed="1"/>
    <col min="3" max="3" width="18.75" hidden="1" customWidth="1" collapsed="1"/>
    <col min="4" max="4" width="17.5" hidden="1" customWidth="1" collapsed="1"/>
    <col min="5" max="6" width="15.0625" hidden="1" customWidth="1" collapsed="1"/>
    <col min="7" max="7" width="10.75" customWidth="1" collapsed="1"/>
    <col min="8" max="8" width="17.6875" customWidth="1" collapsed="1"/>
    <col min="9" max="9" width="18.4375" customWidth="1" collapsed="1"/>
    <col min="10" max="10" width="15.0625" hidden="1" customWidth="1" collapsed="1"/>
    <col min="11" max="11" width="13.4375" hidden="1" customWidth="1" collapsed="1"/>
    <col min="12" max="12" width="13.9375" hidden="1" customWidth="1" collapsed="1"/>
    <col min="13" max="13" width="10.0625" customWidth="1" collapsed="1"/>
    <col min="14" max="14" width="28.75" customWidth="1" collapsed="1"/>
    <col min="15" max="15" width="15.75" customWidth="1" collapsed="1"/>
    <col min="16" max="16" width="21.5" customWidth="1" collapsed="1"/>
    <col min="17" max="17" width="12.25" customWidth="1" collapsed="1"/>
    <col min="18" max="18" width="8.75" style="9" customWidth="1" collapsed="1"/>
    <col min="19" max="19" width="9.5" customWidth="1" collapsed="1"/>
    <col min="20" max="20" width="12.5625" customWidth="1" collapsed="1"/>
    <col min="21" max="21" width="15.0625" customWidth="1" collapsed="1"/>
    <col min="22" max="22" width="15.8125" style="12" customWidth="1" collapsed="1"/>
    <col min="23" max="23" width="4.6875" customWidth="1" collapsed="1"/>
    <col min="24" max="24" width="15.0625" customWidth="1" collapsed="1"/>
    <col min="25" max="32" width="2.9375" customWidth="1" collapsed="1"/>
    <col min="33" max="39" width="3.0625" customWidth="1" collapsed="1"/>
    <col min="40" max="40" width="15.0625" customWidth="1" collapsed="1"/>
    <col min="41" max="41" width="15.0625" style="15" customWidth="1" collapsed="1"/>
    <col min="42" max="42" width="3.6875" customWidth="1" collapsed="1"/>
    <col min="43" max="43" width="15.0625" customWidth="1" collapsed="1"/>
    <col min="44" max="44" width="8.6875" customWidth="1"/>
    <col min="45" max="45" width="10.9375" customWidth="1"/>
    <col min="46" max="46" width="4.1875" customWidth="1"/>
    <col min="47" max="47" width="18.3125" style="21" customWidth="1"/>
    <col min="48" max="48" width="20.4375" style="21" customWidth="1"/>
    <col min="49" max="49" width="5.4375" customWidth="1"/>
    <col min="50" max="50" width="19.6875" customWidth="1"/>
    <col min="51" max="51" width="19.0625" customWidth="1"/>
  </cols>
  <sheetData>
    <row r="1" spans="1:51" x14ac:dyDescent="0.6">
      <c r="A1" s="1" t="s">
        <v>0</v>
      </c>
      <c r="AR1">
        <v>1265.1199999999999</v>
      </c>
      <c r="AS1">
        <v>1345.47</v>
      </c>
    </row>
    <row r="2" spans="1:51" s="8" customFormat="1" x14ac:dyDescent="0.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10" t="s">
        <v>18</v>
      </c>
      <c r="S2" s="7" t="s">
        <v>19</v>
      </c>
      <c r="T2" s="7" t="s">
        <v>20</v>
      </c>
      <c r="U2" s="7" t="s">
        <v>21</v>
      </c>
      <c r="V2" s="13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16" t="s">
        <v>1650</v>
      </c>
      <c r="AP2" s="7"/>
      <c r="AQ2" s="7" t="s">
        <v>43</v>
      </c>
      <c r="AU2" s="22" t="s">
        <v>1653</v>
      </c>
      <c r="AV2" s="23" t="s">
        <v>1654</v>
      </c>
      <c r="AX2" s="7" t="s">
        <v>1652</v>
      </c>
      <c r="AY2" s="20" t="s">
        <v>1651</v>
      </c>
    </row>
    <row r="3" spans="1:51" x14ac:dyDescent="0.6">
      <c r="A3" s="2" t="s">
        <v>62</v>
      </c>
      <c r="B3" s="2" t="s">
        <v>45</v>
      </c>
      <c r="C3" s="3" t="s">
        <v>63</v>
      </c>
      <c r="D3" s="3"/>
      <c r="E3" s="3" t="s">
        <v>64</v>
      </c>
      <c r="F3" s="3" t="s">
        <v>65</v>
      </c>
      <c r="G3" s="2" t="s">
        <v>66</v>
      </c>
      <c r="H3" s="3" t="s">
        <v>67</v>
      </c>
      <c r="I3" s="3" t="s">
        <v>50</v>
      </c>
      <c r="J3" s="3" t="s">
        <v>51</v>
      </c>
      <c r="K3" s="2" t="s">
        <v>68</v>
      </c>
      <c r="L3" s="2" t="s">
        <v>69</v>
      </c>
      <c r="M3" s="2" t="s">
        <v>70</v>
      </c>
      <c r="N3" s="3" t="s">
        <v>71</v>
      </c>
      <c r="O3" s="3" t="s">
        <v>72</v>
      </c>
      <c r="P3" s="3" t="s">
        <v>73</v>
      </c>
      <c r="Q3" s="4">
        <v>47000</v>
      </c>
      <c r="R3" s="11" t="s">
        <v>56</v>
      </c>
      <c r="S3" s="5">
        <v>1195.3</v>
      </c>
      <c r="T3" s="6">
        <v>8.5000000000000006E-2</v>
      </c>
      <c r="U3" s="5">
        <v>3995</v>
      </c>
      <c r="V3" s="4">
        <v>4775224</v>
      </c>
      <c r="W3" s="4"/>
      <c r="X3" s="3" t="s">
        <v>57</v>
      </c>
      <c r="Y3" s="3" t="s">
        <v>67</v>
      </c>
      <c r="Z3" s="3" t="s">
        <v>74</v>
      </c>
      <c r="AA3" s="3" t="s">
        <v>75</v>
      </c>
      <c r="AB3" s="3" t="s">
        <v>76</v>
      </c>
      <c r="AC3" s="3" t="s">
        <v>58</v>
      </c>
      <c r="AD3" s="3" t="s">
        <v>77</v>
      </c>
      <c r="AE3" s="3" t="s">
        <v>78</v>
      </c>
      <c r="AF3" s="3" t="s">
        <v>68</v>
      </c>
      <c r="AG3" s="3" t="s">
        <v>79</v>
      </c>
      <c r="AH3" s="3" t="s">
        <v>80</v>
      </c>
      <c r="AI3" s="2" t="s">
        <v>81</v>
      </c>
      <c r="AJ3" s="3" t="s">
        <v>82</v>
      </c>
      <c r="AK3" s="3"/>
      <c r="AL3" s="3"/>
      <c r="AM3" s="4"/>
      <c r="AN3" s="6">
        <v>7.0000000000000007E-2</v>
      </c>
      <c r="AO3" s="6">
        <f>T3</f>
        <v>8.5000000000000006E-2</v>
      </c>
      <c r="AP3" s="6"/>
      <c r="AQ3" s="3" t="s">
        <v>83</v>
      </c>
      <c r="AU3" s="21">
        <f>AN3*Q3</f>
        <v>3290.0000000000005</v>
      </c>
      <c r="AV3" s="21">
        <f>AO3*Q3</f>
        <v>3995.0000000000005</v>
      </c>
      <c r="AX3" s="24">
        <f>AU3*$AR$1</f>
        <v>4162244.8000000003</v>
      </c>
      <c r="AY3" s="24">
        <f>AV3*$AR$1</f>
        <v>5054154.4000000004</v>
      </c>
    </row>
    <row r="4" spans="1:51" x14ac:dyDescent="0.6">
      <c r="A4" s="2" t="s">
        <v>62</v>
      </c>
      <c r="B4" s="2" t="s">
        <v>45</v>
      </c>
      <c r="C4" s="3" t="s">
        <v>63</v>
      </c>
      <c r="D4" s="3"/>
      <c r="E4" s="3" t="s">
        <v>64</v>
      </c>
      <c r="F4" s="3" t="s">
        <v>65</v>
      </c>
      <c r="G4" s="2" t="s">
        <v>66</v>
      </c>
      <c r="H4" s="3" t="s">
        <v>67</v>
      </c>
      <c r="I4" s="3" t="s">
        <v>50</v>
      </c>
      <c r="J4" s="3" t="s">
        <v>51</v>
      </c>
      <c r="K4" s="2" t="s">
        <v>68</v>
      </c>
      <c r="L4" s="2" t="s">
        <v>69</v>
      </c>
      <c r="M4" s="2" t="s">
        <v>84</v>
      </c>
      <c r="N4" s="3" t="s">
        <v>85</v>
      </c>
      <c r="O4" s="3" t="s">
        <v>86</v>
      </c>
      <c r="P4" s="3" t="s">
        <v>87</v>
      </c>
      <c r="Q4" s="4">
        <v>45000</v>
      </c>
      <c r="R4" s="11" t="s">
        <v>56</v>
      </c>
      <c r="S4" s="5">
        <v>1195.3</v>
      </c>
      <c r="T4" s="6">
        <v>3.3000000000000002E-2</v>
      </c>
      <c r="U4" s="5">
        <v>1485</v>
      </c>
      <c r="V4" s="4">
        <v>1775021</v>
      </c>
      <c r="W4" s="4"/>
      <c r="X4" s="3" t="s">
        <v>57</v>
      </c>
      <c r="Y4" s="3" t="s">
        <v>67</v>
      </c>
      <c r="Z4" s="3" t="s">
        <v>88</v>
      </c>
      <c r="AA4" s="3" t="s">
        <v>89</v>
      </c>
      <c r="AB4" s="3" t="s">
        <v>90</v>
      </c>
      <c r="AC4" s="3" t="s">
        <v>58</v>
      </c>
      <c r="AD4" s="3" t="s">
        <v>77</v>
      </c>
      <c r="AE4" s="3" t="s">
        <v>78</v>
      </c>
      <c r="AF4" s="3" t="s">
        <v>68</v>
      </c>
      <c r="AG4" s="3" t="s">
        <v>79</v>
      </c>
      <c r="AH4" s="3" t="s">
        <v>80</v>
      </c>
      <c r="AI4" s="2" t="s">
        <v>81</v>
      </c>
      <c r="AJ4" s="3" t="s">
        <v>82</v>
      </c>
      <c r="AK4" s="3"/>
      <c r="AL4" s="3"/>
      <c r="AM4" s="4"/>
      <c r="AN4" s="6">
        <v>2.5000000000000001E-2</v>
      </c>
      <c r="AO4" s="6">
        <f t="shared" ref="AO4:AO38" si="0">T4</f>
        <v>3.3000000000000002E-2</v>
      </c>
      <c r="AP4" s="6"/>
      <c r="AQ4" s="3" t="s">
        <v>83</v>
      </c>
      <c r="AU4" s="21">
        <f t="shared" ref="AU4:AU67" si="1">AN4*Q4</f>
        <v>1125</v>
      </c>
      <c r="AV4" s="21">
        <f t="shared" ref="AV4:AV67" si="2">AO4*Q4</f>
        <v>1485</v>
      </c>
      <c r="AX4" s="24">
        <f t="shared" ref="AX4:AX67" si="3">AU4*$AR$1</f>
        <v>1423259.9999999998</v>
      </c>
      <c r="AY4" s="24">
        <f t="shared" ref="AY4:AY67" si="4">AV4*$AR$1</f>
        <v>1878703.2</v>
      </c>
    </row>
    <row r="5" spans="1:51" x14ac:dyDescent="0.6">
      <c r="A5" s="2" t="s">
        <v>62</v>
      </c>
      <c r="B5" s="2" t="s">
        <v>45</v>
      </c>
      <c r="C5" s="3" t="s">
        <v>63</v>
      </c>
      <c r="D5" s="3"/>
      <c r="E5" s="3" t="s">
        <v>64</v>
      </c>
      <c r="F5" s="3" t="s">
        <v>65</v>
      </c>
      <c r="G5" s="2" t="s">
        <v>66</v>
      </c>
      <c r="H5" s="3" t="s">
        <v>67</v>
      </c>
      <c r="I5" s="3" t="s">
        <v>50</v>
      </c>
      <c r="J5" s="3" t="s">
        <v>51</v>
      </c>
      <c r="K5" s="2" t="s">
        <v>68</v>
      </c>
      <c r="L5" s="2" t="s">
        <v>69</v>
      </c>
      <c r="M5" s="2" t="s">
        <v>91</v>
      </c>
      <c r="N5" s="3" t="s">
        <v>92</v>
      </c>
      <c r="O5" s="3" t="s">
        <v>93</v>
      </c>
      <c r="P5" s="3" t="s">
        <v>94</v>
      </c>
      <c r="Q5" s="4">
        <v>24000</v>
      </c>
      <c r="R5" s="11" t="s">
        <v>56</v>
      </c>
      <c r="S5" s="5">
        <v>1195.3</v>
      </c>
      <c r="T5" s="6">
        <v>3.7999999999999999E-2</v>
      </c>
      <c r="U5" s="5">
        <v>912</v>
      </c>
      <c r="V5" s="4">
        <v>1090114</v>
      </c>
      <c r="W5" s="4"/>
      <c r="X5" s="3" t="s">
        <v>57</v>
      </c>
      <c r="Y5" s="3" t="s">
        <v>67</v>
      </c>
      <c r="Z5" s="3" t="s">
        <v>74</v>
      </c>
      <c r="AA5" s="3" t="s">
        <v>95</v>
      </c>
      <c r="AB5" s="3" t="s">
        <v>96</v>
      </c>
      <c r="AC5" s="3" t="s">
        <v>58</v>
      </c>
      <c r="AD5" s="3" t="s">
        <v>77</v>
      </c>
      <c r="AE5" s="3" t="s">
        <v>78</v>
      </c>
      <c r="AF5" s="3" t="s">
        <v>68</v>
      </c>
      <c r="AG5" s="3" t="s">
        <v>79</v>
      </c>
      <c r="AH5" s="3" t="s">
        <v>80</v>
      </c>
      <c r="AI5" s="2" t="s">
        <v>81</v>
      </c>
      <c r="AJ5" s="3" t="s">
        <v>82</v>
      </c>
      <c r="AK5" s="3"/>
      <c r="AL5" s="3"/>
      <c r="AM5" s="4"/>
      <c r="AN5" s="6">
        <v>0.03</v>
      </c>
      <c r="AO5" s="6">
        <f t="shared" si="0"/>
        <v>3.7999999999999999E-2</v>
      </c>
      <c r="AP5" s="6"/>
      <c r="AQ5" s="3" t="s">
        <v>83</v>
      </c>
      <c r="AU5" s="21">
        <f t="shared" si="1"/>
        <v>720</v>
      </c>
      <c r="AV5" s="21">
        <f t="shared" si="2"/>
        <v>912</v>
      </c>
      <c r="AX5" s="24">
        <f t="shared" si="3"/>
        <v>910886.39999999991</v>
      </c>
      <c r="AY5" s="24">
        <f t="shared" si="4"/>
        <v>1153789.4399999999</v>
      </c>
    </row>
    <row r="6" spans="1:51" x14ac:dyDescent="0.6">
      <c r="A6" s="2" t="s">
        <v>62</v>
      </c>
      <c r="B6" s="2" t="s">
        <v>45</v>
      </c>
      <c r="C6" s="3" t="s">
        <v>63</v>
      </c>
      <c r="D6" s="3"/>
      <c r="E6" s="3" t="s">
        <v>64</v>
      </c>
      <c r="F6" s="3" t="s">
        <v>65</v>
      </c>
      <c r="G6" s="2" t="s">
        <v>66</v>
      </c>
      <c r="H6" s="3" t="s">
        <v>67</v>
      </c>
      <c r="I6" s="3" t="s">
        <v>50</v>
      </c>
      <c r="J6" s="3" t="s">
        <v>51</v>
      </c>
      <c r="K6" s="2" t="s">
        <v>68</v>
      </c>
      <c r="L6" s="2" t="s">
        <v>69</v>
      </c>
      <c r="M6" s="2" t="s">
        <v>91</v>
      </c>
      <c r="N6" s="3" t="s">
        <v>92</v>
      </c>
      <c r="O6" s="3" t="s">
        <v>93</v>
      </c>
      <c r="P6" s="3" t="s">
        <v>94</v>
      </c>
      <c r="Q6" s="4">
        <v>21000</v>
      </c>
      <c r="R6" s="11" t="s">
        <v>56</v>
      </c>
      <c r="S6" s="5">
        <v>1195.3</v>
      </c>
      <c r="T6" s="6">
        <v>3.7999999999999999E-2</v>
      </c>
      <c r="U6" s="5">
        <v>798</v>
      </c>
      <c r="V6" s="4">
        <v>953849</v>
      </c>
      <c r="W6" s="4"/>
      <c r="X6" s="3" t="s">
        <v>57</v>
      </c>
      <c r="Y6" s="3" t="s">
        <v>67</v>
      </c>
      <c r="Z6" s="3" t="s">
        <v>74</v>
      </c>
      <c r="AA6" s="3" t="s">
        <v>95</v>
      </c>
      <c r="AB6" s="3" t="s">
        <v>96</v>
      </c>
      <c r="AC6" s="3" t="s">
        <v>58</v>
      </c>
      <c r="AD6" s="3" t="s">
        <v>77</v>
      </c>
      <c r="AE6" s="3" t="s">
        <v>78</v>
      </c>
      <c r="AF6" s="3" t="s">
        <v>68</v>
      </c>
      <c r="AG6" s="3" t="s">
        <v>79</v>
      </c>
      <c r="AH6" s="3" t="s">
        <v>80</v>
      </c>
      <c r="AI6" s="2" t="s">
        <v>81</v>
      </c>
      <c r="AJ6" s="3" t="s">
        <v>82</v>
      </c>
      <c r="AK6" s="3"/>
      <c r="AL6" s="3"/>
      <c r="AM6" s="4"/>
      <c r="AN6" s="6">
        <v>0.03</v>
      </c>
      <c r="AO6" s="6">
        <f t="shared" si="0"/>
        <v>3.7999999999999999E-2</v>
      </c>
      <c r="AP6" s="6"/>
      <c r="AQ6" s="3" t="s">
        <v>83</v>
      </c>
      <c r="AU6" s="21">
        <f t="shared" si="1"/>
        <v>630</v>
      </c>
      <c r="AV6" s="21">
        <f t="shared" si="2"/>
        <v>798</v>
      </c>
      <c r="AX6" s="24">
        <f t="shared" si="3"/>
        <v>797025.6</v>
      </c>
      <c r="AY6" s="24">
        <f t="shared" si="4"/>
        <v>1009565.7599999999</v>
      </c>
    </row>
    <row r="7" spans="1:51" x14ac:dyDescent="0.6">
      <c r="A7" s="2" t="s">
        <v>62</v>
      </c>
      <c r="B7" s="2" t="s">
        <v>45</v>
      </c>
      <c r="C7" s="3" t="s">
        <v>63</v>
      </c>
      <c r="D7" s="3"/>
      <c r="E7" s="3" t="s">
        <v>64</v>
      </c>
      <c r="F7" s="3" t="s">
        <v>65</v>
      </c>
      <c r="G7" s="2" t="s">
        <v>66</v>
      </c>
      <c r="H7" s="3" t="s">
        <v>67</v>
      </c>
      <c r="I7" s="3" t="s">
        <v>50</v>
      </c>
      <c r="J7" s="3" t="s">
        <v>51</v>
      </c>
      <c r="K7" s="2" t="s">
        <v>68</v>
      </c>
      <c r="L7" s="2" t="s">
        <v>69</v>
      </c>
      <c r="M7" s="2" t="s">
        <v>91</v>
      </c>
      <c r="N7" s="3" t="s">
        <v>92</v>
      </c>
      <c r="O7" s="3" t="s">
        <v>93</v>
      </c>
      <c r="P7" s="3" t="s">
        <v>94</v>
      </c>
      <c r="Q7" s="4">
        <v>21000</v>
      </c>
      <c r="R7" s="11" t="s">
        <v>56</v>
      </c>
      <c r="S7" s="5">
        <v>1195.3</v>
      </c>
      <c r="T7" s="6">
        <v>3.7999999999999999E-2</v>
      </c>
      <c r="U7" s="5">
        <v>798</v>
      </c>
      <c r="V7" s="4">
        <v>953849</v>
      </c>
      <c r="W7" s="4"/>
      <c r="X7" s="3" t="s">
        <v>57</v>
      </c>
      <c r="Y7" s="3" t="s">
        <v>67</v>
      </c>
      <c r="Z7" s="3" t="s">
        <v>74</v>
      </c>
      <c r="AA7" s="3" t="s">
        <v>95</v>
      </c>
      <c r="AB7" s="3" t="s">
        <v>96</v>
      </c>
      <c r="AC7" s="3" t="s">
        <v>58</v>
      </c>
      <c r="AD7" s="3" t="s">
        <v>77</v>
      </c>
      <c r="AE7" s="3" t="s">
        <v>78</v>
      </c>
      <c r="AF7" s="3" t="s">
        <v>68</v>
      </c>
      <c r="AG7" s="3" t="s">
        <v>79</v>
      </c>
      <c r="AH7" s="3" t="s">
        <v>80</v>
      </c>
      <c r="AI7" s="2" t="s">
        <v>81</v>
      </c>
      <c r="AJ7" s="3" t="s">
        <v>82</v>
      </c>
      <c r="AK7" s="3"/>
      <c r="AL7" s="3"/>
      <c r="AM7" s="4"/>
      <c r="AN7" s="6">
        <v>0.03</v>
      </c>
      <c r="AO7" s="6">
        <f t="shared" si="0"/>
        <v>3.7999999999999999E-2</v>
      </c>
      <c r="AP7" s="6"/>
      <c r="AQ7" s="3" t="s">
        <v>83</v>
      </c>
      <c r="AU7" s="21">
        <f t="shared" si="1"/>
        <v>630</v>
      </c>
      <c r="AV7" s="21">
        <f t="shared" si="2"/>
        <v>798</v>
      </c>
      <c r="AX7" s="24">
        <f t="shared" si="3"/>
        <v>797025.6</v>
      </c>
      <c r="AY7" s="24">
        <f t="shared" si="4"/>
        <v>1009565.7599999999</v>
      </c>
    </row>
    <row r="8" spans="1:51" x14ac:dyDescent="0.6">
      <c r="A8" s="2" t="s">
        <v>62</v>
      </c>
      <c r="B8" s="2" t="s">
        <v>45</v>
      </c>
      <c r="C8" s="3" t="s">
        <v>63</v>
      </c>
      <c r="D8" s="3"/>
      <c r="E8" s="3" t="s">
        <v>64</v>
      </c>
      <c r="F8" s="3" t="s">
        <v>65</v>
      </c>
      <c r="G8" s="2" t="s">
        <v>66</v>
      </c>
      <c r="H8" s="3" t="s">
        <v>67</v>
      </c>
      <c r="I8" s="3" t="s">
        <v>50</v>
      </c>
      <c r="J8" s="3" t="s">
        <v>51</v>
      </c>
      <c r="K8" s="2" t="s">
        <v>68</v>
      </c>
      <c r="L8" s="2" t="s">
        <v>69</v>
      </c>
      <c r="M8" s="2" t="s">
        <v>91</v>
      </c>
      <c r="N8" s="3" t="s">
        <v>92</v>
      </c>
      <c r="O8" s="3" t="s">
        <v>93</v>
      </c>
      <c r="P8" s="3" t="s">
        <v>94</v>
      </c>
      <c r="Q8" s="4">
        <v>15000</v>
      </c>
      <c r="R8" s="11" t="s">
        <v>56</v>
      </c>
      <c r="S8" s="5">
        <v>1195.3</v>
      </c>
      <c r="T8" s="6">
        <v>3.7999999999999999E-2</v>
      </c>
      <c r="U8" s="5">
        <v>570</v>
      </c>
      <c r="V8" s="4">
        <v>681321</v>
      </c>
      <c r="W8" s="4"/>
      <c r="X8" s="3" t="s">
        <v>57</v>
      </c>
      <c r="Y8" s="3" t="s">
        <v>67</v>
      </c>
      <c r="Z8" s="3" t="s">
        <v>74</v>
      </c>
      <c r="AA8" s="3" t="s">
        <v>95</v>
      </c>
      <c r="AB8" s="3" t="s">
        <v>96</v>
      </c>
      <c r="AC8" s="3" t="s">
        <v>58</v>
      </c>
      <c r="AD8" s="3" t="s">
        <v>77</v>
      </c>
      <c r="AE8" s="3" t="s">
        <v>78</v>
      </c>
      <c r="AF8" s="3" t="s">
        <v>68</v>
      </c>
      <c r="AG8" s="3" t="s">
        <v>79</v>
      </c>
      <c r="AH8" s="3" t="s">
        <v>80</v>
      </c>
      <c r="AI8" s="2" t="s">
        <v>81</v>
      </c>
      <c r="AJ8" s="3" t="s">
        <v>82</v>
      </c>
      <c r="AK8" s="3"/>
      <c r="AL8" s="3"/>
      <c r="AM8" s="4"/>
      <c r="AN8" s="6">
        <v>0.03</v>
      </c>
      <c r="AO8" s="6">
        <f t="shared" si="0"/>
        <v>3.7999999999999999E-2</v>
      </c>
      <c r="AP8" s="6"/>
      <c r="AQ8" s="3" t="s">
        <v>83</v>
      </c>
      <c r="AU8" s="21">
        <f t="shared" si="1"/>
        <v>450</v>
      </c>
      <c r="AV8" s="21">
        <f t="shared" si="2"/>
        <v>570</v>
      </c>
      <c r="AX8" s="24">
        <f t="shared" si="3"/>
        <v>569304</v>
      </c>
      <c r="AY8" s="24">
        <f t="shared" si="4"/>
        <v>721118.39999999991</v>
      </c>
    </row>
    <row r="9" spans="1:51" x14ac:dyDescent="0.6">
      <c r="A9" s="2" t="s">
        <v>62</v>
      </c>
      <c r="B9" s="2" t="s">
        <v>45</v>
      </c>
      <c r="C9" s="3" t="s">
        <v>63</v>
      </c>
      <c r="D9" s="3"/>
      <c r="E9" s="3" t="s">
        <v>64</v>
      </c>
      <c r="F9" s="3" t="s">
        <v>65</v>
      </c>
      <c r="G9" s="2" t="s">
        <v>66</v>
      </c>
      <c r="H9" s="3" t="s">
        <v>67</v>
      </c>
      <c r="I9" s="3" t="s">
        <v>50</v>
      </c>
      <c r="J9" s="3" t="s">
        <v>51</v>
      </c>
      <c r="K9" s="2" t="s">
        <v>68</v>
      </c>
      <c r="L9" s="2" t="s">
        <v>69</v>
      </c>
      <c r="M9" s="2" t="s">
        <v>91</v>
      </c>
      <c r="N9" s="3" t="s">
        <v>92</v>
      </c>
      <c r="O9" s="3" t="s">
        <v>93</v>
      </c>
      <c r="P9" s="3" t="s">
        <v>94</v>
      </c>
      <c r="Q9" s="4">
        <v>15000</v>
      </c>
      <c r="R9" s="11" t="s">
        <v>56</v>
      </c>
      <c r="S9" s="5">
        <v>1195.3</v>
      </c>
      <c r="T9" s="6">
        <v>3.7999999999999999E-2</v>
      </c>
      <c r="U9" s="5">
        <v>570</v>
      </c>
      <c r="V9" s="4">
        <v>681321</v>
      </c>
      <c r="W9" s="4"/>
      <c r="X9" s="3" t="s">
        <v>57</v>
      </c>
      <c r="Y9" s="3" t="s">
        <v>67</v>
      </c>
      <c r="Z9" s="3" t="s">
        <v>74</v>
      </c>
      <c r="AA9" s="3" t="s">
        <v>95</v>
      </c>
      <c r="AB9" s="3" t="s">
        <v>96</v>
      </c>
      <c r="AC9" s="3" t="s">
        <v>58</v>
      </c>
      <c r="AD9" s="3" t="s">
        <v>77</v>
      </c>
      <c r="AE9" s="3" t="s">
        <v>78</v>
      </c>
      <c r="AF9" s="3" t="s">
        <v>68</v>
      </c>
      <c r="AG9" s="3" t="s">
        <v>79</v>
      </c>
      <c r="AH9" s="3" t="s">
        <v>80</v>
      </c>
      <c r="AI9" s="2" t="s">
        <v>81</v>
      </c>
      <c r="AJ9" s="3" t="s">
        <v>82</v>
      </c>
      <c r="AK9" s="3"/>
      <c r="AL9" s="3"/>
      <c r="AM9" s="4"/>
      <c r="AN9" s="6">
        <v>0.03</v>
      </c>
      <c r="AO9" s="6">
        <f t="shared" si="0"/>
        <v>3.7999999999999999E-2</v>
      </c>
      <c r="AP9" s="6"/>
      <c r="AQ9" s="3" t="s">
        <v>83</v>
      </c>
      <c r="AU9" s="21">
        <f t="shared" si="1"/>
        <v>450</v>
      </c>
      <c r="AV9" s="21">
        <f t="shared" si="2"/>
        <v>570</v>
      </c>
      <c r="AX9" s="24">
        <f t="shared" si="3"/>
        <v>569304</v>
      </c>
      <c r="AY9" s="24">
        <f t="shared" si="4"/>
        <v>721118.39999999991</v>
      </c>
    </row>
    <row r="10" spans="1:51" x14ac:dyDescent="0.6">
      <c r="A10" s="2" t="s">
        <v>62</v>
      </c>
      <c r="B10" s="2" t="s">
        <v>45</v>
      </c>
      <c r="C10" s="3" t="s">
        <v>63</v>
      </c>
      <c r="D10" s="3"/>
      <c r="E10" s="3" t="s">
        <v>97</v>
      </c>
      <c r="F10" s="3" t="s">
        <v>65</v>
      </c>
      <c r="G10" s="2" t="s">
        <v>66</v>
      </c>
      <c r="H10" s="3" t="s">
        <v>67</v>
      </c>
      <c r="I10" s="3" t="s">
        <v>50</v>
      </c>
      <c r="J10" s="3" t="s">
        <v>51</v>
      </c>
      <c r="K10" s="2" t="s">
        <v>68</v>
      </c>
      <c r="L10" s="2" t="s">
        <v>69</v>
      </c>
      <c r="M10" s="2" t="s">
        <v>84</v>
      </c>
      <c r="N10" s="3" t="s">
        <v>85</v>
      </c>
      <c r="O10" s="3" t="s">
        <v>86</v>
      </c>
      <c r="P10" s="3" t="s">
        <v>87</v>
      </c>
      <c r="Q10" s="4">
        <v>24000</v>
      </c>
      <c r="R10" s="11" t="s">
        <v>56</v>
      </c>
      <c r="S10" s="5">
        <v>1195.3</v>
      </c>
      <c r="T10" s="6">
        <v>3.3000000000000002E-2</v>
      </c>
      <c r="U10" s="5">
        <v>792</v>
      </c>
      <c r="V10" s="4">
        <v>949085</v>
      </c>
      <c r="W10" s="4"/>
      <c r="X10" s="3" t="s">
        <v>57</v>
      </c>
      <c r="Y10" s="3" t="s">
        <v>67</v>
      </c>
      <c r="Z10" s="3" t="s">
        <v>88</v>
      </c>
      <c r="AA10" s="3" t="s">
        <v>89</v>
      </c>
      <c r="AB10" s="3" t="s">
        <v>90</v>
      </c>
      <c r="AC10" s="3" t="s">
        <v>58</v>
      </c>
      <c r="AD10" s="3" t="s">
        <v>77</v>
      </c>
      <c r="AE10" s="3" t="s">
        <v>78</v>
      </c>
      <c r="AF10" s="3" t="s">
        <v>68</v>
      </c>
      <c r="AG10" s="3" t="s">
        <v>79</v>
      </c>
      <c r="AH10" s="3" t="s">
        <v>80</v>
      </c>
      <c r="AI10" s="2" t="s">
        <v>98</v>
      </c>
      <c r="AJ10" s="3" t="s">
        <v>99</v>
      </c>
      <c r="AK10" s="3"/>
      <c r="AL10" s="3"/>
      <c r="AM10" s="4"/>
      <c r="AN10" s="6">
        <v>2.5000000000000001E-2</v>
      </c>
      <c r="AO10" s="6">
        <f t="shared" si="0"/>
        <v>3.3000000000000002E-2</v>
      </c>
      <c r="AP10" s="6"/>
      <c r="AQ10" s="3" t="s">
        <v>83</v>
      </c>
      <c r="AU10" s="21">
        <f t="shared" si="1"/>
        <v>600</v>
      </c>
      <c r="AV10" s="21">
        <f t="shared" si="2"/>
        <v>792</v>
      </c>
      <c r="AX10" s="24">
        <f t="shared" si="3"/>
        <v>759071.99999999988</v>
      </c>
      <c r="AY10" s="24">
        <f t="shared" si="4"/>
        <v>1001975.0399999999</v>
      </c>
    </row>
    <row r="11" spans="1:51" x14ac:dyDescent="0.6">
      <c r="A11" s="2" t="s">
        <v>62</v>
      </c>
      <c r="B11" s="2" t="s">
        <v>45</v>
      </c>
      <c r="C11" s="3" t="s">
        <v>63</v>
      </c>
      <c r="D11" s="3"/>
      <c r="E11" s="3" t="s">
        <v>97</v>
      </c>
      <c r="F11" s="3" t="s">
        <v>65</v>
      </c>
      <c r="G11" s="2" t="s">
        <v>66</v>
      </c>
      <c r="H11" s="3" t="s">
        <v>67</v>
      </c>
      <c r="I11" s="3" t="s">
        <v>50</v>
      </c>
      <c r="J11" s="3" t="s">
        <v>51</v>
      </c>
      <c r="K11" s="2" t="s">
        <v>68</v>
      </c>
      <c r="L11" s="2" t="s">
        <v>69</v>
      </c>
      <c r="M11" s="2" t="s">
        <v>84</v>
      </c>
      <c r="N11" s="3" t="s">
        <v>85</v>
      </c>
      <c r="O11" s="3" t="s">
        <v>86</v>
      </c>
      <c r="P11" s="3" t="s">
        <v>87</v>
      </c>
      <c r="Q11" s="4">
        <v>21000</v>
      </c>
      <c r="R11" s="11" t="s">
        <v>56</v>
      </c>
      <c r="S11" s="5">
        <v>1195.3</v>
      </c>
      <c r="T11" s="6">
        <v>3.3000000000000002E-2</v>
      </c>
      <c r="U11" s="5">
        <v>693</v>
      </c>
      <c r="V11" s="4">
        <v>830450</v>
      </c>
      <c r="W11" s="4"/>
      <c r="X11" s="3" t="s">
        <v>57</v>
      </c>
      <c r="Y11" s="3" t="s">
        <v>67</v>
      </c>
      <c r="Z11" s="3" t="s">
        <v>88</v>
      </c>
      <c r="AA11" s="3" t="s">
        <v>89</v>
      </c>
      <c r="AB11" s="3" t="s">
        <v>90</v>
      </c>
      <c r="AC11" s="3" t="s">
        <v>58</v>
      </c>
      <c r="AD11" s="3" t="s">
        <v>77</v>
      </c>
      <c r="AE11" s="3" t="s">
        <v>78</v>
      </c>
      <c r="AF11" s="3" t="s">
        <v>68</v>
      </c>
      <c r="AG11" s="3" t="s">
        <v>79</v>
      </c>
      <c r="AH11" s="3" t="s">
        <v>80</v>
      </c>
      <c r="AI11" s="2" t="s">
        <v>98</v>
      </c>
      <c r="AJ11" s="3" t="s">
        <v>99</v>
      </c>
      <c r="AK11" s="3"/>
      <c r="AL11" s="3"/>
      <c r="AM11" s="4"/>
      <c r="AN11" s="6">
        <v>2.5000000000000001E-2</v>
      </c>
      <c r="AO11" s="6">
        <f t="shared" si="0"/>
        <v>3.3000000000000002E-2</v>
      </c>
      <c r="AP11" s="6"/>
      <c r="AQ11" s="3" t="s">
        <v>83</v>
      </c>
      <c r="AU11" s="21">
        <f t="shared" si="1"/>
        <v>525</v>
      </c>
      <c r="AV11" s="21">
        <f t="shared" si="2"/>
        <v>693</v>
      </c>
      <c r="AX11" s="24">
        <f t="shared" si="3"/>
        <v>664188</v>
      </c>
      <c r="AY11" s="24">
        <f t="shared" si="4"/>
        <v>876728.15999999992</v>
      </c>
    </row>
    <row r="12" spans="1:51" x14ac:dyDescent="0.6">
      <c r="A12" s="2" t="s">
        <v>62</v>
      </c>
      <c r="B12" s="2" t="s">
        <v>45</v>
      </c>
      <c r="C12" s="3" t="s">
        <v>63</v>
      </c>
      <c r="D12" s="3"/>
      <c r="E12" s="3" t="s">
        <v>97</v>
      </c>
      <c r="F12" s="3" t="s">
        <v>65</v>
      </c>
      <c r="G12" s="2" t="s">
        <v>66</v>
      </c>
      <c r="H12" s="3" t="s">
        <v>67</v>
      </c>
      <c r="I12" s="3" t="s">
        <v>50</v>
      </c>
      <c r="J12" s="3" t="s">
        <v>51</v>
      </c>
      <c r="K12" s="2" t="s">
        <v>68</v>
      </c>
      <c r="L12" s="2" t="s">
        <v>69</v>
      </c>
      <c r="M12" s="2" t="s">
        <v>84</v>
      </c>
      <c r="N12" s="3" t="s">
        <v>85</v>
      </c>
      <c r="O12" s="3" t="s">
        <v>86</v>
      </c>
      <c r="P12" s="3" t="s">
        <v>87</v>
      </c>
      <c r="Q12" s="4">
        <v>15000</v>
      </c>
      <c r="R12" s="11" t="s">
        <v>56</v>
      </c>
      <c r="S12" s="5">
        <v>1195.3</v>
      </c>
      <c r="T12" s="6">
        <v>3.3000000000000002E-2</v>
      </c>
      <c r="U12" s="5">
        <v>495</v>
      </c>
      <c r="V12" s="4">
        <v>593178</v>
      </c>
      <c r="W12" s="4"/>
      <c r="X12" s="3" t="s">
        <v>57</v>
      </c>
      <c r="Y12" s="3" t="s">
        <v>67</v>
      </c>
      <c r="Z12" s="3" t="s">
        <v>88</v>
      </c>
      <c r="AA12" s="3" t="s">
        <v>89</v>
      </c>
      <c r="AB12" s="3" t="s">
        <v>90</v>
      </c>
      <c r="AC12" s="3" t="s">
        <v>58</v>
      </c>
      <c r="AD12" s="3" t="s">
        <v>77</v>
      </c>
      <c r="AE12" s="3" t="s">
        <v>78</v>
      </c>
      <c r="AF12" s="3" t="s">
        <v>68</v>
      </c>
      <c r="AG12" s="3" t="s">
        <v>79</v>
      </c>
      <c r="AH12" s="3" t="s">
        <v>80</v>
      </c>
      <c r="AI12" s="2" t="s">
        <v>98</v>
      </c>
      <c r="AJ12" s="3" t="s">
        <v>99</v>
      </c>
      <c r="AK12" s="3"/>
      <c r="AL12" s="3"/>
      <c r="AM12" s="4"/>
      <c r="AN12" s="6">
        <v>2.5000000000000001E-2</v>
      </c>
      <c r="AO12" s="6">
        <f t="shared" si="0"/>
        <v>3.3000000000000002E-2</v>
      </c>
      <c r="AP12" s="6"/>
      <c r="AQ12" s="3" t="s">
        <v>83</v>
      </c>
      <c r="AU12" s="21">
        <f t="shared" si="1"/>
        <v>375</v>
      </c>
      <c r="AV12" s="21">
        <f t="shared" si="2"/>
        <v>495</v>
      </c>
      <c r="AX12" s="24">
        <f t="shared" si="3"/>
        <v>474419.99999999994</v>
      </c>
      <c r="AY12" s="24">
        <f t="shared" si="4"/>
        <v>626234.39999999991</v>
      </c>
    </row>
    <row r="13" spans="1:51" x14ac:dyDescent="0.6">
      <c r="A13" s="2" t="s">
        <v>62</v>
      </c>
      <c r="B13" s="2" t="s">
        <v>45</v>
      </c>
      <c r="C13" s="3" t="s">
        <v>63</v>
      </c>
      <c r="D13" s="3"/>
      <c r="E13" s="3" t="s">
        <v>97</v>
      </c>
      <c r="F13" s="3" t="s">
        <v>65</v>
      </c>
      <c r="G13" s="2" t="s">
        <v>66</v>
      </c>
      <c r="H13" s="3" t="s">
        <v>67</v>
      </c>
      <c r="I13" s="3" t="s">
        <v>50</v>
      </c>
      <c r="J13" s="3" t="s">
        <v>51</v>
      </c>
      <c r="K13" s="2" t="s">
        <v>68</v>
      </c>
      <c r="L13" s="2" t="s">
        <v>69</v>
      </c>
      <c r="M13" s="2" t="s">
        <v>84</v>
      </c>
      <c r="N13" s="3" t="s">
        <v>85</v>
      </c>
      <c r="O13" s="3" t="s">
        <v>86</v>
      </c>
      <c r="P13" s="3" t="s">
        <v>87</v>
      </c>
      <c r="Q13" s="4">
        <v>9000</v>
      </c>
      <c r="R13" s="11" t="s">
        <v>56</v>
      </c>
      <c r="S13" s="5">
        <v>1195.3</v>
      </c>
      <c r="T13" s="6">
        <v>3.3000000000000002E-2</v>
      </c>
      <c r="U13" s="5">
        <v>297</v>
      </c>
      <c r="V13" s="4">
        <v>355907</v>
      </c>
      <c r="W13" s="4"/>
      <c r="X13" s="3" t="s">
        <v>57</v>
      </c>
      <c r="Y13" s="3" t="s">
        <v>67</v>
      </c>
      <c r="Z13" s="3" t="s">
        <v>88</v>
      </c>
      <c r="AA13" s="3" t="s">
        <v>89</v>
      </c>
      <c r="AB13" s="3" t="s">
        <v>90</v>
      </c>
      <c r="AC13" s="3" t="s">
        <v>58</v>
      </c>
      <c r="AD13" s="3" t="s">
        <v>77</v>
      </c>
      <c r="AE13" s="3" t="s">
        <v>78</v>
      </c>
      <c r="AF13" s="3" t="s">
        <v>68</v>
      </c>
      <c r="AG13" s="3" t="s">
        <v>79</v>
      </c>
      <c r="AH13" s="3" t="s">
        <v>80</v>
      </c>
      <c r="AI13" s="2" t="s">
        <v>98</v>
      </c>
      <c r="AJ13" s="3" t="s">
        <v>99</v>
      </c>
      <c r="AK13" s="3"/>
      <c r="AL13" s="3"/>
      <c r="AM13" s="4"/>
      <c r="AN13" s="6">
        <v>2.5000000000000001E-2</v>
      </c>
      <c r="AO13" s="6">
        <f t="shared" si="0"/>
        <v>3.3000000000000002E-2</v>
      </c>
      <c r="AP13" s="6"/>
      <c r="AQ13" s="3" t="s">
        <v>83</v>
      </c>
      <c r="AU13" s="21">
        <f t="shared" si="1"/>
        <v>225</v>
      </c>
      <c r="AV13" s="21">
        <f t="shared" si="2"/>
        <v>297</v>
      </c>
      <c r="AX13" s="24">
        <f t="shared" si="3"/>
        <v>284652</v>
      </c>
      <c r="AY13" s="24">
        <f t="shared" si="4"/>
        <v>375740.63999999996</v>
      </c>
    </row>
    <row r="14" spans="1:51" x14ac:dyDescent="0.6">
      <c r="A14" s="2" t="s">
        <v>62</v>
      </c>
      <c r="B14" s="2" t="s">
        <v>45</v>
      </c>
      <c r="C14" s="3" t="s">
        <v>63</v>
      </c>
      <c r="D14" s="3"/>
      <c r="E14" s="3" t="s">
        <v>97</v>
      </c>
      <c r="F14" s="3" t="s">
        <v>65</v>
      </c>
      <c r="G14" s="2" t="s">
        <v>66</v>
      </c>
      <c r="H14" s="3" t="s">
        <v>67</v>
      </c>
      <c r="I14" s="3" t="s">
        <v>50</v>
      </c>
      <c r="J14" s="3" t="s">
        <v>51</v>
      </c>
      <c r="K14" s="2" t="s">
        <v>68</v>
      </c>
      <c r="L14" s="2" t="s">
        <v>69</v>
      </c>
      <c r="M14" s="2" t="s">
        <v>84</v>
      </c>
      <c r="N14" s="3" t="s">
        <v>85</v>
      </c>
      <c r="O14" s="3" t="s">
        <v>86</v>
      </c>
      <c r="P14" s="3" t="s">
        <v>87</v>
      </c>
      <c r="Q14" s="4">
        <v>3000</v>
      </c>
      <c r="R14" s="11" t="s">
        <v>56</v>
      </c>
      <c r="S14" s="5">
        <v>1195.3</v>
      </c>
      <c r="T14" s="6">
        <v>3.3000000000000002E-2</v>
      </c>
      <c r="U14" s="5">
        <v>99</v>
      </c>
      <c r="V14" s="4">
        <v>118636</v>
      </c>
      <c r="W14" s="4"/>
      <c r="X14" s="3" t="s">
        <v>57</v>
      </c>
      <c r="Y14" s="3" t="s">
        <v>67</v>
      </c>
      <c r="Z14" s="3" t="s">
        <v>88</v>
      </c>
      <c r="AA14" s="3" t="s">
        <v>89</v>
      </c>
      <c r="AB14" s="3" t="s">
        <v>90</v>
      </c>
      <c r="AC14" s="3" t="s">
        <v>58</v>
      </c>
      <c r="AD14" s="3" t="s">
        <v>77</v>
      </c>
      <c r="AE14" s="3" t="s">
        <v>78</v>
      </c>
      <c r="AF14" s="3" t="s">
        <v>68</v>
      </c>
      <c r="AG14" s="3" t="s">
        <v>79</v>
      </c>
      <c r="AH14" s="3" t="s">
        <v>80</v>
      </c>
      <c r="AI14" s="2" t="s">
        <v>98</v>
      </c>
      <c r="AJ14" s="3" t="s">
        <v>99</v>
      </c>
      <c r="AK14" s="3"/>
      <c r="AL14" s="3"/>
      <c r="AM14" s="4"/>
      <c r="AN14" s="6">
        <v>2.5000000000000001E-2</v>
      </c>
      <c r="AO14" s="6">
        <f t="shared" si="0"/>
        <v>3.3000000000000002E-2</v>
      </c>
      <c r="AP14" s="6"/>
      <c r="AQ14" s="3" t="s">
        <v>83</v>
      </c>
      <c r="AU14" s="21">
        <f t="shared" si="1"/>
        <v>75</v>
      </c>
      <c r="AV14" s="21">
        <f t="shared" si="2"/>
        <v>99</v>
      </c>
      <c r="AX14" s="24">
        <f t="shared" si="3"/>
        <v>94883.999999999985</v>
      </c>
      <c r="AY14" s="24">
        <f t="shared" si="4"/>
        <v>125246.87999999999</v>
      </c>
    </row>
    <row r="15" spans="1:51" x14ac:dyDescent="0.6">
      <c r="A15" s="2" t="s">
        <v>62</v>
      </c>
      <c r="B15" s="2" t="s">
        <v>45</v>
      </c>
      <c r="C15" s="3" t="s">
        <v>63</v>
      </c>
      <c r="D15" s="3"/>
      <c r="E15" s="3" t="s">
        <v>100</v>
      </c>
      <c r="F15" s="3" t="s">
        <v>65</v>
      </c>
      <c r="G15" s="2" t="s">
        <v>66</v>
      </c>
      <c r="H15" s="3" t="s">
        <v>67</v>
      </c>
      <c r="I15" s="3" t="s">
        <v>50</v>
      </c>
      <c r="J15" s="3" t="s">
        <v>51</v>
      </c>
      <c r="K15" s="2" t="s">
        <v>68</v>
      </c>
      <c r="L15" s="2" t="s">
        <v>69</v>
      </c>
      <c r="M15" s="2" t="s">
        <v>84</v>
      </c>
      <c r="N15" s="3" t="s">
        <v>85</v>
      </c>
      <c r="O15" s="3" t="s">
        <v>86</v>
      </c>
      <c r="P15" s="3" t="s">
        <v>87</v>
      </c>
      <c r="Q15" s="4">
        <v>3000</v>
      </c>
      <c r="R15" s="11" t="s">
        <v>56</v>
      </c>
      <c r="S15" s="5">
        <v>1195.3</v>
      </c>
      <c r="T15" s="6">
        <v>3.3000000000000002E-2</v>
      </c>
      <c r="U15" s="5">
        <v>99</v>
      </c>
      <c r="V15" s="4">
        <v>118636</v>
      </c>
      <c r="W15" s="4"/>
      <c r="X15" s="3" t="s">
        <v>57</v>
      </c>
      <c r="Y15" s="3" t="s">
        <v>67</v>
      </c>
      <c r="Z15" s="3" t="s">
        <v>88</v>
      </c>
      <c r="AA15" s="3" t="s">
        <v>89</v>
      </c>
      <c r="AB15" s="3" t="s">
        <v>90</v>
      </c>
      <c r="AC15" s="3" t="s">
        <v>58</v>
      </c>
      <c r="AD15" s="3" t="s">
        <v>77</v>
      </c>
      <c r="AE15" s="3"/>
      <c r="AF15" s="3" t="s">
        <v>68</v>
      </c>
      <c r="AG15" s="3" t="s">
        <v>79</v>
      </c>
      <c r="AH15" s="3" t="s">
        <v>80</v>
      </c>
      <c r="AI15" s="2" t="s">
        <v>101</v>
      </c>
      <c r="AJ15" s="3" t="s">
        <v>102</v>
      </c>
      <c r="AK15" s="3"/>
      <c r="AL15" s="3"/>
      <c r="AM15" s="4"/>
      <c r="AN15" s="6">
        <v>2.5000000000000001E-2</v>
      </c>
      <c r="AO15" s="6">
        <f t="shared" si="0"/>
        <v>3.3000000000000002E-2</v>
      </c>
      <c r="AP15" s="6"/>
      <c r="AQ15" s="3" t="s">
        <v>83</v>
      </c>
      <c r="AU15" s="21">
        <f t="shared" si="1"/>
        <v>75</v>
      </c>
      <c r="AV15" s="21">
        <f t="shared" si="2"/>
        <v>99</v>
      </c>
      <c r="AX15" s="24">
        <f t="shared" si="3"/>
        <v>94883.999999999985</v>
      </c>
      <c r="AY15" s="24">
        <f t="shared" si="4"/>
        <v>125246.87999999999</v>
      </c>
    </row>
    <row r="16" spans="1:51" x14ac:dyDescent="0.6">
      <c r="A16" s="2" t="s">
        <v>103</v>
      </c>
      <c r="B16" s="2" t="s">
        <v>45</v>
      </c>
      <c r="C16" s="3" t="s">
        <v>104</v>
      </c>
      <c r="D16" s="3"/>
      <c r="E16" s="3" t="s">
        <v>105</v>
      </c>
      <c r="F16" s="3" t="s">
        <v>106</v>
      </c>
      <c r="G16" s="2" t="s">
        <v>107</v>
      </c>
      <c r="H16" s="3" t="s">
        <v>108</v>
      </c>
      <c r="I16" s="3" t="s">
        <v>50</v>
      </c>
      <c r="J16" s="3" t="s">
        <v>109</v>
      </c>
      <c r="K16" s="2" t="s">
        <v>110</v>
      </c>
      <c r="L16" s="2" t="s">
        <v>110</v>
      </c>
      <c r="M16" s="2" t="s">
        <v>111</v>
      </c>
      <c r="N16" s="3" t="s">
        <v>112</v>
      </c>
      <c r="O16" s="3" t="s">
        <v>113</v>
      </c>
      <c r="P16" s="3" t="s">
        <v>114</v>
      </c>
      <c r="Q16" s="4">
        <v>500</v>
      </c>
      <c r="R16" s="11" t="s">
        <v>56</v>
      </c>
      <c r="S16" s="5">
        <v>1269.8800000000001</v>
      </c>
      <c r="T16" s="6">
        <v>5.8000000000000003E-2</v>
      </c>
      <c r="U16" s="5">
        <v>29</v>
      </c>
      <c r="V16" s="4">
        <v>36827</v>
      </c>
      <c r="W16" s="4"/>
      <c r="X16" s="3" t="s">
        <v>115</v>
      </c>
      <c r="Y16" s="3" t="s">
        <v>116</v>
      </c>
      <c r="Z16" s="3" t="s">
        <v>88</v>
      </c>
      <c r="AA16" s="3" t="s">
        <v>117</v>
      </c>
      <c r="AB16" s="3" t="s">
        <v>118</v>
      </c>
      <c r="AC16" s="3" t="s">
        <v>58</v>
      </c>
      <c r="AD16" s="3"/>
      <c r="AE16" s="3"/>
      <c r="AF16" s="3" t="s">
        <v>119</v>
      </c>
      <c r="AG16" s="3" t="s">
        <v>120</v>
      </c>
      <c r="AH16" s="3" t="s">
        <v>80</v>
      </c>
      <c r="AI16" s="2" t="s">
        <v>121</v>
      </c>
      <c r="AJ16" s="3" t="s">
        <v>122</v>
      </c>
      <c r="AK16" s="3"/>
      <c r="AL16" s="3"/>
      <c r="AM16" s="4"/>
      <c r="AN16" s="6">
        <v>5.2999999999999999E-2</v>
      </c>
      <c r="AO16" s="6">
        <f t="shared" si="0"/>
        <v>5.8000000000000003E-2</v>
      </c>
      <c r="AP16" s="6"/>
      <c r="AQ16" s="3" t="s">
        <v>123</v>
      </c>
      <c r="AU16" s="21">
        <f t="shared" si="1"/>
        <v>26.5</v>
      </c>
      <c r="AV16" s="21">
        <f t="shared" si="2"/>
        <v>29</v>
      </c>
      <c r="AX16" s="24">
        <f t="shared" si="3"/>
        <v>33525.68</v>
      </c>
      <c r="AY16" s="24">
        <f t="shared" si="4"/>
        <v>36688.479999999996</v>
      </c>
    </row>
    <row r="17" spans="1:51" x14ac:dyDescent="0.6">
      <c r="A17" s="2" t="s">
        <v>103</v>
      </c>
      <c r="B17" s="2" t="s">
        <v>45</v>
      </c>
      <c r="C17" s="3" t="s">
        <v>104</v>
      </c>
      <c r="D17" s="3"/>
      <c r="E17" s="3" t="s">
        <v>124</v>
      </c>
      <c r="F17" s="3" t="s">
        <v>106</v>
      </c>
      <c r="G17" s="2" t="s">
        <v>107</v>
      </c>
      <c r="H17" s="3" t="s">
        <v>108</v>
      </c>
      <c r="I17" s="3" t="s">
        <v>50</v>
      </c>
      <c r="J17" s="3" t="s">
        <v>109</v>
      </c>
      <c r="K17" s="2" t="s">
        <v>110</v>
      </c>
      <c r="L17" s="2" t="s">
        <v>110</v>
      </c>
      <c r="M17" s="2" t="s">
        <v>111</v>
      </c>
      <c r="N17" s="3" t="s">
        <v>112</v>
      </c>
      <c r="O17" s="3" t="s">
        <v>113</v>
      </c>
      <c r="P17" s="3" t="s">
        <v>114</v>
      </c>
      <c r="Q17" s="4">
        <v>1500</v>
      </c>
      <c r="R17" s="11" t="s">
        <v>56</v>
      </c>
      <c r="S17" s="5">
        <v>1269.8800000000001</v>
      </c>
      <c r="T17" s="6">
        <v>5.8000000000000003E-2</v>
      </c>
      <c r="U17" s="5">
        <v>87</v>
      </c>
      <c r="V17" s="4">
        <v>107214</v>
      </c>
      <c r="W17" s="4"/>
      <c r="X17" s="3" t="s">
        <v>115</v>
      </c>
      <c r="Y17" s="3" t="s">
        <v>116</v>
      </c>
      <c r="Z17" s="3" t="s">
        <v>88</v>
      </c>
      <c r="AA17" s="3" t="s">
        <v>117</v>
      </c>
      <c r="AB17" s="3" t="s">
        <v>118</v>
      </c>
      <c r="AC17" s="3" t="s">
        <v>58</v>
      </c>
      <c r="AD17" s="3"/>
      <c r="AE17" s="3"/>
      <c r="AF17" s="3" t="s">
        <v>119</v>
      </c>
      <c r="AG17" s="3" t="s">
        <v>120</v>
      </c>
      <c r="AH17" s="3" t="s">
        <v>80</v>
      </c>
      <c r="AI17" s="2" t="s">
        <v>125</v>
      </c>
      <c r="AJ17" s="3" t="s">
        <v>126</v>
      </c>
      <c r="AK17" s="3"/>
      <c r="AL17" s="3"/>
      <c r="AM17" s="4"/>
      <c r="AN17" s="6">
        <v>5.2999999999999999E-2</v>
      </c>
      <c r="AO17" s="6">
        <f t="shared" si="0"/>
        <v>5.8000000000000003E-2</v>
      </c>
      <c r="AP17" s="6"/>
      <c r="AQ17" s="3" t="s">
        <v>123</v>
      </c>
      <c r="AU17" s="21">
        <f t="shared" si="1"/>
        <v>79.5</v>
      </c>
      <c r="AV17" s="21">
        <f t="shared" si="2"/>
        <v>87</v>
      </c>
      <c r="AX17" s="24">
        <f t="shared" si="3"/>
        <v>100577.04</v>
      </c>
      <c r="AY17" s="24">
        <f t="shared" si="4"/>
        <v>110065.43999999999</v>
      </c>
    </row>
    <row r="18" spans="1:51" x14ac:dyDescent="0.6">
      <c r="A18" s="2" t="s">
        <v>103</v>
      </c>
      <c r="B18" s="2" t="s">
        <v>45</v>
      </c>
      <c r="C18" s="3" t="s">
        <v>104</v>
      </c>
      <c r="D18" s="3"/>
      <c r="E18" s="3" t="s">
        <v>127</v>
      </c>
      <c r="F18" s="3" t="s">
        <v>106</v>
      </c>
      <c r="G18" s="2" t="s">
        <v>107</v>
      </c>
      <c r="H18" s="3" t="s">
        <v>108</v>
      </c>
      <c r="I18" s="3" t="s">
        <v>50</v>
      </c>
      <c r="J18" s="3" t="s">
        <v>109</v>
      </c>
      <c r="K18" s="2" t="s">
        <v>110</v>
      </c>
      <c r="L18" s="2" t="s">
        <v>110</v>
      </c>
      <c r="M18" s="2" t="s">
        <v>128</v>
      </c>
      <c r="N18" s="3" t="s">
        <v>129</v>
      </c>
      <c r="O18" s="3" t="s">
        <v>130</v>
      </c>
      <c r="P18" s="3" t="s">
        <v>131</v>
      </c>
      <c r="Q18" s="4">
        <v>378000</v>
      </c>
      <c r="R18" s="11" t="s">
        <v>56</v>
      </c>
      <c r="S18" s="5">
        <v>1269.8800000000001</v>
      </c>
      <c r="T18" s="6">
        <v>2.0899999999999998E-2</v>
      </c>
      <c r="U18" s="5">
        <v>7900.2</v>
      </c>
      <c r="V18" s="4">
        <v>10032306</v>
      </c>
      <c r="W18" s="4"/>
      <c r="X18" s="3" t="s">
        <v>115</v>
      </c>
      <c r="Y18" s="3" t="s">
        <v>116</v>
      </c>
      <c r="Z18" s="3" t="s">
        <v>74</v>
      </c>
      <c r="AA18" s="3" t="s">
        <v>132</v>
      </c>
      <c r="AB18" s="3" t="s">
        <v>96</v>
      </c>
      <c r="AC18" s="3" t="s">
        <v>58</v>
      </c>
      <c r="AD18" s="3"/>
      <c r="AE18" s="3"/>
      <c r="AF18" s="3" t="s">
        <v>119</v>
      </c>
      <c r="AG18" s="3" t="s">
        <v>120</v>
      </c>
      <c r="AH18" s="3" t="s">
        <v>80</v>
      </c>
      <c r="AI18" s="2" t="s">
        <v>133</v>
      </c>
      <c r="AJ18" s="3" t="s">
        <v>134</v>
      </c>
      <c r="AK18" s="3"/>
      <c r="AL18" s="3"/>
      <c r="AM18" s="4"/>
      <c r="AN18" s="6">
        <v>1.9E-2</v>
      </c>
      <c r="AO18" s="6">
        <f t="shared" si="0"/>
        <v>2.0899999999999998E-2</v>
      </c>
      <c r="AP18" s="6"/>
      <c r="AQ18" s="3" t="s">
        <v>135</v>
      </c>
      <c r="AU18" s="21">
        <f t="shared" si="1"/>
        <v>7182</v>
      </c>
      <c r="AV18" s="21">
        <f t="shared" si="2"/>
        <v>7900.2</v>
      </c>
      <c r="AX18" s="24">
        <f t="shared" si="3"/>
        <v>9086091.8399999999</v>
      </c>
      <c r="AY18" s="24">
        <f t="shared" si="4"/>
        <v>9994701.0239999983</v>
      </c>
    </row>
    <row r="19" spans="1:51" x14ac:dyDescent="0.6">
      <c r="A19" s="2" t="s">
        <v>103</v>
      </c>
      <c r="B19" s="2" t="s">
        <v>45</v>
      </c>
      <c r="C19" s="3" t="s">
        <v>104</v>
      </c>
      <c r="D19" s="3"/>
      <c r="E19" s="3" t="s">
        <v>136</v>
      </c>
      <c r="F19" s="3" t="s">
        <v>106</v>
      </c>
      <c r="G19" s="2" t="s">
        <v>107</v>
      </c>
      <c r="H19" s="3" t="s">
        <v>108</v>
      </c>
      <c r="I19" s="3" t="s">
        <v>50</v>
      </c>
      <c r="J19" s="3" t="s">
        <v>109</v>
      </c>
      <c r="K19" s="2" t="s">
        <v>110</v>
      </c>
      <c r="L19" s="2" t="s">
        <v>110</v>
      </c>
      <c r="M19" s="2" t="s">
        <v>128</v>
      </c>
      <c r="N19" s="3" t="s">
        <v>129</v>
      </c>
      <c r="O19" s="3" t="s">
        <v>130</v>
      </c>
      <c r="P19" s="3" t="s">
        <v>131</v>
      </c>
      <c r="Q19" s="4">
        <v>21000</v>
      </c>
      <c r="R19" s="11" t="s">
        <v>56</v>
      </c>
      <c r="S19" s="5">
        <v>1269.8800000000001</v>
      </c>
      <c r="T19" s="6">
        <v>2.0899999999999998E-2</v>
      </c>
      <c r="U19" s="5">
        <v>438.9</v>
      </c>
      <c r="V19" s="4">
        <v>557350</v>
      </c>
      <c r="W19" s="4"/>
      <c r="X19" s="3" t="s">
        <v>115</v>
      </c>
      <c r="Y19" s="3" t="s">
        <v>116</v>
      </c>
      <c r="Z19" s="3" t="s">
        <v>74</v>
      </c>
      <c r="AA19" s="3" t="s">
        <v>132</v>
      </c>
      <c r="AB19" s="3" t="s">
        <v>96</v>
      </c>
      <c r="AC19" s="3" t="s">
        <v>58</v>
      </c>
      <c r="AD19" s="3"/>
      <c r="AE19" s="3"/>
      <c r="AF19" s="3" t="s">
        <v>119</v>
      </c>
      <c r="AG19" s="3" t="s">
        <v>120</v>
      </c>
      <c r="AH19" s="3" t="s">
        <v>80</v>
      </c>
      <c r="AI19" s="2" t="s">
        <v>137</v>
      </c>
      <c r="AJ19" s="3" t="s">
        <v>138</v>
      </c>
      <c r="AK19" s="3"/>
      <c r="AL19" s="3"/>
      <c r="AM19" s="4"/>
      <c r="AN19" s="6">
        <v>1.9E-2</v>
      </c>
      <c r="AO19" s="6">
        <f t="shared" si="0"/>
        <v>2.0899999999999998E-2</v>
      </c>
      <c r="AP19" s="6"/>
      <c r="AQ19" s="3" t="s">
        <v>135</v>
      </c>
      <c r="AU19" s="21">
        <f t="shared" si="1"/>
        <v>399</v>
      </c>
      <c r="AV19" s="21">
        <f t="shared" si="2"/>
        <v>438.9</v>
      </c>
      <c r="AX19" s="24">
        <f t="shared" si="3"/>
        <v>504782.87999999995</v>
      </c>
      <c r="AY19" s="24">
        <f t="shared" si="4"/>
        <v>555261.16799999995</v>
      </c>
    </row>
    <row r="20" spans="1:51" x14ac:dyDescent="0.6">
      <c r="A20" s="2" t="s">
        <v>103</v>
      </c>
      <c r="B20" s="2" t="s">
        <v>45</v>
      </c>
      <c r="C20" s="3" t="s">
        <v>104</v>
      </c>
      <c r="D20" s="3"/>
      <c r="E20" s="3" t="s">
        <v>127</v>
      </c>
      <c r="F20" s="3" t="s">
        <v>106</v>
      </c>
      <c r="G20" s="2" t="s">
        <v>107</v>
      </c>
      <c r="H20" s="3" t="s">
        <v>108</v>
      </c>
      <c r="I20" s="3" t="s">
        <v>50</v>
      </c>
      <c r="J20" s="3" t="s">
        <v>109</v>
      </c>
      <c r="K20" s="2" t="s">
        <v>110</v>
      </c>
      <c r="L20" s="2" t="s">
        <v>110</v>
      </c>
      <c r="M20" s="2" t="s">
        <v>139</v>
      </c>
      <c r="N20" s="3" t="s">
        <v>140</v>
      </c>
      <c r="O20" s="3" t="s">
        <v>141</v>
      </c>
      <c r="P20" s="3" t="s">
        <v>142</v>
      </c>
      <c r="Q20" s="4">
        <v>100000</v>
      </c>
      <c r="R20" s="11" t="s">
        <v>56</v>
      </c>
      <c r="S20" s="5">
        <v>1269.8800000000001</v>
      </c>
      <c r="T20" s="6">
        <v>5.2479999999999999E-2</v>
      </c>
      <c r="U20" s="5">
        <v>5248</v>
      </c>
      <c r="V20" s="4">
        <v>6664330</v>
      </c>
      <c r="W20" s="4"/>
      <c r="X20" s="3" t="s">
        <v>115</v>
      </c>
      <c r="Y20" s="3" t="s">
        <v>116</v>
      </c>
      <c r="Z20" s="3" t="s">
        <v>88</v>
      </c>
      <c r="AA20" s="3" t="s">
        <v>117</v>
      </c>
      <c r="AB20" s="3" t="s">
        <v>143</v>
      </c>
      <c r="AC20" s="3" t="s">
        <v>58</v>
      </c>
      <c r="AD20" s="3"/>
      <c r="AE20" s="3"/>
      <c r="AF20" s="3" t="s">
        <v>119</v>
      </c>
      <c r="AG20" s="3" t="s">
        <v>120</v>
      </c>
      <c r="AH20" s="3" t="s">
        <v>80</v>
      </c>
      <c r="AI20" s="2" t="s">
        <v>133</v>
      </c>
      <c r="AJ20" s="3" t="s">
        <v>134</v>
      </c>
      <c r="AK20" s="3"/>
      <c r="AL20" s="3"/>
      <c r="AM20" s="4"/>
      <c r="AN20" s="6">
        <v>5.024E-2</v>
      </c>
      <c r="AO20" s="6">
        <f t="shared" si="0"/>
        <v>5.2479999999999999E-2</v>
      </c>
      <c r="AP20" s="6"/>
      <c r="AQ20" s="3" t="s">
        <v>123</v>
      </c>
      <c r="AU20" s="21">
        <f t="shared" si="1"/>
        <v>5024</v>
      </c>
      <c r="AV20" s="21">
        <f t="shared" si="2"/>
        <v>5248</v>
      </c>
      <c r="AX20" s="24">
        <f t="shared" si="3"/>
        <v>6355962.8799999999</v>
      </c>
      <c r="AY20" s="24">
        <f t="shared" si="4"/>
        <v>6639349.7599999998</v>
      </c>
    </row>
    <row r="21" spans="1:51" x14ac:dyDescent="0.6">
      <c r="A21" s="2" t="s">
        <v>103</v>
      </c>
      <c r="B21" s="2" t="s">
        <v>45</v>
      </c>
      <c r="C21" s="3" t="s">
        <v>104</v>
      </c>
      <c r="D21" s="3"/>
      <c r="E21" s="3" t="s">
        <v>136</v>
      </c>
      <c r="F21" s="3" t="s">
        <v>106</v>
      </c>
      <c r="G21" s="2" t="s">
        <v>107</v>
      </c>
      <c r="H21" s="3" t="s">
        <v>108</v>
      </c>
      <c r="I21" s="3" t="s">
        <v>50</v>
      </c>
      <c r="J21" s="3" t="s">
        <v>109</v>
      </c>
      <c r="K21" s="2" t="s">
        <v>110</v>
      </c>
      <c r="L21" s="2" t="s">
        <v>110</v>
      </c>
      <c r="M21" s="2" t="s">
        <v>144</v>
      </c>
      <c r="N21" s="3" t="s">
        <v>145</v>
      </c>
      <c r="O21" s="3" t="s">
        <v>146</v>
      </c>
      <c r="P21" s="3" t="s">
        <v>147</v>
      </c>
      <c r="Q21" s="4">
        <v>200000</v>
      </c>
      <c r="R21" s="11" t="s">
        <v>56</v>
      </c>
      <c r="S21" s="5">
        <v>1269.8800000000001</v>
      </c>
      <c r="T21" s="6">
        <v>2.8000000000000001E-2</v>
      </c>
      <c r="U21" s="5">
        <v>5600</v>
      </c>
      <c r="V21" s="4">
        <v>7111328</v>
      </c>
      <c r="W21" s="4"/>
      <c r="X21" s="3" t="s">
        <v>115</v>
      </c>
      <c r="Y21" s="3" t="s">
        <v>116</v>
      </c>
      <c r="Z21" s="3" t="s">
        <v>74</v>
      </c>
      <c r="AA21" s="3" t="s">
        <v>148</v>
      </c>
      <c r="AB21" s="3" t="s">
        <v>149</v>
      </c>
      <c r="AC21" s="3" t="s">
        <v>58</v>
      </c>
      <c r="AD21" s="3"/>
      <c r="AE21" s="3"/>
      <c r="AF21" s="3" t="s">
        <v>119</v>
      </c>
      <c r="AG21" s="3" t="s">
        <v>120</v>
      </c>
      <c r="AH21" s="3" t="s">
        <v>80</v>
      </c>
      <c r="AI21" s="2" t="s">
        <v>137</v>
      </c>
      <c r="AJ21" s="3" t="s">
        <v>138</v>
      </c>
      <c r="AK21" s="3"/>
      <c r="AL21" s="3"/>
      <c r="AM21" s="4"/>
      <c r="AN21" s="6">
        <v>2.4E-2</v>
      </c>
      <c r="AO21" s="6">
        <f t="shared" si="0"/>
        <v>2.8000000000000001E-2</v>
      </c>
      <c r="AP21" s="6"/>
      <c r="AQ21" s="3" t="s">
        <v>135</v>
      </c>
      <c r="AU21" s="21">
        <f t="shared" si="1"/>
        <v>4800</v>
      </c>
      <c r="AV21" s="21">
        <f t="shared" si="2"/>
        <v>5600</v>
      </c>
      <c r="AX21" s="24">
        <f t="shared" si="3"/>
        <v>6072575.9999999991</v>
      </c>
      <c r="AY21" s="24">
        <f t="shared" si="4"/>
        <v>7084671.9999999991</v>
      </c>
    </row>
    <row r="22" spans="1:51" x14ac:dyDescent="0.6">
      <c r="A22" s="2" t="s">
        <v>103</v>
      </c>
      <c r="B22" s="2" t="s">
        <v>45</v>
      </c>
      <c r="C22" s="3" t="s">
        <v>104</v>
      </c>
      <c r="D22" s="3"/>
      <c r="E22" s="3" t="s">
        <v>136</v>
      </c>
      <c r="F22" s="3" t="s">
        <v>106</v>
      </c>
      <c r="G22" s="2" t="s">
        <v>107</v>
      </c>
      <c r="H22" s="3" t="s">
        <v>108</v>
      </c>
      <c r="I22" s="3" t="s">
        <v>50</v>
      </c>
      <c r="J22" s="3" t="s">
        <v>109</v>
      </c>
      <c r="K22" s="2" t="s">
        <v>110</v>
      </c>
      <c r="L22" s="2" t="s">
        <v>110</v>
      </c>
      <c r="M22" s="2" t="s">
        <v>150</v>
      </c>
      <c r="N22" s="3" t="s">
        <v>151</v>
      </c>
      <c r="O22" s="3" t="s">
        <v>152</v>
      </c>
      <c r="P22" s="3" t="s">
        <v>153</v>
      </c>
      <c r="Q22" s="4">
        <v>526000</v>
      </c>
      <c r="R22" s="11" t="s">
        <v>56</v>
      </c>
      <c r="S22" s="5">
        <v>1269.8800000000001</v>
      </c>
      <c r="T22" s="6">
        <v>2.7E-2</v>
      </c>
      <c r="U22" s="5">
        <v>14202</v>
      </c>
      <c r="V22" s="4">
        <v>18034836</v>
      </c>
      <c r="W22" s="4"/>
      <c r="X22" s="3" t="s">
        <v>115</v>
      </c>
      <c r="Y22" s="3" t="s">
        <v>116</v>
      </c>
      <c r="Z22" s="3" t="s">
        <v>74</v>
      </c>
      <c r="AA22" s="3" t="s">
        <v>148</v>
      </c>
      <c r="AB22" s="3" t="s">
        <v>154</v>
      </c>
      <c r="AC22" s="3" t="s">
        <v>58</v>
      </c>
      <c r="AD22" s="3"/>
      <c r="AE22" s="3"/>
      <c r="AF22" s="3" t="s">
        <v>119</v>
      </c>
      <c r="AG22" s="3" t="s">
        <v>120</v>
      </c>
      <c r="AH22" s="3" t="s">
        <v>80</v>
      </c>
      <c r="AI22" s="2" t="s">
        <v>137</v>
      </c>
      <c r="AJ22" s="3" t="s">
        <v>138</v>
      </c>
      <c r="AK22" s="3"/>
      <c r="AL22" s="3"/>
      <c r="AM22" s="4"/>
      <c r="AN22" s="6">
        <v>2.4E-2</v>
      </c>
      <c r="AO22" s="6">
        <f t="shared" si="0"/>
        <v>2.7E-2</v>
      </c>
      <c r="AP22" s="6"/>
      <c r="AQ22" s="3" t="s">
        <v>135</v>
      </c>
      <c r="AU22" s="21">
        <f t="shared" si="1"/>
        <v>12624</v>
      </c>
      <c r="AV22" s="21">
        <f t="shared" si="2"/>
        <v>14202</v>
      </c>
      <c r="AX22" s="24">
        <f t="shared" si="3"/>
        <v>15970874.879999999</v>
      </c>
      <c r="AY22" s="24">
        <f t="shared" si="4"/>
        <v>17967234.239999998</v>
      </c>
    </row>
    <row r="23" spans="1:51" x14ac:dyDescent="0.6">
      <c r="A23" s="2" t="s">
        <v>103</v>
      </c>
      <c r="B23" s="2" t="s">
        <v>45</v>
      </c>
      <c r="C23" s="3" t="s">
        <v>104</v>
      </c>
      <c r="D23" s="3"/>
      <c r="E23" s="3" t="s">
        <v>105</v>
      </c>
      <c r="F23" s="3" t="s">
        <v>106</v>
      </c>
      <c r="G23" s="2" t="s">
        <v>107</v>
      </c>
      <c r="H23" s="3" t="s">
        <v>108</v>
      </c>
      <c r="I23" s="3" t="s">
        <v>50</v>
      </c>
      <c r="J23" s="3" t="s">
        <v>109</v>
      </c>
      <c r="K23" s="2" t="s">
        <v>110</v>
      </c>
      <c r="L23" s="2" t="s">
        <v>110</v>
      </c>
      <c r="M23" s="2" t="s">
        <v>150</v>
      </c>
      <c r="N23" s="3" t="s">
        <v>151</v>
      </c>
      <c r="O23" s="3" t="s">
        <v>152</v>
      </c>
      <c r="P23" s="3" t="s">
        <v>153</v>
      </c>
      <c r="Q23" s="4">
        <v>74000</v>
      </c>
      <c r="R23" s="11" t="s">
        <v>56</v>
      </c>
      <c r="S23" s="5">
        <v>1269.8800000000001</v>
      </c>
      <c r="T23" s="6">
        <v>2.7E-2</v>
      </c>
      <c r="U23" s="5">
        <v>1998</v>
      </c>
      <c r="V23" s="4">
        <v>2462215</v>
      </c>
      <c r="W23" s="4"/>
      <c r="X23" s="3" t="s">
        <v>115</v>
      </c>
      <c r="Y23" s="3" t="s">
        <v>116</v>
      </c>
      <c r="Z23" s="3" t="s">
        <v>74</v>
      </c>
      <c r="AA23" s="3" t="s">
        <v>148</v>
      </c>
      <c r="AB23" s="3" t="s">
        <v>154</v>
      </c>
      <c r="AC23" s="3" t="s">
        <v>58</v>
      </c>
      <c r="AD23" s="3"/>
      <c r="AE23" s="3"/>
      <c r="AF23" s="3" t="s">
        <v>119</v>
      </c>
      <c r="AG23" s="3" t="s">
        <v>120</v>
      </c>
      <c r="AH23" s="3" t="s">
        <v>80</v>
      </c>
      <c r="AI23" s="2" t="s">
        <v>121</v>
      </c>
      <c r="AJ23" s="3" t="s">
        <v>122</v>
      </c>
      <c r="AK23" s="3"/>
      <c r="AL23" s="3"/>
      <c r="AM23" s="4"/>
      <c r="AN23" s="6">
        <v>2.4E-2</v>
      </c>
      <c r="AO23" s="6">
        <f t="shared" si="0"/>
        <v>2.7E-2</v>
      </c>
      <c r="AP23" s="6"/>
      <c r="AQ23" s="3" t="s">
        <v>135</v>
      </c>
      <c r="AU23" s="21">
        <f t="shared" si="1"/>
        <v>1776</v>
      </c>
      <c r="AV23" s="21">
        <f t="shared" si="2"/>
        <v>1998</v>
      </c>
      <c r="AX23" s="24">
        <f t="shared" si="3"/>
        <v>2246853.1199999996</v>
      </c>
      <c r="AY23" s="24">
        <f t="shared" si="4"/>
        <v>2527709.7599999998</v>
      </c>
    </row>
    <row r="24" spans="1:51" x14ac:dyDescent="0.6">
      <c r="A24" s="2" t="s">
        <v>155</v>
      </c>
      <c r="B24" s="2" t="s">
        <v>45</v>
      </c>
      <c r="C24" s="3" t="s">
        <v>156</v>
      </c>
      <c r="D24" s="3"/>
      <c r="E24" s="3" t="s">
        <v>157</v>
      </c>
      <c r="F24" s="3" t="s">
        <v>158</v>
      </c>
      <c r="G24" s="2" t="s">
        <v>159</v>
      </c>
      <c r="H24" s="3" t="s">
        <v>160</v>
      </c>
      <c r="I24" s="3" t="s">
        <v>50</v>
      </c>
      <c r="J24" s="3" t="s">
        <v>161</v>
      </c>
      <c r="K24" s="2" t="s">
        <v>162</v>
      </c>
      <c r="L24" s="2" t="s">
        <v>163</v>
      </c>
      <c r="M24" s="2" t="s">
        <v>164</v>
      </c>
      <c r="N24" s="3" t="s">
        <v>165</v>
      </c>
      <c r="O24" s="3" t="s">
        <v>166</v>
      </c>
      <c r="P24" s="3" t="s">
        <v>167</v>
      </c>
      <c r="Q24" s="4">
        <v>9000</v>
      </c>
      <c r="R24" s="11" t="s">
        <v>56</v>
      </c>
      <c r="S24" s="5">
        <v>1292.9000000000001</v>
      </c>
      <c r="T24" s="6">
        <v>0.24079999999999999</v>
      </c>
      <c r="U24" s="5">
        <v>2167.1999999999998</v>
      </c>
      <c r="V24" s="4">
        <v>2801973</v>
      </c>
      <c r="W24" s="4"/>
      <c r="X24" s="3" t="s">
        <v>115</v>
      </c>
      <c r="Y24" s="3" t="s">
        <v>168</v>
      </c>
      <c r="Z24" s="3" t="s">
        <v>88</v>
      </c>
      <c r="AA24" s="3" t="s">
        <v>117</v>
      </c>
      <c r="AB24" s="3" t="s">
        <v>169</v>
      </c>
      <c r="AC24" s="3" t="s">
        <v>58</v>
      </c>
      <c r="AD24" s="3" t="s">
        <v>170</v>
      </c>
      <c r="AE24" s="3" t="s">
        <v>170</v>
      </c>
      <c r="AF24" s="3" t="s">
        <v>171</v>
      </c>
      <c r="AG24" s="3" t="s">
        <v>172</v>
      </c>
      <c r="AH24" s="3" t="s">
        <v>80</v>
      </c>
      <c r="AI24" s="2" t="s">
        <v>173</v>
      </c>
      <c r="AJ24" s="3" t="s">
        <v>174</v>
      </c>
      <c r="AK24" s="3"/>
      <c r="AL24" s="3"/>
      <c r="AM24" s="4"/>
      <c r="AN24" s="6">
        <v>0.21560000000000001</v>
      </c>
      <c r="AO24" s="6">
        <f t="shared" si="0"/>
        <v>0.24079999999999999</v>
      </c>
      <c r="AP24" s="6"/>
      <c r="AQ24" s="3" t="s">
        <v>123</v>
      </c>
      <c r="AU24" s="21">
        <f t="shared" si="1"/>
        <v>1940.4</v>
      </c>
      <c r="AV24" s="21">
        <f t="shared" si="2"/>
        <v>2167.1999999999998</v>
      </c>
      <c r="AX24" s="24">
        <f t="shared" si="3"/>
        <v>2454838.8479999998</v>
      </c>
      <c r="AY24" s="24">
        <f t="shared" si="4"/>
        <v>2741768.0639999993</v>
      </c>
    </row>
    <row r="25" spans="1:51" x14ac:dyDescent="0.6">
      <c r="A25" s="2" t="s">
        <v>155</v>
      </c>
      <c r="B25" s="2" t="s">
        <v>45</v>
      </c>
      <c r="C25" s="3" t="s">
        <v>156</v>
      </c>
      <c r="D25" s="3"/>
      <c r="E25" s="3" t="s">
        <v>157</v>
      </c>
      <c r="F25" s="3" t="s">
        <v>158</v>
      </c>
      <c r="G25" s="2" t="s">
        <v>159</v>
      </c>
      <c r="H25" s="3" t="s">
        <v>160</v>
      </c>
      <c r="I25" s="3" t="s">
        <v>50</v>
      </c>
      <c r="J25" s="3" t="s">
        <v>161</v>
      </c>
      <c r="K25" s="2" t="s">
        <v>162</v>
      </c>
      <c r="L25" s="2" t="s">
        <v>163</v>
      </c>
      <c r="M25" s="2" t="s">
        <v>164</v>
      </c>
      <c r="N25" s="3" t="s">
        <v>165</v>
      </c>
      <c r="O25" s="3" t="s">
        <v>166</v>
      </c>
      <c r="P25" s="3" t="s">
        <v>167</v>
      </c>
      <c r="Q25" s="4">
        <v>9000</v>
      </c>
      <c r="R25" s="11" t="s">
        <v>56</v>
      </c>
      <c r="S25" s="5">
        <v>1292.9000000000001</v>
      </c>
      <c r="T25" s="6">
        <v>0.24079999999999999</v>
      </c>
      <c r="U25" s="5">
        <v>2167.1999999999998</v>
      </c>
      <c r="V25" s="4">
        <v>2801973</v>
      </c>
      <c r="W25" s="4"/>
      <c r="X25" s="3" t="s">
        <v>115</v>
      </c>
      <c r="Y25" s="3" t="s">
        <v>168</v>
      </c>
      <c r="Z25" s="3" t="s">
        <v>88</v>
      </c>
      <c r="AA25" s="3" t="s">
        <v>117</v>
      </c>
      <c r="AB25" s="3" t="s">
        <v>169</v>
      </c>
      <c r="AC25" s="3" t="s">
        <v>58</v>
      </c>
      <c r="AD25" s="3" t="s">
        <v>170</v>
      </c>
      <c r="AE25" s="3" t="s">
        <v>170</v>
      </c>
      <c r="AF25" s="3" t="s">
        <v>171</v>
      </c>
      <c r="AG25" s="3" t="s">
        <v>172</v>
      </c>
      <c r="AH25" s="3" t="s">
        <v>80</v>
      </c>
      <c r="AI25" s="2" t="s">
        <v>173</v>
      </c>
      <c r="AJ25" s="3" t="s">
        <v>174</v>
      </c>
      <c r="AK25" s="3"/>
      <c r="AL25" s="3"/>
      <c r="AM25" s="4"/>
      <c r="AN25" s="6">
        <v>0.21560000000000001</v>
      </c>
      <c r="AO25" s="6">
        <f t="shared" si="0"/>
        <v>0.24079999999999999</v>
      </c>
      <c r="AP25" s="6"/>
      <c r="AQ25" s="3" t="s">
        <v>123</v>
      </c>
      <c r="AU25" s="21">
        <f t="shared" si="1"/>
        <v>1940.4</v>
      </c>
      <c r="AV25" s="21">
        <f t="shared" si="2"/>
        <v>2167.1999999999998</v>
      </c>
      <c r="AX25" s="24">
        <f t="shared" si="3"/>
        <v>2454838.8479999998</v>
      </c>
      <c r="AY25" s="24">
        <f t="shared" si="4"/>
        <v>2741768.0639999993</v>
      </c>
    </row>
    <row r="26" spans="1:51" x14ac:dyDescent="0.6">
      <c r="A26" s="2" t="s">
        <v>155</v>
      </c>
      <c r="B26" s="2" t="s">
        <v>45</v>
      </c>
      <c r="C26" s="3" t="s">
        <v>156</v>
      </c>
      <c r="D26" s="3"/>
      <c r="E26" s="3" t="s">
        <v>157</v>
      </c>
      <c r="F26" s="3" t="s">
        <v>158</v>
      </c>
      <c r="G26" s="2" t="s">
        <v>159</v>
      </c>
      <c r="H26" s="3" t="s">
        <v>160</v>
      </c>
      <c r="I26" s="3" t="s">
        <v>50</v>
      </c>
      <c r="J26" s="3" t="s">
        <v>161</v>
      </c>
      <c r="K26" s="2" t="s">
        <v>162</v>
      </c>
      <c r="L26" s="2" t="s">
        <v>163</v>
      </c>
      <c r="M26" s="2" t="s">
        <v>164</v>
      </c>
      <c r="N26" s="3" t="s">
        <v>165</v>
      </c>
      <c r="O26" s="3" t="s">
        <v>166</v>
      </c>
      <c r="P26" s="3" t="s">
        <v>167</v>
      </c>
      <c r="Q26" s="4">
        <v>9000</v>
      </c>
      <c r="R26" s="11" t="s">
        <v>56</v>
      </c>
      <c r="S26" s="5">
        <v>1292.9000000000001</v>
      </c>
      <c r="T26" s="6">
        <v>0.24079999999999999</v>
      </c>
      <c r="U26" s="5">
        <v>2167.1999999999998</v>
      </c>
      <c r="V26" s="4">
        <v>2801973</v>
      </c>
      <c r="W26" s="4"/>
      <c r="X26" s="3" t="s">
        <v>115</v>
      </c>
      <c r="Y26" s="3" t="s">
        <v>168</v>
      </c>
      <c r="Z26" s="3" t="s">
        <v>88</v>
      </c>
      <c r="AA26" s="3" t="s">
        <v>117</v>
      </c>
      <c r="AB26" s="3" t="s">
        <v>169</v>
      </c>
      <c r="AC26" s="3" t="s">
        <v>58</v>
      </c>
      <c r="AD26" s="3" t="s">
        <v>170</v>
      </c>
      <c r="AE26" s="3" t="s">
        <v>170</v>
      </c>
      <c r="AF26" s="3" t="s">
        <v>171</v>
      </c>
      <c r="AG26" s="3" t="s">
        <v>172</v>
      </c>
      <c r="AH26" s="3" t="s">
        <v>80</v>
      </c>
      <c r="AI26" s="2" t="s">
        <v>173</v>
      </c>
      <c r="AJ26" s="3" t="s">
        <v>174</v>
      </c>
      <c r="AK26" s="3"/>
      <c r="AL26" s="3"/>
      <c r="AM26" s="4"/>
      <c r="AN26" s="6">
        <v>0.21560000000000001</v>
      </c>
      <c r="AO26" s="6">
        <f t="shared" si="0"/>
        <v>0.24079999999999999</v>
      </c>
      <c r="AP26" s="6"/>
      <c r="AQ26" s="3" t="s">
        <v>123</v>
      </c>
      <c r="AU26" s="21">
        <f t="shared" si="1"/>
        <v>1940.4</v>
      </c>
      <c r="AV26" s="21">
        <f t="shared" si="2"/>
        <v>2167.1999999999998</v>
      </c>
      <c r="AX26" s="24">
        <f t="shared" si="3"/>
        <v>2454838.8479999998</v>
      </c>
      <c r="AY26" s="24">
        <f t="shared" si="4"/>
        <v>2741768.0639999993</v>
      </c>
    </row>
    <row r="27" spans="1:51" x14ac:dyDescent="0.6">
      <c r="A27" s="2" t="s">
        <v>155</v>
      </c>
      <c r="B27" s="2" t="s">
        <v>45</v>
      </c>
      <c r="C27" s="3" t="s">
        <v>156</v>
      </c>
      <c r="D27" s="3"/>
      <c r="E27" s="3" t="s">
        <v>157</v>
      </c>
      <c r="F27" s="3" t="s">
        <v>158</v>
      </c>
      <c r="G27" s="2" t="s">
        <v>159</v>
      </c>
      <c r="H27" s="3" t="s">
        <v>160</v>
      </c>
      <c r="I27" s="3" t="s">
        <v>50</v>
      </c>
      <c r="J27" s="3" t="s">
        <v>161</v>
      </c>
      <c r="K27" s="2" t="s">
        <v>162</v>
      </c>
      <c r="L27" s="2" t="s">
        <v>163</v>
      </c>
      <c r="M27" s="2" t="s">
        <v>164</v>
      </c>
      <c r="N27" s="3" t="s">
        <v>165</v>
      </c>
      <c r="O27" s="3" t="s">
        <v>166</v>
      </c>
      <c r="P27" s="3" t="s">
        <v>167</v>
      </c>
      <c r="Q27" s="4">
        <v>9000</v>
      </c>
      <c r="R27" s="11" t="s">
        <v>56</v>
      </c>
      <c r="S27" s="5">
        <v>1292.9000000000001</v>
      </c>
      <c r="T27" s="6">
        <v>0.24079999999999999</v>
      </c>
      <c r="U27" s="5">
        <v>2167.1999999999998</v>
      </c>
      <c r="V27" s="4">
        <v>2801973</v>
      </c>
      <c r="W27" s="4"/>
      <c r="X27" s="3" t="s">
        <v>115</v>
      </c>
      <c r="Y27" s="3" t="s">
        <v>168</v>
      </c>
      <c r="Z27" s="3" t="s">
        <v>88</v>
      </c>
      <c r="AA27" s="3" t="s">
        <v>117</v>
      </c>
      <c r="AB27" s="3" t="s">
        <v>169</v>
      </c>
      <c r="AC27" s="3" t="s">
        <v>58</v>
      </c>
      <c r="AD27" s="3" t="s">
        <v>170</v>
      </c>
      <c r="AE27" s="3" t="s">
        <v>170</v>
      </c>
      <c r="AF27" s="3" t="s">
        <v>171</v>
      </c>
      <c r="AG27" s="3" t="s">
        <v>172</v>
      </c>
      <c r="AH27" s="3" t="s">
        <v>80</v>
      </c>
      <c r="AI27" s="2" t="s">
        <v>173</v>
      </c>
      <c r="AJ27" s="3" t="s">
        <v>174</v>
      </c>
      <c r="AK27" s="3"/>
      <c r="AL27" s="3"/>
      <c r="AM27" s="4"/>
      <c r="AN27" s="6">
        <v>0.21560000000000001</v>
      </c>
      <c r="AO27" s="6">
        <f t="shared" si="0"/>
        <v>0.24079999999999999</v>
      </c>
      <c r="AP27" s="6"/>
      <c r="AQ27" s="3" t="s">
        <v>123</v>
      </c>
      <c r="AU27" s="21">
        <f t="shared" si="1"/>
        <v>1940.4</v>
      </c>
      <c r="AV27" s="21">
        <f t="shared" si="2"/>
        <v>2167.1999999999998</v>
      </c>
      <c r="AX27" s="24">
        <f t="shared" si="3"/>
        <v>2454838.8479999998</v>
      </c>
      <c r="AY27" s="24">
        <f t="shared" si="4"/>
        <v>2741768.0639999993</v>
      </c>
    </row>
    <row r="28" spans="1:51" x14ac:dyDescent="0.6">
      <c r="A28" s="2" t="s">
        <v>155</v>
      </c>
      <c r="B28" s="2" t="s">
        <v>45</v>
      </c>
      <c r="C28" s="3" t="s">
        <v>156</v>
      </c>
      <c r="D28" s="3"/>
      <c r="E28" s="3" t="s">
        <v>157</v>
      </c>
      <c r="F28" s="3" t="s">
        <v>158</v>
      </c>
      <c r="G28" s="2" t="s">
        <v>159</v>
      </c>
      <c r="H28" s="3" t="s">
        <v>160</v>
      </c>
      <c r="I28" s="3" t="s">
        <v>50</v>
      </c>
      <c r="J28" s="3" t="s">
        <v>161</v>
      </c>
      <c r="K28" s="2" t="s">
        <v>162</v>
      </c>
      <c r="L28" s="2" t="s">
        <v>163</v>
      </c>
      <c r="M28" s="2" t="s">
        <v>175</v>
      </c>
      <c r="N28" s="3" t="s">
        <v>176</v>
      </c>
      <c r="O28" s="3" t="s">
        <v>177</v>
      </c>
      <c r="P28" s="3" t="s">
        <v>178</v>
      </c>
      <c r="Q28" s="4">
        <v>18000</v>
      </c>
      <c r="R28" s="11" t="s">
        <v>56</v>
      </c>
      <c r="S28" s="5">
        <v>1292.9000000000001</v>
      </c>
      <c r="T28" s="6">
        <v>0.20549999999999999</v>
      </c>
      <c r="U28" s="5">
        <v>3699</v>
      </c>
      <c r="V28" s="4">
        <v>4782437</v>
      </c>
      <c r="W28" s="4"/>
      <c r="X28" s="3" t="s">
        <v>115</v>
      </c>
      <c r="Y28" s="3" t="s">
        <v>168</v>
      </c>
      <c r="Z28" s="3" t="s">
        <v>88</v>
      </c>
      <c r="AA28" s="3" t="s">
        <v>117</v>
      </c>
      <c r="AB28" s="3" t="s">
        <v>179</v>
      </c>
      <c r="AC28" s="3" t="s">
        <v>58</v>
      </c>
      <c r="AD28" s="3" t="s">
        <v>170</v>
      </c>
      <c r="AE28" s="3" t="s">
        <v>170</v>
      </c>
      <c r="AF28" s="3" t="s">
        <v>171</v>
      </c>
      <c r="AG28" s="3" t="s">
        <v>172</v>
      </c>
      <c r="AH28" s="3" t="s">
        <v>80</v>
      </c>
      <c r="AI28" s="2" t="s">
        <v>173</v>
      </c>
      <c r="AJ28" s="3" t="s">
        <v>174</v>
      </c>
      <c r="AK28" s="3"/>
      <c r="AL28" s="3"/>
      <c r="AM28" s="4"/>
      <c r="AN28" s="6">
        <v>0.17413000000000001</v>
      </c>
      <c r="AO28" s="6">
        <f t="shared" si="0"/>
        <v>0.20549999999999999</v>
      </c>
      <c r="AP28" s="6"/>
      <c r="AQ28" s="3" t="s">
        <v>123</v>
      </c>
      <c r="AU28" s="21">
        <f t="shared" si="1"/>
        <v>3134.34</v>
      </c>
      <c r="AV28" s="21">
        <f t="shared" si="2"/>
        <v>3699</v>
      </c>
      <c r="AX28" s="24">
        <f t="shared" si="3"/>
        <v>3965316.2207999998</v>
      </c>
      <c r="AY28" s="24">
        <f t="shared" si="4"/>
        <v>4679678.88</v>
      </c>
    </row>
    <row r="29" spans="1:51" x14ac:dyDescent="0.6">
      <c r="A29" s="2" t="s">
        <v>155</v>
      </c>
      <c r="B29" s="2" t="s">
        <v>45</v>
      </c>
      <c r="C29" s="3" t="s">
        <v>156</v>
      </c>
      <c r="D29" s="3"/>
      <c r="E29" s="3" t="s">
        <v>157</v>
      </c>
      <c r="F29" s="3" t="s">
        <v>158</v>
      </c>
      <c r="G29" s="2" t="s">
        <v>159</v>
      </c>
      <c r="H29" s="3" t="s">
        <v>160</v>
      </c>
      <c r="I29" s="3" t="s">
        <v>50</v>
      </c>
      <c r="J29" s="3" t="s">
        <v>161</v>
      </c>
      <c r="K29" s="2" t="s">
        <v>162</v>
      </c>
      <c r="L29" s="2" t="s">
        <v>163</v>
      </c>
      <c r="M29" s="2" t="s">
        <v>180</v>
      </c>
      <c r="N29" s="3" t="s">
        <v>181</v>
      </c>
      <c r="O29" s="3" t="s">
        <v>182</v>
      </c>
      <c r="P29" s="3" t="s">
        <v>183</v>
      </c>
      <c r="Q29" s="4">
        <v>42000</v>
      </c>
      <c r="R29" s="11" t="s">
        <v>56</v>
      </c>
      <c r="S29" s="5">
        <v>1292.9000000000001</v>
      </c>
      <c r="T29" s="6">
        <v>0.20169999999999999</v>
      </c>
      <c r="U29" s="5">
        <v>8471.4</v>
      </c>
      <c r="V29" s="4">
        <v>10952673</v>
      </c>
      <c r="W29" s="4"/>
      <c r="X29" s="3" t="s">
        <v>115</v>
      </c>
      <c r="Y29" s="3" t="s">
        <v>168</v>
      </c>
      <c r="Z29" s="3" t="s">
        <v>88</v>
      </c>
      <c r="AA29" s="3" t="s">
        <v>117</v>
      </c>
      <c r="AB29" s="3" t="s">
        <v>184</v>
      </c>
      <c r="AC29" s="3" t="s">
        <v>58</v>
      </c>
      <c r="AD29" s="3" t="s">
        <v>170</v>
      </c>
      <c r="AE29" s="3" t="s">
        <v>170</v>
      </c>
      <c r="AF29" s="3" t="s">
        <v>171</v>
      </c>
      <c r="AG29" s="3" t="s">
        <v>172</v>
      </c>
      <c r="AH29" s="3" t="s">
        <v>80</v>
      </c>
      <c r="AI29" s="2" t="s">
        <v>173</v>
      </c>
      <c r="AJ29" s="3" t="s">
        <v>174</v>
      </c>
      <c r="AK29" s="3"/>
      <c r="AL29" s="3"/>
      <c r="AM29" s="4"/>
      <c r="AN29" s="6">
        <v>0.16632</v>
      </c>
      <c r="AO29" s="6">
        <f t="shared" si="0"/>
        <v>0.20169999999999999</v>
      </c>
      <c r="AP29" s="6"/>
      <c r="AQ29" s="3" t="s">
        <v>123</v>
      </c>
      <c r="AU29" s="21">
        <f t="shared" si="1"/>
        <v>6985.44</v>
      </c>
      <c r="AV29" s="21">
        <f t="shared" si="2"/>
        <v>8471.4</v>
      </c>
      <c r="AX29" s="24">
        <f t="shared" si="3"/>
        <v>8837419.8527999986</v>
      </c>
      <c r="AY29" s="24">
        <f t="shared" si="4"/>
        <v>10717337.567999998</v>
      </c>
    </row>
    <row r="30" spans="1:51" x14ac:dyDescent="0.6">
      <c r="A30" s="2" t="s">
        <v>155</v>
      </c>
      <c r="B30" s="2" t="s">
        <v>45</v>
      </c>
      <c r="C30" s="3" t="s">
        <v>156</v>
      </c>
      <c r="D30" s="3"/>
      <c r="E30" s="3" t="s">
        <v>157</v>
      </c>
      <c r="F30" s="3" t="s">
        <v>158</v>
      </c>
      <c r="G30" s="2" t="s">
        <v>159</v>
      </c>
      <c r="H30" s="3" t="s">
        <v>160</v>
      </c>
      <c r="I30" s="3" t="s">
        <v>50</v>
      </c>
      <c r="J30" s="3" t="s">
        <v>161</v>
      </c>
      <c r="K30" s="2" t="s">
        <v>162</v>
      </c>
      <c r="L30" s="2" t="s">
        <v>163</v>
      </c>
      <c r="M30" s="2" t="s">
        <v>180</v>
      </c>
      <c r="N30" s="3" t="s">
        <v>181</v>
      </c>
      <c r="O30" s="3" t="s">
        <v>182</v>
      </c>
      <c r="P30" s="3" t="s">
        <v>183</v>
      </c>
      <c r="Q30" s="4">
        <v>32275</v>
      </c>
      <c r="R30" s="11" t="s">
        <v>56</v>
      </c>
      <c r="S30" s="5">
        <v>1292.9000000000001</v>
      </c>
      <c r="T30" s="6">
        <v>0.20030000000000001</v>
      </c>
      <c r="U30" s="5">
        <v>6464.68</v>
      </c>
      <c r="V30" s="4">
        <v>8358185</v>
      </c>
      <c r="W30" s="4"/>
      <c r="X30" s="3" t="s">
        <v>115</v>
      </c>
      <c r="Y30" s="3" t="s">
        <v>168</v>
      </c>
      <c r="Z30" s="3" t="s">
        <v>88</v>
      </c>
      <c r="AA30" s="3" t="s">
        <v>117</v>
      </c>
      <c r="AB30" s="3" t="s">
        <v>184</v>
      </c>
      <c r="AC30" s="3" t="s">
        <v>58</v>
      </c>
      <c r="AD30" s="3" t="s">
        <v>170</v>
      </c>
      <c r="AE30" s="3" t="s">
        <v>170</v>
      </c>
      <c r="AF30" s="3" t="s">
        <v>171</v>
      </c>
      <c r="AG30" s="3" t="s">
        <v>172</v>
      </c>
      <c r="AH30" s="3" t="s">
        <v>80</v>
      </c>
      <c r="AI30" s="2" t="s">
        <v>173</v>
      </c>
      <c r="AJ30" s="3" t="s">
        <v>174</v>
      </c>
      <c r="AK30" s="3"/>
      <c r="AL30" s="3"/>
      <c r="AM30" s="4"/>
      <c r="AN30" s="6">
        <v>0.16632</v>
      </c>
      <c r="AO30" s="6">
        <f t="shared" si="0"/>
        <v>0.20030000000000001</v>
      </c>
      <c r="AP30" s="6"/>
      <c r="AQ30" s="3" t="s">
        <v>123</v>
      </c>
      <c r="AU30" s="21">
        <f t="shared" si="1"/>
        <v>5367.9780000000001</v>
      </c>
      <c r="AV30" s="21">
        <f t="shared" si="2"/>
        <v>6464.6824999999999</v>
      </c>
      <c r="AX30" s="24">
        <f t="shared" si="3"/>
        <v>6791136.3273599995</v>
      </c>
      <c r="AY30" s="24">
        <f t="shared" si="4"/>
        <v>8178599.1243999992</v>
      </c>
    </row>
    <row r="31" spans="1:51" x14ac:dyDescent="0.6">
      <c r="A31" s="2" t="s">
        <v>155</v>
      </c>
      <c r="B31" s="2" t="s">
        <v>45</v>
      </c>
      <c r="C31" s="3" t="s">
        <v>156</v>
      </c>
      <c r="D31" s="3"/>
      <c r="E31" s="3" t="s">
        <v>157</v>
      </c>
      <c r="F31" s="3" t="s">
        <v>158</v>
      </c>
      <c r="G31" s="2" t="s">
        <v>159</v>
      </c>
      <c r="H31" s="3" t="s">
        <v>160</v>
      </c>
      <c r="I31" s="3" t="s">
        <v>50</v>
      </c>
      <c r="J31" s="3" t="s">
        <v>161</v>
      </c>
      <c r="K31" s="2" t="s">
        <v>162</v>
      </c>
      <c r="L31" s="2" t="s">
        <v>163</v>
      </c>
      <c r="M31" s="2" t="s">
        <v>180</v>
      </c>
      <c r="N31" s="3" t="s">
        <v>181</v>
      </c>
      <c r="O31" s="3" t="s">
        <v>182</v>
      </c>
      <c r="P31" s="3" t="s">
        <v>183</v>
      </c>
      <c r="Q31" s="4">
        <v>42000</v>
      </c>
      <c r="R31" s="11" t="s">
        <v>56</v>
      </c>
      <c r="S31" s="5">
        <v>1292.9000000000001</v>
      </c>
      <c r="T31" s="6">
        <v>0.20030000000000001</v>
      </c>
      <c r="U31" s="5">
        <v>8412.6</v>
      </c>
      <c r="V31" s="4">
        <v>10876651</v>
      </c>
      <c r="W31" s="4"/>
      <c r="X31" s="3" t="s">
        <v>115</v>
      </c>
      <c r="Y31" s="3" t="s">
        <v>168</v>
      </c>
      <c r="Z31" s="3" t="s">
        <v>88</v>
      </c>
      <c r="AA31" s="3" t="s">
        <v>117</v>
      </c>
      <c r="AB31" s="3" t="s">
        <v>184</v>
      </c>
      <c r="AC31" s="3" t="s">
        <v>58</v>
      </c>
      <c r="AD31" s="3" t="s">
        <v>170</v>
      </c>
      <c r="AE31" s="3" t="s">
        <v>170</v>
      </c>
      <c r="AF31" s="3" t="s">
        <v>171</v>
      </c>
      <c r="AG31" s="3" t="s">
        <v>172</v>
      </c>
      <c r="AH31" s="3" t="s">
        <v>80</v>
      </c>
      <c r="AI31" s="2" t="s">
        <v>173</v>
      </c>
      <c r="AJ31" s="3" t="s">
        <v>174</v>
      </c>
      <c r="AK31" s="3"/>
      <c r="AL31" s="3"/>
      <c r="AM31" s="4"/>
      <c r="AN31" s="6">
        <v>0.16632</v>
      </c>
      <c r="AO31" s="6">
        <f t="shared" si="0"/>
        <v>0.20030000000000001</v>
      </c>
      <c r="AP31" s="6"/>
      <c r="AQ31" s="3" t="s">
        <v>123</v>
      </c>
      <c r="AU31" s="21">
        <f t="shared" si="1"/>
        <v>6985.44</v>
      </c>
      <c r="AV31" s="21">
        <f t="shared" si="2"/>
        <v>8412.6</v>
      </c>
      <c r="AX31" s="24">
        <f t="shared" si="3"/>
        <v>8837419.8527999986</v>
      </c>
      <c r="AY31" s="24">
        <f t="shared" si="4"/>
        <v>10642948.512</v>
      </c>
    </row>
    <row r="32" spans="1:51" x14ac:dyDescent="0.6">
      <c r="A32" s="2" t="s">
        <v>155</v>
      </c>
      <c r="B32" s="2" t="s">
        <v>45</v>
      </c>
      <c r="C32" s="3" t="s">
        <v>156</v>
      </c>
      <c r="D32" s="3"/>
      <c r="E32" s="3" t="s">
        <v>157</v>
      </c>
      <c r="F32" s="3" t="s">
        <v>158</v>
      </c>
      <c r="G32" s="2" t="s">
        <v>159</v>
      </c>
      <c r="H32" s="3" t="s">
        <v>160</v>
      </c>
      <c r="I32" s="3" t="s">
        <v>50</v>
      </c>
      <c r="J32" s="3" t="s">
        <v>161</v>
      </c>
      <c r="K32" s="2" t="s">
        <v>162</v>
      </c>
      <c r="L32" s="2" t="s">
        <v>163</v>
      </c>
      <c r="M32" s="2" t="s">
        <v>180</v>
      </c>
      <c r="N32" s="3" t="s">
        <v>181</v>
      </c>
      <c r="O32" s="3" t="s">
        <v>182</v>
      </c>
      <c r="P32" s="3" t="s">
        <v>183</v>
      </c>
      <c r="Q32" s="4">
        <v>9725</v>
      </c>
      <c r="R32" s="11" t="s">
        <v>56</v>
      </c>
      <c r="S32" s="5">
        <v>1292.9000000000001</v>
      </c>
      <c r="T32" s="6">
        <v>0.20169999999999999</v>
      </c>
      <c r="U32" s="5">
        <v>1961.53</v>
      </c>
      <c r="V32" s="4">
        <v>2536062</v>
      </c>
      <c r="W32" s="4"/>
      <c r="X32" s="3" t="s">
        <v>115</v>
      </c>
      <c r="Y32" s="3" t="s">
        <v>168</v>
      </c>
      <c r="Z32" s="3" t="s">
        <v>88</v>
      </c>
      <c r="AA32" s="3" t="s">
        <v>117</v>
      </c>
      <c r="AB32" s="3" t="s">
        <v>184</v>
      </c>
      <c r="AC32" s="3" t="s">
        <v>58</v>
      </c>
      <c r="AD32" s="3" t="s">
        <v>170</v>
      </c>
      <c r="AE32" s="3" t="s">
        <v>170</v>
      </c>
      <c r="AF32" s="3" t="s">
        <v>171</v>
      </c>
      <c r="AG32" s="3" t="s">
        <v>172</v>
      </c>
      <c r="AH32" s="3"/>
      <c r="AI32" s="2"/>
      <c r="AJ32" s="3"/>
      <c r="AK32" s="3"/>
      <c r="AL32" s="3"/>
      <c r="AM32" s="4"/>
      <c r="AN32" s="6">
        <v>0.16632</v>
      </c>
      <c r="AO32" s="6">
        <f t="shared" si="0"/>
        <v>0.20169999999999999</v>
      </c>
      <c r="AP32" s="6"/>
      <c r="AQ32" s="3" t="s">
        <v>123</v>
      </c>
      <c r="AU32" s="21">
        <f t="shared" si="1"/>
        <v>1617.462</v>
      </c>
      <c r="AV32" s="21">
        <f t="shared" si="2"/>
        <v>1961.5324999999998</v>
      </c>
      <c r="AX32" s="24">
        <f t="shared" si="3"/>
        <v>2046283.5254399998</v>
      </c>
      <c r="AY32" s="24">
        <f t="shared" si="4"/>
        <v>2481573.9963999996</v>
      </c>
    </row>
    <row r="33" spans="1:51" x14ac:dyDescent="0.6">
      <c r="A33" s="2" t="s">
        <v>155</v>
      </c>
      <c r="B33" s="2" t="s">
        <v>45</v>
      </c>
      <c r="C33" s="3" t="s">
        <v>156</v>
      </c>
      <c r="D33" s="3"/>
      <c r="E33" s="3" t="s">
        <v>185</v>
      </c>
      <c r="F33" s="3" t="s">
        <v>158</v>
      </c>
      <c r="G33" s="2" t="s">
        <v>159</v>
      </c>
      <c r="H33" s="3" t="s">
        <v>160</v>
      </c>
      <c r="I33" s="3" t="s">
        <v>50</v>
      </c>
      <c r="J33" s="3" t="s">
        <v>161</v>
      </c>
      <c r="K33" s="2" t="s">
        <v>162</v>
      </c>
      <c r="L33" s="2" t="s">
        <v>163</v>
      </c>
      <c r="M33" s="2" t="s">
        <v>186</v>
      </c>
      <c r="N33" s="3" t="s">
        <v>187</v>
      </c>
      <c r="O33" s="3" t="s">
        <v>188</v>
      </c>
      <c r="P33" s="3" t="s">
        <v>189</v>
      </c>
      <c r="Q33" s="4">
        <v>4560</v>
      </c>
      <c r="R33" s="11" t="s">
        <v>56</v>
      </c>
      <c r="S33" s="5">
        <v>1292.9000000000001</v>
      </c>
      <c r="T33" s="6">
        <v>1.98</v>
      </c>
      <c r="U33" s="5">
        <v>9028.7999999999993</v>
      </c>
      <c r="V33" s="4">
        <v>11673336</v>
      </c>
      <c r="W33" s="4"/>
      <c r="X33" s="3" t="s">
        <v>115</v>
      </c>
      <c r="Y33" s="3" t="s">
        <v>168</v>
      </c>
      <c r="Z33" s="3" t="s">
        <v>190</v>
      </c>
      <c r="AA33" s="3" t="s">
        <v>190</v>
      </c>
      <c r="AB33" s="3" t="s">
        <v>191</v>
      </c>
      <c r="AC33" s="3" t="s">
        <v>58</v>
      </c>
      <c r="AD33" s="3" t="s">
        <v>170</v>
      </c>
      <c r="AE33" s="3" t="s">
        <v>192</v>
      </c>
      <c r="AF33" s="3" t="s">
        <v>171</v>
      </c>
      <c r="AG33" s="3" t="s">
        <v>172</v>
      </c>
      <c r="AH33" s="3" t="s">
        <v>80</v>
      </c>
      <c r="AI33" s="2" t="s">
        <v>193</v>
      </c>
      <c r="AJ33" s="3" t="s">
        <v>194</v>
      </c>
      <c r="AK33" s="3"/>
      <c r="AL33" s="3"/>
      <c r="AM33" s="4"/>
      <c r="AN33" s="6">
        <v>1.79</v>
      </c>
      <c r="AO33" s="6">
        <f t="shared" si="0"/>
        <v>1.98</v>
      </c>
      <c r="AP33" s="6"/>
      <c r="AQ33" s="3" t="s">
        <v>123</v>
      </c>
      <c r="AU33" s="21">
        <f t="shared" si="1"/>
        <v>8162.4000000000005</v>
      </c>
      <c r="AV33" s="21">
        <f t="shared" si="2"/>
        <v>9028.7999999999993</v>
      </c>
      <c r="AX33" s="24">
        <f t="shared" si="3"/>
        <v>10326415.488</v>
      </c>
      <c r="AY33" s="24">
        <f t="shared" si="4"/>
        <v>11422515.455999998</v>
      </c>
    </row>
    <row r="34" spans="1:51" x14ac:dyDescent="0.6">
      <c r="A34" s="2" t="s">
        <v>155</v>
      </c>
      <c r="B34" s="2" t="s">
        <v>45</v>
      </c>
      <c r="C34" s="3" t="s">
        <v>156</v>
      </c>
      <c r="D34" s="3"/>
      <c r="E34" s="3" t="s">
        <v>185</v>
      </c>
      <c r="F34" s="3" t="s">
        <v>158</v>
      </c>
      <c r="G34" s="2" t="s">
        <v>159</v>
      </c>
      <c r="H34" s="3" t="s">
        <v>160</v>
      </c>
      <c r="I34" s="3" t="s">
        <v>50</v>
      </c>
      <c r="J34" s="3" t="s">
        <v>161</v>
      </c>
      <c r="K34" s="2" t="s">
        <v>162</v>
      </c>
      <c r="L34" s="2" t="s">
        <v>163</v>
      </c>
      <c r="M34" s="2" t="s">
        <v>186</v>
      </c>
      <c r="N34" s="3" t="s">
        <v>187</v>
      </c>
      <c r="O34" s="3" t="s">
        <v>188</v>
      </c>
      <c r="P34" s="3" t="s">
        <v>189</v>
      </c>
      <c r="Q34" s="4">
        <v>4560</v>
      </c>
      <c r="R34" s="11" t="s">
        <v>56</v>
      </c>
      <c r="S34" s="5">
        <v>1292.9000000000001</v>
      </c>
      <c r="T34" s="6">
        <v>1.98</v>
      </c>
      <c r="U34" s="5">
        <v>9028.7999999999993</v>
      </c>
      <c r="V34" s="4">
        <v>11673336</v>
      </c>
      <c r="W34" s="4"/>
      <c r="X34" s="3" t="s">
        <v>115</v>
      </c>
      <c r="Y34" s="3" t="s">
        <v>168</v>
      </c>
      <c r="Z34" s="3" t="s">
        <v>190</v>
      </c>
      <c r="AA34" s="3" t="s">
        <v>190</v>
      </c>
      <c r="AB34" s="3" t="s">
        <v>191</v>
      </c>
      <c r="AC34" s="3" t="s">
        <v>58</v>
      </c>
      <c r="AD34" s="3" t="s">
        <v>170</v>
      </c>
      <c r="AE34" s="3" t="s">
        <v>192</v>
      </c>
      <c r="AF34" s="3" t="s">
        <v>171</v>
      </c>
      <c r="AG34" s="3" t="s">
        <v>172</v>
      </c>
      <c r="AH34" s="3" t="s">
        <v>80</v>
      </c>
      <c r="AI34" s="2" t="s">
        <v>193</v>
      </c>
      <c r="AJ34" s="3" t="s">
        <v>194</v>
      </c>
      <c r="AK34" s="3"/>
      <c r="AL34" s="3"/>
      <c r="AM34" s="4"/>
      <c r="AN34" s="6">
        <v>1.79</v>
      </c>
      <c r="AO34" s="6">
        <f t="shared" si="0"/>
        <v>1.98</v>
      </c>
      <c r="AP34" s="6"/>
      <c r="AQ34" s="3" t="s">
        <v>123</v>
      </c>
      <c r="AU34" s="21">
        <f t="shared" si="1"/>
        <v>8162.4000000000005</v>
      </c>
      <c r="AV34" s="21">
        <f t="shared" si="2"/>
        <v>9028.7999999999993</v>
      </c>
      <c r="AX34" s="24">
        <f t="shared" si="3"/>
        <v>10326415.488</v>
      </c>
      <c r="AY34" s="24">
        <f t="shared" si="4"/>
        <v>11422515.455999998</v>
      </c>
    </row>
    <row r="35" spans="1:51" x14ac:dyDescent="0.6">
      <c r="A35" s="2" t="s">
        <v>155</v>
      </c>
      <c r="B35" s="2" t="s">
        <v>45</v>
      </c>
      <c r="C35" s="3" t="s">
        <v>156</v>
      </c>
      <c r="D35" s="3"/>
      <c r="E35" s="3" t="s">
        <v>195</v>
      </c>
      <c r="F35" s="3" t="s">
        <v>158</v>
      </c>
      <c r="G35" s="2" t="s">
        <v>159</v>
      </c>
      <c r="H35" s="3" t="s">
        <v>160</v>
      </c>
      <c r="I35" s="3" t="s">
        <v>50</v>
      </c>
      <c r="J35" s="3" t="s">
        <v>161</v>
      </c>
      <c r="K35" s="2" t="s">
        <v>162</v>
      </c>
      <c r="L35" s="2" t="s">
        <v>163</v>
      </c>
      <c r="M35" s="2" t="s">
        <v>196</v>
      </c>
      <c r="N35" s="3" t="s">
        <v>197</v>
      </c>
      <c r="O35" s="3" t="s">
        <v>198</v>
      </c>
      <c r="P35" s="3" t="s">
        <v>199</v>
      </c>
      <c r="Q35" s="4">
        <v>9000</v>
      </c>
      <c r="R35" s="11" t="s">
        <v>56</v>
      </c>
      <c r="S35" s="5">
        <v>1292.9000000000001</v>
      </c>
      <c r="T35" s="6">
        <v>0.21529999999999999</v>
      </c>
      <c r="U35" s="5">
        <v>1937.7</v>
      </c>
      <c r="V35" s="4">
        <v>2505252</v>
      </c>
      <c r="W35" s="4"/>
      <c r="X35" s="3" t="s">
        <v>115</v>
      </c>
      <c r="Y35" s="3" t="s">
        <v>168</v>
      </c>
      <c r="Z35" s="3" t="s">
        <v>88</v>
      </c>
      <c r="AA35" s="3" t="s">
        <v>117</v>
      </c>
      <c r="AB35" s="3" t="s">
        <v>200</v>
      </c>
      <c r="AC35" s="3" t="s">
        <v>58</v>
      </c>
      <c r="AD35" s="3" t="s">
        <v>170</v>
      </c>
      <c r="AE35" s="3" t="s">
        <v>201</v>
      </c>
      <c r="AF35" s="3" t="s">
        <v>171</v>
      </c>
      <c r="AG35" s="3" t="s">
        <v>172</v>
      </c>
      <c r="AH35" s="3" t="s">
        <v>80</v>
      </c>
      <c r="AI35" s="2" t="s">
        <v>202</v>
      </c>
      <c r="AJ35" s="3" t="s">
        <v>203</v>
      </c>
      <c r="AK35" s="3"/>
      <c r="AL35" s="3"/>
      <c r="AM35" s="4"/>
      <c r="AN35" s="6">
        <v>0.18010000000000001</v>
      </c>
      <c r="AO35" s="6">
        <f t="shared" si="0"/>
        <v>0.21529999999999999</v>
      </c>
      <c r="AP35" s="6"/>
      <c r="AQ35" s="3" t="s">
        <v>123</v>
      </c>
      <c r="AU35" s="21">
        <f t="shared" si="1"/>
        <v>1620.9</v>
      </c>
      <c r="AV35" s="21">
        <f t="shared" si="2"/>
        <v>1937.6999999999998</v>
      </c>
      <c r="AX35" s="24">
        <f t="shared" si="3"/>
        <v>2050633.0079999999</v>
      </c>
      <c r="AY35" s="24">
        <f t="shared" si="4"/>
        <v>2451423.0239999997</v>
      </c>
    </row>
    <row r="36" spans="1:51" x14ac:dyDescent="0.6">
      <c r="A36" s="2" t="s">
        <v>204</v>
      </c>
      <c r="B36" s="2" t="s">
        <v>45</v>
      </c>
      <c r="C36" s="3" t="s">
        <v>205</v>
      </c>
      <c r="D36" s="3"/>
      <c r="E36" s="3" t="s">
        <v>206</v>
      </c>
      <c r="F36" s="3" t="s">
        <v>207</v>
      </c>
      <c r="G36" s="2" t="s">
        <v>208</v>
      </c>
      <c r="H36" s="3" t="s">
        <v>209</v>
      </c>
      <c r="I36" s="3" t="s">
        <v>50</v>
      </c>
      <c r="J36" s="3" t="s">
        <v>161</v>
      </c>
      <c r="K36" s="2" t="s">
        <v>162</v>
      </c>
      <c r="L36" s="2" t="s">
        <v>163</v>
      </c>
      <c r="M36" s="2" t="s">
        <v>210</v>
      </c>
      <c r="N36" s="3" t="s">
        <v>211</v>
      </c>
      <c r="O36" s="3" t="s">
        <v>212</v>
      </c>
      <c r="P36" s="3" t="s">
        <v>213</v>
      </c>
      <c r="Q36" s="4">
        <v>78000</v>
      </c>
      <c r="R36" s="11" t="s">
        <v>56</v>
      </c>
      <c r="S36" s="5">
        <v>1292.9000000000001</v>
      </c>
      <c r="T36" s="6">
        <v>0.55000000000000004</v>
      </c>
      <c r="U36" s="5">
        <v>42900</v>
      </c>
      <c r="V36" s="4">
        <v>55465410</v>
      </c>
      <c r="W36" s="4"/>
      <c r="X36" s="3" t="s">
        <v>115</v>
      </c>
      <c r="Y36" s="3" t="s">
        <v>214</v>
      </c>
      <c r="Z36" s="3" t="s">
        <v>74</v>
      </c>
      <c r="AA36" s="3" t="s">
        <v>215</v>
      </c>
      <c r="AB36" s="3" t="s">
        <v>216</v>
      </c>
      <c r="AC36" s="3" t="s">
        <v>58</v>
      </c>
      <c r="AD36" s="3" t="s">
        <v>217</v>
      </c>
      <c r="AE36" s="3" t="s">
        <v>201</v>
      </c>
      <c r="AF36" s="3" t="s">
        <v>171</v>
      </c>
      <c r="AG36" s="3" t="s">
        <v>218</v>
      </c>
      <c r="AH36" s="3" t="s">
        <v>80</v>
      </c>
      <c r="AI36" s="2" t="s">
        <v>219</v>
      </c>
      <c r="AJ36" s="3" t="s">
        <v>220</v>
      </c>
      <c r="AK36" s="3"/>
      <c r="AL36" s="3"/>
      <c r="AM36" s="4"/>
      <c r="AN36" s="6">
        <v>0.4</v>
      </c>
      <c r="AO36" s="6">
        <f t="shared" si="0"/>
        <v>0.55000000000000004</v>
      </c>
      <c r="AP36" s="6"/>
      <c r="AQ36" s="3" t="s">
        <v>123</v>
      </c>
      <c r="AU36" s="21">
        <f t="shared" si="1"/>
        <v>31200</v>
      </c>
      <c r="AV36" s="21">
        <f t="shared" si="2"/>
        <v>42900</v>
      </c>
      <c r="AX36" s="24">
        <f t="shared" si="3"/>
        <v>39471744</v>
      </c>
      <c r="AY36" s="24">
        <f t="shared" si="4"/>
        <v>54273647.999999993</v>
      </c>
    </row>
    <row r="37" spans="1:51" x14ac:dyDescent="0.6">
      <c r="A37" s="2" t="s">
        <v>221</v>
      </c>
      <c r="B37" s="2" t="s">
        <v>45</v>
      </c>
      <c r="C37" s="3"/>
      <c r="D37" s="3"/>
      <c r="E37" s="3" t="s">
        <v>222</v>
      </c>
      <c r="F37" s="3" t="s">
        <v>223</v>
      </c>
      <c r="G37" s="2" t="s">
        <v>224</v>
      </c>
      <c r="H37" s="3" t="s">
        <v>225</v>
      </c>
      <c r="I37" s="3" t="s">
        <v>50</v>
      </c>
      <c r="J37" s="3" t="s">
        <v>161</v>
      </c>
      <c r="K37" s="2" t="s">
        <v>110</v>
      </c>
      <c r="L37" s="2" t="s">
        <v>110</v>
      </c>
      <c r="M37" s="2" t="s">
        <v>226</v>
      </c>
      <c r="N37" s="3" t="s">
        <v>227</v>
      </c>
      <c r="O37" s="3" t="s">
        <v>228</v>
      </c>
      <c r="P37" s="3" t="s">
        <v>229</v>
      </c>
      <c r="Q37" s="4">
        <v>1500</v>
      </c>
      <c r="R37" s="11" t="s">
        <v>56</v>
      </c>
      <c r="S37" s="5">
        <v>1291.7</v>
      </c>
      <c r="T37" s="6">
        <v>0.12659999999999999</v>
      </c>
      <c r="U37" s="5">
        <v>189.9</v>
      </c>
      <c r="V37" s="4">
        <v>245294</v>
      </c>
      <c r="W37" s="4"/>
      <c r="X37" s="3" t="s">
        <v>115</v>
      </c>
      <c r="Y37" s="3" t="s">
        <v>225</v>
      </c>
      <c r="Z37" s="3" t="s">
        <v>74</v>
      </c>
      <c r="AA37" s="3" t="s">
        <v>75</v>
      </c>
      <c r="AB37" s="3" t="s">
        <v>230</v>
      </c>
      <c r="AC37" s="3" t="s">
        <v>58</v>
      </c>
      <c r="AD37" s="3" t="s">
        <v>231</v>
      </c>
      <c r="AE37" s="3"/>
      <c r="AF37" s="3" t="s">
        <v>119</v>
      </c>
      <c r="AG37" s="3" t="s">
        <v>232</v>
      </c>
      <c r="AH37" s="3" t="s">
        <v>80</v>
      </c>
      <c r="AI37" s="2" t="s">
        <v>233</v>
      </c>
      <c r="AJ37" s="3" t="s">
        <v>234</v>
      </c>
      <c r="AK37" s="3"/>
      <c r="AL37" s="3"/>
      <c r="AM37" s="4"/>
      <c r="AN37" s="6">
        <v>9.0999999999999998E-2</v>
      </c>
      <c r="AO37" s="6">
        <f t="shared" si="0"/>
        <v>0.12659999999999999</v>
      </c>
      <c r="AP37" s="6"/>
      <c r="AQ37" s="3" t="s">
        <v>83</v>
      </c>
      <c r="AU37" s="21">
        <f t="shared" si="1"/>
        <v>136.5</v>
      </c>
      <c r="AV37" s="21">
        <f t="shared" si="2"/>
        <v>189.89999999999998</v>
      </c>
      <c r="AX37" s="24">
        <f t="shared" si="3"/>
        <v>172688.87999999998</v>
      </c>
      <c r="AY37" s="24">
        <f t="shared" si="4"/>
        <v>240246.28799999994</v>
      </c>
    </row>
    <row r="38" spans="1:51" x14ac:dyDescent="0.6">
      <c r="A38" s="2" t="s">
        <v>221</v>
      </c>
      <c r="B38" s="2" t="s">
        <v>45</v>
      </c>
      <c r="C38" s="3"/>
      <c r="D38" s="3"/>
      <c r="E38" s="3" t="s">
        <v>235</v>
      </c>
      <c r="F38" s="3" t="s">
        <v>223</v>
      </c>
      <c r="G38" s="2" t="s">
        <v>224</v>
      </c>
      <c r="H38" s="3" t="s">
        <v>225</v>
      </c>
      <c r="I38" s="3" t="s">
        <v>50</v>
      </c>
      <c r="J38" s="3" t="s">
        <v>161</v>
      </c>
      <c r="K38" s="2" t="s">
        <v>110</v>
      </c>
      <c r="L38" s="2" t="s">
        <v>110</v>
      </c>
      <c r="M38" s="2" t="s">
        <v>226</v>
      </c>
      <c r="N38" s="3" t="s">
        <v>227</v>
      </c>
      <c r="O38" s="3" t="s">
        <v>228</v>
      </c>
      <c r="P38" s="3" t="s">
        <v>229</v>
      </c>
      <c r="Q38" s="4">
        <v>2000</v>
      </c>
      <c r="R38" s="11" t="s">
        <v>56</v>
      </c>
      <c r="S38" s="5">
        <v>1291.7</v>
      </c>
      <c r="T38" s="6">
        <v>0.12659999999999999</v>
      </c>
      <c r="U38" s="5">
        <v>253.2</v>
      </c>
      <c r="V38" s="4">
        <v>327058</v>
      </c>
      <c r="W38" s="4"/>
      <c r="X38" s="3" t="s">
        <v>115</v>
      </c>
      <c r="Y38" s="3" t="s">
        <v>225</v>
      </c>
      <c r="Z38" s="3" t="s">
        <v>74</v>
      </c>
      <c r="AA38" s="3" t="s">
        <v>75</v>
      </c>
      <c r="AB38" s="3" t="s">
        <v>230</v>
      </c>
      <c r="AC38" s="3" t="s">
        <v>58</v>
      </c>
      <c r="AD38" s="3" t="s">
        <v>231</v>
      </c>
      <c r="AE38" s="3"/>
      <c r="AF38" s="3" t="s">
        <v>119</v>
      </c>
      <c r="AG38" s="3" t="s">
        <v>232</v>
      </c>
      <c r="AH38" s="3" t="s">
        <v>80</v>
      </c>
      <c r="AI38" s="2" t="s">
        <v>236</v>
      </c>
      <c r="AJ38" s="3" t="s">
        <v>237</v>
      </c>
      <c r="AK38" s="3"/>
      <c r="AL38" s="3"/>
      <c r="AM38" s="4"/>
      <c r="AN38" s="6">
        <v>9.0999999999999998E-2</v>
      </c>
      <c r="AO38" s="6">
        <f t="shared" si="0"/>
        <v>0.12659999999999999</v>
      </c>
      <c r="AP38" s="6"/>
      <c r="AQ38" s="3" t="s">
        <v>83</v>
      </c>
      <c r="AU38" s="21">
        <f t="shared" si="1"/>
        <v>182</v>
      </c>
      <c r="AV38" s="21">
        <f t="shared" si="2"/>
        <v>253.2</v>
      </c>
      <c r="AX38" s="24">
        <f t="shared" si="3"/>
        <v>230251.83999999997</v>
      </c>
      <c r="AY38" s="24">
        <f t="shared" si="4"/>
        <v>320328.38399999996</v>
      </c>
    </row>
    <row r="39" spans="1:51" x14ac:dyDescent="0.6">
      <c r="A39" s="2" t="s">
        <v>238</v>
      </c>
      <c r="B39" s="2" t="s">
        <v>239</v>
      </c>
      <c r="C39" s="3"/>
      <c r="D39" s="3"/>
      <c r="E39" s="3" t="s">
        <v>240</v>
      </c>
      <c r="F39" s="3" t="s">
        <v>241</v>
      </c>
      <c r="G39" s="2" t="s">
        <v>242</v>
      </c>
      <c r="H39" s="3" t="s">
        <v>243</v>
      </c>
      <c r="I39" s="3" t="s">
        <v>50</v>
      </c>
      <c r="J39" s="3" t="s">
        <v>161</v>
      </c>
      <c r="K39" s="2" t="s">
        <v>244</v>
      </c>
      <c r="L39" s="2" t="s">
        <v>244</v>
      </c>
      <c r="M39" s="2" t="s">
        <v>245</v>
      </c>
      <c r="N39" s="3" t="s">
        <v>246</v>
      </c>
      <c r="O39" s="3"/>
      <c r="P39" s="3" t="s">
        <v>243</v>
      </c>
      <c r="Q39" s="4">
        <v>1500</v>
      </c>
      <c r="R39" s="11"/>
      <c r="S39" s="5">
        <v>0</v>
      </c>
      <c r="T39" s="6">
        <v>43</v>
      </c>
      <c r="U39" s="5">
        <v>0</v>
      </c>
      <c r="V39" s="14">
        <v>64500</v>
      </c>
      <c r="W39" s="4">
        <v>6450</v>
      </c>
      <c r="X39" s="3" t="s">
        <v>115</v>
      </c>
      <c r="Y39" s="3" t="s">
        <v>243</v>
      </c>
      <c r="Z39" s="3" t="s">
        <v>74</v>
      </c>
      <c r="AA39" s="3" t="s">
        <v>95</v>
      </c>
      <c r="AB39" s="3" t="s">
        <v>247</v>
      </c>
      <c r="AC39" s="3" t="s">
        <v>248</v>
      </c>
      <c r="AD39" s="3" t="s">
        <v>249</v>
      </c>
      <c r="AE39" s="3" t="s">
        <v>250</v>
      </c>
      <c r="AF39" s="3" t="s">
        <v>251</v>
      </c>
      <c r="AG39" s="3" t="s">
        <v>252</v>
      </c>
      <c r="AH39" s="3" t="s">
        <v>80</v>
      </c>
      <c r="AI39" s="2" t="s">
        <v>253</v>
      </c>
      <c r="AJ39" s="3" t="s">
        <v>254</v>
      </c>
      <c r="AK39" s="3"/>
      <c r="AL39" s="3"/>
      <c r="AM39" s="4"/>
      <c r="AN39" s="6">
        <v>2.3E-2</v>
      </c>
      <c r="AO39" s="17">
        <f>T39/$AR$1</f>
        <v>3.3988870620968767E-2</v>
      </c>
      <c r="AP39" s="6"/>
      <c r="AQ39" s="3" t="s">
        <v>83</v>
      </c>
      <c r="AU39" s="21">
        <f t="shared" si="1"/>
        <v>34.5</v>
      </c>
      <c r="AV39" s="21">
        <f t="shared" si="2"/>
        <v>50.983305931453152</v>
      </c>
      <c r="AX39" s="24">
        <f t="shared" si="3"/>
        <v>43646.64</v>
      </c>
      <c r="AY39" s="24">
        <f t="shared" si="4"/>
        <v>64500.000000000007</v>
      </c>
    </row>
    <row r="40" spans="1:51" x14ac:dyDescent="0.6">
      <c r="A40" s="2" t="s">
        <v>238</v>
      </c>
      <c r="B40" s="2" t="s">
        <v>239</v>
      </c>
      <c r="C40" s="3"/>
      <c r="D40" s="3"/>
      <c r="E40" s="3" t="s">
        <v>255</v>
      </c>
      <c r="F40" s="3" t="s">
        <v>241</v>
      </c>
      <c r="G40" s="2" t="s">
        <v>242</v>
      </c>
      <c r="H40" s="3" t="s">
        <v>243</v>
      </c>
      <c r="I40" s="3" t="s">
        <v>50</v>
      </c>
      <c r="J40" s="3" t="s">
        <v>161</v>
      </c>
      <c r="K40" s="2" t="s">
        <v>244</v>
      </c>
      <c r="L40" s="2" t="s">
        <v>244</v>
      </c>
      <c r="M40" s="2" t="s">
        <v>256</v>
      </c>
      <c r="N40" s="3" t="s">
        <v>257</v>
      </c>
      <c r="O40" s="3" t="s">
        <v>258</v>
      </c>
      <c r="P40" s="3" t="s">
        <v>258</v>
      </c>
      <c r="Q40" s="4">
        <v>3000</v>
      </c>
      <c r="R40" s="11"/>
      <c r="S40" s="5">
        <v>0</v>
      </c>
      <c r="T40" s="6">
        <v>79</v>
      </c>
      <c r="U40" s="5">
        <v>0</v>
      </c>
      <c r="V40" s="14">
        <v>237000</v>
      </c>
      <c r="W40" s="4">
        <v>23700</v>
      </c>
      <c r="X40" s="3" t="s">
        <v>115</v>
      </c>
      <c r="Y40" s="3" t="s">
        <v>243</v>
      </c>
      <c r="Z40" s="3" t="s">
        <v>88</v>
      </c>
      <c r="AA40" s="3" t="s">
        <v>89</v>
      </c>
      <c r="AB40" s="3" t="s">
        <v>259</v>
      </c>
      <c r="AC40" s="3" t="s">
        <v>248</v>
      </c>
      <c r="AD40" s="3" t="s">
        <v>249</v>
      </c>
      <c r="AE40" s="3" t="s">
        <v>260</v>
      </c>
      <c r="AF40" s="3" t="s">
        <v>251</v>
      </c>
      <c r="AG40" s="3" t="s">
        <v>252</v>
      </c>
      <c r="AH40" s="3" t="s">
        <v>80</v>
      </c>
      <c r="AI40" s="2" t="s">
        <v>261</v>
      </c>
      <c r="AJ40" s="3" t="s">
        <v>262</v>
      </c>
      <c r="AK40" s="3"/>
      <c r="AL40" s="3"/>
      <c r="AM40" s="4"/>
      <c r="AN40" s="6">
        <v>5.8000000000000003E-2</v>
      </c>
      <c r="AO40" s="17">
        <f t="shared" ref="AO40:AO57" si="5">T40/$AR$1</f>
        <v>6.2444669280384474E-2</v>
      </c>
      <c r="AP40" s="6"/>
      <c r="AQ40" s="3" t="s">
        <v>123</v>
      </c>
      <c r="AU40" s="21">
        <f t="shared" si="1"/>
        <v>174</v>
      </c>
      <c r="AV40" s="21">
        <f t="shared" si="2"/>
        <v>187.33400784115341</v>
      </c>
      <c r="AX40" s="24">
        <f t="shared" si="3"/>
        <v>220130.87999999998</v>
      </c>
      <c r="AY40" s="24">
        <f t="shared" si="4"/>
        <v>236999.99999999997</v>
      </c>
    </row>
    <row r="41" spans="1:51" x14ac:dyDescent="0.6">
      <c r="A41" s="2" t="s">
        <v>238</v>
      </c>
      <c r="B41" s="2" t="s">
        <v>239</v>
      </c>
      <c r="C41" s="3"/>
      <c r="D41" s="3"/>
      <c r="E41" s="3" t="s">
        <v>255</v>
      </c>
      <c r="F41" s="3" t="s">
        <v>241</v>
      </c>
      <c r="G41" s="2" t="s">
        <v>242</v>
      </c>
      <c r="H41" s="3" t="s">
        <v>243</v>
      </c>
      <c r="I41" s="3" t="s">
        <v>50</v>
      </c>
      <c r="J41" s="3" t="s">
        <v>161</v>
      </c>
      <c r="K41" s="2" t="s">
        <v>244</v>
      </c>
      <c r="L41" s="2" t="s">
        <v>244</v>
      </c>
      <c r="M41" s="2" t="s">
        <v>263</v>
      </c>
      <c r="N41" s="3" t="s">
        <v>264</v>
      </c>
      <c r="O41" s="3" t="s">
        <v>265</v>
      </c>
      <c r="P41" s="3" t="s">
        <v>266</v>
      </c>
      <c r="Q41" s="4">
        <v>1000</v>
      </c>
      <c r="R41" s="11"/>
      <c r="S41" s="5">
        <v>0</v>
      </c>
      <c r="T41" s="6">
        <v>44</v>
      </c>
      <c r="U41" s="5">
        <v>0</v>
      </c>
      <c r="V41" s="14">
        <v>44000</v>
      </c>
      <c r="W41" s="4">
        <v>4400</v>
      </c>
      <c r="X41" s="3" t="s">
        <v>115</v>
      </c>
      <c r="Y41" s="3" t="s">
        <v>243</v>
      </c>
      <c r="Z41" s="3" t="s">
        <v>88</v>
      </c>
      <c r="AA41" s="3" t="s">
        <v>89</v>
      </c>
      <c r="AB41" s="3" t="s">
        <v>90</v>
      </c>
      <c r="AC41" s="3" t="s">
        <v>248</v>
      </c>
      <c r="AD41" s="3" t="s">
        <v>249</v>
      </c>
      <c r="AE41" s="3" t="s">
        <v>260</v>
      </c>
      <c r="AF41" s="3" t="s">
        <v>251</v>
      </c>
      <c r="AG41" s="3" t="s">
        <v>252</v>
      </c>
      <c r="AH41" s="3" t="s">
        <v>80</v>
      </c>
      <c r="AI41" s="2" t="s">
        <v>261</v>
      </c>
      <c r="AJ41" s="3" t="s">
        <v>262</v>
      </c>
      <c r="AK41" s="3"/>
      <c r="AL41" s="3"/>
      <c r="AM41" s="4"/>
      <c r="AN41" s="6">
        <v>1.4999999999999999E-2</v>
      </c>
      <c r="AO41" s="17">
        <f t="shared" si="5"/>
        <v>3.4779309472619202E-2</v>
      </c>
      <c r="AP41" s="6"/>
      <c r="AQ41" s="3" t="s">
        <v>83</v>
      </c>
      <c r="AU41" s="21">
        <f t="shared" si="1"/>
        <v>15</v>
      </c>
      <c r="AV41" s="21">
        <f t="shared" si="2"/>
        <v>34.779309472619204</v>
      </c>
      <c r="AX41" s="24">
        <f t="shared" si="3"/>
        <v>18976.8</v>
      </c>
      <c r="AY41" s="24">
        <f t="shared" si="4"/>
        <v>44000</v>
      </c>
    </row>
    <row r="42" spans="1:51" x14ac:dyDescent="0.6">
      <c r="A42" s="2" t="s">
        <v>238</v>
      </c>
      <c r="B42" s="2" t="s">
        <v>239</v>
      </c>
      <c r="C42" s="3"/>
      <c r="D42" s="3"/>
      <c r="E42" s="3" t="s">
        <v>267</v>
      </c>
      <c r="F42" s="3" t="s">
        <v>241</v>
      </c>
      <c r="G42" s="2" t="s">
        <v>242</v>
      </c>
      <c r="H42" s="3" t="s">
        <v>243</v>
      </c>
      <c r="I42" s="3" t="s">
        <v>50</v>
      </c>
      <c r="J42" s="3" t="s">
        <v>161</v>
      </c>
      <c r="K42" s="2" t="s">
        <v>244</v>
      </c>
      <c r="L42" s="2" t="s">
        <v>244</v>
      </c>
      <c r="M42" s="2" t="s">
        <v>268</v>
      </c>
      <c r="N42" s="3" t="s">
        <v>269</v>
      </c>
      <c r="O42" s="3" t="s">
        <v>270</v>
      </c>
      <c r="P42" s="3" t="s">
        <v>271</v>
      </c>
      <c r="Q42" s="4">
        <v>3000</v>
      </c>
      <c r="R42" s="11"/>
      <c r="S42" s="5">
        <v>0</v>
      </c>
      <c r="T42" s="6">
        <v>27</v>
      </c>
      <c r="U42" s="5">
        <v>0</v>
      </c>
      <c r="V42" s="14">
        <v>81000</v>
      </c>
      <c r="W42" s="4">
        <v>8100</v>
      </c>
      <c r="X42" s="3" t="s">
        <v>115</v>
      </c>
      <c r="Y42" s="3" t="s">
        <v>243</v>
      </c>
      <c r="Z42" s="3" t="s">
        <v>88</v>
      </c>
      <c r="AA42" s="3" t="s">
        <v>117</v>
      </c>
      <c r="AB42" s="3" t="s">
        <v>272</v>
      </c>
      <c r="AC42" s="3" t="s">
        <v>248</v>
      </c>
      <c r="AD42" s="3" t="s">
        <v>249</v>
      </c>
      <c r="AE42" s="3" t="s">
        <v>273</v>
      </c>
      <c r="AF42" s="3" t="s">
        <v>251</v>
      </c>
      <c r="AG42" s="3" t="s">
        <v>252</v>
      </c>
      <c r="AH42" s="3" t="s">
        <v>80</v>
      </c>
      <c r="AI42" s="2" t="s">
        <v>274</v>
      </c>
      <c r="AJ42" s="3" t="s">
        <v>275</v>
      </c>
      <c r="AK42" s="3"/>
      <c r="AL42" s="3"/>
      <c r="AM42" s="4"/>
      <c r="AN42" s="6">
        <v>1.5299999999999999E-2</v>
      </c>
      <c r="AO42" s="17">
        <f t="shared" si="5"/>
        <v>2.1341848994561784E-2</v>
      </c>
      <c r="AP42" s="6"/>
      <c r="AQ42" s="3" t="s">
        <v>83</v>
      </c>
      <c r="AU42" s="21">
        <f t="shared" si="1"/>
        <v>45.9</v>
      </c>
      <c r="AV42" s="21">
        <f t="shared" si="2"/>
        <v>64.025546983685345</v>
      </c>
      <c r="AX42" s="24">
        <f t="shared" si="3"/>
        <v>58069.007999999994</v>
      </c>
      <c r="AY42" s="24">
        <f t="shared" si="4"/>
        <v>81000</v>
      </c>
    </row>
    <row r="43" spans="1:51" x14ac:dyDescent="0.6">
      <c r="A43" s="2" t="s">
        <v>238</v>
      </c>
      <c r="B43" s="2" t="s">
        <v>239</v>
      </c>
      <c r="C43" s="3"/>
      <c r="D43" s="3"/>
      <c r="E43" s="3" t="s">
        <v>240</v>
      </c>
      <c r="F43" s="3" t="s">
        <v>241</v>
      </c>
      <c r="G43" s="2" t="s">
        <v>242</v>
      </c>
      <c r="H43" s="3" t="s">
        <v>243</v>
      </c>
      <c r="I43" s="3" t="s">
        <v>50</v>
      </c>
      <c r="J43" s="3" t="s">
        <v>161</v>
      </c>
      <c r="K43" s="2" t="s">
        <v>244</v>
      </c>
      <c r="L43" s="2" t="s">
        <v>244</v>
      </c>
      <c r="M43" s="2" t="s">
        <v>268</v>
      </c>
      <c r="N43" s="3" t="s">
        <v>269</v>
      </c>
      <c r="O43" s="3" t="s">
        <v>270</v>
      </c>
      <c r="P43" s="3" t="s">
        <v>271</v>
      </c>
      <c r="Q43" s="4">
        <v>3000</v>
      </c>
      <c r="R43" s="11"/>
      <c r="S43" s="5">
        <v>0</v>
      </c>
      <c r="T43" s="6">
        <v>27</v>
      </c>
      <c r="U43" s="5">
        <v>0</v>
      </c>
      <c r="V43" s="14">
        <v>81000</v>
      </c>
      <c r="W43" s="4">
        <v>8100</v>
      </c>
      <c r="X43" s="3" t="s">
        <v>115</v>
      </c>
      <c r="Y43" s="3" t="s">
        <v>243</v>
      </c>
      <c r="Z43" s="3" t="s">
        <v>88</v>
      </c>
      <c r="AA43" s="3" t="s">
        <v>117</v>
      </c>
      <c r="AB43" s="3" t="s">
        <v>272</v>
      </c>
      <c r="AC43" s="3" t="s">
        <v>248</v>
      </c>
      <c r="AD43" s="3" t="s">
        <v>249</v>
      </c>
      <c r="AE43" s="3" t="s">
        <v>250</v>
      </c>
      <c r="AF43" s="3" t="s">
        <v>251</v>
      </c>
      <c r="AG43" s="3" t="s">
        <v>252</v>
      </c>
      <c r="AH43" s="3" t="s">
        <v>80</v>
      </c>
      <c r="AI43" s="2" t="s">
        <v>253</v>
      </c>
      <c r="AJ43" s="3" t="s">
        <v>254</v>
      </c>
      <c r="AK43" s="3"/>
      <c r="AL43" s="3"/>
      <c r="AM43" s="4"/>
      <c r="AN43" s="6">
        <v>1.5299999999999999E-2</v>
      </c>
      <c r="AO43" s="17">
        <f t="shared" si="5"/>
        <v>2.1341848994561784E-2</v>
      </c>
      <c r="AP43" s="6"/>
      <c r="AQ43" s="3" t="s">
        <v>83</v>
      </c>
      <c r="AU43" s="21">
        <f t="shared" si="1"/>
        <v>45.9</v>
      </c>
      <c r="AV43" s="21">
        <f t="shared" si="2"/>
        <v>64.025546983685345</v>
      </c>
      <c r="AX43" s="24">
        <f t="shared" si="3"/>
        <v>58069.007999999994</v>
      </c>
      <c r="AY43" s="24">
        <f t="shared" si="4"/>
        <v>81000</v>
      </c>
    </row>
    <row r="44" spans="1:51" x14ac:dyDescent="0.6">
      <c r="A44" s="2" t="s">
        <v>238</v>
      </c>
      <c r="B44" s="2" t="s">
        <v>239</v>
      </c>
      <c r="C44" s="3"/>
      <c r="D44" s="3"/>
      <c r="E44" s="3" t="s">
        <v>240</v>
      </c>
      <c r="F44" s="3" t="s">
        <v>241</v>
      </c>
      <c r="G44" s="2" t="s">
        <v>242</v>
      </c>
      <c r="H44" s="3" t="s">
        <v>243</v>
      </c>
      <c r="I44" s="3" t="s">
        <v>50</v>
      </c>
      <c r="J44" s="3" t="s">
        <v>161</v>
      </c>
      <c r="K44" s="2" t="s">
        <v>244</v>
      </c>
      <c r="L44" s="2" t="s">
        <v>244</v>
      </c>
      <c r="M44" s="2" t="s">
        <v>276</v>
      </c>
      <c r="N44" s="3" t="s">
        <v>277</v>
      </c>
      <c r="O44" s="3" t="s">
        <v>278</v>
      </c>
      <c r="P44" s="3" t="s">
        <v>279</v>
      </c>
      <c r="Q44" s="4">
        <v>3000</v>
      </c>
      <c r="R44" s="11"/>
      <c r="S44" s="5">
        <v>0</v>
      </c>
      <c r="T44" s="6">
        <v>36</v>
      </c>
      <c r="U44" s="5">
        <v>0</v>
      </c>
      <c r="V44" s="14">
        <v>108000</v>
      </c>
      <c r="W44" s="4">
        <v>10800</v>
      </c>
      <c r="X44" s="3" t="s">
        <v>115</v>
      </c>
      <c r="Y44" s="3" t="s">
        <v>243</v>
      </c>
      <c r="Z44" s="3" t="s">
        <v>74</v>
      </c>
      <c r="AA44" s="3" t="s">
        <v>95</v>
      </c>
      <c r="AB44" s="3" t="s">
        <v>96</v>
      </c>
      <c r="AC44" s="3" t="s">
        <v>248</v>
      </c>
      <c r="AD44" s="3" t="s">
        <v>249</v>
      </c>
      <c r="AE44" s="3" t="s">
        <v>250</v>
      </c>
      <c r="AF44" s="3" t="s">
        <v>251</v>
      </c>
      <c r="AG44" s="3" t="s">
        <v>252</v>
      </c>
      <c r="AH44" s="3" t="s">
        <v>80</v>
      </c>
      <c r="AI44" s="2" t="s">
        <v>253</v>
      </c>
      <c r="AJ44" s="3" t="s">
        <v>254</v>
      </c>
      <c r="AK44" s="3"/>
      <c r="AL44" s="3"/>
      <c r="AM44" s="4"/>
      <c r="AN44" s="6">
        <v>2.3E-2</v>
      </c>
      <c r="AO44" s="17">
        <f t="shared" si="5"/>
        <v>2.845579865941571E-2</v>
      </c>
      <c r="AP44" s="6"/>
      <c r="AQ44" s="3" t="s">
        <v>83</v>
      </c>
      <c r="AU44" s="21">
        <f t="shared" si="1"/>
        <v>69</v>
      </c>
      <c r="AV44" s="21">
        <f t="shared" si="2"/>
        <v>85.367395978247131</v>
      </c>
      <c r="AX44" s="24">
        <f t="shared" si="3"/>
        <v>87293.28</v>
      </c>
      <c r="AY44" s="24">
        <f t="shared" si="4"/>
        <v>108000</v>
      </c>
    </row>
    <row r="45" spans="1:51" x14ac:dyDescent="0.6">
      <c r="A45" s="2" t="s">
        <v>238</v>
      </c>
      <c r="B45" s="2" t="s">
        <v>239</v>
      </c>
      <c r="C45" s="3"/>
      <c r="D45" s="3"/>
      <c r="E45" s="3" t="s">
        <v>255</v>
      </c>
      <c r="F45" s="3" t="s">
        <v>241</v>
      </c>
      <c r="G45" s="2" t="s">
        <v>242</v>
      </c>
      <c r="H45" s="3" t="s">
        <v>243</v>
      </c>
      <c r="I45" s="3" t="s">
        <v>50</v>
      </c>
      <c r="J45" s="3" t="s">
        <v>161</v>
      </c>
      <c r="K45" s="2" t="s">
        <v>244</v>
      </c>
      <c r="L45" s="2" t="s">
        <v>244</v>
      </c>
      <c r="M45" s="2" t="s">
        <v>276</v>
      </c>
      <c r="N45" s="3" t="s">
        <v>277</v>
      </c>
      <c r="O45" s="3" t="s">
        <v>278</v>
      </c>
      <c r="P45" s="3" t="s">
        <v>279</v>
      </c>
      <c r="Q45" s="4">
        <v>3000</v>
      </c>
      <c r="R45" s="11"/>
      <c r="S45" s="5">
        <v>0</v>
      </c>
      <c r="T45" s="6">
        <v>36</v>
      </c>
      <c r="U45" s="5">
        <v>0</v>
      </c>
      <c r="V45" s="14">
        <v>108000</v>
      </c>
      <c r="W45" s="4">
        <v>10800</v>
      </c>
      <c r="X45" s="3" t="s">
        <v>115</v>
      </c>
      <c r="Y45" s="3" t="s">
        <v>243</v>
      </c>
      <c r="Z45" s="3" t="s">
        <v>74</v>
      </c>
      <c r="AA45" s="3" t="s">
        <v>95</v>
      </c>
      <c r="AB45" s="3" t="s">
        <v>96</v>
      </c>
      <c r="AC45" s="3" t="s">
        <v>248</v>
      </c>
      <c r="AD45" s="3" t="s">
        <v>249</v>
      </c>
      <c r="AE45" s="3" t="s">
        <v>260</v>
      </c>
      <c r="AF45" s="3" t="s">
        <v>251</v>
      </c>
      <c r="AG45" s="3" t="s">
        <v>252</v>
      </c>
      <c r="AH45" s="3" t="s">
        <v>80</v>
      </c>
      <c r="AI45" s="2" t="s">
        <v>261</v>
      </c>
      <c r="AJ45" s="3" t="s">
        <v>262</v>
      </c>
      <c r="AK45" s="3"/>
      <c r="AL45" s="3"/>
      <c r="AM45" s="4"/>
      <c r="AN45" s="6">
        <v>2.3E-2</v>
      </c>
      <c r="AO45" s="17">
        <f t="shared" si="5"/>
        <v>2.845579865941571E-2</v>
      </c>
      <c r="AP45" s="6"/>
      <c r="AQ45" s="3" t="s">
        <v>83</v>
      </c>
      <c r="AU45" s="21">
        <f t="shared" si="1"/>
        <v>69</v>
      </c>
      <c r="AV45" s="21">
        <f t="shared" si="2"/>
        <v>85.367395978247131</v>
      </c>
      <c r="AX45" s="24">
        <f t="shared" si="3"/>
        <v>87293.28</v>
      </c>
      <c r="AY45" s="24">
        <f t="shared" si="4"/>
        <v>108000</v>
      </c>
    </row>
    <row r="46" spans="1:51" x14ac:dyDescent="0.6">
      <c r="A46" s="2" t="s">
        <v>238</v>
      </c>
      <c r="B46" s="2" t="s">
        <v>239</v>
      </c>
      <c r="C46" s="3"/>
      <c r="D46" s="3"/>
      <c r="E46" s="3" t="s">
        <v>280</v>
      </c>
      <c r="F46" s="3" t="s">
        <v>241</v>
      </c>
      <c r="G46" s="2" t="s">
        <v>242</v>
      </c>
      <c r="H46" s="3" t="s">
        <v>243</v>
      </c>
      <c r="I46" s="3" t="s">
        <v>50</v>
      </c>
      <c r="J46" s="3" t="s">
        <v>161</v>
      </c>
      <c r="K46" s="2" t="s">
        <v>244</v>
      </c>
      <c r="L46" s="2" t="s">
        <v>244</v>
      </c>
      <c r="M46" s="2" t="s">
        <v>281</v>
      </c>
      <c r="N46" s="3" t="s">
        <v>282</v>
      </c>
      <c r="O46" s="3" t="s">
        <v>283</v>
      </c>
      <c r="P46" s="3" t="s">
        <v>284</v>
      </c>
      <c r="Q46" s="4">
        <v>3000</v>
      </c>
      <c r="R46" s="11"/>
      <c r="S46" s="5">
        <v>0</v>
      </c>
      <c r="T46" s="6">
        <v>36</v>
      </c>
      <c r="U46" s="5">
        <v>0</v>
      </c>
      <c r="V46" s="14">
        <v>108000</v>
      </c>
      <c r="W46" s="4">
        <v>10800</v>
      </c>
      <c r="X46" s="3" t="s">
        <v>115</v>
      </c>
      <c r="Y46" s="3" t="s">
        <v>243</v>
      </c>
      <c r="Z46" s="3" t="s">
        <v>74</v>
      </c>
      <c r="AA46" s="3" t="s">
        <v>95</v>
      </c>
      <c r="AB46" s="3" t="s">
        <v>96</v>
      </c>
      <c r="AC46" s="3" t="s">
        <v>248</v>
      </c>
      <c r="AD46" s="3" t="s">
        <v>249</v>
      </c>
      <c r="AE46" s="3" t="s">
        <v>285</v>
      </c>
      <c r="AF46" s="3" t="s">
        <v>251</v>
      </c>
      <c r="AG46" s="3" t="s">
        <v>252</v>
      </c>
      <c r="AH46" s="3" t="s">
        <v>80</v>
      </c>
      <c r="AI46" s="2" t="s">
        <v>238</v>
      </c>
      <c r="AJ46" s="3" t="s">
        <v>286</v>
      </c>
      <c r="AK46" s="3"/>
      <c r="AL46" s="3"/>
      <c r="AM46" s="4"/>
      <c r="AN46" s="6">
        <v>2.3E-2</v>
      </c>
      <c r="AO46" s="17">
        <f t="shared" si="5"/>
        <v>2.845579865941571E-2</v>
      </c>
      <c r="AP46" s="6"/>
      <c r="AQ46" s="3" t="s">
        <v>83</v>
      </c>
      <c r="AU46" s="21">
        <f t="shared" si="1"/>
        <v>69</v>
      </c>
      <c r="AV46" s="21">
        <f t="shared" si="2"/>
        <v>85.367395978247131</v>
      </c>
      <c r="AX46" s="24">
        <f t="shared" si="3"/>
        <v>87293.28</v>
      </c>
      <c r="AY46" s="24">
        <f t="shared" si="4"/>
        <v>108000</v>
      </c>
    </row>
    <row r="47" spans="1:51" x14ac:dyDescent="0.6">
      <c r="A47" s="2" t="s">
        <v>238</v>
      </c>
      <c r="B47" s="2" t="s">
        <v>239</v>
      </c>
      <c r="C47" s="3"/>
      <c r="D47" s="3"/>
      <c r="E47" s="3" t="s">
        <v>280</v>
      </c>
      <c r="F47" s="3" t="s">
        <v>241</v>
      </c>
      <c r="G47" s="2" t="s">
        <v>242</v>
      </c>
      <c r="H47" s="3" t="s">
        <v>243</v>
      </c>
      <c r="I47" s="3" t="s">
        <v>50</v>
      </c>
      <c r="J47" s="3" t="s">
        <v>161</v>
      </c>
      <c r="K47" s="2" t="s">
        <v>244</v>
      </c>
      <c r="L47" s="2" t="s">
        <v>244</v>
      </c>
      <c r="M47" s="2" t="s">
        <v>287</v>
      </c>
      <c r="N47" s="3" t="s">
        <v>288</v>
      </c>
      <c r="O47" s="3" t="s">
        <v>289</v>
      </c>
      <c r="P47" s="3" t="s">
        <v>290</v>
      </c>
      <c r="Q47" s="4">
        <v>3000</v>
      </c>
      <c r="R47" s="11"/>
      <c r="S47" s="5">
        <v>0</v>
      </c>
      <c r="T47" s="6">
        <v>46</v>
      </c>
      <c r="U47" s="5">
        <v>0</v>
      </c>
      <c r="V47" s="14">
        <v>138000</v>
      </c>
      <c r="W47" s="4">
        <v>13800</v>
      </c>
      <c r="X47" s="3" t="s">
        <v>115</v>
      </c>
      <c r="Y47" s="3" t="s">
        <v>243</v>
      </c>
      <c r="Z47" s="3" t="s">
        <v>88</v>
      </c>
      <c r="AA47" s="3" t="s">
        <v>117</v>
      </c>
      <c r="AB47" s="3" t="s">
        <v>90</v>
      </c>
      <c r="AC47" s="3" t="s">
        <v>248</v>
      </c>
      <c r="AD47" s="3" t="s">
        <v>249</v>
      </c>
      <c r="AE47" s="3" t="s">
        <v>285</v>
      </c>
      <c r="AF47" s="3" t="s">
        <v>251</v>
      </c>
      <c r="AG47" s="3" t="s">
        <v>252</v>
      </c>
      <c r="AH47" s="3" t="s">
        <v>80</v>
      </c>
      <c r="AI47" s="2" t="s">
        <v>238</v>
      </c>
      <c r="AJ47" s="3" t="s">
        <v>286</v>
      </c>
      <c r="AK47" s="3"/>
      <c r="AL47" s="3"/>
      <c r="AM47" s="4"/>
      <c r="AN47" s="6">
        <v>1.7999999999999999E-2</v>
      </c>
      <c r="AO47" s="17">
        <f t="shared" si="5"/>
        <v>3.6360187175920072E-2</v>
      </c>
      <c r="AP47" s="6"/>
      <c r="AQ47" s="3" t="s">
        <v>83</v>
      </c>
      <c r="AU47" s="21">
        <f t="shared" si="1"/>
        <v>53.999999999999993</v>
      </c>
      <c r="AV47" s="21">
        <f t="shared" si="2"/>
        <v>109.08056152776021</v>
      </c>
      <c r="AX47" s="24">
        <f t="shared" si="3"/>
        <v>68316.479999999981</v>
      </c>
      <c r="AY47" s="24">
        <f t="shared" si="4"/>
        <v>137999.99999999997</v>
      </c>
    </row>
    <row r="48" spans="1:51" x14ac:dyDescent="0.6">
      <c r="A48" s="2" t="s">
        <v>238</v>
      </c>
      <c r="B48" s="2" t="s">
        <v>239</v>
      </c>
      <c r="C48" s="3"/>
      <c r="D48" s="3"/>
      <c r="E48" s="3" t="s">
        <v>280</v>
      </c>
      <c r="F48" s="3" t="s">
        <v>241</v>
      </c>
      <c r="G48" s="2" t="s">
        <v>242</v>
      </c>
      <c r="H48" s="3" t="s">
        <v>243</v>
      </c>
      <c r="I48" s="3" t="s">
        <v>50</v>
      </c>
      <c r="J48" s="3" t="s">
        <v>161</v>
      </c>
      <c r="K48" s="2" t="s">
        <v>244</v>
      </c>
      <c r="L48" s="2" t="s">
        <v>244</v>
      </c>
      <c r="M48" s="2" t="s">
        <v>291</v>
      </c>
      <c r="N48" s="3" t="s">
        <v>292</v>
      </c>
      <c r="O48" s="3" t="s">
        <v>293</v>
      </c>
      <c r="P48" s="3" t="s">
        <v>294</v>
      </c>
      <c r="Q48" s="4">
        <v>3000</v>
      </c>
      <c r="R48" s="11"/>
      <c r="S48" s="5">
        <v>0</v>
      </c>
      <c r="T48" s="6">
        <v>46</v>
      </c>
      <c r="U48" s="5">
        <v>0</v>
      </c>
      <c r="V48" s="14">
        <v>138000</v>
      </c>
      <c r="W48" s="4">
        <v>13800</v>
      </c>
      <c r="X48" s="3" t="s">
        <v>115</v>
      </c>
      <c r="Y48" s="3" t="s">
        <v>243</v>
      </c>
      <c r="Z48" s="3" t="s">
        <v>88</v>
      </c>
      <c r="AA48" s="3" t="s">
        <v>117</v>
      </c>
      <c r="AB48" s="3" t="s">
        <v>90</v>
      </c>
      <c r="AC48" s="3" t="s">
        <v>248</v>
      </c>
      <c r="AD48" s="3" t="s">
        <v>249</v>
      </c>
      <c r="AE48" s="3" t="s">
        <v>285</v>
      </c>
      <c r="AF48" s="3" t="s">
        <v>251</v>
      </c>
      <c r="AG48" s="3" t="s">
        <v>252</v>
      </c>
      <c r="AH48" s="3" t="s">
        <v>80</v>
      </c>
      <c r="AI48" s="2" t="s">
        <v>238</v>
      </c>
      <c r="AJ48" s="3" t="s">
        <v>286</v>
      </c>
      <c r="AK48" s="3"/>
      <c r="AL48" s="3"/>
      <c r="AM48" s="4"/>
      <c r="AN48" s="6">
        <v>1.5299999999999999E-2</v>
      </c>
      <c r="AO48" s="17">
        <f t="shared" si="5"/>
        <v>3.6360187175920072E-2</v>
      </c>
      <c r="AP48" s="6"/>
      <c r="AQ48" s="3" t="s">
        <v>83</v>
      </c>
      <c r="AU48" s="21">
        <f t="shared" si="1"/>
        <v>45.9</v>
      </c>
      <c r="AV48" s="21">
        <f t="shared" si="2"/>
        <v>109.08056152776021</v>
      </c>
      <c r="AX48" s="24">
        <f t="shared" si="3"/>
        <v>58069.007999999994</v>
      </c>
      <c r="AY48" s="24">
        <f t="shared" si="4"/>
        <v>137999.99999999997</v>
      </c>
    </row>
    <row r="49" spans="1:51" x14ac:dyDescent="0.6">
      <c r="A49" s="2" t="s">
        <v>238</v>
      </c>
      <c r="B49" s="2" t="s">
        <v>239</v>
      </c>
      <c r="C49" s="3"/>
      <c r="D49" s="3"/>
      <c r="E49" s="3" t="s">
        <v>295</v>
      </c>
      <c r="F49" s="3" t="s">
        <v>241</v>
      </c>
      <c r="G49" s="2" t="s">
        <v>242</v>
      </c>
      <c r="H49" s="3" t="s">
        <v>243</v>
      </c>
      <c r="I49" s="3" t="s">
        <v>50</v>
      </c>
      <c r="J49" s="3" t="s">
        <v>161</v>
      </c>
      <c r="K49" s="2" t="s">
        <v>244</v>
      </c>
      <c r="L49" s="2" t="s">
        <v>244</v>
      </c>
      <c r="M49" s="2" t="s">
        <v>296</v>
      </c>
      <c r="N49" s="3" t="s">
        <v>297</v>
      </c>
      <c r="O49" s="3" t="s">
        <v>298</v>
      </c>
      <c r="P49" s="3"/>
      <c r="Q49" s="4">
        <v>3000</v>
      </c>
      <c r="R49" s="11"/>
      <c r="S49" s="5">
        <v>0</v>
      </c>
      <c r="T49" s="6">
        <v>78</v>
      </c>
      <c r="U49" s="5">
        <v>0</v>
      </c>
      <c r="V49" s="14">
        <v>234000</v>
      </c>
      <c r="W49" s="4">
        <v>23400</v>
      </c>
      <c r="X49" s="3" t="s">
        <v>115</v>
      </c>
      <c r="Y49" s="3" t="s">
        <v>243</v>
      </c>
      <c r="Z49" s="3" t="s">
        <v>88</v>
      </c>
      <c r="AA49" s="3" t="s">
        <v>89</v>
      </c>
      <c r="AB49" s="3" t="s">
        <v>299</v>
      </c>
      <c r="AC49" s="3" t="s">
        <v>248</v>
      </c>
      <c r="AD49" s="3" t="s">
        <v>249</v>
      </c>
      <c r="AE49" s="3" t="s">
        <v>300</v>
      </c>
      <c r="AF49" s="3" t="s">
        <v>251</v>
      </c>
      <c r="AG49" s="3" t="s">
        <v>252</v>
      </c>
      <c r="AH49" s="3" t="s">
        <v>80</v>
      </c>
      <c r="AI49" s="2" t="s">
        <v>301</v>
      </c>
      <c r="AJ49" s="3" t="s">
        <v>302</v>
      </c>
      <c r="AK49" s="3"/>
      <c r="AL49" s="3"/>
      <c r="AM49" s="4"/>
      <c r="AN49" s="6">
        <v>1.5299999999999999E-2</v>
      </c>
      <c r="AO49" s="17">
        <f t="shared" si="5"/>
        <v>6.1654230428734039E-2</v>
      </c>
      <c r="AP49" s="6"/>
      <c r="AQ49" s="3" t="s">
        <v>83</v>
      </c>
      <c r="AU49" s="21">
        <f t="shared" si="1"/>
        <v>45.9</v>
      </c>
      <c r="AV49" s="21">
        <f t="shared" si="2"/>
        <v>184.96269128620213</v>
      </c>
      <c r="AX49" s="24">
        <f t="shared" si="3"/>
        <v>58069.007999999994</v>
      </c>
      <c r="AY49" s="24">
        <f t="shared" si="4"/>
        <v>234000.00000000003</v>
      </c>
    </row>
    <row r="50" spans="1:51" x14ac:dyDescent="0.6">
      <c r="A50" s="2" t="s">
        <v>238</v>
      </c>
      <c r="B50" s="2" t="s">
        <v>239</v>
      </c>
      <c r="C50" s="3"/>
      <c r="D50" s="3"/>
      <c r="E50" s="3" t="s">
        <v>303</v>
      </c>
      <c r="F50" s="3" t="s">
        <v>241</v>
      </c>
      <c r="G50" s="2" t="s">
        <v>242</v>
      </c>
      <c r="H50" s="3" t="s">
        <v>243</v>
      </c>
      <c r="I50" s="3" t="s">
        <v>50</v>
      </c>
      <c r="J50" s="3" t="s">
        <v>161</v>
      </c>
      <c r="K50" s="2" t="s">
        <v>244</v>
      </c>
      <c r="L50" s="2" t="s">
        <v>244</v>
      </c>
      <c r="M50" s="2" t="s">
        <v>304</v>
      </c>
      <c r="N50" s="3" t="s">
        <v>305</v>
      </c>
      <c r="O50" s="3" t="s">
        <v>298</v>
      </c>
      <c r="P50" s="3" t="s">
        <v>243</v>
      </c>
      <c r="Q50" s="4">
        <v>3000</v>
      </c>
      <c r="R50" s="11"/>
      <c r="S50" s="5">
        <v>0</v>
      </c>
      <c r="T50" s="6">
        <v>44</v>
      </c>
      <c r="U50" s="5">
        <v>0</v>
      </c>
      <c r="V50" s="14">
        <v>132000</v>
      </c>
      <c r="W50" s="4">
        <v>13200</v>
      </c>
      <c r="X50" s="3" t="s">
        <v>115</v>
      </c>
      <c r="Y50" s="3" t="s">
        <v>243</v>
      </c>
      <c r="Z50" s="3" t="s">
        <v>88</v>
      </c>
      <c r="AA50" s="3" t="s">
        <v>89</v>
      </c>
      <c r="AB50" s="3" t="s">
        <v>90</v>
      </c>
      <c r="AC50" s="3" t="s">
        <v>248</v>
      </c>
      <c r="AD50" s="3" t="s">
        <v>249</v>
      </c>
      <c r="AE50" s="3" t="s">
        <v>300</v>
      </c>
      <c r="AF50" s="3" t="s">
        <v>251</v>
      </c>
      <c r="AG50" s="3" t="s">
        <v>252</v>
      </c>
      <c r="AH50" s="3" t="s">
        <v>80</v>
      </c>
      <c r="AI50" s="2" t="s">
        <v>306</v>
      </c>
      <c r="AJ50" s="3" t="s">
        <v>307</v>
      </c>
      <c r="AK50" s="3"/>
      <c r="AL50" s="3"/>
      <c r="AM50" s="4"/>
      <c r="AN50" s="6">
        <v>0.02</v>
      </c>
      <c r="AO50" s="17">
        <f t="shared" si="5"/>
        <v>3.4779309472619202E-2</v>
      </c>
      <c r="AP50" s="6"/>
      <c r="AQ50" s="3" t="s">
        <v>83</v>
      </c>
      <c r="AU50" s="21">
        <f t="shared" si="1"/>
        <v>60</v>
      </c>
      <c r="AV50" s="21">
        <f t="shared" si="2"/>
        <v>104.33792841785761</v>
      </c>
      <c r="AX50" s="24">
        <f t="shared" si="3"/>
        <v>75907.199999999997</v>
      </c>
      <c r="AY50" s="24">
        <f t="shared" si="4"/>
        <v>132000</v>
      </c>
    </row>
    <row r="51" spans="1:51" x14ac:dyDescent="0.6">
      <c r="A51" s="2" t="s">
        <v>238</v>
      </c>
      <c r="B51" s="2" t="s">
        <v>239</v>
      </c>
      <c r="C51" s="3"/>
      <c r="D51" s="3"/>
      <c r="E51" s="3" t="s">
        <v>240</v>
      </c>
      <c r="F51" s="3" t="s">
        <v>241</v>
      </c>
      <c r="G51" s="2" t="s">
        <v>242</v>
      </c>
      <c r="H51" s="3" t="s">
        <v>243</v>
      </c>
      <c r="I51" s="3" t="s">
        <v>50</v>
      </c>
      <c r="J51" s="3" t="s">
        <v>161</v>
      </c>
      <c r="K51" s="2" t="s">
        <v>244</v>
      </c>
      <c r="L51" s="2" t="s">
        <v>244</v>
      </c>
      <c r="M51" s="2" t="s">
        <v>308</v>
      </c>
      <c r="N51" s="3" t="s">
        <v>309</v>
      </c>
      <c r="O51" s="3" t="s">
        <v>298</v>
      </c>
      <c r="P51" s="3" t="s">
        <v>310</v>
      </c>
      <c r="Q51" s="4">
        <v>1000</v>
      </c>
      <c r="R51" s="11"/>
      <c r="S51" s="5">
        <v>0</v>
      </c>
      <c r="T51" s="6">
        <v>85</v>
      </c>
      <c r="U51" s="5">
        <v>0</v>
      </c>
      <c r="V51" s="14">
        <v>85000</v>
      </c>
      <c r="W51" s="4">
        <v>8500</v>
      </c>
      <c r="X51" s="3" t="s">
        <v>115</v>
      </c>
      <c r="Y51" s="3" t="s">
        <v>243</v>
      </c>
      <c r="Z51" s="3" t="s">
        <v>88</v>
      </c>
      <c r="AA51" s="3" t="s">
        <v>117</v>
      </c>
      <c r="AB51" s="3" t="s">
        <v>143</v>
      </c>
      <c r="AC51" s="3" t="s">
        <v>248</v>
      </c>
      <c r="AD51" s="3" t="s">
        <v>249</v>
      </c>
      <c r="AE51" s="3" t="s">
        <v>250</v>
      </c>
      <c r="AF51" s="3" t="s">
        <v>251</v>
      </c>
      <c r="AG51" s="3" t="s">
        <v>252</v>
      </c>
      <c r="AH51" s="3" t="s">
        <v>80</v>
      </c>
      <c r="AI51" s="2" t="s">
        <v>253</v>
      </c>
      <c r="AJ51" s="3" t="s">
        <v>254</v>
      </c>
      <c r="AK51" s="3"/>
      <c r="AL51" s="3"/>
      <c r="AM51" s="4"/>
      <c r="AN51" s="6">
        <v>6.3E-2</v>
      </c>
      <c r="AO51" s="17">
        <f t="shared" si="5"/>
        <v>6.7187302390287099E-2</v>
      </c>
      <c r="AP51" s="6"/>
      <c r="AQ51" s="3" t="s">
        <v>123</v>
      </c>
      <c r="AU51" s="21">
        <f t="shared" si="1"/>
        <v>63</v>
      </c>
      <c r="AV51" s="21">
        <f t="shared" si="2"/>
        <v>67.187302390287101</v>
      </c>
      <c r="AX51" s="24">
        <f t="shared" si="3"/>
        <v>79702.559999999998</v>
      </c>
      <c r="AY51" s="24">
        <f t="shared" si="4"/>
        <v>85000.000000000015</v>
      </c>
    </row>
    <row r="52" spans="1:51" x14ac:dyDescent="0.6">
      <c r="A52" s="2" t="s">
        <v>238</v>
      </c>
      <c r="B52" s="2" t="s">
        <v>239</v>
      </c>
      <c r="C52" s="3"/>
      <c r="D52" s="3"/>
      <c r="E52" s="3" t="s">
        <v>311</v>
      </c>
      <c r="F52" s="3" t="s">
        <v>241</v>
      </c>
      <c r="G52" s="2" t="s">
        <v>242</v>
      </c>
      <c r="H52" s="3" t="s">
        <v>243</v>
      </c>
      <c r="I52" s="3" t="s">
        <v>50</v>
      </c>
      <c r="J52" s="3" t="s">
        <v>161</v>
      </c>
      <c r="K52" s="2" t="s">
        <v>244</v>
      </c>
      <c r="L52" s="2" t="s">
        <v>244</v>
      </c>
      <c r="M52" s="2" t="s">
        <v>308</v>
      </c>
      <c r="N52" s="3" t="s">
        <v>309</v>
      </c>
      <c r="O52" s="3" t="s">
        <v>298</v>
      </c>
      <c r="P52" s="3" t="s">
        <v>310</v>
      </c>
      <c r="Q52" s="4">
        <v>1000</v>
      </c>
      <c r="R52" s="11"/>
      <c r="S52" s="5">
        <v>0</v>
      </c>
      <c r="T52" s="6">
        <v>84</v>
      </c>
      <c r="U52" s="5">
        <v>0</v>
      </c>
      <c r="V52" s="14">
        <v>84000</v>
      </c>
      <c r="W52" s="4">
        <v>8400</v>
      </c>
      <c r="X52" s="3" t="s">
        <v>115</v>
      </c>
      <c r="Y52" s="3" t="s">
        <v>243</v>
      </c>
      <c r="Z52" s="3" t="s">
        <v>88</v>
      </c>
      <c r="AA52" s="3" t="s">
        <v>117</v>
      </c>
      <c r="AB52" s="3" t="s">
        <v>143</v>
      </c>
      <c r="AC52" s="3" t="s">
        <v>248</v>
      </c>
      <c r="AD52" s="3" t="s">
        <v>249</v>
      </c>
      <c r="AE52" s="3" t="s">
        <v>312</v>
      </c>
      <c r="AF52" s="3" t="s">
        <v>251</v>
      </c>
      <c r="AG52" s="3" t="s">
        <v>252</v>
      </c>
      <c r="AH52" s="3" t="s">
        <v>80</v>
      </c>
      <c r="AI52" s="2" t="s">
        <v>313</v>
      </c>
      <c r="AJ52" s="3" t="s">
        <v>314</v>
      </c>
      <c r="AK52" s="3"/>
      <c r="AL52" s="3"/>
      <c r="AM52" s="4"/>
      <c r="AN52" s="6">
        <v>6.3E-2</v>
      </c>
      <c r="AO52" s="17">
        <f t="shared" si="5"/>
        <v>6.6396863538636663E-2</v>
      </c>
      <c r="AP52" s="6"/>
      <c r="AQ52" s="3" t="s">
        <v>123</v>
      </c>
      <c r="AU52" s="21">
        <f t="shared" si="1"/>
        <v>63</v>
      </c>
      <c r="AV52" s="21">
        <f t="shared" si="2"/>
        <v>66.396863538636666</v>
      </c>
      <c r="AX52" s="24">
        <f t="shared" si="3"/>
        <v>79702.559999999998</v>
      </c>
      <c r="AY52" s="24">
        <f t="shared" si="4"/>
        <v>84000.000000000015</v>
      </c>
    </row>
    <row r="53" spans="1:51" x14ac:dyDescent="0.6">
      <c r="A53" s="2" t="s">
        <v>238</v>
      </c>
      <c r="B53" s="2" t="s">
        <v>239</v>
      </c>
      <c r="C53" s="3"/>
      <c r="D53" s="3"/>
      <c r="E53" s="3" t="s">
        <v>315</v>
      </c>
      <c r="F53" s="3" t="s">
        <v>241</v>
      </c>
      <c r="G53" s="2" t="s">
        <v>242</v>
      </c>
      <c r="H53" s="3" t="s">
        <v>243</v>
      </c>
      <c r="I53" s="3" t="s">
        <v>50</v>
      </c>
      <c r="J53" s="3" t="s">
        <v>161</v>
      </c>
      <c r="K53" s="2" t="s">
        <v>244</v>
      </c>
      <c r="L53" s="2" t="s">
        <v>244</v>
      </c>
      <c r="M53" s="2" t="s">
        <v>316</v>
      </c>
      <c r="N53" s="3" t="s">
        <v>317</v>
      </c>
      <c r="O53" s="3" t="s">
        <v>318</v>
      </c>
      <c r="P53" s="3" t="s">
        <v>319</v>
      </c>
      <c r="Q53" s="4">
        <v>2000</v>
      </c>
      <c r="R53" s="11"/>
      <c r="S53" s="5">
        <v>0</v>
      </c>
      <c r="T53" s="6">
        <v>83</v>
      </c>
      <c r="U53" s="5">
        <v>0</v>
      </c>
      <c r="V53" s="14">
        <v>166000</v>
      </c>
      <c r="W53" s="4">
        <v>16600</v>
      </c>
      <c r="X53" s="3" t="s">
        <v>115</v>
      </c>
      <c r="Y53" s="3" t="s">
        <v>243</v>
      </c>
      <c r="Z53" s="3" t="s">
        <v>88</v>
      </c>
      <c r="AA53" s="3" t="s">
        <v>117</v>
      </c>
      <c r="AB53" s="3" t="s">
        <v>143</v>
      </c>
      <c r="AC53" s="3" t="s">
        <v>248</v>
      </c>
      <c r="AD53" s="3" t="s">
        <v>249</v>
      </c>
      <c r="AE53" s="3" t="s">
        <v>320</v>
      </c>
      <c r="AF53" s="3" t="s">
        <v>251</v>
      </c>
      <c r="AG53" s="3" t="s">
        <v>252</v>
      </c>
      <c r="AH53" s="3" t="s">
        <v>80</v>
      </c>
      <c r="AI53" s="2" t="s">
        <v>321</v>
      </c>
      <c r="AJ53" s="3" t="s">
        <v>322</v>
      </c>
      <c r="AK53" s="3"/>
      <c r="AL53" s="3"/>
      <c r="AM53" s="4"/>
      <c r="AN53" s="6">
        <v>6.4199999999999993E-2</v>
      </c>
      <c r="AO53" s="17">
        <f t="shared" si="5"/>
        <v>6.5606424686986214E-2</v>
      </c>
      <c r="AP53" s="6"/>
      <c r="AQ53" s="3" t="s">
        <v>123</v>
      </c>
      <c r="AU53" s="21">
        <f t="shared" si="1"/>
        <v>128.39999999999998</v>
      </c>
      <c r="AV53" s="21">
        <f t="shared" si="2"/>
        <v>131.21284937397243</v>
      </c>
      <c r="AX53" s="24">
        <f t="shared" si="3"/>
        <v>162441.40799999997</v>
      </c>
      <c r="AY53" s="24">
        <f t="shared" si="4"/>
        <v>166000</v>
      </c>
    </row>
    <row r="54" spans="1:51" x14ac:dyDescent="0.6">
      <c r="A54" s="2" t="s">
        <v>238</v>
      </c>
      <c r="B54" s="2" t="s">
        <v>239</v>
      </c>
      <c r="C54" s="3"/>
      <c r="D54" s="3"/>
      <c r="E54" s="3" t="s">
        <v>280</v>
      </c>
      <c r="F54" s="3" t="s">
        <v>241</v>
      </c>
      <c r="G54" s="2" t="s">
        <v>242</v>
      </c>
      <c r="H54" s="3" t="s">
        <v>243</v>
      </c>
      <c r="I54" s="3" t="s">
        <v>50</v>
      </c>
      <c r="J54" s="3" t="s">
        <v>161</v>
      </c>
      <c r="K54" s="2" t="s">
        <v>244</v>
      </c>
      <c r="L54" s="2" t="s">
        <v>244</v>
      </c>
      <c r="M54" s="2" t="s">
        <v>323</v>
      </c>
      <c r="N54" s="3" t="s">
        <v>324</v>
      </c>
      <c r="O54" s="3" t="s">
        <v>325</v>
      </c>
      <c r="P54" s="3" t="s">
        <v>326</v>
      </c>
      <c r="Q54" s="4">
        <v>600</v>
      </c>
      <c r="R54" s="11"/>
      <c r="S54" s="5">
        <v>0</v>
      </c>
      <c r="T54" s="6">
        <v>86</v>
      </c>
      <c r="U54" s="5">
        <v>0</v>
      </c>
      <c r="V54" s="14">
        <v>51600</v>
      </c>
      <c r="W54" s="4">
        <v>5160</v>
      </c>
      <c r="X54" s="3" t="s">
        <v>115</v>
      </c>
      <c r="Y54" s="3" t="s">
        <v>243</v>
      </c>
      <c r="Z54" s="3" t="s">
        <v>88</v>
      </c>
      <c r="AA54" s="3" t="s">
        <v>117</v>
      </c>
      <c r="AB54" s="3" t="s">
        <v>143</v>
      </c>
      <c r="AC54" s="3" t="s">
        <v>248</v>
      </c>
      <c r="AD54" s="3" t="s">
        <v>249</v>
      </c>
      <c r="AE54" s="3" t="s">
        <v>285</v>
      </c>
      <c r="AF54" s="3" t="s">
        <v>251</v>
      </c>
      <c r="AG54" s="3" t="s">
        <v>252</v>
      </c>
      <c r="AH54" s="3" t="s">
        <v>80</v>
      </c>
      <c r="AI54" s="2" t="s">
        <v>238</v>
      </c>
      <c r="AJ54" s="3" t="s">
        <v>286</v>
      </c>
      <c r="AK54" s="3"/>
      <c r="AL54" s="3"/>
      <c r="AM54" s="4"/>
      <c r="AN54" s="6">
        <v>6.4500000000000002E-2</v>
      </c>
      <c r="AO54" s="17">
        <f t="shared" si="5"/>
        <v>6.7977741241937534E-2</v>
      </c>
      <c r="AP54" s="6"/>
      <c r="AQ54" s="3" t="s">
        <v>123</v>
      </c>
      <c r="AU54" s="21">
        <f t="shared" si="1"/>
        <v>38.700000000000003</v>
      </c>
      <c r="AV54" s="21">
        <f t="shared" si="2"/>
        <v>40.786644745162519</v>
      </c>
      <c r="AX54" s="24">
        <f t="shared" si="3"/>
        <v>48960.144</v>
      </c>
      <c r="AY54" s="24">
        <f t="shared" si="4"/>
        <v>51600</v>
      </c>
    </row>
    <row r="55" spans="1:51" x14ac:dyDescent="0.6">
      <c r="A55" s="2" t="s">
        <v>238</v>
      </c>
      <c r="B55" s="2" t="s">
        <v>239</v>
      </c>
      <c r="C55" s="3"/>
      <c r="D55" s="3"/>
      <c r="E55" s="3" t="s">
        <v>280</v>
      </c>
      <c r="F55" s="3" t="s">
        <v>241</v>
      </c>
      <c r="G55" s="2" t="s">
        <v>242</v>
      </c>
      <c r="H55" s="3" t="s">
        <v>243</v>
      </c>
      <c r="I55" s="3" t="s">
        <v>50</v>
      </c>
      <c r="J55" s="3" t="s">
        <v>161</v>
      </c>
      <c r="K55" s="2" t="s">
        <v>244</v>
      </c>
      <c r="L55" s="2" t="s">
        <v>244</v>
      </c>
      <c r="M55" s="2" t="s">
        <v>327</v>
      </c>
      <c r="N55" s="3" t="s">
        <v>328</v>
      </c>
      <c r="O55" s="3" t="s">
        <v>329</v>
      </c>
      <c r="P55" s="3" t="s">
        <v>330</v>
      </c>
      <c r="Q55" s="4">
        <v>600</v>
      </c>
      <c r="R55" s="11"/>
      <c r="S55" s="5">
        <v>0</v>
      </c>
      <c r="T55" s="6">
        <v>194</v>
      </c>
      <c r="U55" s="5">
        <v>0</v>
      </c>
      <c r="V55" s="14">
        <v>116400</v>
      </c>
      <c r="W55" s="4">
        <v>11640</v>
      </c>
      <c r="X55" s="3" t="s">
        <v>115</v>
      </c>
      <c r="Y55" s="3" t="s">
        <v>243</v>
      </c>
      <c r="Z55" s="3" t="s">
        <v>88</v>
      </c>
      <c r="AA55" s="3" t="s">
        <v>117</v>
      </c>
      <c r="AB55" s="3" t="s">
        <v>331</v>
      </c>
      <c r="AC55" s="3" t="s">
        <v>248</v>
      </c>
      <c r="AD55" s="3" t="s">
        <v>249</v>
      </c>
      <c r="AE55" s="3" t="s">
        <v>285</v>
      </c>
      <c r="AF55" s="3" t="s">
        <v>251</v>
      </c>
      <c r="AG55" s="3" t="s">
        <v>252</v>
      </c>
      <c r="AH55" s="3" t="s">
        <v>80</v>
      </c>
      <c r="AI55" s="2" t="s">
        <v>238</v>
      </c>
      <c r="AJ55" s="3" t="s">
        <v>286</v>
      </c>
      <c r="AK55" s="3"/>
      <c r="AL55" s="3"/>
      <c r="AM55" s="4"/>
      <c r="AN55" s="6">
        <v>0.13</v>
      </c>
      <c r="AO55" s="17">
        <f t="shared" si="5"/>
        <v>0.15334513722018467</v>
      </c>
      <c r="AP55" s="6"/>
      <c r="AQ55" s="3" t="s">
        <v>123</v>
      </c>
      <c r="AU55" s="21">
        <f t="shared" si="1"/>
        <v>78</v>
      </c>
      <c r="AV55" s="21">
        <f t="shared" si="2"/>
        <v>92.007082332110798</v>
      </c>
      <c r="AX55" s="24">
        <f t="shared" si="3"/>
        <v>98679.359999999986</v>
      </c>
      <c r="AY55" s="24">
        <f t="shared" si="4"/>
        <v>116400</v>
      </c>
    </row>
    <row r="56" spans="1:51" x14ac:dyDescent="0.6">
      <c r="A56" s="2" t="s">
        <v>238</v>
      </c>
      <c r="B56" s="2" t="s">
        <v>239</v>
      </c>
      <c r="C56" s="3"/>
      <c r="D56" s="3"/>
      <c r="E56" s="3" t="s">
        <v>332</v>
      </c>
      <c r="F56" s="3" t="s">
        <v>241</v>
      </c>
      <c r="G56" s="2" t="s">
        <v>242</v>
      </c>
      <c r="H56" s="3" t="s">
        <v>243</v>
      </c>
      <c r="I56" s="3" t="s">
        <v>50</v>
      </c>
      <c r="J56" s="3" t="s">
        <v>161</v>
      </c>
      <c r="K56" s="2" t="s">
        <v>244</v>
      </c>
      <c r="L56" s="2" t="s">
        <v>244</v>
      </c>
      <c r="M56" s="2" t="s">
        <v>333</v>
      </c>
      <c r="N56" s="3" t="s">
        <v>334</v>
      </c>
      <c r="O56" s="3" t="s">
        <v>335</v>
      </c>
      <c r="P56" s="3" t="s">
        <v>336</v>
      </c>
      <c r="Q56" s="4">
        <v>800</v>
      </c>
      <c r="R56" s="11"/>
      <c r="S56" s="5">
        <v>0</v>
      </c>
      <c r="T56" s="6">
        <v>192</v>
      </c>
      <c r="U56" s="5">
        <v>0</v>
      </c>
      <c r="V56" s="14">
        <v>153600</v>
      </c>
      <c r="W56" s="4">
        <v>15360</v>
      </c>
      <c r="X56" s="3" t="s">
        <v>115</v>
      </c>
      <c r="Y56" s="3" t="s">
        <v>243</v>
      </c>
      <c r="Z56" s="3" t="s">
        <v>88</v>
      </c>
      <c r="AA56" s="3" t="s">
        <v>117</v>
      </c>
      <c r="AB56" s="3" t="s">
        <v>331</v>
      </c>
      <c r="AC56" s="3" t="s">
        <v>248</v>
      </c>
      <c r="AD56" s="3" t="s">
        <v>249</v>
      </c>
      <c r="AE56" s="3" t="s">
        <v>337</v>
      </c>
      <c r="AF56" s="3" t="s">
        <v>251</v>
      </c>
      <c r="AG56" s="3" t="s">
        <v>252</v>
      </c>
      <c r="AH56" s="3" t="s">
        <v>80</v>
      </c>
      <c r="AI56" s="2" t="s">
        <v>338</v>
      </c>
      <c r="AJ56" s="3" t="s">
        <v>339</v>
      </c>
      <c r="AK56" s="3"/>
      <c r="AL56" s="3"/>
      <c r="AM56" s="4"/>
      <c r="AN56" s="6">
        <v>0.13</v>
      </c>
      <c r="AO56" s="17">
        <f t="shared" si="5"/>
        <v>0.1517642595168838</v>
      </c>
      <c r="AP56" s="6"/>
      <c r="AQ56" s="3" t="s">
        <v>123</v>
      </c>
      <c r="AU56" s="21">
        <f t="shared" si="1"/>
        <v>104</v>
      </c>
      <c r="AV56" s="21">
        <f t="shared" si="2"/>
        <v>121.41140761350704</v>
      </c>
      <c r="AX56" s="24">
        <f t="shared" si="3"/>
        <v>131572.47999999998</v>
      </c>
      <c r="AY56" s="24">
        <f t="shared" si="4"/>
        <v>153600</v>
      </c>
    </row>
    <row r="57" spans="1:51" x14ac:dyDescent="0.6">
      <c r="A57" s="2" t="s">
        <v>238</v>
      </c>
      <c r="B57" s="2" t="s">
        <v>239</v>
      </c>
      <c r="C57" s="3"/>
      <c r="D57" s="3"/>
      <c r="E57" s="3" t="s">
        <v>315</v>
      </c>
      <c r="F57" s="3" t="s">
        <v>241</v>
      </c>
      <c r="G57" s="2" t="s">
        <v>242</v>
      </c>
      <c r="H57" s="3" t="s">
        <v>243</v>
      </c>
      <c r="I57" s="3" t="s">
        <v>50</v>
      </c>
      <c r="J57" s="3" t="s">
        <v>161</v>
      </c>
      <c r="K57" s="2" t="s">
        <v>244</v>
      </c>
      <c r="L57" s="2" t="s">
        <v>244</v>
      </c>
      <c r="M57" s="2" t="s">
        <v>340</v>
      </c>
      <c r="N57" s="3" t="s">
        <v>341</v>
      </c>
      <c r="O57" s="3" t="s">
        <v>342</v>
      </c>
      <c r="P57" s="3" t="s">
        <v>343</v>
      </c>
      <c r="Q57" s="4">
        <v>2000</v>
      </c>
      <c r="R57" s="11"/>
      <c r="S57" s="5">
        <v>0</v>
      </c>
      <c r="T57" s="6">
        <v>45</v>
      </c>
      <c r="U57" s="5">
        <v>0</v>
      </c>
      <c r="V57" s="14">
        <v>90000</v>
      </c>
      <c r="W57" s="4">
        <v>9000</v>
      </c>
      <c r="X57" s="3" t="s">
        <v>115</v>
      </c>
      <c r="Y57" s="3" t="s">
        <v>243</v>
      </c>
      <c r="Z57" s="3" t="s">
        <v>74</v>
      </c>
      <c r="AA57" s="3" t="s">
        <v>95</v>
      </c>
      <c r="AB57" s="3" t="s">
        <v>344</v>
      </c>
      <c r="AC57" s="3" t="s">
        <v>248</v>
      </c>
      <c r="AD57" s="3" t="s">
        <v>249</v>
      </c>
      <c r="AE57" s="3" t="s">
        <v>320</v>
      </c>
      <c r="AF57" s="3" t="s">
        <v>251</v>
      </c>
      <c r="AG57" s="3" t="s">
        <v>252</v>
      </c>
      <c r="AH57" s="3" t="s">
        <v>80</v>
      </c>
      <c r="AI57" s="2" t="s">
        <v>321</v>
      </c>
      <c r="AJ57" s="3" t="s">
        <v>322</v>
      </c>
      <c r="AK57" s="3"/>
      <c r="AL57" s="3"/>
      <c r="AM57" s="4"/>
      <c r="AN57" s="6">
        <v>2.5000000000000001E-2</v>
      </c>
      <c r="AO57" s="17">
        <f t="shared" si="5"/>
        <v>3.5569748324269637E-2</v>
      </c>
      <c r="AP57" s="6"/>
      <c r="AQ57" s="3" t="s">
        <v>83</v>
      </c>
      <c r="AU57" s="21">
        <f t="shared" si="1"/>
        <v>50</v>
      </c>
      <c r="AV57" s="21">
        <f t="shared" si="2"/>
        <v>71.139496648539279</v>
      </c>
      <c r="AX57" s="24">
        <f t="shared" si="3"/>
        <v>63255.999999999993</v>
      </c>
      <c r="AY57" s="24">
        <f t="shared" si="4"/>
        <v>90000</v>
      </c>
    </row>
    <row r="58" spans="1:51" x14ac:dyDescent="0.6">
      <c r="A58" s="2" t="s">
        <v>321</v>
      </c>
      <c r="B58" s="2" t="s">
        <v>45</v>
      </c>
      <c r="C58" s="3"/>
      <c r="D58" s="3"/>
      <c r="E58" s="3" t="s">
        <v>345</v>
      </c>
      <c r="F58" s="3" t="s">
        <v>346</v>
      </c>
      <c r="G58" s="2" t="s">
        <v>242</v>
      </c>
      <c r="H58" s="3" t="s">
        <v>243</v>
      </c>
      <c r="I58" s="3" t="s">
        <v>50</v>
      </c>
      <c r="J58" s="3" t="s">
        <v>161</v>
      </c>
      <c r="K58" s="2" t="s">
        <v>347</v>
      </c>
      <c r="L58" s="2" t="s">
        <v>244</v>
      </c>
      <c r="M58" s="2" t="s">
        <v>348</v>
      </c>
      <c r="N58" s="3" t="s">
        <v>349</v>
      </c>
      <c r="O58" s="3" t="s">
        <v>350</v>
      </c>
      <c r="P58" s="3" t="s">
        <v>243</v>
      </c>
      <c r="Q58" s="4">
        <v>8000</v>
      </c>
      <c r="R58" s="11" t="s">
        <v>56</v>
      </c>
      <c r="S58" s="5">
        <v>1299.4000000000001</v>
      </c>
      <c r="T58" s="6">
        <v>6.7000000000000004E-2</v>
      </c>
      <c r="U58" s="5">
        <v>536</v>
      </c>
      <c r="V58" s="4">
        <v>696478</v>
      </c>
      <c r="W58" s="4"/>
      <c r="X58" s="3" t="s">
        <v>115</v>
      </c>
      <c r="Y58" s="3" t="s">
        <v>243</v>
      </c>
      <c r="Z58" s="3" t="s">
        <v>88</v>
      </c>
      <c r="AA58" s="3" t="s">
        <v>351</v>
      </c>
      <c r="AB58" s="3" t="s">
        <v>352</v>
      </c>
      <c r="AC58" s="3" t="s">
        <v>58</v>
      </c>
      <c r="AD58" s="3"/>
      <c r="AE58" s="3"/>
      <c r="AF58" s="3" t="s">
        <v>353</v>
      </c>
      <c r="AG58" s="3" t="s">
        <v>354</v>
      </c>
      <c r="AH58" s="3" t="s">
        <v>80</v>
      </c>
      <c r="AI58" s="2" t="s">
        <v>355</v>
      </c>
      <c r="AJ58" s="3" t="s">
        <v>356</v>
      </c>
      <c r="AK58" s="3"/>
      <c r="AL58" s="3"/>
      <c r="AM58" s="4"/>
      <c r="AN58" s="6">
        <v>0.06</v>
      </c>
      <c r="AO58" s="6">
        <f t="shared" ref="AO58:AO77" si="6">T58</f>
        <v>6.7000000000000004E-2</v>
      </c>
      <c r="AP58" s="6"/>
      <c r="AQ58" s="3" t="s">
        <v>83</v>
      </c>
      <c r="AU58" s="21">
        <f t="shared" si="1"/>
        <v>480</v>
      </c>
      <c r="AV58" s="21">
        <f t="shared" si="2"/>
        <v>536</v>
      </c>
      <c r="AX58" s="24">
        <f t="shared" si="3"/>
        <v>607257.59999999998</v>
      </c>
      <c r="AY58" s="24">
        <f t="shared" si="4"/>
        <v>678104.32</v>
      </c>
    </row>
    <row r="59" spans="1:51" x14ac:dyDescent="0.6">
      <c r="A59" s="2" t="s">
        <v>321</v>
      </c>
      <c r="B59" s="2" t="s">
        <v>45</v>
      </c>
      <c r="C59" s="3"/>
      <c r="D59" s="3"/>
      <c r="E59" s="3" t="s">
        <v>357</v>
      </c>
      <c r="F59" s="3" t="s">
        <v>346</v>
      </c>
      <c r="G59" s="2" t="s">
        <v>242</v>
      </c>
      <c r="H59" s="3" t="s">
        <v>243</v>
      </c>
      <c r="I59" s="3" t="s">
        <v>50</v>
      </c>
      <c r="J59" s="3" t="s">
        <v>161</v>
      </c>
      <c r="K59" s="2" t="s">
        <v>347</v>
      </c>
      <c r="L59" s="2" t="s">
        <v>244</v>
      </c>
      <c r="M59" s="2" t="s">
        <v>348</v>
      </c>
      <c r="N59" s="3" t="s">
        <v>349</v>
      </c>
      <c r="O59" s="3" t="s">
        <v>350</v>
      </c>
      <c r="P59" s="3" t="s">
        <v>243</v>
      </c>
      <c r="Q59" s="4">
        <v>8000</v>
      </c>
      <c r="R59" s="11" t="s">
        <v>56</v>
      </c>
      <c r="S59" s="5">
        <v>1299.4000000000001</v>
      </c>
      <c r="T59" s="6">
        <v>6.7000000000000004E-2</v>
      </c>
      <c r="U59" s="5">
        <v>536</v>
      </c>
      <c r="V59" s="4">
        <v>696478</v>
      </c>
      <c r="W59" s="4"/>
      <c r="X59" s="3" t="s">
        <v>115</v>
      </c>
      <c r="Y59" s="3" t="s">
        <v>243</v>
      </c>
      <c r="Z59" s="3" t="s">
        <v>88</v>
      </c>
      <c r="AA59" s="3" t="s">
        <v>351</v>
      </c>
      <c r="AB59" s="3" t="s">
        <v>352</v>
      </c>
      <c r="AC59" s="3" t="s">
        <v>58</v>
      </c>
      <c r="AD59" s="3"/>
      <c r="AE59" s="3"/>
      <c r="AF59" s="3" t="s">
        <v>353</v>
      </c>
      <c r="AG59" s="3" t="s">
        <v>354</v>
      </c>
      <c r="AH59" s="3" t="s">
        <v>80</v>
      </c>
      <c r="AI59" s="2" t="s">
        <v>358</v>
      </c>
      <c r="AJ59" s="3" t="s">
        <v>359</v>
      </c>
      <c r="AK59" s="3"/>
      <c r="AL59" s="3"/>
      <c r="AM59" s="4"/>
      <c r="AN59" s="6">
        <v>0.06</v>
      </c>
      <c r="AO59" s="6">
        <f t="shared" si="6"/>
        <v>6.7000000000000004E-2</v>
      </c>
      <c r="AP59" s="6"/>
      <c r="AQ59" s="3" t="s">
        <v>83</v>
      </c>
      <c r="AU59" s="21">
        <f t="shared" si="1"/>
        <v>480</v>
      </c>
      <c r="AV59" s="21">
        <f t="shared" si="2"/>
        <v>536</v>
      </c>
      <c r="AX59" s="24">
        <f t="shared" si="3"/>
        <v>607257.59999999998</v>
      </c>
      <c r="AY59" s="24">
        <f t="shared" si="4"/>
        <v>678104.32</v>
      </c>
    </row>
    <row r="60" spans="1:51" x14ac:dyDescent="0.6">
      <c r="A60" s="2" t="s">
        <v>321</v>
      </c>
      <c r="B60" s="2" t="s">
        <v>45</v>
      </c>
      <c r="C60" s="3"/>
      <c r="D60" s="3"/>
      <c r="E60" s="3" t="s">
        <v>360</v>
      </c>
      <c r="F60" s="3" t="s">
        <v>346</v>
      </c>
      <c r="G60" s="2" t="s">
        <v>242</v>
      </c>
      <c r="H60" s="3" t="s">
        <v>243</v>
      </c>
      <c r="I60" s="3" t="s">
        <v>50</v>
      </c>
      <c r="J60" s="3" t="s">
        <v>161</v>
      </c>
      <c r="K60" s="2" t="s">
        <v>347</v>
      </c>
      <c r="L60" s="2" t="s">
        <v>244</v>
      </c>
      <c r="M60" s="2" t="s">
        <v>361</v>
      </c>
      <c r="N60" s="3" t="s">
        <v>362</v>
      </c>
      <c r="O60" s="3" t="s">
        <v>363</v>
      </c>
      <c r="P60" s="3" t="s">
        <v>364</v>
      </c>
      <c r="Q60" s="4">
        <v>8000</v>
      </c>
      <c r="R60" s="11" t="s">
        <v>56</v>
      </c>
      <c r="S60" s="5">
        <v>1299.4000000000001</v>
      </c>
      <c r="T60" s="6">
        <v>0.06</v>
      </c>
      <c r="U60" s="5">
        <v>480</v>
      </c>
      <c r="V60" s="4">
        <v>623712</v>
      </c>
      <c r="W60" s="4"/>
      <c r="X60" s="3" t="s">
        <v>115</v>
      </c>
      <c r="Y60" s="3" t="s">
        <v>243</v>
      </c>
      <c r="Z60" s="3" t="s">
        <v>74</v>
      </c>
      <c r="AA60" s="3" t="s">
        <v>75</v>
      </c>
      <c r="AB60" s="3" t="s">
        <v>365</v>
      </c>
      <c r="AC60" s="3" t="s">
        <v>58</v>
      </c>
      <c r="AD60" s="3"/>
      <c r="AE60" s="3"/>
      <c r="AF60" s="3" t="s">
        <v>353</v>
      </c>
      <c r="AG60" s="3" t="s">
        <v>354</v>
      </c>
      <c r="AH60" s="3" t="s">
        <v>80</v>
      </c>
      <c r="AI60" s="2" t="s">
        <v>366</v>
      </c>
      <c r="AJ60" s="3" t="s">
        <v>367</v>
      </c>
      <c r="AK60" s="3"/>
      <c r="AL60" s="3"/>
      <c r="AM60" s="4"/>
      <c r="AN60" s="6">
        <v>4.4999999999999998E-2</v>
      </c>
      <c r="AO60" s="6">
        <f t="shared" si="6"/>
        <v>0.06</v>
      </c>
      <c r="AP60" s="6"/>
      <c r="AQ60" s="3" t="s">
        <v>83</v>
      </c>
      <c r="AU60" s="21">
        <f t="shared" si="1"/>
        <v>360</v>
      </c>
      <c r="AV60" s="21">
        <f t="shared" si="2"/>
        <v>480</v>
      </c>
      <c r="AX60" s="24">
        <f t="shared" si="3"/>
        <v>455443.19999999995</v>
      </c>
      <c r="AY60" s="24">
        <f t="shared" si="4"/>
        <v>607257.59999999998</v>
      </c>
    </row>
    <row r="61" spans="1:51" x14ac:dyDescent="0.6">
      <c r="A61" s="2" t="s">
        <v>321</v>
      </c>
      <c r="B61" s="2" t="s">
        <v>45</v>
      </c>
      <c r="C61" s="3"/>
      <c r="D61" s="3"/>
      <c r="E61" s="3" t="s">
        <v>368</v>
      </c>
      <c r="F61" s="3" t="s">
        <v>346</v>
      </c>
      <c r="G61" s="2" t="s">
        <v>242</v>
      </c>
      <c r="H61" s="3" t="s">
        <v>243</v>
      </c>
      <c r="I61" s="3" t="s">
        <v>50</v>
      </c>
      <c r="J61" s="3" t="s">
        <v>161</v>
      </c>
      <c r="K61" s="2" t="s">
        <v>347</v>
      </c>
      <c r="L61" s="2" t="s">
        <v>244</v>
      </c>
      <c r="M61" s="2" t="s">
        <v>369</v>
      </c>
      <c r="N61" s="3" t="s">
        <v>370</v>
      </c>
      <c r="O61" s="3" t="s">
        <v>371</v>
      </c>
      <c r="P61" s="3" t="s">
        <v>372</v>
      </c>
      <c r="Q61" s="4">
        <v>1200</v>
      </c>
      <c r="R61" s="11" t="s">
        <v>56</v>
      </c>
      <c r="S61" s="5">
        <v>1299.4000000000001</v>
      </c>
      <c r="T61" s="6">
        <v>9.1999999999999998E-2</v>
      </c>
      <c r="U61" s="5">
        <v>110.4</v>
      </c>
      <c r="V61" s="4">
        <v>143454</v>
      </c>
      <c r="W61" s="4"/>
      <c r="X61" s="3" t="s">
        <v>115</v>
      </c>
      <c r="Y61" s="3" t="s">
        <v>243</v>
      </c>
      <c r="Z61" s="3" t="s">
        <v>74</v>
      </c>
      <c r="AA61" s="3" t="s">
        <v>75</v>
      </c>
      <c r="AB61" s="3" t="s">
        <v>331</v>
      </c>
      <c r="AC61" s="3" t="s">
        <v>58</v>
      </c>
      <c r="AD61" s="3"/>
      <c r="AE61" s="3"/>
      <c r="AF61" s="3" t="s">
        <v>353</v>
      </c>
      <c r="AG61" s="3" t="s">
        <v>354</v>
      </c>
      <c r="AH61" s="3" t="s">
        <v>80</v>
      </c>
      <c r="AI61" s="2" t="s">
        <v>373</v>
      </c>
      <c r="AJ61" s="3" t="s">
        <v>374</v>
      </c>
      <c r="AK61" s="3"/>
      <c r="AL61" s="3"/>
      <c r="AM61" s="4"/>
      <c r="AN61" s="6">
        <v>0.08</v>
      </c>
      <c r="AO61" s="6">
        <f t="shared" si="6"/>
        <v>9.1999999999999998E-2</v>
      </c>
      <c r="AP61" s="6"/>
      <c r="AQ61" s="3" t="s">
        <v>83</v>
      </c>
      <c r="AU61" s="21">
        <f t="shared" si="1"/>
        <v>96</v>
      </c>
      <c r="AV61" s="21">
        <f t="shared" si="2"/>
        <v>110.39999999999999</v>
      </c>
      <c r="AX61" s="24">
        <f t="shared" si="3"/>
        <v>121451.51999999999</v>
      </c>
      <c r="AY61" s="24">
        <f t="shared" si="4"/>
        <v>139669.24799999996</v>
      </c>
    </row>
    <row r="62" spans="1:51" x14ac:dyDescent="0.6">
      <c r="A62" s="2" t="s">
        <v>321</v>
      </c>
      <c r="B62" s="2" t="s">
        <v>45</v>
      </c>
      <c r="C62" s="3"/>
      <c r="D62" s="3"/>
      <c r="E62" s="3" t="s">
        <v>375</v>
      </c>
      <c r="F62" s="3" t="s">
        <v>346</v>
      </c>
      <c r="G62" s="2" t="s">
        <v>242</v>
      </c>
      <c r="H62" s="3" t="s">
        <v>243</v>
      </c>
      <c r="I62" s="3" t="s">
        <v>50</v>
      </c>
      <c r="J62" s="3" t="s">
        <v>161</v>
      </c>
      <c r="K62" s="2" t="s">
        <v>347</v>
      </c>
      <c r="L62" s="2" t="s">
        <v>244</v>
      </c>
      <c r="M62" s="2" t="s">
        <v>369</v>
      </c>
      <c r="N62" s="3" t="s">
        <v>370</v>
      </c>
      <c r="O62" s="3" t="s">
        <v>371</v>
      </c>
      <c r="P62" s="3" t="s">
        <v>372</v>
      </c>
      <c r="Q62" s="4">
        <v>1200</v>
      </c>
      <c r="R62" s="11" t="s">
        <v>56</v>
      </c>
      <c r="S62" s="5">
        <v>1299.4000000000001</v>
      </c>
      <c r="T62" s="6">
        <v>9.1999999999999998E-2</v>
      </c>
      <c r="U62" s="5">
        <v>110.4</v>
      </c>
      <c r="V62" s="4">
        <v>143454</v>
      </c>
      <c r="W62" s="4"/>
      <c r="X62" s="3" t="s">
        <v>115</v>
      </c>
      <c r="Y62" s="3" t="s">
        <v>243</v>
      </c>
      <c r="Z62" s="3" t="s">
        <v>74</v>
      </c>
      <c r="AA62" s="3" t="s">
        <v>75</v>
      </c>
      <c r="AB62" s="3" t="s">
        <v>331</v>
      </c>
      <c r="AC62" s="3" t="s">
        <v>58</v>
      </c>
      <c r="AD62" s="3"/>
      <c r="AE62" s="3"/>
      <c r="AF62" s="3" t="s">
        <v>353</v>
      </c>
      <c r="AG62" s="3" t="s">
        <v>354</v>
      </c>
      <c r="AH62" s="3" t="s">
        <v>80</v>
      </c>
      <c r="AI62" s="2" t="s">
        <v>376</v>
      </c>
      <c r="AJ62" s="3" t="s">
        <v>377</v>
      </c>
      <c r="AK62" s="3"/>
      <c r="AL62" s="3"/>
      <c r="AM62" s="4"/>
      <c r="AN62" s="6">
        <v>0.08</v>
      </c>
      <c r="AO62" s="6">
        <f t="shared" si="6"/>
        <v>9.1999999999999998E-2</v>
      </c>
      <c r="AP62" s="6"/>
      <c r="AQ62" s="3" t="s">
        <v>83</v>
      </c>
      <c r="AU62" s="21">
        <f t="shared" si="1"/>
        <v>96</v>
      </c>
      <c r="AV62" s="21">
        <f t="shared" si="2"/>
        <v>110.39999999999999</v>
      </c>
      <c r="AX62" s="24">
        <f t="shared" si="3"/>
        <v>121451.51999999999</v>
      </c>
      <c r="AY62" s="24">
        <f t="shared" si="4"/>
        <v>139669.24799999996</v>
      </c>
    </row>
    <row r="63" spans="1:51" x14ac:dyDescent="0.6">
      <c r="A63" s="2" t="s">
        <v>321</v>
      </c>
      <c r="B63" s="2" t="s">
        <v>45</v>
      </c>
      <c r="C63" s="3"/>
      <c r="D63" s="3"/>
      <c r="E63" s="3" t="s">
        <v>378</v>
      </c>
      <c r="F63" s="3" t="s">
        <v>346</v>
      </c>
      <c r="G63" s="2" t="s">
        <v>242</v>
      </c>
      <c r="H63" s="3" t="s">
        <v>243</v>
      </c>
      <c r="I63" s="3" t="s">
        <v>50</v>
      </c>
      <c r="J63" s="3" t="s">
        <v>161</v>
      </c>
      <c r="K63" s="2" t="s">
        <v>347</v>
      </c>
      <c r="L63" s="2" t="s">
        <v>244</v>
      </c>
      <c r="M63" s="2" t="s">
        <v>369</v>
      </c>
      <c r="N63" s="3" t="s">
        <v>370</v>
      </c>
      <c r="O63" s="3" t="s">
        <v>371</v>
      </c>
      <c r="P63" s="3" t="s">
        <v>372</v>
      </c>
      <c r="Q63" s="4">
        <v>1200</v>
      </c>
      <c r="R63" s="11" t="s">
        <v>56</v>
      </c>
      <c r="S63" s="5">
        <v>1299.4000000000001</v>
      </c>
      <c r="T63" s="6">
        <v>9.1999999999999998E-2</v>
      </c>
      <c r="U63" s="5">
        <v>110.4</v>
      </c>
      <c r="V63" s="4">
        <v>143454</v>
      </c>
      <c r="W63" s="4"/>
      <c r="X63" s="3" t="s">
        <v>115</v>
      </c>
      <c r="Y63" s="3" t="s">
        <v>243</v>
      </c>
      <c r="Z63" s="3" t="s">
        <v>74</v>
      </c>
      <c r="AA63" s="3" t="s">
        <v>75</v>
      </c>
      <c r="AB63" s="3" t="s">
        <v>331</v>
      </c>
      <c r="AC63" s="3" t="s">
        <v>58</v>
      </c>
      <c r="AD63" s="3"/>
      <c r="AE63" s="3"/>
      <c r="AF63" s="3" t="s">
        <v>353</v>
      </c>
      <c r="AG63" s="3" t="s">
        <v>354</v>
      </c>
      <c r="AH63" s="3" t="s">
        <v>80</v>
      </c>
      <c r="AI63" s="2" t="s">
        <v>379</v>
      </c>
      <c r="AJ63" s="3" t="s">
        <v>380</v>
      </c>
      <c r="AK63" s="3"/>
      <c r="AL63" s="3"/>
      <c r="AM63" s="4"/>
      <c r="AN63" s="6">
        <v>0.08</v>
      </c>
      <c r="AO63" s="6">
        <f t="shared" si="6"/>
        <v>9.1999999999999998E-2</v>
      </c>
      <c r="AP63" s="6"/>
      <c r="AQ63" s="3" t="s">
        <v>83</v>
      </c>
      <c r="AU63" s="21">
        <f t="shared" si="1"/>
        <v>96</v>
      </c>
      <c r="AV63" s="21">
        <f t="shared" si="2"/>
        <v>110.39999999999999</v>
      </c>
      <c r="AX63" s="24">
        <f t="shared" si="3"/>
        <v>121451.51999999999</v>
      </c>
      <c r="AY63" s="24">
        <f t="shared" si="4"/>
        <v>139669.24799999996</v>
      </c>
    </row>
    <row r="64" spans="1:51" x14ac:dyDescent="0.6">
      <c r="A64" s="2" t="s">
        <v>321</v>
      </c>
      <c r="B64" s="2" t="s">
        <v>45</v>
      </c>
      <c r="C64" s="3"/>
      <c r="D64" s="3"/>
      <c r="E64" s="3" t="s">
        <v>381</v>
      </c>
      <c r="F64" s="3" t="s">
        <v>346</v>
      </c>
      <c r="G64" s="2" t="s">
        <v>242</v>
      </c>
      <c r="H64" s="3" t="s">
        <v>243</v>
      </c>
      <c r="I64" s="3" t="s">
        <v>50</v>
      </c>
      <c r="J64" s="3" t="s">
        <v>161</v>
      </c>
      <c r="K64" s="2" t="s">
        <v>347</v>
      </c>
      <c r="L64" s="2" t="s">
        <v>244</v>
      </c>
      <c r="M64" s="2" t="s">
        <v>382</v>
      </c>
      <c r="N64" s="3" t="s">
        <v>383</v>
      </c>
      <c r="O64" s="3" t="s">
        <v>384</v>
      </c>
      <c r="P64" s="3" t="s">
        <v>385</v>
      </c>
      <c r="Q64" s="4">
        <v>32000</v>
      </c>
      <c r="R64" s="11" t="s">
        <v>56</v>
      </c>
      <c r="S64" s="5">
        <v>1299.4000000000001</v>
      </c>
      <c r="T64" s="6">
        <v>0.08</v>
      </c>
      <c r="U64" s="5">
        <v>2560</v>
      </c>
      <c r="V64" s="4">
        <v>3326464</v>
      </c>
      <c r="W64" s="4"/>
      <c r="X64" s="3" t="s">
        <v>115</v>
      </c>
      <c r="Y64" s="3" t="s">
        <v>243</v>
      </c>
      <c r="Z64" s="3" t="s">
        <v>88</v>
      </c>
      <c r="AA64" s="3" t="s">
        <v>117</v>
      </c>
      <c r="AB64" s="3" t="s">
        <v>386</v>
      </c>
      <c r="AC64" s="3" t="s">
        <v>58</v>
      </c>
      <c r="AD64" s="3"/>
      <c r="AE64" s="3"/>
      <c r="AF64" s="3" t="s">
        <v>353</v>
      </c>
      <c r="AG64" s="3" t="s">
        <v>354</v>
      </c>
      <c r="AH64" s="3" t="s">
        <v>80</v>
      </c>
      <c r="AI64" s="2" t="s">
        <v>387</v>
      </c>
      <c r="AJ64" s="3" t="s">
        <v>388</v>
      </c>
      <c r="AK64" s="3"/>
      <c r="AL64" s="3"/>
      <c r="AM64" s="4"/>
      <c r="AN64" s="6">
        <v>7.0000000000000007E-2</v>
      </c>
      <c r="AO64" s="6">
        <f t="shared" si="6"/>
        <v>0.08</v>
      </c>
      <c r="AP64" s="6"/>
      <c r="AQ64" s="3" t="s">
        <v>123</v>
      </c>
      <c r="AU64" s="21">
        <f t="shared" si="1"/>
        <v>2240</v>
      </c>
      <c r="AV64" s="21">
        <f t="shared" si="2"/>
        <v>2560</v>
      </c>
      <c r="AX64" s="24">
        <f t="shared" si="3"/>
        <v>2833868.7999999998</v>
      </c>
      <c r="AY64" s="24">
        <f t="shared" si="4"/>
        <v>3238707.1999999997</v>
      </c>
    </row>
    <row r="65" spans="1:51" x14ac:dyDescent="0.6">
      <c r="A65" s="2" t="s">
        <v>321</v>
      </c>
      <c r="B65" s="2" t="s">
        <v>45</v>
      </c>
      <c r="C65" s="3"/>
      <c r="D65" s="3"/>
      <c r="E65" s="3" t="s">
        <v>389</v>
      </c>
      <c r="F65" s="3" t="s">
        <v>346</v>
      </c>
      <c r="G65" s="2" t="s">
        <v>242</v>
      </c>
      <c r="H65" s="3" t="s">
        <v>243</v>
      </c>
      <c r="I65" s="3" t="s">
        <v>50</v>
      </c>
      <c r="J65" s="3" t="s">
        <v>161</v>
      </c>
      <c r="K65" s="2" t="s">
        <v>347</v>
      </c>
      <c r="L65" s="2" t="s">
        <v>244</v>
      </c>
      <c r="M65" s="2" t="s">
        <v>382</v>
      </c>
      <c r="N65" s="3" t="s">
        <v>383</v>
      </c>
      <c r="O65" s="3" t="s">
        <v>384</v>
      </c>
      <c r="P65" s="3" t="s">
        <v>385</v>
      </c>
      <c r="Q65" s="4">
        <v>32000</v>
      </c>
      <c r="R65" s="11" t="s">
        <v>56</v>
      </c>
      <c r="S65" s="5">
        <v>1299.4000000000001</v>
      </c>
      <c r="T65" s="6">
        <v>0.08</v>
      </c>
      <c r="U65" s="5">
        <v>2560</v>
      </c>
      <c r="V65" s="4">
        <v>3326464</v>
      </c>
      <c r="W65" s="4"/>
      <c r="X65" s="3" t="s">
        <v>115</v>
      </c>
      <c r="Y65" s="3" t="s">
        <v>243</v>
      </c>
      <c r="Z65" s="3" t="s">
        <v>88</v>
      </c>
      <c r="AA65" s="3" t="s">
        <v>117</v>
      </c>
      <c r="AB65" s="3" t="s">
        <v>386</v>
      </c>
      <c r="AC65" s="3" t="s">
        <v>58</v>
      </c>
      <c r="AD65" s="3"/>
      <c r="AE65" s="3" t="s">
        <v>192</v>
      </c>
      <c r="AF65" s="3" t="s">
        <v>353</v>
      </c>
      <c r="AG65" s="3" t="s">
        <v>354</v>
      </c>
      <c r="AH65" s="3" t="s">
        <v>80</v>
      </c>
      <c r="AI65" s="2" t="s">
        <v>390</v>
      </c>
      <c r="AJ65" s="3" t="s">
        <v>391</v>
      </c>
      <c r="AK65" s="3"/>
      <c r="AL65" s="3"/>
      <c r="AM65" s="4"/>
      <c r="AN65" s="6">
        <v>7.0000000000000007E-2</v>
      </c>
      <c r="AO65" s="6">
        <f t="shared" si="6"/>
        <v>0.08</v>
      </c>
      <c r="AP65" s="6"/>
      <c r="AQ65" s="3" t="s">
        <v>123</v>
      </c>
      <c r="AU65" s="21">
        <f t="shared" si="1"/>
        <v>2240</v>
      </c>
      <c r="AV65" s="21">
        <f t="shared" si="2"/>
        <v>2560</v>
      </c>
      <c r="AX65" s="24">
        <f t="shared" si="3"/>
        <v>2833868.7999999998</v>
      </c>
      <c r="AY65" s="24">
        <f t="shared" si="4"/>
        <v>3238707.1999999997</v>
      </c>
    </row>
    <row r="66" spans="1:51" x14ac:dyDescent="0.6">
      <c r="A66" s="2" t="s">
        <v>321</v>
      </c>
      <c r="B66" s="2" t="s">
        <v>45</v>
      </c>
      <c r="C66" s="3"/>
      <c r="D66" s="3"/>
      <c r="E66" s="3" t="s">
        <v>392</v>
      </c>
      <c r="F66" s="3" t="s">
        <v>346</v>
      </c>
      <c r="G66" s="2" t="s">
        <v>242</v>
      </c>
      <c r="H66" s="3" t="s">
        <v>243</v>
      </c>
      <c r="I66" s="3" t="s">
        <v>50</v>
      </c>
      <c r="J66" s="3" t="s">
        <v>161</v>
      </c>
      <c r="K66" s="2" t="s">
        <v>347</v>
      </c>
      <c r="L66" s="2" t="s">
        <v>244</v>
      </c>
      <c r="M66" s="2" t="s">
        <v>393</v>
      </c>
      <c r="N66" s="3" t="s">
        <v>394</v>
      </c>
      <c r="O66" s="3" t="s">
        <v>395</v>
      </c>
      <c r="P66" s="3" t="s">
        <v>396</v>
      </c>
      <c r="Q66" s="4">
        <v>30000</v>
      </c>
      <c r="R66" s="11" t="s">
        <v>56</v>
      </c>
      <c r="S66" s="5">
        <v>1299.4000000000001</v>
      </c>
      <c r="T66" s="6">
        <v>2.8000000000000001E-2</v>
      </c>
      <c r="U66" s="5">
        <v>840</v>
      </c>
      <c r="V66" s="4">
        <v>1091496</v>
      </c>
      <c r="W66" s="4"/>
      <c r="X66" s="3" t="s">
        <v>115</v>
      </c>
      <c r="Y66" s="3" t="s">
        <v>243</v>
      </c>
      <c r="Z66" s="3" t="s">
        <v>88</v>
      </c>
      <c r="AA66" s="3" t="s">
        <v>117</v>
      </c>
      <c r="AB66" s="3" t="s">
        <v>90</v>
      </c>
      <c r="AC66" s="3" t="s">
        <v>58</v>
      </c>
      <c r="AD66" s="3"/>
      <c r="AE66" s="3" t="s">
        <v>397</v>
      </c>
      <c r="AF66" s="3" t="s">
        <v>353</v>
      </c>
      <c r="AG66" s="3" t="s">
        <v>354</v>
      </c>
      <c r="AH66" s="3" t="s">
        <v>80</v>
      </c>
      <c r="AI66" s="2" t="s">
        <v>398</v>
      </c>
      <c r="AJ66" s="3" t="s">
        <v>399</v>
      </c>
      <c r="AK66" s="3"/>
      <c r="AL66" s="3"/>
      <c r="AM66" s="4"/>
      <c r="AN66" s="6">
        <v>1.7999999999999999E-2</v>
      </c>
      <c r="AO66" s="6">
        <f t="shared" si="6"/>
        <v>2.8000000000000001E-2</v>
      </c>
      <c r="AP66" s="6"/>
      <c r="AQ66" s="3" t="s">
        <v>83</v>
      </c>
      <c r="AU66" s="21">
        <f t="shared" si="1"/>
        <v>540</v>
      </c>
      <c r="AV66" s="21">
        <f t="shared" si="2"/>
        <v>840</v>
      </c>
      <c r="AX66" s="24">
        <f t="shared" si="3"/>
        <v>683164.79999999993</v>
      </c>
      <c r="AY66" s="24">
        <f t="shared" si="4"/>
        <v>1062700.7999999998</v>
      </c>
    </row>
    <row r="67" spans="1:51" x14ac:dyDescent="0.6">
      <c r="A67" s="2" t="s">
        <v>321</v>
      </c>
      <c r="B67" s="2" t="s">
        <v>45</v>
      </c>
      <c r="C67" s="3"/>
      <c r="D67" s="3"/>
      <c r="E67" s="3" t="s">
        <v>400</v>
      </c>
      <c r="F67" s="3" t="s">
        <v>346</v>
      </c>
      <c r="G67" s="2" t="s">
        <v>242</v>
      </c>
      <c r="H67" s="3" t="s">
        <v>243</v>
      </c>
      <c r="I67" s="3" t="s">
        <v>50</v>
      </c>
      <c r="J67" s="3" t="s">
        <v>161</v>
      </c>
      <c r="K67" s="2" t="s">
        <v>347</v>
      </c>
      <c r="L67" s="2" t="s">
        <v>244</v>
      </c>
      <c r="M67" s="2" t="s">
        <v>401</v>
      </c>
      <c r="N67" s="3" t="s">
        <v>402</v>
      </c>
      <c r="O67" s="3" t="s">
        <v>403</v>
      </c>
      <c r="P67" s="3" t="s">
        <v>404</v>
      </c>
      <c r="Q67" s="4">
        <v>24000</v>
      </c>
      <c r="R67" s="11" t="s">
        <v>56</v>
      </c>
      <c r="S67" s="5">
        <v>1299.4000000000001</v>
      </c>
      <c r="T67" s="6">
        <v>3.3950000000000001E-2</v>
      </c>
      <c r="U67" s="5">
        <v>814.8</v>
      </c>
      <c r="V67" s="4">
        <v>1058751</v>
      </c>
      <c r="W67" s="4"/>
      <c r="X67" s="3" t="s">
        <v>115</v>
      </c>
      <c r="Y67" s="3" t="s">
        <v>243</v>
      </c>
      <c r="Z67" s="3" t="s">
        <v>74</v>
      </c>
      <c r="AA67" s="3" t="s">
        <v>95</v>
      </c>
      <c r="AB67" s="3" t="s">
        <v>247</v>
      </c>
      <c r="AC67" s="3" t="s">
        <v>58</v>
      </c>
      <c r="AD67" s="3"/>
      <c r="AE67" s="3"/>
      <c r="AF67" s="3" t="s">
        <v>353</v>
      </c>
      <c r="AG67" s="3" t="s">
        <v>354</v>
      </c>
      <c r="AH67" s="3" t="s">
        <v>80</v>
      </c>
      <c r="AI67" s="2" t="s">
        <v>405</v>
      </c>
      <c r="AJ67" s="3" t="s">
        <v>406</v>
      </c>
      <c r="AK67" s="3"/>
      <c r="AL67" s="3"/>
      <c r="AM67" s="4"/>
      <c r="AN67" s="6">
        <v>2.3E-2</v>
      </c>
      <c r="AO67" s="6">
        <f t="shared" si="6"/>
        <v>3.3950000000000001E-2</v>
      </c>
      <c r="AP67" s="6"/>
      <c r="AQ67" s="3" t="s">
        <v>83</v>
      </c>
      <c r="AU67" s="21">
        <f t="shared" si="1"/>
        <v>552</v>
      </c>
      <c r="AV67" s="21">
        <f t="shared" si="2"/>
        <v>814.80000000000007</v>
      </c>
      <c r="AX67" s="24">
        <f t="shared" si="3"/>
        <v>698346.24</v>
      </c>
      <c r="AY67" s="24">
        <f t="shared" si="4"/>
        <v>1030819.776</v>
      </c>
    </row>
    <row r="68" spans="1:51" x14ac:dyDescent="0.6">
      <c r="A68" s="2" t="s">
        <v>321</v>
      </c>
      <c r="B68" s="2" t="s">
        <v>45</v>
      </c>
      <c r="C68" s="3"/>
      <c r="D68" s="3"/>
      <c r="E68" s="3" t="s">
        <v>407</v>
      </c>
      <c r="F68" s="3" t="s">
        <v>346</v>
      </c>
      <c r="G68" s="2" t="s">
        <v>242</v>
      </c>
      <c r="H68" s="3" t="s">
        <v>243</v>
      </c>
      <c r="I68" s="3" t="s">
        <v>50</v>
      </c>
      <c r="J68" s="3" t="s">
        <v>161</v>
      </c>
      <c r="K68" s="2" t="s">
        <v>347</v>
      </c>
      <c r="L68" s="2" t="s">
        <v>244</v>
      </c>
      <c r="M68" s="2" t="s">
        <v>401</v>
      </c>
      <c r="N68" s="3" t="s">
        <v>402</v>
      </c>
      <c r="O68" s="3" t="s">
        <v>403</v>
      </c>
      <c r="P68" s="3" t="s">
        <v>404</v>
      </c>
      <c r="Q68" s="4">
        <v>18000</v>
      </c>
      <c r="R68" s="11" t="s">
        <v>56</v>
      </c>
      <c r="S68" s="5">
        <v>1299.4000000000001</v>
      </c>
      <c r="T68" s="6">
        <v>3.3950000000000001E-2</v>
      </c>
      <c r="U68" s="5">
        <v>611.1</v>
      </c>
      <c r="V68" s="4">
        <v>794063</v>
      </c>
      <c r="W68" s="4"/>
      <c r="X68" s="3" t="s">
        <v>115</v>
      </c>
      <c r="Y68" s="3" t="s">
        <v>243</v>
      </c>
      <c r="Z68" s="3" t="s">
        <v>74</v>
      </c>
      <c r="AA68" s="3" t="s">
        <v>95</v>
      </c>
      <c r="AB68" s="3" t="s">
        <v>247</v>
      </c>
      <c r="AC68" s="3" t="s">
        <v>58</v>
      </c>
      <c r="AD68" s="3"/>
      <c r="AE68" s="3" t="s">
        <v>192</v>
      </c>
      <c r="AF68" s="3" t="s">
        <v>353</v>
      </c>
      <c r="AG68" s="3" t="s">
        <v>354</v>
      </c>
      <c r="AH68" s="3" t="s">
        <v>80</v>
      </c>
      <c r="AI68" s="2" t="s">
        <v>408</v>
      </c>
      <c r="AJ68" s="3" t="s">
        <v>409</v>
      </c>
      <c r="AK68" s="3"/>
      <c r="AL68" s="3"/>
      <c r="AM68" s="4"/>
      <c r="AN68" s="6">
        <v>2.3E-2</v>
      </c>
      <c r="AO68" s="6">
        <f t="shared" si="6"/>
        <v>3.3950000000000001E-2</v>
      </c>
      <c r="AP68" s="6"/>
      <c r="AQ68" s="3" t="s">
        <v>83</v>
      </c>
      <c r="AU68" s="21">
        <f t="shared" ref="AU68:AU131" si="7">AN68*Q68</f>
        <v>414</v>
      </c>
      <c r="AV68" s="21">
        <f t="shared" ref="AV68:AV131" si="8">AO68*Q68</f>
        <v>611.1</v>
      </c>
      <c r="AX68" s="24">
        <f t="shared" ref="AX68:AX131" si="9">AU68*$AR$1</f>
        <v>523759.67999999993</v>
      </c>
      <c r="AY68" s="24">
        <f t="shared" ref="AY68:AY131" si="10">AV68*$AR$1</f>
        <v>773114.83199999994</v>
      </c>
    </row>
    <row r="69" spans="1:51" x14ac:dyDescent="0.6">
      <c r="A69" s="2" t="s">
        <v>321</v>
      </c>
      <c r="B69" s="2" t="s">
        <v>45</v>
      </c>
      <c r="C69" s="3"/>
      <c r="D69" s="3"/>
      <c r="E69" s="3" t="s">
        <v>410</v>
      </c>
      <c r="F69" s="3" t="s">
        <v>346</v>
      </c>
      <c r="G69" s="2" t="s">
        <v>242</v>
      </c>
      <c r="H69" s="3" t="s">
        <v>243</v>
      </c>
      <c r="I69" s="3" t="s">
        <v>50</v>
      </c>
      <c r="J69" s="3" t="s">
        <v>161</v>
      </c>
      <c r="K69" s="2" t="s">
        <v>347</v>
      </c>
      <c r="L69" s="2" t="s">
        <v>244</v>
      </c>
      <c r="M69" s="2" t="s">
        <v>411</v>
      </c>
      <c r="N69" s="3" t="s">
        <v>412</v>
      </c>
      <c r="O69" s="3" t="s">
        <v>413</v>
      </c>
      <c r="P69" s="3" t="s">
        <v>414</v>
      </c>
      <c r="Q69" s="4">
        <v>12000</v>
      </c>
      <c r="R69" s="11" t="s">
        <v>56</v>
      </c>
      <c r="S69" s="5">
        <v>1299.4000000000001</v>
      </c>
      <c r="T69" s="6">
        <v>3.3950000000000001E-2</v>
      </c>
      <c r="U69" s="5">
        <v>407.4</v>
      </c>
      <c r="V69" s="4">
        <v>529376</v>
      </c>
      <c r="W69" s="4"/>
      <c r="X69" s="3" t="s">
        <v>115</v>
      </c>
      <c r="Y69" s="3" t="s">
        <v>243</v>
      </c>
      <c r="Z69" s="3" t="s">
        <v>74</v>
      </c>
      <c r="AA69" s="3" t="s">
        <v>95</v>
      </c>
      <c r="AB69" s="3" t="s">
        <v>415</v>
      </c>
      <c r="AC69" s="3" t="s">
        <v>58</v>
      </c>
      <c r="AD69" s="3"/>
      <c r="AE69" s="3"/>
      <c r="AF69" s="3" t="s">
        <v>353</v>
      </c>
      <c r="AG69" s="3" t="s">
        <v>354</v>
      </c>
      <c r="AH69" s="3" t="s">
        <v>80</v>
      </c>
      <c r="AI69" s="2" t="s">
        <v>416</v>
      </c>
      <c r="AJ69" s="3" t="s">
        <v>417</v>
      </c>
      <c r="AK69" s="3"/>
      <c r="AL69" s="3"/>
      <c r="AM69" s="4"/>
      <c r="AN69" s="6">
        <v>2.3E-2</v>
      </c>
      <c r="AO69" s="6">
        <f t="shared" si="6"/>
        <v>3.3950000000000001E-2</v>
      </c>
      <c r="AP69" s="6"/>
      <c r="AQ69" s="3" t="s">
        <v>83</v>
      </c>
      <c r="AU69" s="21">
        <f t="shared" si="7"/>
        <v>276</v>
      </c>
      <c r="AV69" s="21">
        <f t="shared" si="8"/>
        <v>407.40000000000003</v>
      </c>
      <c r="AX69" s="24">
        <f t="shared" si="9"/>
        <v>349173.12</v>
      </c>
      <c r="AY69" s="24">
        <f t="shared" si="10"/>
        <v>515409.88799999998</v>
      </c>
    </row>
    <row r="70" spans="1:51" x14ac:dyDescent="0.6">
      <c r="A70" s="2" t="s">
        <v>321</v>
      </c>
      <c r="B70" s="2" t="s">
        <v>45</v>
      </c>
      <c r="C70" s="3"/>
      <c r="D70" s="3"/>
      <c r="E70" s="3" t="s">
        <v>418</v>
      </c>
      <c r="F70" s="3" t="s">
        <v>346</v>
      </c>
      <c r="G70" s="2" t="s">
        <v>242</v>
      </c>
      <c r="H70" s="3" t="s">
        <v>243</v>
      </c>
      <c r="I70" s="3" t="s">
        <v>50</v>
      </c>
      <c r="J70" s="3" t="s">
        <v>161</v>
      </c>
      <c r="K70" s="2" t="s">
        <v>347</v>
      </c>
      <c r="L70" s="2" t="s">
        <v>244</v>
      </c>
      <c r="M70" s="2" t="s">
        <v>411</v>
      </c>
      <c r="N70" s="3" t="s">
        <v>412</v>
      </c>
      <c r="O70" s="3" t="s">
        <v>413</v>
      </c>
      <c r="P70" s="3" t="s">
        <v>414</v>
      </c>
      <c r="Q70" s="4">
        <v>12000</v>
      </c>
      <c r="R70" s="11" t="s">
        <v>56</v>
      </c>
      <c r="S70" s="5">
        <v>1299.4000000000001</v>
      </c>
      <c r="T70" s="6">
        <v>3.3950000000000001E-2</v>
      </c>
      <c r="U70" s="5">
        <v>407.4</v>
      </c>
      <c r="V70" s="4">
        <v>529376</v>
      </c>
      <c r="W70" s="4"/>
      <c r="X70" s="3" t="s">
        <v>115</v>
      </c>
      <c r="Y70" s="3" t="s">
        <v>243</v>
      </c>
      <c r="Z70" s="3" t="s">
        <v>74</v>
      </c>
      <c r="AA70" s="3" t="s">
        <v>95</v>
      </c>
      <c r="AB70" s="3" t="s">
        <v>415</v>
      </c>
      <c r="AC70" s="3" t="s">
        <v>58</v>
      </c>
      <c r="AD70" s="3"/>
      <c r="AE70" s="3"/>
      <c r="AF70" s="3" t="s">
        <v>353</v>
      </c>
      <c r="AG70" s="3" t="s">
        <v>354</v>
      </c>
      <c r="AH70" s="3" t="s">
        <v>80</v>
      </c>
      <c r="AI70" s="2" t="s">
        <v>419</v>
      </c>
      <c r="AJ70" s="3" t="s">
        <v>420</v>
      </c>
      <c r="AK70" s="3"/>
      <c r="AL70" s="3"/>
      <c r="AM70" s="4"/>
      <c r="AN70" s="6">
        <v>2.3E-2</v>
      </c>
      <c r="AO70" s="6">
        <f t="shared" si="6"/>
        <v>3.3950000000000001E-2</v>
      </c>
      <c r="AP70" s="6"/>
      <c r="AQ70" s="3" t="s">
        <v>83</v>
      </c>
      <c r="AU70" s="21">
        <f t="shared" si="7"/>
        <v>276</v>
      </c>
      <c r="AV70" s="21">
        <f t="shared" si="8"/>
        <v>407.40000000000003</v>
      </c>
      <c r="AX70" s="24">
        <f t="shared" si="9"/>
        <v>349173.12</v>
      </c>
      <c r="AY70" s="24">
        <f t="shared" si="10"/>
        <v>515409.88799999998</v>
      </c>
    </row>
    <row r="71" spans="1:51" x14ac:dyDescent="0.6">
      <c r="A71" s="2" t="s">
        <v>321</v>
      </c>
      <c r="B71" s="2" t="s">
        <v>45</v>
      </c>
      <c r="C71" s="3"/>
      <c r="D71" s="3"/>
      <c r="E71" s="3" t="s">
        <v>410</v>
      </c>
      <c r="F71" s="3" t="s">
        <v>346</v>
      </c>
      <c r="G71" s="2" t="s">
        <v>242</v>
      </c>
      <c r="H71" s="3" t="s">
        <v>243</v>
      </c>
      <c r="I71" s="3" t="s">
        <v>50</v>
      </c>
      <c r="J71" s="3" t="s">
        <v>161</v>
      </c>
      <c r="K71" s="2" t="s">
        <v>347</v>
      </c>
      <c r="L71" s="2" t="s">
        <v>244</v>
      </c>
      <c r="M71" s="2" t="s">
        <v>421</v>
      </c>
      <c r="N71" s="3" t="s">
        <v>422</v>
      </c>
      <c r="O71" s="3" t="s">
        <v>423</v>
      </c>
      <c r="P71" s="3" t="s">
        <v>424</v>
      </c>
      <c r="Q71" s="4">
        <v>12000</v>
      </c>
      <c r="R71" s="11" t="s">
        <v>56</v>
      </c>
      <c r="S71" s="5">
        <v>1299.4000000000001</v>
      </c>
      <c r="T71" s="6">
        <v>3.3950000000000001E-2</v>
      </c>
      <c r="U71" s="5">
        <v>407.4</v>
      </c>
      <c r="V71" s="4">
        <v>529376</v>
      </c>
      <c r="W71" s="4"/>
      <c r="X71" s="3" t="s">
        <v>115</v>
      </c>
      <c r="Y71" s="3" t="s">
        <v>243</v>
      </c>
      <c r="Z71" s="3" t="s">
        <v>74</v>
      </c>
      <c r="AA71" s="3" t="s">
        <v>95</v>
      </c>
      <c r="AB71" s="3" t="s">
        <v>415</v>
      </c>
      <c r="AC71" s="3" t="s">
        <v>58</v>
      </c>
      <c r="AD71" s="3"/>
      <c r="AE71" s="3"/>
      <c r="AF71" s="3" t="s">
        <v>353</v>
      </c>
      <c r="AG71" s="3" t="s">
        <v>354</v>
      </c>
      <c r="AH71" s="3" t="s">
        <v>80</v>
      </c>
      <c r="AI71" s="2" t="s">
        <v>416</v>
      </c>
      <c r="AJ71" s="3" t="s">
        <v>417</v>
      </c>
      <c r="AK71" s="3"/>
      <c r="AL71" s="3"/>
      <c r="AM71" s="4"/>
      <c r="AN71" s="6">
        <v>2.3E-2</v>
      </c>
      <c r="AO71" s="6">
        <f t="shared" si="6"/>
        <v>3.3950000000000001E-2</v>
      </c>
      <c r="AP71" s="6"/>
      <c r="AQ71" s="3" t="s">
        <v>83</v>
      </c>
      <c r="AU71" s="21">
        <f t="shared" si="7"/>
        <v>276</v>
      </c>
      <c r="AV71" s="21">
        <f t="shared" si="8"/>
        <v>407.40000000000003</v>
      </c>
      <c r="AX71" s="24">
        <f t="shared" si="9"/>
        <v>349173.12</v>
      </c>
      <c r="AY71" s="24">
        <f t="shared" si="10"/>
        <v>515409.88799999998</v>
      </c>
    </row>
    <row r="72" spans="1:51" x14ac:dyDescent="0.6">
      <c r="A72" s="2" t="s">
        <v>321</v>
      </c>
      <c r="B72" s="2" t="s">
        <v>45</v>
      </c>
      <c r="C72" s="3"/>
      <c r="D72" s="3"/>
      <c r="E72" s="3" t="s">
        <v>400</v>
      </c>
      <c r="F72" s="3" t="s">
        <v>346</v>
      </c>
      <c r="G72" s="2" t="s">
        <v>242</v>
      </c>
      <c r="H72" s="3" t="s">
        <v>243</v>
      </c>
      <c r="I72" s="3" t="s">
        <v>50</v>
      </c>
      <c r="J72" s="3" t="s">
        <v>161</v>
      </c>
      <c r="K72" s="2" t="s">
        <v>347</v>
      </c>
      <c r="L72" s="2" t="s">
        <v>244</v>
      </c>
      <c r="M72" s="2" t="s">
        <v>421</v>
      </c>
      <c r="N72" s="3" t="s">
        <v>422</v>
      </c>
      <c r="O72" s="3" t="s">
        <v>423</v>
      </c>
      <c r="P72" s="3" t="s">
        <v>424</v>
      </c>
      <c r="Q72" s="4">
        <v>48000</v>
      </c>
      <c r="R72" s="11" t="s">
        <v>56</v>
      </c>
      <c r="S72" s="5">
        <v>1299.4000000000001</v>
      </c>
      <c r="T72" s="6">
        <v>3.3950000000000001E-2</v>
      </c>
      <c r="U72" s="5">
        <v>1629.6</v>
      </c>
      <c r="V72" s="4">
        <v>2117502</v>
      </c>
      <c r="W72" s="4"/>
      <c r="X72" s="3" t="s">
        <v>115</v>
      </c>
      <c r="Y72" s="3" t="s">
        <v>243</v>
      </c>
      <c r="Z72" s="3" t="s">
        <v>74</v>
      </c>
      <c r="AA72" s="3" t="s">
        <v>95</v>
      </c>
      <c r="AB72" s="3" t="s">
        <v>415</v>
      </c>
      <c r="AC72" s="3" t="s">
        <v>58</v>
      </c>
      <c r="AD72" s="3"/>
      <c r="AE72" s="3"/>
      <c r="AF72" s="3" t="s">
        <v>353</v>
      </c>
      <c r="AG72" s="3" t="s">
        <v>354</v>
      </c>
      <c r="AH72" s="3" t="s">
        <v>80</v>
      </c>
      <c r="AI72" s="2" t="s">
        <v>405</v>
      </c>
      <c r="AJ72" s="3" t="s">
        <v>406</v>
      </c>
      <c r="AK72" s="3"/>
      <c r="AL72" s="3"/>
      <c r="AM72" s="4"/>
      <c r="AN72" s="6">
        <v>2.3E-2</v>
      </c>
      <c r="AO72" s="6">
        <f t="shared" si="6"/>
        <v>3.3950000000000001E-2</v>
      </c>
      <c r="AP72" s="6"/>
      <c r="AQ72" s="3" t="s">
        <v>83</v>
      </c>
      <c r="AU72" s="21">
        <f t="shared" si="7"/>
        <v>1104</v>
      </c>
      <c r="AV72" s="21">
        <f t="shared" si="8"/>
        <v>1629.6000000000001</v>
      </c>
      <c r="AX72" s="24">
        <f t="shared" si="9"/>
        <v>1396692.48</v>
      </c>
      <c r="AY72" s="24">
        <f t="shared" si="10"/>
        <v>2061639.5519999999</v>
      </c>
    </row>
    <row r="73" spans="1:51" x14ac:dyDescent="0.6">
      <c r="A73" s="2" t="s">
        <v>321</v>
      </c>
      <c r="B73" s="2" t="s">
        <v>45</v>
      </c>
      <c r="C73" s="3"/>
      <c r="D73" s="3"/>
      <c r="E73" s="3" t="s">
        <v>425</v>
      </c>
      <c r="F73" s="3" t="s">
        <v>346</v>
      </c>
      <c r="G73" s="2" t="s">
        <v>242</v>
      </c>
      <c r="H73" s="3" t="s">
        <v>243</v>
      </c>
      <c r="I73" s="3" t="s">
        <v>50</v>
      </c>
      <c r="J73" s="3" t="s">
        <v>161</v>
      </c>
      <c r="K73" s="2" t="s">
        <v>347</v>
      </c>
      <c r="L73" s="2" t="s">
        <v>244</v>
      </c>
      <c r="M73" s="2" t="s">
        <v>426</v>
      </c>
      <c r="N73" s="3" t="s">
        <v>427</v>
      </c>
      <c r="O73" s="3" t="s">
        <v>428</v>
      </c>
      <c r="P73" s="3" t="s">
        <v>243</v>
      </c>
      <c r="Q73" s="4">
        <v>4860</v>
      </c>
      <c r="R73" s="11" t="s">
        <v>56</v>
      </c>
      <c r="S73" s="5">
        <v>1299.4000000000001</v>
      </c>
      <c r="T73" s="6">
        <v>0.52</v>
      </c>
      <c r="U73" s="5">
        <v>2527.1999999999998</v>
      </c>
      <c r="V73" s="4">
        <v>3283844</v>
      </c>
      <c r="W73" s="4"/>
      <c r="X73" s="3" t="s">
        <v>115</v>
      </c>
      <c r="Y73" s="3" t="s">
        <v>243</v>
      </c>
      <c r="Z73" s="3" t="s">
        <v>429</v>
      </c>
      <c r="AA73" s="3" t="s">
        <v>430</v>
      </c>
      <c r="AB73" s="3" t="s">
        <v>431</v>
      </c>
      <c r="AC73" s="3" t="s">
        <v>58</v>
      </c>
      <c r="AD73" s="3"/>
      <c r="AE73" s="3"/>
      <c r="AF73" s="3" t="s">
        <v>353</v>
      </c>
      <c r="AG73" s="3" t="s">
        <v>354</v>
      </c>
      <c r="AH73" s="3" t="s">
        <v>80</v>
      </c>
      <c r="AI73" s="2" t="s">
        <v>432</v>
      </c>
      <c r="AJ73" s="3" t="s">
        <v>433</v>
      </c>
      <c r="AK73" s="3"/>
      <c r="AL73" s="3"/>
      <c r="AM73" s="4"/>
      <c r="AN73" s="6">
        <v>0.45942</v>
      </c>
      <c r="AO73" s="6">
        <f t="shared" si="6"/>
        <v>0.52</v>
      </c>
      <c r="AP73" s="6"/>
      <c r="AQ73" s="3" t="s">
        <v>123</v>
      </c>
      <c r="AU73" s="21">
        <f t="shared" si="7"/>
        <v>2232.7811999999999</v>
      </c>
      <c r="AV73" s="21">
        <f t="shared" si="8"/>
        <v>2527.2000000000003</v>
      </c>
      <c r="AX73" s="24">
        <f t="shared" si="9"/>
        <v>2824736.1517439997</v>
      </c>
      <c r="AY73" s="24">
        <f t="shared" si="10"/>
        <v>3197211.264</v>
      </c>
    </row>
    <row r="74" spans="1:51" x14ac:dyDescent="0.6">
      <c r="A74" s="2" t="s">
        <v>321</v>
      </c>
      <c r="B74" s="2" t="s">
        <v>45</v>
      </c>
      <c r="C74" s="3"/>
      <c r="D74" s="3"/>
      <c r="E74" s="3" t="s">
        <v>434</v>
      </c>
      <c r="F74" s="3" t="s">
        <v>346</v>
      </c>
      <c r="G74" s="2" t="s">
        <v>242</v>
      </c>
      <c r="H74" s="3" t="s">
        <v>243</v>
      </c>
      <c r="I74" s="3" t="s">
        <v>50</v>
      </c>
      <c r="J74" s="3" t="s">
        <v>161</v>
      </c>
      <c r="K74" s="2" t="s">
        <v>347</v>
      </c>
      <c r="L74" s="2" t="s">
        <v>244</v>
      </c>
      <c r="M74" s="2" t="s">
        <v>435</v>
      </c>
      <c r="N74" s="3" t="s">
        <v>436</v>
      </c>
      <c r="O74" s="3" t="s">
        <v>437</v>
      </c>
      <c r="P74" s="3" t="s">
        <v>243</v>
      </c>
      <c r="Q74" s="4">
        <v>3402</v>
      </c>
      <c r="R74" s="11" t="s">
        <v>56</v>
      </c>
      <c r="S74" s="5">
        <v>1299.4000000000001</v>
      </c>
      <c r="T74" s="6">
        <v>0.93</v>
      </c>
      <c r="U74" s="5">
        <v>3163.86</v>
      </c>
      <c r="V74" s="4">
        <v>4111120</v>
      </c>
      <c r="W74" s="4"/>
      <c r="X74" s="3" t="s">
        <v>115</v>
      </c>
      <c r="Y74" s="3" t="s">
        <v>243</v>
      </c>
      <c r="Z74" s="3" t="s">
        <v>429</v>
      </c>
      <c r="AA74" s="3" t="s">
        <v>430</v>
      </c>
      <c r="AB74" s="3" t="s">
        <v>431</v>
      </c>
      <c r="AC74" s="3" t="s">
        <v>58</v>
      </c>
      <c r="AD74" s="3"/>
      <c r="AE74" s="3"/>
      <c r="AF74" s="3" t="s">
        <v>353</v>
      </c>
      <c r="AG74" s="3" t="s">
        <v>354</v>
      </c>
      <c r="AH74" s="3" t="s">
        <v>80</v>
      </c>
      <c r="AI74" s="2" t="s">
        <v>438</v>
      </c>
      <c r="AJ74" s="3" t="s">
        <v>439</v>
      </c>
      <c r="AK74" s="3"/>
      <c r="AL74" s="3"/>
      <c r="AM74" s="4"/>
      <c r="AN74" s="6">
        <v>0.79049999999999998</v>
      </c>
      <c r="AO74" s="6">
        <f t="shared" si="6"/>
        <v>0.93</v>
      </c>
      <c r="AP74" s="6"/>
      <c r="AQ74" s="3" t="s">
        <v>123</v>
      </c>
      <c r="AU74" s="21">
        <f t="shared" si="7"/>
        <v>2689.2809999999999</v>
      </c>
      <c r="AV74" s="21">
        <f t="shared" si="8"/>
        <v>3163.86</v>
      </c>
      <c r="AX74" s="24">
        <f t="shared" si="9"/>
        <v>3402263.1787199997</v>
      </c>
      <c r="AY74" s="24">
        <f t="shared" si="10"/>
        <v>4002662.5631999997</v>
      </c>
    </row>
    <row r="75" spans="1:51" x14ac:dyDescent="0.6">
      <c r="A75" s="2" t="s">
        <v>321</v>
      </c>
      <c r="B75" s="2" t="s">
        <v>45</v>
      </c>
      <c r="C75" s="3"/>
      <c r="D75" s="3"/>
      <c r="E75" s="3" t="s">
        <v>440</v>
      </c>
      <c r="F75" s="3" t="s">
        <v>346</v>
      </c>
      <c r="G75" s="2" t="s">
        <v>242</v>
      </c>
      <c r="H75" s="3" t="s">
        <v>243</v>
      </c>
      <c r="I75" s="3" t="s">
        <v>50</v>
      </c>
      <c r="J75" s="3" t="s">
        <v>161</v>
      </c>
      <c r="K75" s="2" t="s">
        <v>347</v>
      </c>
      <c r="L75" s="2" t="s">
        <v>244</v>
      </c>
      <c r="M75" s="2" t="s">
        <v>435</v>
      </c>
      <c r="N75" s="3" t="s">
        <v>436</v>
      </c>
      <c r="O75" s="3" t="s">
        <v>437</v>
      </c>
      <c r="P75" s="3" t="s">
        <v>243</v>
      </c>
      <c r="Q75" s="4">
        <v>3402</v>
      </c>
      <c r="R75" s="11" t="s">
        <v>56</v>
      </c>
      <c r="S75" s="5">
        <v>1299.4000000000001</v>
      </c>
      <c r="T75" s="6">
        <v>0.93</v>
      </c>
      <c r="U75" s="5">
        <v>3163.86</v>
      </c>
      <c r="V75" s="4">
        <v>4111120</v>
      </c>
      <c r="W75" s="4"/>
      <c r="X75" s="3" t="s">
        <v>115</v>
      </c>
      <c r="Y75" s="3" t="s">
        <v>243</v>
      </c>
      <c r="Z75" s="3" t="s">
        <v>429</v>
      </c>
      <c r="AA75" s="3" t="s">
        <v>430</v>
      </c>
      <c r="AB75" s="3" t="s">
        <v>431</v>
      </c>
      <c r="AC75" s="3" t="s">
        <v>58</v>
      </c>
      <c r="AD75" s="3"/>
      <c r="AE75" s="3"/>
      <c r="AF75" s="3" t="s">
        <v>353</v>
      </c>
      <c r="AG75" s="3" t="s">
        <v>354</v>
      </c>
      <c r="AH75" s="3" t="s">
        <v>80</v>
      </c>
      <c r="AI75" s="2" t="s">
        <v>441</v>
      </c>
      <c r="AJ75" s="3" t="s">
        <v>442</v>
      </c>
      <c r="AK75" s="3"/>
      <c r="AL75" s="3"/>
      <c r="AM75" s="4"/>
      <c r="AN75" s="6">
        <v>0.79049999999999998</v>
      </c>
      <c r="AO75" s="6">
        <f t="shared" si="6"/>
        <v>0.93</v>
      </c>
      <c r="AP75" s="6"/>
      <c r="AQ75" s="3" t="s">
        <v>123</v>
      </c>
      <c r="AU75" s="21">
        <f t="shared" si="7"/>
        <v>2689.2809999999999</v>
      </c>
      <c r="AV75" s="21">
        <f t="shared" si="8"/>
        <v>3163.86</v>
      </c>
      <c r="AX75" s="24">
        <f t="shared" si="9"/>
        <v>3402263.1787199997</v>
      </c>
      <c r="AY75" s="24">
        <f t="shared" si="10"/>
        <v>4002662.5631999997</v>
      </c>
    </row>
    <row r="76" spans="1:51" x14ac:dyDescent="0.6">
      <c r="A76" s="2" t="s">
        <v>321</v>
      </c>
      <c r="B76" s="2" t="s">
        <v>45</v>
      </c>
      <c r="C76" s="3"/>
      <c r="D76" s="3"/>
      <c r="E76" s="3" t="s">
        <v>443</v>
      </c>
      <c r="F76" s="3" t="s">
        <v>346</v>
      </c>
      <c r="G76" s="2" t="s">
        <v>242</v>
      </c>
      <c r="H76" s="3" t="s">
        <v>243</v>
      </c>
      <c r="I76" s="3" t="s">
        <v>50</v>
      </c>
      <c r="J76" s="3" t="s">
        <v>161</v>
      </c>
      <c r="K76" s="2" t="s">
        <v>347</v>
      </c>
      <c r="L76" s="2" t="s">
        <v>244</v>
      </c>
      <c r="M76" s="2" t="s">
        <v>444</v>
      </c>
      <c r="N76" s="3" t="s">
        <v>445</v>
      </c>
      <c r="O76" s="3" t="s">
        <v>446</v>
      </c>
      <c r="P76" s="3" t="s">
        <v>243</v>
      </c>
      <c r="Q76" s="4">
        <v>18630</v>
      </c>
      <c r="R76" s="11" t="s">
        <v>56</v>
      </c>
      <c r="S76" s="5">
        <v>1299.4000000000001</v>
      </c>
      <c r="T76" s="6">
        <v>0.47</v>
      </c>
      <c r="U76" s="5">
        <v>8756.1</v>
      </c>
      <c r="V76" s="4">
        <v>11377676</v>
      </c>
      <c r="W76" s="4"/>
      <c r="X76" s="3" t="s">
        <v>115</v>
      </c>
      <c r="Y76" s="3" t="s">
        <v>243</v>
      </c>
      <c r="Z76" s="3" t="s">
        <v>429</v>
      </c>
      <c r="AA76" s="3" t="s">
        <v>430</v>
      </c>
      <c r="AB76" s="3" t="s">
        <v>431</v>
      </c>
      <c r="AC76" s="3" t="s">
        <v>58</v>
      </c>
      <c r="AD76" s="3"/>
      <c r="AE76" s="3"/>
      <c r="AF76" s="3" t="s">
        <v>353</v>
      </c>
      <c r="AG76" s="3" t="s">
        <v>354</v>
      </c>
      <c r="AH76" s="3" t="s">
        <v>80</v>
      </c>
      <c r="AI76" s="2" t="s">
        <v>447</v>
      </c>
      <c r="AJ76" s="3" t="s">
        <v>448</v>
      </c>
      <c r="AK76" s="3"/>
      <c r="AL76" s="3"/>
      <c r="AM76" s="4"/>
      <c r="AN76" s="6">
        <v>0.42</v>
      </c>
      <c r="AO76" s="6">
        <f t="shared" si="6"/>
        <v>0.47</v>
      </c>
      <c r="AP76" s="6"/>
      <c r="AQ76" s="3" t="s">
        <v>123</v>
      </c>
      <c r="AU76" s="21">
        <f t="shared" si="7"/>
        <v>7824.5999999999995</v>
      </c>
      <c r="AV76" s="21">
        <f t="shared" si="8"/>
        <v>8756.1</v>
      </c>
      <c r="AX76" s="24">
        <f t="shared" si="9"/>
        <v>9899057.9519999977</v>
      </c>
      <c r="AY76" s="24">
        <f t="shared" si="10"/>
        <v>11077517.231999999</v>
      </c>
    </row>
    <row r="77" spans="1:51" x14ac:dyDescent="0.6">
      <c r="A77" s="2" t="s">
        <v>321</v>
      </c>
      <c r="B77" s="2" t="s">
        <v>45</v>
      </c>
      <c r="C77" s="3"/>
      <c r="D77" s="3"/>
      <c r="E77" s="3" t="s">
        <v>449</v>
      </c>
      <c r="F77" s="3" t="s">
        <v>346</v>
      </c>
      <c r="G77" s="2" t="s">
        <v>242</v>
      </c>
      <c r="H77" s="3" t="s">
        <v>243</v>
      </c>
      <c r="I77" s="3" t="s">
        <v>50</v>
      </c>
      <c r="J77" s="3" t="s">
        <v>161</v>
      </c>
      <c r="K77" s="2" t="s">
        <v>347</v>
      </c>
      <c r="L77" s="2" t="s">
        <v>244</v>
      </c>
      <c r="M77" s="2" t="s">
        <v>450</v>
      </c>
      <c r="N77" s="3" t="s">
        <v>451</v>
      </c>
      <c r="O77" s="3" t="s">
        <v>452</v>
      </c>
      <c r="P77" s="3" t="s">
        <v>453</v>
      </c>
      <c r="Q77" s="4">
        <v>1040</v>
      </c>
      <c r="R77" s="11" t="s">
        <v>56</v>
      </c>
      <c r="S77" s="5">
        <v>1299.4000000000001</v>
      </c>
      <c r="T77" s="6">
        <v>0.32</v>
      </c>
      <c r="U77" s="5">
        <v>332.8</v>
      </c>
      <c r="V77" s="4">
        <v>432440</v>
      </c>
      <c r="W77" s="4"/>
      <c r="X77" s="3" t="s">
        <v>115</v>
      </c>
      <c r="Y77" s="3" t="s">
        <v>243</v>
      </c>
      <c r="Z77" s="3" t="s">
        <v>429</v>
      </c>
      <c r="AA77" s="3" t="s">
        <v>430</v>
      </c>
      <c r="AB77" s="3" t="s">
        <v>454</v>
      </c>
      <c r="AC77" s="3" t="s">
        <v>58</v>
      </c>
      <c r="AD77" s="3"/>
      <c r="AE77" s="3"/>
      <c r="AF77" s="3" t="s">
        <v>353</v>
      </c>
      <c r="AG77" s="3" t="s">
        <v>354</v>
      </c>
      <c r="AH77" s="3" t="s">
        <v>80</v>
      </c>
      <c r="AI77" s="2" t="s">
        <v>455</v>
      </c>
      <c r="AJ77" s="3" t="s">
        <v>456</v>
      </c>
      <c r="AK77" s="3"/>
      <c r="AL77" s="3"/>
      <c r="AM77" s="4"/>
      <c r="AN77" s="6">
        <v>0.3</v>
      </c>
      <c r="AO77" s="6">
        <f t="shared" si="6"/>
        <v>0.32</v>
      </c>
      <c r="AP77" s="6"/>
      <c r="AQ77" s="3" t="s">
        <v>123</v>
      </c>
      <c r="AU77" s="21">
        <f t="shared" si="7"/>
        <v>312</v>
      </c>
      <c r="AV77" s="21">
        <f t="shared" si="8"/>
        <v>332.8</v>
      </c>
      <c r="AX77" s="24">
        <f t="shared" si="9"/>
        <v>394717.43999999994</v>
      </c>
      <c r="AY77" s="24">
        <f t="shared" si="10"/>
        <v>421031.93599999999</v>
      </c>
    </row>
    <row r="78" spans="1:51" x14ac:dyDescent="0.6">
      <c r="A78" s="2" t="s">
        <v>261</v>
      </c>
      <c r="B78" s="2" t="s">
        <v>239</v>
      </c>
      <c r="C78" s="3"/>
      <c r="D78" s="3"/>
      <c r="E78" s="3" t="s">
        <v>457</v>
      </c>
      <c r="F78" s="3" t="s">
        <v>458</v>
      </c>
      <c r="G78" s="2" t="s">
        <v>459</v>
      </c>
      <c r="H78" s="3" t="s">
        <v>460</v>
      </c>
      <c r="I78" s="3" t="s">
        <v>50</v>
      </c>
      <c r="J78" s="3" t="s">
        <v>161</v>
      </c>
      <c r="K78" s="2" t="s">
        <v>347</v>
      </c>
      <c r="L78" s="2" t="s">
        <v>461</v>
      </c>
      <c r="M78" s="2" t="s">
        <v>462</v>
      </c>
      <c r="N78" s="3" t="s">
        <v>463</v>
      </c>
      <c r="O78" s="3"/>
      <c r="P78" s="3" t="s">
        <v>464</v>
      </c>
      <c r="Q78" s="4">
        <v>20000</v>
      </c>
      <c r="R78" s="11"/>
      <c r="S78" s="5">
        <v>0</v>
      </c>
      <c r="T78" s="6">
        <v>91</v>
      </c>
      <c r="U78" s="5">
        <v>0</v>
      </c>
      <c r="V78" s="14">
        <v>1820000</v>
      </c>
      <c r="W78" s="4">
        <v>182000</v>
      </c>
      <c r="X78" s="3" t="s">
        <v>115</v>
      </c>
      <c r="Y78" s="3" t="s">
        <v>465</v>
      </c>
      <c r="Z78" s="3" t="s">
        <v>466</v>
      </c>
      <c r="AA78" s="3" t="s">
        <v>467</v>
      </c>
      <c r="AB78" s="3" t="s">
        <v>468</v>
      </c>
      <c r="AC78" s="3" t="s">
        <v>248</v>
      </c>
      <c r="AD78" s="3"/>
      <c r="AE78" s="3"/>
      <c r="AF78" s="3" t="s">
        <v>353</v>
      </c>
      <c r="AG78" s="3" t="s">
        <v>469</v>
      </c>
      <c r="AH78" s="3" t="s">
        <v>80</v>
      </c>
      <c r="AI78" s="2" t="s">
        <v>470</v>
      </c>
      <c r="AJ78" s="3" t="s">
        <v>471</v>
      </c>
      <c r="AK78" s="3"/>
      <c r="AL78" s="3"/>
      <c r="AM78" s="4"/>
      <c r="AN78" s="6">
        <v>4.9320000000000003E-2</v>
      </c>
      <c r="AO78" s="17">
        <f t="shared" ref="AO78:AO81" si="11">T78/$AR$1</f>
        <v>7.1929935500189709E-2</v>
      </c>
      <c r="AP78" s="6"/>
      <c r="AQ78" s="3" t="s">
        <v>83</v>
      </c>
      <c r="AU78" s="21">
        <f t="shared" si="7"/>
        <v>986.40000000000009</v>
      </c>
      <c r="AV78" s="21">
        <f t="shared" si="8"/>
        <v>1438.5987100037942</v>
      </c>
      <c r="AX78" s="24">
        <f t="shared" si="9"/>
        <v>1247914.368</v>
      </c>
      <c r="AY78" s="24">
        <f t="shared" si="10"/>
        <v>1820000</v>
      </c>
    </row>
    <row r="79" spans="1:51" x14ac:dyDescent="0.6">
      <c r="A79" s="2" t="s">
        <v>261</v>
      </c>
      <c r="B79" s="2" t="s">
        <v>239</v>
      </c>
      <c r="C79" s="3"/>
      <c r="D79" s="3"/>
      <c r="E79" s="3" t="s">
        <v>472</v>
      </c>
      <c r="F79" s="3" t="s">
        <v>458</v>
      </c>
      <c r="G79" s="2" t="s">
        <v>459</v>
      </c>
      <c r="H79" s="3" t="s">
        <v>460</v>
      </c>
      <c r="I79" s="3" t="s">
        <v>50</v>
      </c>
      <c r="J79" s="3" t="s">
        <v>161</v>
      </c>
      <c r="K79" s="2" t="s">
        <v>347</v>
      </c>
      <c r="L79" s="2" t="s">
        <v>461</v>
      </c>
      <c r="M79" s="2" t="s">
        <v>473</v>
      </c>
      <c r="N79" s="3" t="s">
        <v>474</v>
      </c>
      <c r="O79" s="3"/>
      <c r="P79" s="3" t="s">
        <v>475</v>
      </c>
      <c r="Q79" s="4">
        <v>510000</v>
      </c>
      <c r="R79" s="11"/>
      <c r="S79" s="5">
        <v>0</v>
      </c>
      <c r="T79" s="6">
        <v>31</v>
      </c>
      <c r="U79" s="5">
        <v>0</v>
      </c>
      <c r="V79" s="14">
        <v>15810000</v>
      </c>
      <c r="W79" s="4">
        <v>1581000</v>
      </c>
      <c r="X79" s="3" t="s">
        <v>115</v>
      </c>
      <c r="Y79" s="3" t="s">
        <v>465</v>
      </c>
      <c r="Z79" s="3" t="s">
        <v>88</v>
      </c>
      <c r="AA79" s="3" t="s">
        <v>89</v>
      </c>
      <c r="AB79" s="3" t="s">
        <v>90</v>
      </c>
      <c r="AC79" s="3" t="s">
        <v>248</v>
      </c>
      <c r="AD79" s="3"/>
      <c r="AE79" s="3" t="s">
        <v>476</v>
      </c>
      <c r="AF79" s="3" t="s">
        <v>353</v>
      </c>
      <c r="AG79" s="3" t="s">
        <v>469</v>
      </c>
      <c r="AH79" s="3" t="s">
        <v>80</v>
      </c>
      <c r="AI79" s="2" t="s">
        <v>477</v>
      </c>
      <c r="AJ79" s="3" t="s">
        <v>478</v>
      </c>
      <c r="AK79" s="3"/>
      <c r="AL79" s="3"/>
      <c r="AM79" s="4"/>
      <c r="AN79" s="6">
        <v>0.02</v>
      </c>
      <c r="AO79" s="17">
        <f t="shared" si="11"/>
        <v>2.4503604401163528E-2</v>
      </c>
      <c r="AP79" s="6"/>
      <c r="AQ79" s="3" t="s">
        <v>83</v>
      </c>
      <c r="AU79" s="21">
        <f t="shared" si="7"/>
        <v>10200</v>
      </c>
      <c r="AV79" s="21">
        <f t="shared" si="8"/>
        <v>12496.838244593398</v>
      </c>
      <c r="AX79" s="24">
        <f t="shared" si="9"/>
        <v>12904223.999999998</v>
      </c>
      <c r="AY79" s="24">
        <f t="shared" si="10"/>
        <v>15809999.999999998</v>
      </c>
    </row>
    <row r="80" spans="1:51" x14ac:dyDescent="0.6">
      <c r="A80" s="2" t="s">
        <v>261</v>
      </c>
      <c r="B80" s="2" t="s">
        <v>239</v>
      </c>
      <c r="C80" s="3"/>
      <c r="D80" s="3"/>
      <c r="E80" s="3" t="s">
        <v>472</v>
      </c>
      <c r="F80" s="3" t="s">
        <v>458</v>
      </c>
      <c r="G80" s="2" t="s">
        <v>459</v>
      </c>
      <c r="H80" s="3" t="s">
        <v>460</v>
      </c>
      <c r="I80" s="3" t="s">
        <v>50</v>
      </c>
      <c r="J80" s="3" t="s">
        <v>161</v>
      </c>
      <c r="K80" s="2" t="s">
        <v>347</v>
      </c>
      <c r="L80" s="2" t="s">
        <v>461</v>
      </c>
      <c r="M80" s="2" t="s">
        <v>479</v>
      </c>
      <c r="N80" s="3" t="s">
        <v>480</v>
      </c>
      <c r="O80" s="3"/>
      <c r="P80" s="3" t="s">
        <v>475</v>
      </c>
      <c r="Q80" s="4">
        <v>102000</v>
      </c>
      <c r="R80" s="11"/>
      <c r="S80" s="5">
        <v>0</v>
      </c>
      <c r="T80" s="6">
        <v>31</v>
      </c>
      <c r="U80" s="5">
        <v>0</v>
      </c>
      <c r="V80" s="14">
        <v>3162000</v>
      </c>
      <c r="W80" s="4">
        <v>316200</v>
      </c>
      <c r="X80" s="3" t="s">
        <v>115</v>
      </c>
      <c r="Y80" s="3" t="s">
        <v>465</v>
      </c>
      <c r="Z80" s="3" t="s">
        <v>88</v>
      </c>
      <c r="AA80" s="3" t="s">
        <v>89</v>
      </c>
      <c r="AB80" s="3" t="s">
        <v>90</v>
      </c>
      <c r="AC80" s="3" t="s">
        <v>248</v>
      </c>
      <c r="AD80" s="3"/>
      <c r="AE80" s="3"/>
      <c r="AF80" s="3" t="s">
        <v>353</v>
      </c>
      <c r="AG80" s="3" t="s">
        <v>469</v>
      </c>
      <c r="AH80" s="3" t="s">
        <v>80</v>
      </c>
      <c r="AI80" s="2" t="s">
        <v>477</v>
      </c>
      <c r="AJ80" s="3" t="s">
        <v>478</v>
      </c>
      <c r="AK80" s="3"/>
      <c r="AL80" s="3"/>
      <c r="AM80" s="4"/>
      <c r="AN80" s="6">
        <v>0.02</v>
      </c>
      <c r="AO80" s="17">
        <f t="shared" si="11"/>
        <v>2.4503604401163528E-2</v>
      </c>
      <c r="AP80" s="6"/>
      <c r="AQ80" s="3" t="s">
        <v>83</v>
      </c>
      <c r="AU80" s="21">
        <f t="shared" si="7"/>
        <v>2040</v>
      </c>
      <c r="AV80" s="21">
        <f t="shared" si="8"/>
        <v>2499.3676489186796</v>
      </c>
      <c r="AX80" s="24">
        <f t="shared" si="9"/>
        <v>2580844.7999999998</v>
      </c>
      <c r="AY80" s="24">
        <f t="shared" si="10"/>
        <v>3161999.9999999995</v>
      </c>
    </row>
    <row r="81" spans="1:51" x14ac:dyDescent="0.6">
      <c r="A81" s="2" t="s">
        <v>261</v>
      </c>
      <c r="B81" s="2" t="s">
        <v>239</v>
      </c>
      <c r="C81" s="3"/>
      <c r="D81" s="3"/>
      <c r="E81" s="3" t="s">
        <v>481</v>
      </c>
      <c r="F81" s="3" t="s">
        <v>458</v>
      </c>
      <c r="G81" s="2" t="s">
        <v>459</v>
      </c>
      <c r="H81" s="3" t="s">
        <v>460</v>
      </c>
      <c r="I81" s="3" t="s">
        <v>50</v>
      </c>
      <c r="J81" s="3" t="s">
        <v>161</v>
      </c>
      <c r="K81" s="2" t="s">
        <v>347</v>
      </c>
      <c r="L81" s="2" t="s">
        <v>461</v>
      </c>
      <c r="M81" s="2" t="s">
        <v>482</v>
      </c>
      <c r="N81" s="3" t="s">
        <v>483</v>
      </c>
      <c r="O81" s="3"/>
      <c r="P81" s="3" t="s">
        <v>475</v>
      </c>
      <c r="Q81" s="4">
        <v>135000</v>
      </c>
      <c r="R81" s="11"/>
      <c r="S81" s="5">
        <v>0</v>
      </c>
      <c r="T81" s="6">
        <v>33</v>
      </c>
      <c r="U81" s="5">
        <v>0</v>
      </c>
      <c r="V81" s="14">
        <v>4455000</v>
      </c>
      <c r="W81" s="4">
        <v>445500</v>
      </c>
      <c r="X81" s="3" t="s">
        <v>115</v>
      </c>
      <c r="Y81" s="3" t="s">
        <v>465</v>
      </c>
      <c r="Z81" s="3" t="s">
        <v>88</v>
      </c>
      <c r="AA81" s="3" t="s">
        <v>89</v>
      </c>
      <c r="AB81" s="3" t="s">
        <v>90</v>
      </c>
      <c r="AC81" s="3" t="s">
        <v>248</v>
      </c>
      <c r="AD81" s="3"/>
      <c r="AE81" s="3"/>
      <c r="AF81" s="3" t="s">
        <v>353</v>
      </c>
      <c r="AG81" s="3" t="s">
        <v>469</v>
      </c>
      <c r="AH81" s="3" t="s">
        <v>80</v>
      </c>
      <c r="AI81" s="2" t="s">
        <v>484</v>
      </c>
      <c r="AJ81" s="3" t="s">
        <v>485</v>
      </c>
      <c r="AK81" s="3"/>
      <c r="AL81" s="3"/>
      <c r="AM81" s="4"/>
      <c r="AN81" s="6">
        <v>0.02</v>
      </c>
      <c r="AO81" s="17">
        <f t="shared" si="11"/>
        <v>2.6084482104464402E-2</v>
      </c>
      <c r="AP81" s="6"/>
      <c r="AQ81" s="3" t="s">
        <v>83</v>
      </c>
      <c r="AU81" s="21">
        <f t="shared" si="7"/>
        <v>2700</v>
      </c>
      <c r="AV81" s="21">
        <f t="shared" si="8"/>
        <v>3521.4050841026942</v>
      </c>
      <c r="AX81" s="24">
        <f t="shared" si="9"/>
        <v>3415823.9999999995</v>
      </c>
      <c r="AY81" s="24">
        <f t="shared" si="10"/>
        <v>4455000</v>
      </c>
    </row>
    <row r="82" spans="1:51" x14ac:dyDescent="0.6">
      <c r="A82" s="2" t="s">
        <v>486</v>
      </c>
      <c r="B82" s="2" t="s">
        <v>45</v>
      </c>
      <c r="C82" s="3"/>
      <c r="D82" s="3"/>
      <c r="E82" s="3" t="s">
        <v>235</v>
      </c>
      <c r="F82" s="3" t="s">
        <v>487</v>
      </c>
      <c r="G82" s="2" t="s">
        <v>224</v>
      </c>
      <c r="H82" s="3" t="s">
        <v>225</v>
      </c>
      <c r="I82" s="3" t="s">
        <v>50</v>
      </c>
      <c r="J82" s="3" t="s">
        <v>161</v>
      </c>
      <c r="K82" s="2" t="s">
        <v>110</v>
      </c>
      <c r="L82" s="2" t="s">
        <v>110</v>
      </c>
      <c r="M82" s="2" t="s">
        <v>488</v>
      </c>
      <c r="N82" s="3" t="s">
        <v>489</v>
      </c>
      <c r="O82" s="3" t="s">
        <v>490</v>
      </c>
      <c r="P82" s="3" t="s">
        <v>491</v>
      </c>
      <c r="Q82" s="4">
        <v>4500</v>
      </c>
      <c r="R82" s="11" t="s">
        <v>56</v>
      </c>
      <c r="S82" s="5">
        <v>1285.5999999999999</v>
      </c>
      <c r="T82" s="6">
        <v>9.1999999999999998E-2</v>
      </c>
      <c r="U82" s="5">
        <v>414</v>
      </c>
      <c r="V82" s="4">
        <v>532238</v>
      </c>
      <c r="W82" s="4"/>
      <c r="X82" s="3" t="s">
        <v>115</v>
      </c>
      <c r="Y82" s="3" t="s">
        <v>225</v>
      </c>
      <c r="Z82" s="3" t="s">
        <v>74</v>
      </c>
      <c r="AA82" s="3" t="s">
        <v>75</v>
      </c>
      <c r="AB82" s="3" t="s">
        <v>344</v>
      </c>
      <c r="AC82" s="3" t="s">
        <v>58</v>
      </c>
      <c r="AD82" s="3" t="s">
        <v>492</v>
      </c>
      <c r="AE82" s="3"/>
      <c r="AF82" s="3" t="s">
        <v>119</v>
      </c>
      <c r="AG82" s="3" t="s">
        <v>493</v>
      </c>
      <c r="AH82" s="3" t="s">
        <v>80</v>
      </c>
      <c r="AI82" s="2" t="s">
        <v>236</v>
      </c>
      <c r="AJ82" s="3" t="s">
        <v>237</v>
      </c>
      <c r="AK82" s="3"/>
      <c r="AL82" s="3"/>
      <c r="AM82" s="4"/>
      <c r="AN82" s="6">
        <v>0.04</v>
      </c>
      <c r="AO82" s="6">
        <f t="shared" ref="AO82:AO85" si="12">T82</f>
        <v>9.1999999999999998E-2</v>
      </c>
      <c r="AP82" s="6"/>
      <c r="AQ82" s="3" t="s">
        <v>83</v>
      </c>
      <c r="AU82" s="21">
        <f t="shared" si="7"/>
        <v>180</v>
      </c>
      <c r="AV82" s="21">
        <f t="shared" si="8"/>
        <v>414</v>
      </c>
      <c r="AX82" s="24">
        <f t="shared" si="9"/>
        <v>227721.59999999998</v>
      </c>
      <c r="AY82" s="24">
        <f t="shared" si="10"/>
        <v>523759.67999999993</v>
      </c>
    </row>
    <row r="83" spans="1:51" x14ac:dyDescent="0.6">
      <c r="A83" s="2" t="s">
        <v>486</v>
      </c>
      <c r="B83" s="2" t="s">
        <v>45</v>
      </c>
      <c r="C83" s="3"/>
      <c r="D83" s="3"/>
      <c r="E83" s="3" t="s">
        <v>494</v>
      </c>
      <c r="F83" s="3" t="s">
        <v>487</v>
      </c>
      <c r="G83" s="2" t="s">
        <v>224</v>
      </c>
      <c r="H83" s="3" t="s">
        <v>225</v>
      </c>
      <c r="I83" s="3" t="s">
        <v>50</v>
      </c>
      <c r="J83" s="3" t="s">
        <v>161</v>
      </c>
      <c r="K83" s="2" t="s">
        <v>110</v>
      </c>
      <c r="L83" s="2" t="s">
        <v>110</v>
      </c>
      <c r="M83" s="2" t="s">
        <v>488</v>
      </c>
      <c r="N83" s="3" t="s">
        <v>489</v>
      </c>
      <c r="O83" s="3" t="s">
        <v>490</v>
      </c>
      <c r="P83" s="3" t="s">
        <v>491</v>
      </c>
      <c r="Q83" s="4">
        <v>25500</v>
      </c>
      <c r="R83" s="11" t="s">
        <v>56</v>
      </c>
      <c r="S83" s="5">
        <v>1285.5999999999999</v>
      </c>
      <c r="T83" s="6">
        <v>9.1999999999999998E-2</v>
      </c>
      <c r="U83" s="5">
        <v>2346</v>
      </c>
      <c r="V83" s="4">
        <v>3016018</v>
      </c>
      <c r="W83" s="4"/>
      <c r="X83" s="3" t="s">
        <v>115</v>
      </c>
      <c r="Y83" s="3" t="s">
        <v>225</v>
      </c>
      <c r="Z83" s="3" t="s">
        <v>74</v>
      </c>
      <c r="AA83" s="3" t="s">
        <v>75</v>
      </c>
      <c r="AB83" s="3" t="s">
        <v>344</v>
      </c>
      <c r="AC83" s="3" t="s">
        <v>58</v>
      </c>
      <c r="AD83" s="3" t="s">
        <v>492</v>
      </c>
      <c r="AE83" s="3"/>
      <c r="AF83" s="3" t="s">
        <v>119</v>
      </c>
      <c r="AG83" s="3" t="s">
        <v>493</v>
      </c>
      <c r="AH83" s="3" t="s">
        <v>80</v>
      </c>
      <c r="AI83" s="2" t="s">
        <v>495</v>
      </c>
      <c r="AJ83" s="3" t="s">
        <v>496</v>
      </c>
      <c r="AK83" s="3"/>
      <c r="AL83" s="3"/>
      <c r="AM83" s="4"/>
      <c r="AN83" s="6">
        <v>0.04</v>
      </c>
      <c r="AO83" s="6">
        <f t="shared" si="12"/>
        <v>9.1999999999999998E-2</v>
      </c>
      <c r="AP83" s="6"/>
      <c r="AQ83" s="3" t="s">
        <v>83</v>
      </c>
      <c r="AU83" s="21">
        <f t="shared" si="7"/>
        <v>1020</v>
      </c>
      <c r="AV83" s="21">
        <f t="shared" si="8"/>
        <v>2346</v>
      </c>
      <c r="AX83" s="24">
        <f t="shared" si="9"/>
        <v>1290422.3999999999</v>
      </c>
      <c r="AY83" s="24">
        <f t="shared" si="10"/>
        <v>2967971.5199999996</v>
      </c>
    </row>
    <row r="84" spans="1:51" x14ac:dyDescent="0.6">
      <c r="A84" s="2" t="s">
        <v>486</v>
      </c>
      <c r="B84" s="2" t="s">
        <v>45</v>
      </c>
      <c r="C84" s="3"/>
      <c r="D84" s="3"/>
      <c r="E84" s="3" t="s">
        <v>494</v>
      </c>
      <c r="F84" s="3" t="s">
        <v>487</v>
      </c>
      <c r="G84" s="2" t="s">
        <v>224</v>
      </c>
      <c r="H84" s="3" t="s">
        <v>225</v>
      </c>
      <c r="I84" s="3" t="s">
        <v>50</v>
      </c>
      <c r="J84" s="3" t="s">
        <v>161</v>
      </c>
      <c r="K84" s="2" t="s">
        <v>110</v>
      </c>
      <c r="L84" s="2" t="s">
        <v>110</v>
      </c>
      <c r="M84" s="2" t="s">
        <v>497</v>
      </c>
      <c r="N84" s="3" t="s">
        <v>498</v>
      </c>
      <c r="O84" s="3" t="s">
        <v>499</v>
      </c>
      <c r="P84" s="3" t="s">
        <v>500</v>
      </c>
      <c r="Q84" s="4">
        <v>6000</v>
      </c>
      <c r="R84" s="11" t="s">
        <v>56</v>
      </c>
      <c r="S84" s="5">
        <v>1285.5999999999999</v>
      </c>
      <c r="T84" s="6">
        <v>9.1999999999999998E-2</v>
      </c>
      <c r="U84" s="5">
        <v>552</v>
      </c>
      <c r="V84" s="4">
        <v>709651</v>
      </c>
      <c r="W84" s="4"/>
      <c r="X84" s="3" t="s">
        <v>115</v>
      </c>
      <c r="Y84" s="3" t="s">
        <v>225</v>
      </c>
      <c r="Z84" s="3" t="s">
        <v>74</v>
      </c>
      <c r="AA84" s="3" t="s">
        <v>75</v>
      </c>
      <c r="AB84" s="3" t="s">
        <v>344</v>
      </c>
      <c r="AC84" s="3" t="s">
        <v>58</v>
      </c>
      <c r="AD84" s="3" t="s">
        <v>492</v>
      </c>
      <c r="AE84" s="3"/>
      <c r="AF84" s="3" t="s">
        <v>119</v>
      </c>
      <c r="AG84" s="3" t="s">
        <v>493</v>
      </c>
      <c r="AH84" s="3" t="s">
        <v>80</v>
      </c>
      <c r="AI84" s="2" t="s">
        <v>495</v>
      </c>
      <c r="AJ84" s="3" t="s">
        <v>496</v>
      </c>
      <c r="AK84" s="3"/>
      <c r="AL84" s="3"/>
      <c r="AM84" s="4"/>
      <c r="AN84" s="6">
        <v>0.04</v>
      </c>
      <c r="AO84" s="6">
        <f t="shared" si="12"/>
        <v>9.1999999999999998E-2</v>
      </c>
      <c r="AP84" s="6"/>
      <c r="AQ84" s="3" t="s">
        <v>83</v>
      </c>
      <c r="AU84" s="21">
        <f t="shared" si="7"/>
        <v>240</v>
      </c>
      <c r="AV84" s="21">
        <f t="shared" si="8"/>
        <v>552</v>
      </c>
      <c r="AX84" s="24">
        <f t="shared" si="9"/>
        <v>303628.79999999999</v>
      </c>
      <c r="AY84" s="24">
        <f t="shared" si="10"/>
        <v>698346.24</v>
      </c>
    </row>
    <row r="85" spans="1:51" x14ac:dyDescent="0.6">
      <c r="A85" s="2" t="s">
        <v>501</v>
      </c>
      <c r="B85" s="2" t="s">
        <v>45</v>
      </c>
      <c r="C85" s="3"/>
      <c r="D85" s="3"/>
      <c r="E85" s="3" t="s">
        <v>235</v>
      </c>
      <c r="F85" s="3" t="s">
        <v>502</v>
      </c>
      <c r="G85" s="2" t="s">
        <v>224</v>
      </c>
      <c r="H85" s="3" t="s">
        <v>225</v>
      </c>
      <c r="I85" s="3" t="s">
        <v>50</v>
      </c>
      <c r="J85" s="3" t="s">
        <v>161</v>
      </c>
      <c r="K85" s="2" t="s">
        <v>110</v>
      </c>
      <c r="L85" s="2" t="s">
        <v>110</v>
      </c>
      <c r="M85" s="2" t="s">
        <v>503</v>
      </c>
      <c r="N85" s="3" t="s">
        <v>504</v>
      </c>
      <c r="O85" s="3" t="s">
        <v>505</v>
      </c>
      <c r="P85" s="3" t="s">
        <v>506</v>
      </c>
      <c r="Q85" s="4">
        <v>3000</v>
      </c>
      <c r="R85" s="11" t="s">
        <v>56</v>
      </c>
      <c r="S85" s="5">
        <v>1285.5999999999999</v>
      </c>
      <c r="T85" s="6">
        <v>8.8999999999999996E-2</v>
      </c>
      <c r="U85" s="5">
        <v>267</v>
      </c>
      <c r="V85" s="4">
        <v>343255</v>
      </c>
      <c r="W85" s="4"/>
      <c r="X85" s="3" t="s">
        <v>115</v>
      </c>
      <c r="Y85" s="3" t="s">
        <v>225</v>
      </c>
      <c r="Z85" s="3" t="s">
        <v>88</v>
      </c>
      <c r="AA85" s="3" t="s">
        <v>117</v>
      </c>
      <c r="AB85" s="3" t="s">
        <v>507</v>
      </c>
      <c r="AC85" s="3" t="s">
        <v>58</v>
      </c>
      <c r="AD85" s="3" t="s">
        <v>508</v>
      </c>
      <c r="AE85" s="3"/>
      <c r="AF85" s="3" t="s">
        <v>119</v>
      </c>
      <c r="AG85" s="3" t="s">
        <v>509</v>
      </c>
      <c r="AH85" s="3" t="s">
        <v>80</v>
      </c>
      <c r="AI85" s="2" t="s">
        <v>236</v>
      </c>
      <c r="AJ85" s="3" t="s">
        <v>237</v>
      </c>
      <c r="AK85" s="3"/>
      <c r="AL85" s="3"/>
      <c r="AM85" s="4"/>
      <c r="AN85" s="6">
        <v>4.7500000000000001E-2</v>
      </c>
      <c r="AO85" s="6">
        <f t="shared" si="12"/>
        <v>8.8999999999999996E-2</v>
      </c>
      <c r="AP85" s="6"/>
      <c r="AQ85" s="3" t="s">
        <v>123</v>
      </c>
      <c r="AU85" s="21">
        <f t="shared" si="7"/>
        <v>142.5</v>
      </c>
      <c r="AV85" s="21">
        <f t="shared" si="8"/>
        <v>267</v>
      </c>
      <c r="AX85" s="24">
        <f t="shared" si="9"/>
        <v>180279.59999999998</v>
      </c>
      <c r="AY85" s="24">
        <f t="shared" si="10"/>
        <v>337787.04</v>
      </c>
    </row>
    <row r="86" spans="1:51" x14ac:dyDescent="0.6">
      <c r="A86" s="2" t="s">
        <v>510</v>
      </c>
      <c r="B86" s="2" t="s">
        <v>239</v>
      </c>
      <c r="C86" s="3"/>
      <c r="D86" s="3"/>
      <c r="E86" s="3" t="s">
        <v>511</v>
      </c>
      <c r="F86" s="3" t="s">
        <v>512</v>
      </c>
      <c r="G86" s="2" t="s">
        <v>513</v>
      </c>
      <c r="H86" s="3" t="s">
        <v>514</v>
      </c>
      <c r="I86" s="3" t="s">
        <v>50</v>
      </c>
      <c r="J86" s="3" t="s">
        <v>515</v>
      </c>
      <c r="K86" s="2" t="s">
        <v>110</v>
      </c>
      <c r="L86" s="2" t="s">
        <v>110</v>
      </c>
      <c r="M86" s="2" t="s">
        <v>516</v>
      </c>
      <c r="N86" s="3" t="s">
        <v>517</v>
      </c>
      <c r="O86" s="3"/>
      <c r="P86" s="3" t="s">
        <v>518</v>
      </c>
      <c r="Q86" s="4">
        <v>1200</v>
      </c>
      <c r="R86" s="11"/>
      <c r="S86" s="5">
        <v>0</v>
      </c>
      <c r="T86" s="6">
        <v>105</v>
      </c>
      <c r="U86" s="5">
        <v>0</v>
      </c>
      <c r="V86" s="14">
        <v>126000</v>
      </c>
      <c r="W86" s="4">
        <v>12600</v>
      </c>
      <c r="X86" s="3" t="s">
        <v>115</v>
      </c>
      <c r="Y86" s="3" t="s">
        <v>514</v>
      </c>
      <c r="Z86" s="3" t="s">
        <v>74</v>
      </c>
      <c r="AA86" s="3" t="s">
        <v>75</v>
      </c>
      <c r="AB86" s="3" t="s">
        <v>519</v>
      </c>
      <c r="AC86" s="3" t="s">
        <v>248</v>
      </c>
      <c r="AD86" s="3"/>
      <c r="AE86" s="3"/>
      <c r="AF86" s="3" t="s">
        <v>119</v>
      </c>
      <c r="AG86" s="3" t="s">
        <v>520</v>
      </c>
      <c r="AH86" s="3" t="s">
        <v>80</v>
      </c>
      <c r="AI86" s="2" t="s">
        <v>521</v>
      </c>
      <c r="AJ86" s="3" t="s">
        <v>522</v>
      </c>
      <c r="AK86" s="3"/>
      <c r="AL86" s="3"/>
      <c r="AM86" s="4"/>
      <c r="AN86" s="6">
        <v>6.1760000000000002E-2</v>
      </c>
      <c r="AO86" s="17">
        <f t="shared" ref="AO86:AO93" si="13">T86/$AR$1</f>
        <v>8.2996079423295815E-2</v>
      </c>
      <c r="AP86" s="6"/>
      <c r="AQ86" s="3" t="s">
        <v>83</v>
      </c>
      <c r="AU86" s="21">
        <f t="shared" si="7"/>
        <v>74.112000000000009</v>
      </c>
      <c r="AV86" s="21">
        <f t="shared" si="8"/>
        <v>99.595295307954984</v>
      </c>
      <c r="AX86" s="24">
        <f t="shared" si="9"/>
        <v>93760.573440000007</v>
      </c>
      <c r="AY86" s="24">
        <f t="shared" si="10"/>
        <v>126000</v>
      </c>
    </row>
    <row r="87" spans="1:51" x14ac:dyDescent="0.6">
      <c r="A87" s="2" t="s">
        <v>510</v>
      </c>
      <c r="B87" s="2" t="s">
        <v>239</v>
      </c>
      <c r="C87" s="3"/>
      <c r="D87" s="3"/>
      <c r="E87" s="3" t="s">
        <v>523</v>
      </c>
      <c r="F87" s="3" t="s">
        <v>512</v>
      </c>
      <c r="G87" s="2" t="s">
        <v>513</v>
      </c>
      <c r="H87" s="3" t="s">
        <v>514</v>
      </c>
      <c r="I87" s="3" t="s">
        <v>50</v>
      </c>
      <c r="J87" s="3" t="s">
        <v>515</v>
      </c>
      <c r="K87" s="2" t="s">
        <v>110</v>
      </c>
      <c r="L87" s="2" t="s">
        <v>110</v>
      </c>
      <c r="M87" s="2" t="s">
        <v>524</v>
      </c>
      <c r="N87" s="3" t="s">
        <v>525</v>
      </c>
      <c r="O87" s="3"/>
      <c r="P87" s="3" t="s">
        <v>526</v>
      </c>
      <c r="Q87" s="4">
        <v>12000</v>
      </c>
      <c r="R87" s="11"/>
      <c r="S87" s="5">
        <v>0</v>
      </c>
      <c r="T87" s="6">
        <v>120</v>
      </c>
      <c r="U87" s="5">
        <v>0</v>
      </c>
      <c r="V87" s="14">
        <v>1440000</v>
      </c>
      <c r="W87" s="4">
        <v>144000</v>
      </c>
      <c r="X87" s="3" t="s">
        <v>115</v>
      </c>
      <c r="Y87" s="3" t="s">
        <v>514</v>
      </c>
      <c r="Z87" s="3" t="s">
        <v>88</v>
      </c>
      <c r="AA87" s="3" t="s">
        <v>89</v>
      </c>
      <c r="AB87" s="3" t="s">
        <v>415</v>
      </c>
      <c r="AC87" s="3" t="s">
        <v>248</v>
      </c>
      <c r="AD87" s="3"/>
      <c r="AE87" s="3"/>
      <c r="AF87" s="3" t="s">
        <v>119</v>
      </c>
      <c r="AG87" s="3" t="s">
        <v>520</v>
      </c>
      <c r="AH87" s="3" t="s">
        <v>80</v>
      </c>
      <c r="AI87" s="2" t="s">
        <v>527</v>
      </c>
      <c r="AJ87" s="3" t="s">
        <v>528</v>
      </c>
      <c r="AK87" s="3"/>
      <c r="AL87" s="3"/>
      <c r="AM87" s="4"/>
      <c r="AN87" s="6">
        <v>5.5E-2</v>
      </c>
      <c r="AO87" s="17">
        <f t="shared" si="13"/>
        <v>9.485266219805237E-2</v>
      </c>
      <c r="AP87" s="6"/>
      <c r="AQ87" s="3" t="s">
        <v>123</v>
      </c>
      <c r="AU87" s="21">
        <f t="shared" si="7"/>
        <v>660</v>
      </c>
      <c r="AV87" s="21">
        <f t="shared" si="8"/>
        <v>1138.2319463766285</v>
      </c>
      <c r="AX87" s="24">
        <f t="shared" si="9"/>
        <v>834979.2</v>
      </c>
      <c r="AY87" s="24">
        <f t="shared" si="10"/>
        <v>1440000</v>
      </c>
    </row>
    <row r="88" spans="1:51" x14ac:dyDescent="0.6">
      <c r="A88" s="2" t="s">
        <v>510</v>
      </c>
      <c r="B88" s="2" t="s">
        <v>239</v>
      </c>
      <c r="C88" s="3"/>
      <c r="D88" s="3"/>
      <c r="E88" s="3" t="s">
        <v>523</v>
      </c>
      <c r="F88" s="3" t="s">
        <v>512</v>
      </c>
      <c r="G88" s="2" t="s">
        <v>513</v>
      </c>
      <c r="H88" s="3" t="s">
        <v>514</v>
      </c>
      <c r="I88" s="3" t="s">
        <v>50</v>
      </c>
      <c r="J88" s="3" t="s">
        <v>515</v>
      </c>
      <c r="K88" s="2" t="s">
        <v>110</v>
      </c>
      <c r="L88" s="2" t="s">
        <v>110</v>
      </c>
      <c r="M88" s="2" t="s">
        <v>529</v>
      </c>
      <c r="N88" s="3" t="s">
        <v>530</v>
      </c>
      <c r="O88" s="3"/>
      <c r="P88" s="3" t="s">
        <v>526</v>
      </c>
      <c r="Q88" s="4">
        <v>18000</v>
      </c>
      <c r="R88" s="11"/>
      <c r="S88" s="5">
        <v>0</v>
      </c>
      <c r="T88" s="6">
        <v>100</v>
      </c>
      <c r="U88" s="5">
        <v>0</v>
      </c>
      <c r="V88" s="14">
        <v>1800000</v>
      </c>
      <c r="W88" s="4">
        <v>180000</v>
      </c>
      <c r="X88" s="3" t="s">
        <v>115</v>
      </c>
      <c r="Y88" s="3" t="s">
        <v>514</v>
      </c>
      <c r="Z88" s="3" t="s">
        <v>88</v>
      </c>
      <c r="AA88" s="3" t="s">
        <v>89</v>
      </c>
      <c r="AB88" s="3" t="s">
        <v>507</v>
      </c>
      <c r="AC88" s="3" t="s">
        <v>248</v>
      </c>
      <c r="AD88" s="3"/>
      <c r="AE88" s="3"/>
      <c r="AF88" s="3" t="s">
        <v>119</v>
      </c>
      <c r="AG88" s="3" t="s">
        <v>520</v>
      </c>
      <c r="AH88" s="3" t="s">
        <v>80</v>
      </c>
      <c r="AI88" s="2" t="s">
        <v>527</v>
      </c>
      <c r="AJ88" s="3" t="s">
        <v>528</v>
      </c>
      <c r="AK88" s="3"/>
      <c r="AL88" s="3"/>
      <c r="AM88" s="4"/>
      <c r="AN88" s="6">
        <v>5.1999999999999998E-2</v>
      </c>
      <c r="AO88" s="17">
        <f t="shared" si="13"/>
        <v>7.904388516504364E-2</v>
      </c>
      <c r="AP88" s="6"/>
      <c r="AQ88" s="3" t="s">
        <v>123</v>
      </c>
      <c r="AU88" s="21">
        <f t="shared" si="7"/>
        <v>936</v>
      </c>
      <c r="AV88" s="21">
        <f t="shared" si="8"/>
        <v>1422.7899329707855</v>
      </c>
      <c r="AX88" s="24">
        <f t="shared" si="9"/>
        <v>1184152.3199999998</v>
      </c>
      <c r="AY88" s="24">
        <f t="shared" si="10"/>
        <v>1800000</v>
      </c>
    </row>
    <row r="89" spans="1:51" x14ac:dyDescent="0.6">
      <c r="A89" s="2" t="s">
        <v>510</v>
      </c>
      <c r="B89" s="2" t="s">
        <v>239</v>
      </c>
      <c r="C89" s="3"/>
      <c r="D89" s="3"/>
      <c r="E89" s="3" t="s">
        <v>523</v>
      </c>
      <c r="F89" s="3" t="s">
        <v>512</v>
      </c>
      <c r="G89" s="2" t="s">
        <v>513</v>
      </c>
      <c r="H89" s="3" t="s">
        <v>514</v>
      </c>
      <c r="I89" s="3" t="s">
        <v>50</v>
      </c>
      <c r="J89" s="3" t="s">
        <v>515</v>
      </c>
      <c r="K89" s="2" t="s">
        <v>110</v>
      </c>
      <c r="L89" s="2" t="s">
        <v>110</v>
      </c>
      <c r="M89" s="2" t="s">
        <v>531</v>
      </c>
      <c r="N89" s="3" t="s">
        <v>532</v>
      </c>
      <c r="O89" s="3"/>
      <c r="P89" s="3" t="s">
        <v>526</v>
      </c>
      <c r="Q89" s="4">
        <v>18000</v>
      </c>
      <c r="R89" s="11"/>
      <c r="S89" s="5">
        <v>0</v>
      </c>
      <c r="T89" s="6">
        <v>100</v>
      </c>
      <c r="U89" s="5">
        <v>0</v>
      </c>
      <c r="V89" s="14">
        <v>1800000</v>
      </c>
      <c r="W89" s="4">
        <v>180000</v>
      </c>
      <c r="X89" s="3" t="s">
        <v>115</v>
      </c>
      <c r="Y89" s="3" t="s">
        <v>514</v>
      </c>
      <c r="Z89" s="3" t="s">
        <v>88</v>
      </c>
      <c r="AA89" s="3" t="s">
        <v>89</v>
      </c>
      <c r="AB89" s="3" t="s">
        <v>507</v>
      </c>
      <c r="AC89" s="3" t="s">
        <v>248</v>
      </c>
      <c r="AD89" s="3"/>
      <c r="AE89" s="3"/>
      <c r="AF89" s="3" t="s">
        <v>119</v>
      </c>
      <c r="AG89" s="3" t="s">
        <v>520</v>
      </c>
      <c r="AH89" s="3" t="s">
        <v>80</v>
      </c>
      <c r="AI89" s="2" t="s">
        <v>527</v>
      </c>
      <c r="AJ89" s="3" t="s">
        <v>528</v>
      </c>
      <c r="AK89" s="3"/>
      <c r="AL89" s="3"/>
      <c r="AM89" s="4"/>
      <c r="AN89" s="6">
        <v>5.1999999999999998E-2</v>
      </c>
      <c r="AO89" s="17">
        <f t="shared" si="13"/>
        <v>7.904388516504364E-2</v>
      </c>
      <c r="AP89" s="6"/>
      <c r="AQ89" s="3" t="s">
        <v>123</v>
      </c>
      <c r="AU89" s="21">
        <f t="shared" si="7"/>
        <v>936</v>
      </c>
      <c r="AV89" s="21">
        <f t="shared" si="8"/>
        <v>1422.7899329707855</v>
      </c>
      <c r="AX89" s="24">
        <f t="shared" si="9"/>
        <v>1184152.3199999998</v>
      </c>
      <c r="AY89" s="24">
        <f t="shared" si="10"/>
        <v>1800000</v>
      </c>
    </row>
    <row r="90" spans="1:51" x14ac:dyDescent="0.6">
      <c r="A90" s="2" t="s">
        <v>510</v>
      </c>
      <c r="B90" s="2" t="s">
        <v>239</v>
      </c>
      <c r="C90" s="3"/>
      <c r="D90" s="3"/>
      <c r="E90" s="3" t="s">
        <v>533</v>
      </c>
      <c r="F90" s="3" t="s">
        <v>512</v>
      </c>
      <c r="G90" s="2" t="s">
        <v>513</v>
      </c>
      <c r="H90" s="3" t="s">
        <v>514</v>
      </c>
      <c r="I90" s="3" t="s">
        <v>50</v>
      </c>
      <c r="J90" s="3" t="s">
        <v>515</v>
      </c>
      <c r="K90" s="2" t="s">
        <v>110</v>
      </c>
      <c r="L90" s="2" t="s">
        <v>110</v>
      </c>
      <c r="M90" s="2" t="s">
        <v>534</v>
      </c>
      <c r="N90" s="3" t="s">
        <v>535</v>
      </c>
      <c r="O90" s="3"/>
      <c r="P90" s="3" t="s">
        <v>518</v>
      </c>
      <c r="Q90" s="4">
        <v>5000</v>
      </c>
      <c r="R90" s="11"/>
      <c r="S90" s="5">
        <v>0</v>
      </c>
      <c r="T90" s="6">
        <v>64</v>
      </c>
      <c r="U90" s="5">
        <v>0</v>
      </c>
      <c r="V90" s="14">
        <v>320000</v>
      </c>
      <c r="W90" s="4">
        <v>32000</v>
      </c>
      <c r="X90" s="3" t="s">
        <v>115</v>
      </c>
      <c r="Y90" s="3" t="s">
        <v>514</v>
      </c>
      <c r="Z90" s="3" t="s">
        <v>74</v>
      </c>
      <c r="AA90" s="3" t="s">
        <v>148</v>
      </c>
      <c r="AB90" s="3" t="s">
        <v>536</v>
      </c>
      <c r="AC90" s="3" t="s">
        <v>248</v>
      </c>
      <c r="AD90" s="3"/>
      <c r="AE90" s="3" t="s">
        <v>537</v>
      </c>
      <c r="AF90" s="3" t="s">
        <v>119</v>
      </c>
      <c r="AG90" s="3" t="s">
        <v>520</v>
      </c>
      <c r="AH90" s="3" t="s">
        <v>80</v>
      </c>
      <c r="AI90" s="2" t="s">
        <v>538</v>
      </c>
      <c r="AJ90" s="3" t="s">
        <v>539</v>
      </c>
      <c r="AK90" s="3"/>
      <c r="AL90" s="3"/>
      <c r="AM90" s="4"/>
      <c r="AN90" s="6">
        <v>4.4999999999999998E-2</v>
      </c>
      <c r="AO90" s="17">
        <f t="shared" si="13"/>
        <v>5.0588086505627926E-2</v>
      </c>
      <c r="AP90" s="6"/>
      <c r="AQ90" s="3" t="s">
        <v>83</v>
      </c>
      <c r="AU90" s="21">
        <f t="shared" si="7"/>
        <v>225</v>
      </c>
      <c r="AV90" s="21">
        <f t="shared" si="8"/>
        <v>252.94043252813964</v>
      </c>
      <c r="AX90" s="24">
        <f t="shared" si="9"/>
        <v>284652</v>
      </c>
      <c r="AY90" s="24">
        <f t="shared" si="10"/>
        <v>320000</v>
      </c>
    </row>
    <row r="91" spans="1:51" x14ac:dyDescent="0.6">
      <c r="A91" s="2" t="s">
        <v>510</v>
      </c>
      <c r="B91" s="2" t="s">
        <v>239</v>
      </c>
      <c r="C91" s="3"/>
      <c r="D91" s="3"/>
      <c r="E91" s="3" t="s">
        <v>540</v>
      </c>
      <c r="F91" s="3" t="s">
        <v>512</v>
      </c>
      <c r="G91" s="2" t="s">
        <v>513</v>
      </c>
      <c r="H91" s="3" t="s">
        <v>514</v>
      </c>
      <c r="I91" s="3" t="s">
        <v>50</v>
      </c>
      <c r="J91" s="3" t="s">
        <v>515</v>
      </c>
      <c r="K91" s="2" t="s">
        <v>110</v>
      </c>
      <c r="L91" s="2" t="s">
        <v>110</v>
      </c>
      <c r="M91" s="2" t="s">
        <v>541</v>
      </c>
      <c r="N91" s="3" t="s">
        <v>542</v>
      </c>
      <c r="O91" s="3" t="s">
        <v>543</v>
      </c>
      <c r="P91" s="3" t="s">
        <v>544</v>
      </c>
      <c r="Q91" s="4">
        <v>50000</v>
      </c>
      <c r="R91" s="11"/>
      <c r="S91" s="5">
        <v>0</v>
      </c>
      <c r="T91" s="6">
        <v>28</v>
      </c>
      <c r="U91" s="5">
        <v>0</v>
      </c>
      <c r="V91" s="14">
        <v>1400000</v>
      </c>
      <c r="W91" s="4">
        <v>140000</v>
      </c>
      <c r="X91" s="3" t="s">
        <v>115</v>
      </c>
      <c r="Y91" s="3" t="s">
        <v>514</v>
      </c>
      <c r="Z91" s="3" t="s">
        <v>466</v>
      </c>
      <c r="AA91" s="3" t="s">
        <v>467</v>
      </c>
      <c r="AB91" s="3" t="s">
        <v>545</v>
      </c>
      <c r="AC91" s="3" t="s">
        <v>248</v>
      </c>
      <c r="AD91" s="3"/>
      <c r="AE91" s="3"/>
      <c r="AF91" s="3" t="s">
        <v>119</v>
      </c>
      <c r="AG91" s="3" t="s">
        <v>520</v>
      </c>
      <c r="AH91" s="3" t="s">
        <v>80</v>
      </c>
      <c r="AI91" s="2" t="s">
        <v>546</v>
      </c>
      <c r="AJ91" s="3" t="s">
        <v>547</v>
      </c>
      <c r="AK91" s="3"/>
      <c r="AL91" s="3"/>
      <c r="AM91" s="4"/>
      <c r="AN91" s="6">
        <v>1.2999999999999999E-2</v>
      </c>
      <c r="AO91" s="17">
        <f t="shared" si="13"/>
        <v>2.2132287846212219E-2</v>
      </c>
      <c r="AP91" s="6"/>
      <c r="AQ91" s="3" t="s">
        <v>123</v>
      </c>
      <c r="AU91" s="21">
        <f t="shared" si="7"/>
        <v>650</v>
      </c>
      <c r="AV91" s="21">
        <f t="shared" si="8"/>
        <v>1106.614392310611</v>
      </c>
      <c r="AX91" s="24">
        <f t="shared" si="9"/>
        <v>822327.99999999988</v>
      </c>
      <c r="AY91" s="24">
        <f t="shared" si="10"/>
        <v>1400000</v>
      </c>
    </row>
    <row r="92" spans="1:51" x14ac:dyDescent="0.6">
      <c r="A92" s="2" t="s">
        <v>510</v>
      </c>
      <c r="B92" s="2" t="s">
        <v>239</v>
      </c>
      <c r="C92" s="3"/>
      <c r="D92" s="3"/>
      <c r="E92" s="3" t="s">
        <v>548</v>
      </c>
      <c r="F92" s="3" t="s">
        <v>512</v>
      </c>
      <c r="G92" s="2" t="s">
        <v>513</v>
      </c>
      <c r="H92" s="3" t="s">
        <v>514</v>
      </c>
      <c r="I92" s="3" t="s">
        <v>50</v>
      </c>
      <c r="J92" s="3" t="s">
        <v>515</v>
      </c>
      <c r="K92" s="2" t="s">
        <v>110</v>
      </c>
      <c r="L92" s="2" t="s">
        <v>110</v>
      </c>
      <c r="M92" s="2" t="s">
        <v>549</v>
      </c>
      <c r="N92" s="3" t="s">
        <v>550</v>
      </c>
      <c r="O92" s="3" t="s">
        <v>551</v>
      </c>
      <c r="P92" s="3" t="s">
        <v>552</v>
      </c>
      <c r="Q92" s="4">
        <v>30000</v>
      </c>
      <c r="R92" s="11"/>
      <c r="S92" s="5">
        <v>0</v>
      </c>
      <c r="T92" s="6">
        <v>51</v>
      </c>
      <c r="U92" s="5">
        <v>0</v>
      </c>
      <c r="V92" s="14">
        <v>1530000</v>
      </c>
      <c r="W92" s="4">
        <v>153000</v>
      </c>
      <c r="X92" s="3" t="s">
        <v>115</v>
      </c>
      <c r="Y92" s="3" t="s">
        <v>514</v>
      </c>
      <c r="Z92" s="3" t="s">
        <v>74</v>
      </c>
      <c r="AA92" s="3" t="s">
        <v>75</v>
      </c>
      <c r="AB92" s="3" t="s">
        <v>247</v>
      </c>
      <c r="AC92" s="3" t="s">
        <v>248</v>
      </c>
      <c r="AD92" s="3"/>
      <c r="AE92" s="3"/>
      <c r="AF92" s="3" t="s">
        <v>119</v>
      </c>
      <c r="AG92" s="3" t="s">
        <v>520</v>
      </c>
      <c r="AH92" s="3" t="s">
        <v>80</v>
      </c>
      <c r="AI92" s="2" t="s">
        <v>553</v>
      </c>
      <c r="AJ92" s="3" t="s">
        <v>554</v>
      </c>
      <c r="AK92" s="3"/>
      <c r="AL92" s="3"/>
      <c r="AM92" s="4"/>
      <c r="AN92" s="6">
        <v>2.1999999999999999E-2</v>
      </c>
      <c r="AO92" s="17">
        <f t="shared" si="13"/>
        <v>4.0312381434172255E-2</v>
      </c>
      <c r="AP92" s="6"/>
      <c r="AQ92" s="3" t="s">
        <v>135</v>
      </c>
      <c r="AU92" s="21">
        <f t="shared" si="7"/>
        <v>660</v>
      </c>
      <c r="AV92" s="21">
        <f t="shared" si="8"/>
        <v>1209.3714430251675</v>
      </c>
      <c r="AX92" s="24">
        <f t="shared" si="9"/>
        <v>834979.2</v>
      </c>
      <c r="AY92" s="24">
        <f t="shared" si="10"/>
        <v>1529999.9999999998</v>
      </c>
    </row>
    <row r="93" spans="1:51" x14ac:dyDescent="0.6">
      <c r="A93" s="2" t="s">
        <v>510</v>
      </c>
      <c r="B93" s="2" t="s">
        <v>239</v>
      </c>
      <c r="C93" s="3"/>
      <c r="D93" s="3"/>
      <c r="E93" s="3" t="s">
        <v>555</v>
      </c>
      <c r="F93" s="3" t="s">
        <v>512</v>
      </c>
      <c r="G93" s="2" t="s">
        <v>513</v>
      </c>
      <c r="H93" s="3" t="s">
        <v>514</v>
      </c>
      <c r="I93" s="3" t="s">
        <v>50</v>
      </c>
      <c r="J93" s="3" t="s">
        <v>515</v>
      </c>
      <c r="K93" s="2" t="s">
        <v>110</v>
      </c>
      <c r="L93" s="2" t="s">
        <v>110</v>
      </c>
      <c r="M93" s="2" t="s">
        <v>556</v>
      </c>
      <c r="N93" s="3" t="s">
        <v>557</v>
      </c>
      <c r="O93" s="3" t="s">
        <v>558</v>
      </c>
      <c r="P93" s="3" t="s">
        <v>559</v>
      </c>
      <c r="Q93" s="4">
        <v>6000</v>
      </c>
      <c r="R93" s="11"/>
      <c r="S93" s="5">
        <v>0</v>
      </c>
      <c r="T93" s="6">
        <v>120</v>
      </c>
      <c r="U93" s="5">
        <v>0</v>
      </c>
      <c r="V93" s="14">
        <v>720000</v>
      </c>
      <c r="W93" s="4">
        <v>72000</v>
      </c>
      <c r="X93" s="3" t="s">
        <v>115</v>
      </c>
      <c r="Y93" s="3" t="s">
        <v>514</v>
      </c>
      <c r="Z93" s="3" t="s">
        <v>74</v>
      </c>
      <c r="AA93" s="3" t="s">
        <v>75</v>
      </c>
      <c r="AB93" s="3" t="s">
        <v>230</v>
      </c>
      <c r="AC93" s="3" t="s">
        <v>248</v>
      </c>
      <c r="AD93" s="3"/>
      <c r="AE93" s="3"/>
      <c r="AF93" s="3" t="s">
        <v>119</v>
      </c>
      <c r="AG93" s="3" t="s">
        <v>520</v>
      </c>
      <c r="AH93" s="3" t="s">
        <v>80</v>
      </c>
      <c r="AI93" s="2" t="s">
        <v>560</v>
      </c>
      <c r="AJ93" s="3" t="s">
        <v>555</v>
      </c>
      <c r="AK93" s="3"/>
      <c r="AL93" s="3"/>
      <c r="AM93" s="4"/>
      <c r="AN93" s="6">
        <v>7.4620000000000006E-2</v>
      </c>
      <c r="AO93" s="17">
        <f t="shared" si="13"/>
        <v>9.485266219805237E-2</v>
      </c>
      <c r="AP93" s="6"/>
      <c r="AQ93" s="3" t="s">
        <v>83</v>
      </c>
      <c r="AU93" s="21">
        <f t="shared" si="7"/>
        <v>447.72</v>
      </c>
      <c r="AV93" s="21">
        <f t="shared" si="8"/>
        <v>569.11597318831423</v>
      </c>
      <c r="AX93" s="24">
        <f t="shared" si="9"/>
        <v>566419.52639999997</v>
      </c>
      <c r="AY93" s="24">
        <f t="shared" si="10"/>
        <v>720000</v>
      </c>
    </row>
    <row r="94" spans="1:51" x14ac:dyDescent="0.6">
      <c r="A94" s="2" t="s">
        <v>561</v>
      </c>
      <c r="B94" s="2" t="s">
        <v>45</v>
      </c>
      <c r="C94" s="3" t="s">
        <v>562</v>
      </c>
      <c r="D94" s="3"/>
      <c r="E94" s="3" t="s">
        <v>563</v>
      </c>
      <c r="F94" s="3" t="s">
        <v>564</v>
      </c>
      <c r="G94" s="2" t="s">
        <v>66</v>
      </c>
      <c r="H94" s="3" t="s">
        <v>67</v>
      </c>
      <c r="I94" s="3" t="s">
        <v>50</v>
      </c>
      <c r="J94" s="3" t="s">
        <v>51</v>
      </c>
      <c r="K94" s="2" t="s">
        <v>565</v>
      </c>
      <c r="L94" s="2" t="s">
        <v>69</v>
      </c>
      <c r="M94" s="2" t="s">
        <v>549</v>
      </c>
      <c r="N94" s="3" t="s">
        <v>550</v>
      </c>
      <c r="O94" s="3" t="s">
        <v>551</v>
      </c>
      <c r="P94" s="3" t="s">
        <v>552</v>
      </c>
      <c r="Q94" s="4">
        <v>283000</v>
      </c>
      <c r="R94" s="11" t="s">
        <v>566</v>
      </c>
      <c r="S94" s="5">
        <v>1348.96</v>
      </c>
      <c r="T94" s="6">
        <v>2.2499999999999999E-2</v>
      </c>
      <c r="U94" s="5">
        <v>6367.5</v>
      </c>
      <c r="V94" s="4">
        <v>8589503</v>
      </c>
      <c r="W94" s="4"/>
      <c r="X94" s="3" t="s">
        <v>57</v>
      </c>
      <c r="Y94" s="3" t="s">
        <v>67</v>
      </c>
      <c r="Z94" s="3" t="s">
        <v>74</v>
      </c>
      <c r="AA94" s="3" t="s">
        <v>75</v>
      </c>
      <c r="AB94" s="3" t="s">
        <v>247</v>
      </c>
      <c r="AC94" s="3" t="s">
        <v>58</v>
      </c>
      <c r="AD94" s="3" t="s">
        <v>567</v>
      </c>
      <c r="AE94" s="3"/>
      <c r="AF94" s="3" t="s">
        <v>568</v>
      </c>
      <c r="AG94" s="3" t="s">
        <v>569</v>
      </c>
      <c r="AH94" s="3" t="s">
        <v>80</v>
      </c>
      <c r="AI94" s="2" t="s">
        <v>570</v>
      </c>
      <c r="AJ94" s="3" t="s">
        <v>571</v>
      </c>
      <c r="AK94" s="3"/>
      <c r="AL94" s="3"/>
      <c r="AM94" s="4"/>
      <c r="AN94" s="6">
        <v>2.1999999999999999E-2</v>
      </c>
      <c r="AO94" s="18">
        <f>AS94/$AR$1</f>
        <v>2.3991084408367416E-2</v>
      </c>
      <c r="AP94" s="6"/>
      <c r="AQ94" s="3" t="s">
        <v>135</v>
      </c>
      <c r="AS94" s="19">
        <f>V94/Q94</f>
        <v>30.351600706713782</v>
      </c>
      <c r="AU94" s="21">
        <f t="shared" si="7"/>
        <v>6226</v>
      </c>
      <c r="AV94" s="21">
        <f t="shared" si="8"/>
        <v>6789.4768875679783</v>
      </c>
      <c r="AX94" s="24">
        <f t="shared" si="9"/>
        <v>7876637.1199999992</v>
      </c>
      <c r="AY94" s="24">
        <f t="shared" si="10"/>
        <v>8589503</v>
      </c>
    </row>
    <row r="95" spans="1:51" x14ac:dyDescent="0.6">
      <c r="A95" s="2" t="s">
        <v>561</v>
      </c>
      <c r="B95" s="2" t="s">
        <v>45</v>
      </c>
      <c r="C95" s="3" t="s">
        <v>562</v>
      </c>
      <c r="D95" s="3"/>
      <c r="E95" s="3" t="s">
        <v>572</v>
      </c>
      <c r="F95" s="3" t="s">
        <v>564</v>
      </c>
      <c r="G95" s="2" t="s">
        <v>66</v>
      </c>
      <c r="H95" s="3" t="s">
        <v>67</v>
      </c>
      <c r="I95" s="3" t="s">
        <v>50</v>
      </c>
      <c r="J95" s="3" t="s">
        <v>51</v>
      </c>
      <c r="K95" s="2" t="s">
        <v>565</v>
      </c>
      <c r="L95" s="2" t="s">
        <v>69</v>
      </c>
      <c r="M95" s="2" t="s">
        <v>549</v>
      </c>
      <c r="N95" s="3" t="s">
        <v>550</v>
      </c>
      <c r="O95" s="3" t="s">
        <v>551</v>
      </c>
      <c r="P95" s="3" t="s">
        <v>552</v>
      </c>
      <c r="Q95" s="4">
        <v>972000</v>
      </c>
      <c r="R95" s="11" t="s">
        <v>566</v>
      </c>
      <c r="S95" s="5">
        <v>1348.96</v>
      </c>
      <c r="T95" s="6">
        <v>2.2499999999999999E-2</v>
      </c>
      <c r="U95" s="5">
        <v>21870</v>
      </c>
      <c r="V95" s="4">
        <v>26951276</v>
      </c>
      <c r="W95" s="4"/>
      <c r="X95" s="3" t="s">
        <v>57</v>
      </c>
      <c r="Y95" s="3" t="s">
        <v>67</v>
      </c>
      <c r="Z95" s="3" t="s">
        <v>74</v>
      </c>
      <c r="AA95" s="3" t="s">
        <v>75</v>
      </c>
      <c r="AB95" s="3" t="s">
        <v>247</v>
      </c>
      <c r="AC95" s="3" t="s">
        <v>58</v>
      </c>
      <c r="AD95" s="3" t="s">
        <v>567</v>
      </c>
      <c r="AE95" s="3"/>
      <c r="AF95" s="3" t="s">
        <v>568</v>
      </c>
      <c r="AG95" s="3" t="s">
        <v>569</v>
      </c>
      <c r="AH95" s="3" t="s">
        <v>80</v>
      </c>
      <c r="AI95" s="2" t="s">
        <v>573</v>
      </c>
      <c r="AJ95" s="3" t="s">
        <v>574</v>
      </c>
      <c r="AK95" s="3"/>
      <c r="AL95" s="3"/>
      <c r="AM95" s="4"/>
      <c r="AN95" s="6">
        <v>2.1999999999999999E-2</v>
      </c>
      <c r="AO95" s="18">
        <f t="shared" ref="AO95:AO97" si="14">AS95/$AR$1</f>
        <v>2.1917011987606962E-2</v>
      </c>
      <c r="AP95" s="6"/>
      <c r="AQ95" s="3" t="s">
        <v>135</v>
      </c>
      <c r="AS95" s="19">
        <f t="shared" ref="AS95:AS97" si="15">V95/Q95</f>
        <v>27.727650205761318</v>
      </c>
      <c r="AU95" s="21">
        <f t="shared" si="7"/>
        <v>21384</v>
      </c>
      <c r="AV95" s="21">
        <f t="shared" si="8"/>
        <v>21303.335651953967</v>
      </c>
      <c r="AX95" s="24">
        <f t="shared" si="9"/>
        <v>27053326.079999998</v>
      </c>
      <c r="AY95" s="24">
        <f t="shared" si="10"/>
        <v>26951276</v>
      </c>
    </row>
    <row r="96" spans="1:51" x14ac:dyDescent="0.6">
      <c r="A96" s="2" t="s">
        <v>561</v>
      </c>
      <c r="B96" s="2" t="s">
        <v>45</v>
      </c>
      <c r="C96" s="3" t="s">
        <v>562</v>
      </c>
      <c r="D96" s="3"/>
      <c r="E96" s="3" t="s">
        <v>575</v>
      </c>
      <c r="F96" s="3" t="s">
        <v>564</v>
      </c>
      <c r="G96" s="2" t="s">
        <v>66</v>
      </c>
      <c r="H96" s="3" t="s">
        <v>67</v>
      </c>
      <c r="I96" s="3" t="s">
        <v>50</v>
      </c>
      <c r="J96" s="3" t="s">
        <v>51</v>
      </c>
      <c r="K96" s="2" t="s">
        <v>565</v>
      </c>
      <c r="L96" s="2" t="s">
        <v>69</v>
      </c>
      <c r="M96" s="2" t="s">
        <v>549</v>
      </c>
      <c r="N96" s="3" t="s">
        <v>550</v>
      </c>
      <c r="O96" s="3" t="s">
        <v>551</v>
      </c>
      <c r="P96" s="3" t="s">
        <v>552</v>
      </c>
      <c r="Q96" s="4">
        <v>257000</v>
      </c>
      <c r="R96" s="11" t="s">
        <v>566</v>
      </c>
      <c r="S96" s="5">
        <v>1348.96</v>
      </c>
      <c r="T96" s="6">
        <v>2.2499999999999999E-2</v>
      </c>
      <c r="U96" s="5">
        <v>5782.5</v>
      </c>
      <c r="V96" s="4">
        <v>7778099</v>
      </c>
      <c r="W96" s="4"/>
      <c r="X96" s="3" t="s">
        <v>57</v>
      </c>
      <c r="Y96" s="3" t="s">
        <v>67</v>
      </c>
      <c r="Z96" s="3" t="s">
        <v>74</v>
      </c>
      <c r="AA96" s="3" t="s">
        <v>75</v>
      </c>
      <c r="AB96" s="3" t="s">
        <v>247</v>
      </c>
      <c r="AC96" s="3" t="s">
        <v>58</v>
      </c>
      <c r="AD96" s="3" t="s">
        <v>567</v>
      </c>
      <c r="AE96" s="3" t="s">
        <v>576</v>
      </c>
      <c r="AF96" s="3" t="s">
        <v>568</v>
      </c>
      <c r="AG96" s="3" t="s">
        <v>569</v>
      </c>
      <c r="AH96" s="3" t="s">
        <v>80</v>
      </c>
      <c r="AI96" s="2" t="s">
        <v>577</v>
      </c>
      <c r="AJ96" s="3" t="s">
        <v>578</v>
      </c>
      <c r="AK96" s="3"/>
      <c r="AL96" s="3"/>
      <c r="AM96" s="4"/>
      <c r="AN96" s="6">
        <v>2.1999999999999999E-2</v>
      </c>
      <c r="AO96" s="18">
        <f t="shared" si="14"/>
        <v>2.3922613391375126E-2</v>
      </c>
      <c r="AP96" s="6"/>
      <c r="AQ96" s="3" t="s">
        <v>135</v>
      </c>
      <c r="AS96" s="19">
        <f t="shared" si="15"/>
        <v>30.264976653696497</v>
      </c>
      <c r="AU96" s="21">
        <f t="shared" si="7"/>
        <v>5654</v>
      </c>
      <c r="AV96" s="21">
        <f t="shared" si="8"/>
        <v>6148.1116415834076</v>
      </c>
      <c r="AX96" s="24">
        <f t="shared" si="9"/>
        <v>7152988.4799999995</v>
      </c>
      <c r="AY96" s="24">
        <f t="shared" si="10"/>
        <v>7778099</v>
      </c>
    </row>
    <row r="97" spans="1:51" x14ac:dyDescent="0.6">
      <c r="A97" s="2" t="s">
        <v>561</v>
      </c>
      <c r="B97" s="2" t="s">
        <v>45</v>
      </c>
      <c r="C97" s="3" t="s">
        <v>562</v>
      </c>
      <c r="D97" s="3"/>
      <c r="E97" s="3" t="s">
        <v>579</v>
      </c>
      <c r="F97" s="3" t="s">
        <v>564</v>
      </c>
      <c r="G97" s="2" t="s">
        <v>66</v>
      </c>
      <c r="H97" s="3" t="s">
        <v>67</v>
      </c>
      <c r="I97" s="3" t="s">
        <v>50</v>
      </c>
      <c r="J97" s="3" t="s">
        <v>51</v>
      </c>
      <c r="K97" s="2" t="s">
        <v>565</v>
      </c>
      <c r="L97" s="2" t="s">
        <v>69</v>
      </c>
      <c r="M97" s="2" t="s">
        <v>580</v>
      </c>
      <c r="N97" s="3" t="s">
        <v>581</v>
      </c>
      <c r="O97" s="3" t="s">
        <v>582</v>
      </c>
      <c r="P97" s="3" t="s">
        <v>583</v>
      </c>
      <c r="Q97" s="4">
        <v>144000</v>
      </c>
      <c r="R97" s="11" t="s">
        <v>566</v>
      </c>
      <c r="S97" s="5">
        <v>1348.96</v>
      </c>
      <c r="T97" s="6">
        <v>1.8499999999999999E-2</v>
      </c>
      <c r="U97" s="5">
        <v>2664</v>
      </c>
      <c r="V97" s="4">
        <v>3593629</v>
      </c>
      <c r="W97" s="4"/>
      <c r="X97" s="3" t="s">
        <v>57</v>
      </c>
      <c r="Y97" s="3" t="s">
        <v>67</v>
      </c>
      <c r="Z97" s="3" t="s">
        <v>74</v>
      </c>
      <c r="AA97" s="3" t="s">
        <v>95</v>
      </c>
      <c r="AB97" s="3" t="s">
        <v>344</v>
      </c>
      <c r="AC97" s="3" t="s">
        <v>58</v>
      </c>
      <c r="AD97" s="3" t="s">
        <v>567</v>
      </c>
      <c r="AE97" s="3"/>
      <c r="AF97" s="3" t="s">
        <v>568</v>
      </c>
      <c r="AG97" s="3" t="s">
        <v>569</v>
      </c>
      <c r="AH97" s="3" t="s">
        <v>80</v>
      </c>
      <c r="AI97" s="2" t="s">
        <v>584</v>
      </c>
      <c r="AJ97" s="3" t="s">
        <v>585</v>
      </c>
      <c r="AK97" s="3"/>
      <c r="AL97" s="3"/>
      <c r="AM97" s="4"/>
      <c r="AN97" s="6">
        <v>1.95E-2</v>
      </c>
      <c r="AO97" s="18">
        <f t="shared" si="14"/>
        <v>1.9725999861234071E-2</v>
      </c>
      <c r="AP97" s="6"/>
      <c r="AQ97" s="3" t="s">
        <v>135</v>
      </c>
      <c r="AS97" s="19">
        <f t="shared" si="15"/>
        <v>24.955756944444445</v>
      </c>
      <c r="AU97" s="21">
        <f t="shared" si="7"/>
        <v>2808</v>
      </c>
      <c r="AV97" s="21">
        <f t="shared" si="8"/>
        <v>2840.5439800177064</v>
      </c>
      <c r="AX97" s="24">
        <f t="shared" si="9"/>
        <v>3552456.9599999995</v>
      </c>
      <c r="AY97" s="24">
        <f t="shared" si="10"/>
        <v>3593629.0000000005</v>
      </c>
    </row>
    <row r="98" spans="1:51" x14ac:dyDescent="0.6">
      <c r="A98" s="2" t="s">
        <v>586</v>
      </c>
      <c r="B98" s="2" t="s">
        <v>45</v>
      </c>
      <c r="C98" s="3"/>
      <c r="D98" s="3"/>
      <c r="E98" s="3" t="s">
        <v>587</v>
      </c>
      <c r="F98" s="3" t="s">
        <v>588</v>
      </c>
      <c r="G98" s="2" t="s">
        <v>589</v>
      </c>
      <c r="H98" s="3" t="s">
        <v>590</v>
      </c>
      <c r="I98" s="3" t="s">
        <v>50</v>
      </c>
      <c r="J98" s="3" t="s">
        <v>109</v>
      </c>
      <c r="K98" s="2" t="s">
        <v>110</v>
      </c>
      <c r="L98" s="2" t="s">
        <v>110</v>
      </c>
      <c r="M98" s="2" t="s">
        <v>591</v>
      </c>
      <c r="N98" s="3" t="s">
        <v>592</v>
      </c>
      <c r="O98" s="3" t="s">
        <v>593</v>
      </c>
      <c r="P98" s="3" t="s">
        <v>594</v>
      </c>
      <c r="Q98" s="4">
        <v>9000</v>
      </c>
      <c r="R98" s="11" t="s">
        <v>56</v>
      </c>
      <c r="S98" s="5">
        <v>1300.7</v>
      </c>
      <c r="T98" s="6">
        <v>3.1E-2</v>
      </c>
      <c r="U98" s="5">
        <v>279</v>
      </c>
      <c r="V98" s="4">
        <v>362895</v>
      </c>
      <c r="W98" s="4"/>
      <c r="X98" s="3" t="s">
        <v>115</v>
      </c>
      <c r="Y98" s="3" t="s">
        <v>116</v>
      </c>
      <c r="Z98" s="3" t="s">
        <v>88</v>
      </c>
      <c r="AA98" s="3" t="s">
        <v>89</v>
      </c>
      <c r="AB98" s="3" t="s">
        <v>595</v>
      </c>
      <c r="AC98" s="3" t="s">
        <v>58</v>
      </c>
      <c r="AD98" s="3" t="s">
        <v>596</v>
      </c>
      <c r="AE98" s="3"/>
      <c r="AF98" s="3" t="s">
        <v>119</v>
      </c>
      <c r="AG98" s="3" t="s">
        <v>597</v>
      </c>
      <c r="AH98" s="3" t="s">
        <v>80</v>
      </c>
      <c r="AI98" s="2" t="s">
        <v>598</v>
      </c>
      <c r="AJ98" s="3" t="s">
        <v>599</v>
      </c>
      <c r="AK98" s="3"/>
      <c r="AL98" s="3"/>
      <c r="AM98" s="4"/>
      <c r="AN98" s="6">
        <v>1.9E-2</v>
      </c>
      <c r="AO98" s="6">
        <f t="shared" ref="AO98:AO123" si="16">T98</f>
        <v>3.1E-2</v>
      </c>
      <c r="AP98" s="6"/>
      <c r="AQ98" s="3" t="s">
        <v>83</v>
      </c>
      <c r="AU98" s="21">
        <f t="shared" si="7"/>
        <v>171</v>
      </c>
      <c r="AV98" s="21">
        <f t="shared" si="8"/>
        <v>279</v>
      </c>
      <c r="AX98" s="24">
        <f t="shared" si="9"/>
        <v>216335.52</v>
      </c>
      <c r="AY98" s="24">
        <f t="shared" si="10"/>
        <v>352968.48</v>
      </c>
    </row>
    <row r="99" spans="1:51" x14ac:dyDescent="0.6">
      <c r="A99" s="2" t="s">
        <v>586</v>
      </c>
      <c r="B99" s="2" t="s">
        <v>45</v>
      </c>
      <c r="C99" s="3"/>
      <c r="D99" s="3"/>
      <c r="E99" s="3" t="s">
        <v>600</v>
      </c>
      <c r="F99" s="3" t="s">
        <v>588</v>
      </c>
      <c r="G99" s="2" t="s">
        <v>589</v>
      </c>
      <c r="H99" s="3" t="s">
        <v>590</v>
      </c>
      <c r="I99" s="3" t="s">
        <v>50</v>
      </c>
      <c r="J99" s="3" t="s">
        <v>109</v>
      </c>
      <c r="K99" s="2" t="s">
        <v>110</v>
      </c>
      <c r="L99" s="2" t="s">
        <v>110</v>
      </c>
      <c r="M99" s="2" t="s">
        <v>601</v>
      </c>
      <c r="N99" s="3" t="s">
        <v>602</v>
      </c>
      <c r="O99" s="3" t="s">
        <v>603</v>
      </c>
      <c r="P99" s="3" t="s">
        <v>604</v>
      </c>
      <c r="Q99" s="4">
        <v>15000</v>
      </c>
      <c r="R99" s="11" t="s">
        <v>56</v>
      </c>
      <c r="S99" s="5">
        <v>1300.7</v>
      </c>
      <c r="T99" s="6">
        <v>6.2859999999999999E-2</v>
      </c>
      <c r="U99" s="5">
        <v>942.9</v>
      </c>
      <c r="V99" s="4">
        <v>1226430</v>
      </c>
      <c r="W99" s="4"/>
      <c r="X99" s="3" t="s">
        <v>115</v>
      </c>
      <c r="Y99" s="3" t="s">
        <v>116</v>
      </c>
      <c r="Z99" s="3" t="s">
        <v>88</v>
      </c>
      <c r="AA99" s="3" t="s">
        <v>117</v>
      </c>
      <c r="AB99" s="3" t="s">
        <v>605</v>
      </c>
      <c r="AC99" s="3" t="s">
        <v>58</v>
      </c>
      <c r="AD99" s="3" t="s">
        <v>596</v>
      </c>
      <c r="AE99" s="3"/>
      <c r="AF99" s="3" t="s">
        <v>119</v>
      </c>
      <c r="AG99" s="3" t="s">
        <v>597</v>
      </c>
      <c r="AH99" s="3" t="s">
        <v>80</v>
      </c>
      <c r="AI99" s="2" t="s">
        <v>606</v>
      </c>
      <c r="AJ99" s="3" t="s">
        <v>607</v>
      </c>
      <c r="AK99" s="3"/>
      <c r="AL99" s="3"/>
      <c r="AM99" s="4"/>
      <c r="AN99" s="6">
        <v>5.604E-2</v>
      </c>
      <c r="AO99" s="6">
        <f t="shared" si="16"/>
        <v>6.2859999999999999E-2</v>
      </c>
      <c r="AP99" s="6"/>
      <c r="AQ99" s="3" t="s">
        <v>123</v>
      </c>
      <c r="AU99" s="21">
        <f t="shared" si="7"/>
        <v>840.6</v>
      </c>
      <c r="AV99" s="21">
        <f t="shared" si="8"/>
        <v>942.9</v>
      </c>
      <c r="AX99" s="24">
        <f t="shared" si="9"/>
        <v>1063459.872</v>
      </c>
      <c r="AY99" s="24">
        <f t="shared" si="10"/>
        <v>1192881.6479999998</v>
      </c>
    </row>
    <row r="100" spans="1:51" x14ac:dyDescent="0.6">
      <c r="A100" s="2" t="s">
        <v>586</v>
      </c>
      <c r="B100" s="2" t="s">
        <v>45</v>
      </c>
      <c r="C100" s="3"/>
      <c r="D100" s="3"/>
      <c r="E100" s="3" t="s">
        <v>608</v>
      </c>
      <c r="F100" s="3" t="s">
        <v>588</v>
      </c>
      <c r="G100" s="2" t="s">
        <v>589</v>
      </c>
      <c r="H100" s="3" t="s">
        <v>590</v>
      </c>
      <c r="I100" s="3" t="s">
        <v>50</v>
      </c>
      <c r="J100" s="3" t="s">
        <v>109</v>
      </c>
      <c r="K100" s="2" t="s">
        <v>110</v>
      </c>
      <c r="L100" s="2" t="s">
        <v>110</v>
      </c>
      <c r="M100" s="2" t="s">
        <v>609</v>
      </c>
      <c r="N100" s="3" t="s">
        <v>610</v>
      </c>
      <c r="O100" s="3" t="s">
        <v>611</v>
      </c>
      <c r="P100" s="3" t="s">
        <v>612</v>
      </c>
      <c r="Q100" s="4">
        <v>3000</v>
      </c>
      <c r="R100" s="11" t="s">
        <v>56</v>
      </c>
      <c r="S100" s="5">
        <v>1300.7</v>
      </c>
      <c r="T100" s="6">
        <v>5.4960000000000002E-2</v>
      </c>
      <c r="U100" s="5">
        <v>164.88</v>
      </c>
      <c r="V100" s="4">
        <v>214459</v>
      </c>
      <c r="W100" s="4"/>
      <c r="X100" s="3" t="s">
        <v>115</v>
      </c>
      <c r="Y100" s="3" t="s">
        <v>116</v>
      </c>
      <c r="Z100" s="3" t="s">
        <v>88</v>
      </c>
      <c r="AA100" s="3" t="s">
        <v>117</v>
      </c>
      <c r="AB100" s="3" t="s">
        <v>143</v>
      </c>
      <c r="AC100" s="3" t="s">
        <v>58</v>
      </c>
      <c r="AD100" s="3" t="s">
        <v>596</v>
      </c>
      <c r="AE100" s="3"/>
      <c r="AF100" s="3" t="s">
        <v>119</v>
      </c>
      <c r="AG100" s="3" t="s">
        <v>597</v>
      </c>
      <c r="AH100" s="3" t="s">
        <v>80</v>
      </c>
      <c r="AI100" s="2" t="s">
        <v>613</v>
      </c>
      <c r="AJ100" s="3" t="s">
        <v>614</v>
      </c>
      <c r="AK100" s="3"/>
      <c r="AL100" s="3"/>
      <c r="AM100" s="4"/>
      <c r="AN100" s="6">
        <v>4.9000000000000002E-2</v>
      </c>
      <c r="AO100" s="6">
        <f t="shared" si="16"/>
        <v>5.4960000000000002E-2</v>
      </c>
      <c r="AP100" s="6"/>
      <c r="AQ100" s="3" t="s">
        <v>123</v>
      </c>
      <c r="AU100" s="21">
        <f t="shared" si="7"/>
        <v>147</v>
      </c>
      <c r="AV100" s="21">
        <f t="shared" si="8"/>
        <v>164.88</v>
      </c>
      <c r="AX100" s="24">
        <f t="shared" si="9"/>
        <v>185972.63999999998</v>
      </c>
      <c r="AY100" s="24">
        <f t="shared" si="10"/>
        <v>208592.98559999999</v>
      </c>
    </row>
    <row r="101" spans="1:51" x14ac:dyDescent="0.6">
      <c r="A101" s="2" t="s">
        <v>615</v>
      </c>
      <c r="B101" s="2" t="s">
        <v>45</v>
      </c>
      <c r="C101" s="3" t="s">
        <v>616</v>
      </c>
      <c r="D101" s="3"/>
      <c r="E101" s="3" t="s">
        <v>136</v>
      </c>
      <c r="F101" s="3" t="s">
        <v>617</v>
      </c>
      <c r="G101" s="2" t="s">
        <v>107</v>
      </c>
      <c r="H101" s="3" t="s">
        <v>108</v>
      </c>
      <c r="I101" s="3" t="s">
        <v>50</v>
      </c>
      <c r="J101" s="3" t="s">
        <v>109</v>
      </c>
      <c r="K101" s="2" t="s">
        <v>110</v>
      </c>
      <c r="L101" s="2" t="s">
        <v>110</v>
      </c>
      <c r="M101" s="2" t="s">
        <v>128</v>
      </c>
      <c r="N101" s="3" t="s">
        <v>129</v>
      </c>
      <c r="O101" s="3" t="s">
        <v>130</v>
      </c>
      <c r="P101" s="3" t="s">
        <v>131</v>
      </c>
      <c r="Q101" s="4">
        <v>280000</v>
      </c>
      <c r="R101" s="11" t="s">
        <v>56</v>
      </c>
      <c r="S101" s="5">
        <v>1269.8800000000001</v>
      </c>
      <c r="T101" s="6">
        <v>2.0899999999999998E-2</v>
      </c>
      <c r="U101" s="5">
        <v>5852</v>
      </c>
      <c r="V101" s="4">
        <v>7431338</v>
      </c>
      <c r="W101" s="4"/>
      <c r="X101" s="3" t="s">
        <v>115</v>
      </c>
      <c r="Y101" s="3" t="s">
        <v>116</v>
      </c>
      <c r="Z101" s="3" t="s">
        <v>74</v>
      </c>
      <c r="AA101" s="3" t="s">
        <v>132</v>
      </c>
      <c r="AB101" s="3" t="s">
        <v>96</v>
      </c>
      <c r="AC101" s="3" t="s">
        <v>58</v>
      </c>
      <c r="AD101" s="3"/>
      <c r="AE101" s="3"/>
      <c r="AF101" s="3" t="s">
        <v>119</v>
      </c>
      <c r="AG101" s="3" t="s">
        <v>618</v>
      </c>
      <c r="AH101" s="3" t="s">
        <v>80</v>
      </c>
      <c r="AI101" s="2" t="s">
        <v>137</v>
      </c>
      <c r="AJ101" s="3" t="s">
        <v>138</v>
      </c>
      <c r="AK101" s="3"/>
      <c r="AL101" s="3"/>
      <c r="AM101" s="4"/>
      <c r="AN101" s="6">
        <v>1.9E-2</v>
      </c>
      <c r="AO101" s="6">
        <f t="shared" si="16"/>
        <v>2.0899999999999998E-2</v>
      </c>
      <c r="AP101" s="6"/>
      <c r="AQ101" s="3" t="s">
        <v>135</v>
      </c>
      <c r="AU101" s="21">
        <f t="shared" si="7"/>
        <v>5320</v>
      </c>
      <c r="AV101" s="21">
        <f t="shared" si="8"/>
        <v>5852</v>
      </c>
      <c r="AX101" s="24">
        <f t="shared" si="9"/>
        <v>6730438.3999999994</v>
      </c>
      <c r="AY101" s="24">
        <f t="shared" si="10"/>
        <v>7403482.2399999993</v>
      </c>
    </row>
    <row r="102" spans="1:51" x14ac:dyDescent="0.6">
      <c r="A102" s="2" t="s">
        <v>615</v>
      </c>
      <c r="B102" s="2" t="s">
        <v>45</v>
      </c>
      <c r="C102" s="3" t="s">
        <v>616</v>
      </c>
      <c r="D102" s="3"/>
      <c r="E102" s="3" t="s">
        <v>105</v>
      </c>
      <c r="F102" s="3" t="s">
        <v>617</v>
      </c>
      <c r="G102" s="2" t="s">
        <v>107</v>
      </c>
      <c r="H102" s="3" t="s">
        <v>108</v>
      </c>
      <c r="I102" s="3" t="s">
        <v>50</v>
      </c>
      <c r="J102" s="3" t="s">
        <v>109</v>
      </c>
      <c r="K102" s="2" t="s">
        <v>110</v>
      </c>
      <c r="L102" s="2" t="s">
        <v>110</v>
      </c>
      <c r="M102" s="2" t="s">
        <v>128</v>
      </c>
      <c r="N102" s="3" t="s">
        <v>129</v>
      </c>
      <c r="O102" s="3" t="s">
        <v>130</v>
      </c>
      <c r="P102" s="3" t="s">
        <v>131</v>
      </c>
      <c r="Q102" s="4">
        <v>70000</v>
      </c>
      <c r="R102" s="11" t="s">
        <v>56</v>
      </c>
      <c r="S102" s="5">
        <v>1269.8800000000001</v>
      </c>
      <c r="T102" s="6">
        <v>2.0899999999999998E-2</v>
      </c>
      <c r="U102" s="5">
        <v>1463</v>
      </c>
      <c r="V102" s="4">
        <v>1802913</v>
      </c>
      <c r="W102" s="4"/>
      <c r="X102" s="3" t="s">
        <v>115</v>
      </c>
      <c r="Y102" s="3" t="s">
        <v>116</v>
      </c>
      <c r="Z102" s="3" t="s">
        <v>74</v>
      </c>
      <c r="AA102" s="3" t="s">
        <v>132</v>
      </c>
      <c r="AB102" s="3" t="s">
        <v>96</v>
      </c>
      <c r="AC102" s="3" t="s">
        <v>58</v>
      </c>
      <c r="AD102" s="3"/>
      <c r="AE102" s="3"/>
      <c r="AF102" s="3" t="s">
        <v>119</v>
      </c>
      <c r="AG102" s="3" t="s">
        <v>618</v>
      </c>
      <c r="AH102" s="3" t="s">
        <v>80</v>
      </c>
      <c r="AI102" s="2" t="s">
        <v>121</v>
      </c>
      <c r="AJ102" s="3" t="s">
        <v>122</v>
      </c>
      <c r="AK102" s="3"/>
      <c r="AL102" s="3"/>
      <c r="AM102" s="4"/>
      <c r="AN102" s="6">
        <v>1.9E-2</v>
      </c>
      <c r="AO102" s="6">
        <f t="shared" si="16"/>
        <v>2.0899999999999998E-2</v>
      </c>
      <c r="AP102" s="6"/>
      <c r="AQ102" s="3" t="s">
        <v>135</v>
      </c>
      <c r="AU102" s="21">
        <f t="shared" si="7"/>
        <v>1330</v>
      </c>
      <c r="AV102" s="21">
        <f t="shared" si="8"/>
        <v>1463</v>
      </c>
      <c r="AX102" s="24">
        <f t="shared" si="9"/>
        <v>1682609.5999999999</v>
      </c>
      <c r="AY102" s="24">
        <f t="shared" si="10"/>
        <v>1850870.5599999998</v>
      </c>
    </row>
    <row r="103" spans="1:51" x14ac:dyDescent="0.6">
      <c r="A103" s="2" t="s">
        <v>615</v>
      </c>
      <c r="B103" s="2" t="s">
        <v>45</v>
      </c>
      <c r="C103" s="3" t="s">
        <v>616</v>
      </c>
      <c r="D103" s="3"/>
      <c r="E103" s="3" t="s">
        <v>127</v>
      </c>
      <c r="F103" s="3" t="s">
        <v>617</v>
      </c>
      <c r="G103" s="2" t="s">
        <v>107</v>
      </c>
      <c r="H103" s="3" t="s">
        <v>108</v>
      </c>
      <c r="I103" s="3" t="s">
        <v>50</v>
      </c>
      <c r="J103" s="3" t="s">
        <v>109</v>
      </c>
      <c r="K103" s="2" t="s">
        <v>110</v>
      </c>
      <c r="L103" s="2" t="s">
        <v>110</v>
      </c>
      <c r="M103" s="2" t="s">
        <v>139</v>
      </c>
      <c r="N103" s="3" t="s">
        <v>140</v>
      </c>
      <c r="O103" s="3" t="s">
        <v>141</v>
      </c>
      <c r="P103" s="3" t="s">
        <v>142</v>
      </c>
      <c r="Q103" s="4">
        <v>240000</v>
      </c>
      <c r="R103" s="11" t="s">
        <v>56</v>
      </c>
      <c r="S103" s="5">
        <v>1269.8800000000001</v>
      </c>
      <c r="T103" s="6">
        <v>5.2479999999999999E-2</v>
      </c>
      <c r="U103" s="5">
        <v>12595.2</v>
      </c>
      <c r="V103" s="4">
        <v>15994393</v>
      </c>
      <c r="W103" s="4"/>
      <c r="X103" s="3" t="s">
        <v>115</v>
      </c>
      <c r="Y103" s="3" t="s">
        <v>116</v>
      </c>
      <c r="Z103" s="3" t="s">
        <v>88</v>
      </c>
      <c r="AA103" s="3" t="s">
        <v>117</v>
      </c>
      <c r="AB103" s="3" t="s">
        <v>143</v>
      </c>
      <c r="AC103" s="3" t="s">
        <v>58</v>
      </c>
      <c r="AD103" s="3"/>
      <c r="AE103" s="3"/>
      <c r="AF103" s="3" t="s">
        <v>119</v>
      </c>
      <c r="AG103" s="3" t="s">
        <v>618</v>
      </c>
      <c r="AH103" s="3" t="s">
        <v>80</v>
      </c>
      <c r="AI103" s="2" t="s">
        <v>133</v>
      </c>
      <c r="AJ103" s="3" t="s">
        <v>134</v>
      </c>
      <c r="AK103" s="3"/>
      <c r="AL103" s="3"/>
      <c r="AM103" s="4"/>
      <c r="AN103" s="6">
        <v>5.024E-2</v>
      </c>
      <c r="AO103" s="6">
        <f t="shared" si="16"/>
        <v>5.2479999999999999E-2</v>
      </c>
      <c r="AP103" s="6"/>
      <c r="AQ103" s="3" t="s">
        <v>123</v>
      </c>
      <c r="AU103" s="21">
        <f t="shared" si="7"/>
        <v>12057.6</v>
      </c>
      <c r="AV103" s="21">
        <f t="shared" si="8"/>
        <v>12595.199999999999</v>
      </c>
      <c r="AX103" s="24">
        <f t="shared" si="9"/>
        <v>15254310.911999999</v>
      </c>
      <c r="AY103" s="24">
        <f t="shared" si="10"/>
        <v>15934439.423999997</v>
      </c>
    </row>
    <row r="104" spans="1:51" x14ac:dyDescent="0.6">
      <c r="A104" s="2" t="s">
        <v>615</v>
      </c>
      <c r="B104" s="2" t="s">
        <v>45</v>
      </c>
      <c r="C104" s="3" t="s">
        <v>616</v>
      </c>
      <c r="D104" s="3"/>
      <c r="E104" s="3" t="s">
        <v>127</v>
      </c>
      <c r="F104" s="3" t="s">
        <v>617</v>
      </c>
      <c r="G104" s="2" t="s">
        <v>107</v>
      </c>
      <c r="H104" s="3" t="s">
        <v>108</v>
      </c>
      <c r="I104" s="3" t="s">
        <v>50</v>
      </c>
      <c r="J104" s="3" t="s">
        <v>109</v>
      </c>
      <c r="K104" s="2" t="s">
        <v>110</v>
      </c>
      <c r="L104" s="2" t="s">
        <v>110</v>
      </c>
      <c r="M104" s="2" t="s">
        <v>609</v>
      </c>
      <c r="N104" s="3" t="s">
        <v>610</v>
      </c>
      <c r="O104" s="3" t="s">
        <v>611</v>
      </c>
      <c r="P104" s="3" t="s">
        <v>612</v>
      </c>
      <c r="Q104" s="4">
        <v>2000</v>
      </c>
      <c r="R104" s="11" t="s">
        <v>56</v>
      </c>
      <c r="S104" s="5">
        <v>1269.8800000000001</v>
      </c>
      <c r="T104" s="6">
        <v>5.4960000000000002E-2</v>
      </c>
      <c r="U104" s="5">
        <v>109.92</v>
      </c>
      <c r="V104" s="4">
        <v>139585</v>
      </c>
      <c r="W104" s="4"/>
      <c r="X104" s="3" t="s">
        <v>115</v>
      </c>
      <c r="Y104" s="3" t="s">
        <v>116</v>
      </c>
      <c r="Z104" s="3" t="s">
        <v>88</v>
      </c>
      <c r="AA104" s="3" t="s">
        <v>117</v>
      </c>
      <c r="AB104" s="3" t="s">
        <v>143</v>
      </c>
      <c r="AC104" s="3" t="s">
        <v>58</v>
      </c>
      <c r="AD104" s="3"/>
      <c r="AE104" s="3"/>
      <c r="AF104" s="3" t="s">
        <v>119</v>
      </c>
      <c r="AG104" s="3" t="s">
        <v>618</v>
      </c>
      <c r="AH104" s="3" t="s">
        <v>80</v>
      </c>
      <c r="AI104" s="2" t="s">
        <v>133</v>
      </c>
      <c r="AJ104" s="3" t="s">
        <v>134</v>
      </c>
      <c r="AK104" s="3"/>
      <c r="AL104" s="3"/>
      <c r="AM104" s="4"/>
      <c r="AN104" s="6">
        <v>4.9000000000000002E-2</v>
      </c>
      <c r="AO104" s="6">
        <f t="shared" si="16"/>
        <v>5.4960000000000002E-2</v>
      </c>
      <c r="AP104" s="6"/>
      <c r="AQ104" s="3" t="s">
        <v>123</v>
      </c>
      <c r="AU104" s="21">
        <f t="shared" si="7"/>
        <v>98</v>
      </c>
      <c r="AV104" s="21">
        <f t="shared" si="8"/>
        <v>109.92</v>
      </c>
      <c r="AX104" s="24">
        <f t="shared" si="9"/>
        <v>123981.75999999999</v>
      </c>
      <c r="AY104" s="24">
        <f t="shared" si="10"/>
        <v>139061.99039999998</v>
      </c>
    </row>
    <row r="105" spans="1:51" x14ac:dyDescent="0.6">
      <c r="A105" s="2" t="s">
        <v>615</v>
      </c>
      <c r="B105" s="2" t="s">
        <v>45</v>
      </c>
      <c r="C105" s="3" t="s">
        <v>616</v>
      </c>
      <c r="D105" s="3"/>
      <c r="E105" s="3" t="s">
        <v>127</v>
      </c>
      <c r="F105" s="3" t="s">
        <v>617</v>
      </c>
      <c r="G105" s="2" t="s">
        <v>107</v>
      </c>
      <c r="H105" s="3" t="s">
        <v>108</v>
      </c>
      <c r="I105" s="3" t="s">
        <v>50</v>
      </c>
      <c r="J105" s="3" t="s">
        <v>109</v>
      </c>
      <c r="K105" s="2" t="s">
        <v>110</v>
      </c>
      <c r="L105" s="2" t="s">
        <v>110</v>
      </c>
      <c r="M105" s="2" t="s">
        <v>619</v>
      </c>
      <c r="N105" s="3" t="s">
        <v>620</v>
      </c>
      <c r="O105" s="3" t="s">
        <v>621</v>
      </c>
      <c r="P105" s="3" t="s">
        <v>622</v>
      </c>
      <c r="Q105" s="4">
        <v>30000</v>
      </c>
      <c r="R105" s="11" t="s">
        <v>56</v>
      </c>
      <c r="S105" s="5">
        <v>1269.8800000000001</v>
      </c>
      <c r="T105" s="6">
        <v>2.349E-2</v>
      </c>
      <c r="U105" s="5">
        <v>704.7</v>
      </c>
      <c r="V105" s="4">
        <v>894884</v>
      </c>
      <c r="W105" s="4"/>
      <c r="X105" s="3" t="s">
        <v>115</v>
      </c>
      <c r="Y105" s="3" t="s">
        <v>116</v>
      </c>
      <c r="Z105" s="3" t="s">
        <v>74</v>
      </c>
      <c r="AA105" s="3" t="s">
        <v>132</v>
      </c>
      <c r="AB105" s="3" t="s">
        <v>623</v>
      </c>
      <c r="AC105" s="3" t="s">
        <v>58</v>
      </c>
      <c r="AD105" s="3"/>
      <c r="AE105" s="3"/>
      <c r="AF105" s="3" t="s">
        <v>119</v>
      </c>
      <c r="AG105" s="3" t="s">
        <v>618</v>
      </c>
      <c r="AH105" s="3" t="s">
        <v>80</v>
      </c>
      <c r="AI105" s="2" t="s">
        <v>133</v>
      </c>
      <c r="AJ105" s="3" t="s">
        <v>134</v>
      </c>
      <c r="AK105" s="3"/>
      <c r="AL105" s="3"/>
      <c r="AM105" s="4"/>
      <c r="AN105" s="6">
        <v>2.1999999999999999E-2</v>
      </c>
      <c r="AO105" s="6">
        <f t="shared" si="16"/>
        <v>2.349E-2</v>
      </c>
      <c r="AP105" s="6"/>
      <c r="AQ105" s="3" t="s">
        <v>83</v>
      </c>
      <c r="AU105" s="21">
        <f t="shared" si="7"/>
        <v>660</v>
      </c>
      <c r="AV105" s="21">
        <f t="shared" si="8"/>
        <v>704.7</v>
      </c>
      <c r="AX105" s="24">
        <f t="shared" si="9"/>
        <v>834979.2</v>
      </c>
      <c r="AY105" s="24">
        <f t="shared" si="10"/>
        <v>891530.06400000001</v>
      </c>
    </row>
    <row r="106" spans="1:51" x14ac:dyDescent="0.6">
      <c r="A106" s="2" t="s">
        <v>615</v>
      </c>
      <c r="B106" s="2" t="s">
        <v>45</v>
      </c>
      <c r="C106" s="3" t="s">
        <v>616</v>
      </c>
      <c r="D106" s="3"/>
      <c r="E106" s="3" t="s">
        <v>127</v>
      </c>
      <c r="F106" s="3" t="s">
        <v>617</v>
      </c>
      <c r="G106" s="2" t="s">
        <v>107</v>
      </c>
      <c r="H106" s="3" t="s">
        <v>108</v>
      </c>
      <c r="I106" s="3" t="s">
        <v>50</v>
      </c>
      <c r="J106" s="3" t="s">
        <v>109</v>
      </c>
      <c r="K106" s="2" t="s">
        <v>110</v>
      </c>
      <c r="L106" s="2" t="s">
        <v>110</v>
      </c>
      <c r="M106" s="2" t="s">
        <v>624</v>
      </c>
      <c r="N106" s="3" t="s">
        <v>625</v>
      </c>
      <c r="O106" s="3" t="s">
        <v>626</v>
      </c>
      <c r="P106" s="3" t="s">
        <v>627</v>
      </c>
      <c r="Q106" s="4">
        <v>14000</v>
      </c>
      <c r="R106" s="11" t="s">
        <v>56</v>
      </c>
      <c r="S106" s="5">
        <v>1269.8800000000001</v>
      </c>
      <c r="T106" s="6">
        <v>2.6849999999999999E-2</v>
      </c>
      <c r="U106" s="5">
        <v>375.9</v>
      </c>
      <c r="V106" s="4">
        <v>477348</v>
      </c>
      <c r="W106" s="4"/>
      <c r="X106" s="3" t="s">
        <v>115</v>
      </c>
      <c r="Y106" s="3" t="s">
        <v>116</v>
      </c>
      <c r="Z106" s="3" t="s">
        <v>74</v>
      </c>
      <c r="AA106" s="3" t="s">
        <v>132</v>
      </c>
      <c r="AB106" s="3" t="s">
        <v>96</v>
      </c>
      <c r="AC106" s="3" t="s">
        <v>58</v>
      </c>
      <c r="AD106" s="3"/>
      <c r="AE106" s="3"/>
      <c r="AF106" s="3" t="s">
        <v>119</v>
      </c>
      <c r="AG106" s="3" t="s">
        <v>618</v>
      </c>
      <c r="AH106" s="3" t="s">
        <v>80</v>
      </c>
      <c r="AI106" s="2" t="s">
        <v>133</v>
      </c>
      <c r="AJ106" s="3" t="s">
        <v>134</v>
      </c>
      <c r="AK106" s="3"/>
      <c r="AL106" s="3"/>
      <c r="AM106" s="4"/>
      <c r="AN106" s="6">
        <v>0.02</v>
      </c>
      <c r="AO106" s="6">
        <f t="shared" si="16"/>
        <v>2.6849999999999999E-2</v>
      </c>
      <c r="AP106" s="6"/>
      <c r="AQ106" s="3" t="s">
        <v>135</v>
      </c>
      <c r="AU106" s="21">
        <f t="shared" si="7"/>
        <v>280</v>
      </c>
      <c r="AV106" s="21">
        <f t="shared" si="8"/>
        <v>375.9</v>
      </c>
      <c r="AX106" s="24">
        <f t="shared" si="9"/>
        <v>354233.59999999998</v>
      </c>
      <c r="AY106" s="24">
        <f t="shared" si="10"/>
        <v>475558.60799999995</v>
      </c>
    </row>
    <row r="107" spans="1:51" x14ac:dyDescent="0.6">
      <c r="A107" s="2" t="s">
        <v>615</v>
      </c>
      <c r="B107" s="2" t="s">
        <v>45</v>
      </c>
      <c r="C107" s="3" t="s">
        <v>616</v>
      </c>
      <c r="D107" s="3"/>
      <c r="E107" s="3" t="s">
        <v>136</v>
      </c>
      <c r="F107" s="3" t="s">
        <v>617</v>
      </c>
      <c r="G107" s="2" t="s">
        <v>107</v>
      </c>
      <c r="H107" s="3" t="s">
        <v>108</v>
      </c>
      <c r="I107" s="3" t="s">
        <v>50</v>
      </c>
      <c r="J107" s="3" t="s">
        <v>109</v>
      </c>
      <c r="K107" s="2" t="s">
        <v>110</v>
      </c>
      <c r="L107" s="2" t="s">
        <v>110</v>
      </c>
      <c r="M107" s="2" t="s">
        <v>624</v>
      </c>
      <c r="N107" s="3" t="s">
        <v>625</v>
      </c>
      <c r="O107" s="3" t="s">
        <v>626</v>
      </c>
      <c r="P107" s="3" t="s">
        <v>627</v>
      </c>
      <c r="Q107" s="4">
        <v>31500</v>
      </c>
      <c r="R107" s="11" t="s">
        <v>56</v>
      </c>
      <c r="S107" s="5">
        <v>1269.8800000000001</v>
      </c>
      <c r="T107" s="6">
        <v>2.6849999999999999E-2</v>
      </c>
      <c r="U107" s="5">
        <v>845.78</v>
      </c>
      <c r="V107" s="4">
        <v>1074039</v>
      </c>
      <c r="W107" s="4"/>
      <c r="X107" s="3" t="s">
        <v>115</v>
      </c>
      <c r="Y107" s="3" t="s">
        <v>116</v>
      </c>
      <c r="Z107" s="3" t="s">
        <v>74</v>
      </c>
      <c r="AA107" s="3" t="s">
        <v>132</v>
      </c>
      <c r="AB107" s="3" t="s">
        <v>96</v>
      </c>
      <c r="AC107" s="3" t="s">
        <v>58</v>
      </c>
      <c r="AD107" s="3"/>
      <c r="AE107" s="3"/>
      <c r="AF107" s="3" t="s">
        <v>119</v>
      </c>
      <c r="AG107" s="3" t="s">
        <v>618</v>
      </c>
      <c r="AH107" s="3" t="s">
        <v>80</v>
      </c>
      <c r="AI107" s="2" t="s">
        <v>137</v>
      </c>
      <c r="AJ107" s="3" t="s">
        <v>138</v>
      </c>
      <c r="AK107" s="3"/>
      <c r="AL107" s="3"/>
      <c r="AM107" s="4"/>
      <c r="AN107" s="6">
        <v>0.02</v>
      </c>
      <c r="AO107" s="6">
        <f t="shared" si="16"/>
        <v>2.6849999999999999E-2</v>
      </c>
      <c r="AP107" s="6"/>
      <c r="AQ107" s="3" t="s">
        <v>135</v>
      </c>
      <c r="AU107" s="21">
        <f t="shared" si="7"/>
        <v>630</v>
      </c>
      <c r="AV107" s="21">
        <f t="shared" si="8"/>
        <v>845.77499999999998</v>
      </c>
      <c r="AX107" s="24">
        <f t="shared" si="9"/>
        <v>797025.6</v>
      </c>
      <c r="AY107" s="24">
        <f t="shared" si="10"/>
        <v>1070006.8679999998</v>
      </c>
    </row>
    <row r="108" spans="1:51" x14ac:dyDescent="0.6">
      <c r="A108" s="2" t="s">
        <v>615</v>
      </c>
      <c r="B108" s="2" t="s">
        <v>45</v>
      </c>
      <c r="C108" s="3" t="s">
        <v>616</v>
      </c>
      <c r="D108" s="3"/>
      <c r="E108" s="3" t="s">
        <v>105</v>
      </c>
      <c r="F108" s="3" t="s">
        <v>617</v>
      </c>
      <c r="G108" s="2" t="s">
        <v>107</v>
      </c>
      <c r="H108" s="3" t="s">
        <v>108</v>
      </c>
      <c r="I108" s="3" t="s">
        <v>50</v>
      </c>
      <c r="J108" s="3" t="s">
        <v>109</v>
      </c>
      <c r="K108" s="2" t="s">
        <v>110</v>
      </c>
      <c r="L108" s="2" t="s">
        <v>110</v>
      </c>
      <c r="M108" s="2" t="s">
        <v>624</v>
      </c>
      <c r="N108" s="3" t="s">
        <v>625</v>
      </c>
      <c r="O108" s="3" t="s">
        <v>626</v>
      </c>
      <c r="P108" s="3" t="s">
        <v>627</v>
      </c>
      <c r="Q108" s="4">
        <v>14000</v>
      </c>
      <c r="R108" s="11" t="s">
        <v>56</v>
      </c>
      <c r="S108" s="5">
        <v>1269.8800000000001</v>
      </c>
      <c r="T108" s="6">
        <v>2.6849999999999999E-2</v>
      </c>
      <c r="U108" s="5">
        <v>375.9</v>
      </c>
      <c r="V108" s="4">
        <v>463237</v>
      </c>
      <c r="W108" s="4"/>
      <c r="X108" s="3" t="s">
        <v>115</v>
      </c>
      <c r="Y108" s="3" t="s">
        <v>116</v>
      </c>
      <c r="Z108" s="3" t="s">
        <v>74</v>
      </c>
      <c r="AA108" s="3" t="s">
        <v>132</v>
      </c>
      <c r="AB108" s="3" t="s">
        <v>96</v>
      </c>
      <c r="AC108" s="3" t="s">
        <v>58</v>
      </c>
      <c r="AD108" s="3"/>
      <c r="AE108" s="3"/>
      <c r="AF108" s="3" t="s">
        <v>119</v>
      </c>
      <c r="AG108" s="3" t="s">
        <v>618</v>
      </c>
      <c r="AH108" s="3" t="s">
        <v>80</v>
      </c>
      <c r="AI108" s="2" t="s">
        <v>121</v>
      </c>
      <c r="AJ108" s="3" t="s">
        <v>122</v>
      </c>
      <c r="AK108" s="3"/>
      <c r="AL108" s="3"/>
      <c r="AM108" s="4"/>
      <c r="AN108" s="6">
        <v>0.02</v>
      </c>
      <c r="AO108" s="6">
        <f t="shared" si="16"/>
        <v>2.6849999999999999E-2</v>
      </c>
      <c r="AP108" s="6"/>
      <c r="AQ108" s="3" t="s">
        <v>135</v>
      </c>
      <c r="AU108" s="21">
        <f t="shared" si="7"/>
        <v>280</v>
      </c>
      <c r="AV108" s="21">
        <f t="shared" si="8"/>
        <v>375.9</v>
      </c>
      <c r="AX108" s="24">
        <f t="shared" si="9"/>
        <v>354233.59999999998</v>
      </c>
      <c r="AY108" s="24">
        <f t="shared" si="10"/>
        <v>475558.60799999995</v>
      </c>
    </row>
    <row r="109" spans="1:51" x14ac:dyDescent="0.6">
      <c r="A109" s="2" t="s">
        <v>615</v>
      </c>
      <c r="B109" s="2" t="s">
        <v>45</v>
      </c>
      <c r="C109" s="3" t="s">
        <v>616</v>
      </c>
      <c r="D109" s="3"/>
      <c r="E109" s="3" t="s">
        <v>127</v>
      </c>
      <c r="F109" s="3" t="s">
        <v>617</v>
      </c>
      <c r="G109" s="2" t="s">
        <v>107</v>
      </c>
      <c r="H109" s="3" t="s">
        <v>108</v>
      </c>
      <c r="I109" s="3" t="s">
        <v>50</v>
      </c>
      <c r="J109" s="3" t="s">
        <v>109</v>
      </c>
      <c r="K109" s="2" t="s">
        <v>110</v>
      </c>
      <c r="L109" s="2" t="s">
        <v>110</v>
      </c>
      <c r="M109" s="2" t="s">
        <v>628</v>
      </c>
      <c r="N109" s="3" t="s">
        <v>629</v>
      </c>
      <c r="O109" s="3" t="s">
        <v>630</v>
      </c>
      <c r="P109" s="3" t="s">
        <v>631</v>
      </c>
      <c r="Q109" s="4">
        <v>120000</v>
      </c>
      <c r="R109" s="11" t="s">
        <v>56</v>
      </c>
      <c r="S109" s="5">
        <v>1269.8800000000001</v>
      </c>
      <c r="T109" s="6">
        <v>2.1700000000000001E-2</v>
      </c>
      <c r="U109" s="5">
        <v>2604</v>
      </c>
      <c r="V109" s="4">
        <v>3306768</v>
      </c>
      <c r="W109" s="4"/>
      <c r="X109" s="3" t="s">
        <v>115</v>
      </c>
      <c r="Y109" s="3" t="s">
        <v>116</v>
      </c>
      <c r="Z109" s="3" t="s">
        <v>74</v>
      </c>
      <c r="AA109" s="3" t="s">
        <v>132</v>
      </c>
      <c r="AB109" s="3" t="s">
        <v>632</v>
      </c>
      <c r="AC109" s="3" t="s">
        <v>58</v>
      </c>
      <c r="AD109" s="3"/>
      <c r="AE109" s="3"/>
      <c r="AF109" s="3" t="s">
        <v>119</v>
      </c>
      <c r="AG109" s="3" t="s">
        <v>618</v>
      </c>
      <c r="AH109" s="3" t="s">
        <v>80</v>
      </c>
      <c r="AI109" s="2" t="s">
        <v>133</v>
      </c>
      <c r="AJ109" s="3" t="s">
        <v>134</v>
      </c>
      <c r="AK109" s="3"/>
      <c r="AL109" s="3"/>
      <c r="AM109" s="4"/>
      <c r="AN109" s="6">
        <v>0.02</v>
      </c>
      <c r="AO109" s="6">
        <f t="shared" si="16"/>
        <v>2.1700000000000001E-2</v>
      </c>
      <c r="AP109" s="6"/>
      <c r="AQ109" s="3" t="s">
        <v>83</v>
      </c>
      <c r="AU109" s="21">
        <f t="shared" si="7"/>
        <v>2400</v>
      </c>
      <c r="AV109" s="21">
        <f t="shared" si="8"/>
        <v>2604</v>
      </c>
      <c r="AX109" s="24">
        <f t="shared" si="9"/>
        <v>3036287.9999999995</v>
      </c>
      <c r="AY109" s="24">
        <f t="shared" si="10"/>
        <v>3294372.4799999995</v>
      </c>
    </row>
    <row r="110" spans="1:51" x14ac:dyDescent="0.6">
      <c r="A110" s="2" t="s">
        <v>615</v>
      </c>
      <c r="B110" s="2" t="s">
        <v>45</v>
      </c>
      <c r="C110" s="3" t="s">
        <v>616</v>
      </c>
      <c r="D110" s="3"/>
      <c r="E110" s="3" t="s">
        <v>136</v>
      </c>
      <c r="F110" s="3" t="s">
        <v>617</v>
      </c>
      <c r="G110" s="2" t="s">
        <v>107</v>
      </c>
      <c r="H110" s="3" t="s">
        <v>108</v>
      </c>
      <c r="I110" s="3" t="s">
        <v>50</v>
      </c>
      <c r="J110" s="3" t="s">
        <v>109</v>
      </c>
      <c r="K110" s="2" t="s">
        <v>110</v>
      </c>
      <c r="L110" s="2" t="s">
        <v>110</v>
      </c>
      <c r="M110" s="2" t="s">
        <v>628</v>
      </c>
      <c r="N110" s="3" t="s">
        <v>629</v>
      </c>
      <c r="O110" s="3" t="s">
        <v>630</v>
      </c>
      <c r="P110" s="3" t="s">
        <v>631</v>
      </c>
      <c r="Q110" s="4">
        <v>245000</v>
      </c>
      <c r="R110" s="11" t="s">
        <v>56</v>
      </c>
      <c r="S110" s="5">
        <v>1269.8800000000001</v>
      </c>
      <c r="T110" s="6">
        <v>2.1700000000000001E-2</v>
      </c>
      <c r="U110" s="5">
        <v>5316.5</v>
      </c>
      <c r="V110" s="4">
        <v>6751317</v>
      </c>
      <c r="W110" s="4"/>
      <c r="X110" s="3" t="s">
        <v>115</v>
      </c>
      <c r="Y110" s="3" t="s">
        <v>116</v>
      </c>
      <c r="Z110" s="3" t="s">
        <v>74</v>
      </c>
      <c r="AA110" s="3" t="s">
        <v>132</v>
      </c>
      <c r="AB110" s="3" t="s">
        <v>632</v>
      </c>
      <c r="AC110" s="3" t="s">
        <v>58</v>
      </c>
      <c r="AD110" s="3"/>
      <c r="AE110" s="3"/>
      <c r="AF110" s="3" t="s">
        <v>119</v>
      </c>
      <c r="AG110" s="3" t="s">
        <v>618</v>
      </c>
      <c r="AH110" s="3" t="s">
        <v>80</v>
      </c>
      <c r="AI110" s="2" t="s">
        <v>137</v>
      </c>
      <c r="AJ110" s="3" t="s">
        <v>138</v>
      </c>
      <c r="AK110" s="3"/>
      <c r="AL110" s="3"/>
      <c r="AM110" s="4"/>
      <c r="AN110" s="6">
        <v>0.02</v>
      </c>
      <c r="AO110" s="6">
        <f t="shared" si="16"/>
        <v>2.1700000000000001E-2</v>
      </c>
      <c r="AP110" s="6"/>
      <c r="AQ110" s="3" t="s">
        <v>83</v>
      </c>
      <c r="AU110" s="21">
        <f t="shared" si="7"/>
        <v>4900</v>
      </c>
      <c r="AV110" s="21">
        <f t="shared" si="8"/>
        <v>5316.5</v>
      </c>
      <c r="AX110" s="24">
        <f t="shared" si="9"/>
        <v>6199087.9999999991</v>
      </c>
      <c r="AY110" s="24">
        <f t="shared" si="10"/>
        <v>6726010.4799999995</v>
      </c>
    </row>
    <row r="111" spans="1:51" x14ac:dyDescent="0.6">
      <c r="A111" s="2" t="s">
        <v>615</v>
      </c>
      <c r="B111" s="2" t="s">
        <v>45</v>
      </c>
      <c r="C111" s="3" t="s">
        <v>616</v>
      </c>
      <c r="D111" s="3"/>
      <c r="E111" s="3" t="s">
        <v>633</v>
      </c>
      <c r="F111" s="3" t="s">
        <v>617</v>
      </c>
      <c r="G111" s="2" t="s">
        <v>107</v>
      </c>
      <c r="H111" s="3" t="s">
        <v>108</v>
      </c>
      <c r="I111" s="3" t="s">
        <v>50</v>
      </c>
      <c r="J111" s="3" t="s">
        <v>109</v>
      </c>
      <c r="K111" s="2" t="s">
        <v>110</v>
      </c>
      <c r="L111" s="2" t="s">
        <v>110</v>
      </c>
      <c r="M111" s="2" t="s">
        <v>628</v>
      </c>
      <c r="N111" s="3" t="s">
        <v>629</v>
      </c>
      <c r="O111" s="3" t="s">
        <v>630</v>
      </c>
      <c r="P111" s="3" t="s">
        <v>631</v>
      </c>
      <c r="Q111" s="4">
        <v>35000</v>
      </c>
      <c r="R111" s="11" t="s">
        <v>56</v>
      </c>
      <c r="S111" s="5">
        <v>1269.8800000000001</v>
      </c>
      <c r="T111" s="6">
        <v>2.1700000000000001E-2</v>
      </c>
      <c r="U111" s="5">
        <v>759.5</v>
      </c>
      <c r="V111" s="4">
        <v>935962</v>
      </c>
      <c r="W111" s="4"/>
      <c r="X111" s="3" t="s">
        <v>115</v>
      </c>
      <c r="Y111" s="3" t="s">
        <v>116</v>
      </c>
      <c r="Z111" s="3" t="s">
        <v>74</v>
      </c>
      <c r="AA111" s="3" t="s">
        <v>132</v>
      </c>
      <c r="AB111" s="3" t="s">
        <v>632</v>
      </c>
      <c r="AC111" s="3" t="s">
        <v>58</v>
      </c>
      <c r="AD111" s="3"/>
      <c r="AE111" s="3"/>
      <c r="AF111" s="3" t="s">
        <v>119</v>
      </c>
      <c r="AG111" s="3" t="s">
        <v>618</v>
      </c>
      <c r="AH111" s="3" t="s">
        <v>80</v>
      </c>
      <c r="AI111" s="2" t="s">
        <v>634</v>
      </c>
      <c r="AJ111" s="3" t="s">
        <v>635</v>
      </c>
      <c r="AK111" s="3"/>
      <c r="AL111" s="3"/>
      <c r="AM111" s="4"/>
      <c r="AN111" s="6">
        <v>0.02</v>
      </c>
      <c r="AO111" s="6">
        <f t="shared" si="16"/>
        <v>2.1700000000000001E-2</v>
      </c>
      <c r="AP111" s="6"/>
      <c r="AQ111" s="3" t="s">
        <v>83</v>
      </c>
      <c r="AU111" s="21">
        <f t="shared" si="7"/>
        <v>700</v>
      </c>
      <c r="AV111" s="21">
        <f t="shared" si="8"/>
        <v>759.5</v>
      </c>
      <c r="AX111" s="24">
        <f t="shared" si="9"/>
        <v>885583.99999999988</v>
      </c>
      <c r="AY111" s="24">
        <f t="shared" si="10"/>
        <v>960858.6399999999</v>
      </c>
    </row>
    <row r="112" spans="1:51" x14ac:dyDescent="0.6">
      <c r="A112" s="2" t="s">
        <v>615</v>
      </c>
      <c r="B112" s="2" t="s">
        <v>45</v>
      </c>
      <c r="C112" s="3" t="s">
        <v>616</v>
      </c>
      <c r="D112" s="3"/>
      <c r="E112" s="3" t="s">
        <v>127</v>
      </c>
      <c r="F112" s="3" t="s">
        <v>617</v>
      </c>
      <c r="G112" s="2" t="s">
        <v>107</v>
      </c>
      <c r="H112" s="3" t="s">
        <v>108</v>
      </c>
      <c r="I112" s="3" t="s">
        <v>50</v>
      </c>
      <c r="J112" s="3" t="s">
        <v>109</v>
      </c>
      <c r="K112" s="2" t="s">
        <v>110</v>
      </c>
      <c r="L112" s="2" t="s">
        <v>110</v>
      </c>
      <c r="M112" s="2" t="s">
        <v>636</v>
      </c>
      <c r="N112" s="3" t="s">
        <v>637</v>
      </c>
      <c r="O112" s="3" t="s">
        <v>638</v>
      </c>
      <c r="P112" s="3" t="s">
        <v>639</v>
      </c>
      <c r="Q112" s="4">
        <v>106000</v>
      </c>
      <c r="R112" s="11" t="s">
        <v>56</v>
      </c>
      <c r="S112" s="5">
        <v>1269.8800000000001</v>
      </c>
      <c r="T112" s="6">
        <v>3.9E-2</v>
      </c>
      <c r="U112" s="5">
        <v>4134</v>
      </c>
      <c r="V112" s="4">
        <v>5249684</v>
      </c>
      <c r="W112" s="4"/>
      <c r="X112" s="3" t="s">
        <v>115</v>
      </c>
      <c r="Y112" s="3" t="s">
        <v>116</v>
      </c>
      <c r="Z112" s="3" t="s">
        <v>74</v>
      </c>
      <c r="AA112" s="3" t="s">
        <v>148</v>
      </c>
      <c r="AB112" s="3" t="s">
        <v>640</v>
      </c>
      <c r="AC112" s="3" t="s">
        <v>58</v>
      </c>
      <c r="AD112" s="3"/>
      <c r="AE112" s="3"/>
      <c r="AF112" s="3" t="s">
        <v>119</v>
      </c>
      <c r="AG112" s="3" t="s">
        <v>618</v>
      </c>
      <c r="AH112" s="3" t="s">
        <v>80</v>
      </c>
      <c r="AI112" s="2" t="s">
        <v>133</v>
      </c>
      <c r="AJ112" s="3" t="s">
        <v>134</v>
      </c>
      <c r="AK112" s="3"/>
      <c r="AL112" s="3"/>
      <c r="AM112" s="4"/>
      <c r="AN112" s="6">
        <v>3.1E-2</v>
      </c>
      <c r="AO112" s="6">
        <f t="shared" si="16"/>
        <v>3.9E-2</v>
      </c>
      <c r="AP112" s="6"/>
      <c r="AQ112" s="3" t="s">
        <v>135</v>
      </c>
      <c r="AU112" s="21">
        <f t="shared" si="7"/>
        <v>3286</v>
      </c>
      <c r="AV112" s="21">
        <f t="shared" si="8"/>
        <v>4134</v>
      </c>
      <c r="AX112" s="24">
        <f t="shared" si="9"/>
        <v>4157184.32</v>
      </c>
      <c r="AY112" s="24">
        <f t="shared" si="10"/>
        <v>5230006.0799999991</v>
      </c>
    </row>
    <row r="113" spans="1:51" x14ac:dyDescent="0.6">
      <c r="A113" s="2" t="s">
        <v>615</v>
      </c>
      <c r="B113" s="2" t="s">
        <v>45</v>
      </c>
      <c r="C113" s="3" t="s">
        <v>616</v>
      </c>
      <c r="D113" s="3"/>
      <c r="E113" s="3" t="s">
        <v>136</v>
      </c>
      <c r="F113" s="3" t="s">
        <v>617</v>
      </c>
      <c r="G113" s="2" t="s">
        <v>107</v>
      </c>
      <c r="H113" s="3" t="s">
        <v>108</v>
      </c>
      <c r="I113" s="3" t="s">
        <v>50</v>
      </c>
      <c r="J113" s="3" t="s">
        <v>109</v>
      </c>
      <c r="K113" s="2" t="s">
        <v>110</v>
      </c>
      <c r="L113" s="2" t="s">
        <v>110</v>
      </c>
      <c r="M113" s="2" t="s">
        <v>636</v>
      </c>
      <c r="N113" s="3" t="s">
        <v>637</v>
      </c>
      <c r="O113" s="3" t="s">
        <v>638</v>
      </c>
      <c r="P113" s="3" t="s">
        <v>639</v>
      </c>
      <c r="Q113" s="4">
        <v>49000</v>
      </c>
      <c r="R113" s="11" t="s">
        <v>56</v>
      </c>
      <c r="S113" s="5">
        <v>1269.8800000000001</v>
      </c>
      <c r="T113" s="6">
        <v>3.9E-2</v>
      </c>
      <c r="U113" s="5">
        <v>1911</v>
      </c>
      <c r="V113" s="4">
        <v>2426741</v>
      </c>
      <c r="W113" s="4"/>
      <c r="X113" s="3" t="s">
        <v>115</v>
      </c>
      <c r="Y113" s="3" t="s">
        <v>116</v>
      </c>
      <c r="Z113" s="3" t="s">
        <v>74</v>
      </c>
      <c r="AA113" s="3" t="s">
        <v>148</v>
      </c>
      <c r="AB113" s="3" t="s">
        <v>640</v>
      </c>
      <c r="AC113" s="3" t="s">
        <v>58</v>
      </c>
      <c r="AD113" s="3"/>
      <c r="AE113" s="3"/>
      <c r="AF113" s="3" t="s">
        <v>119</v>
      </c>
      <c r="AG113" s="3" t="s">
        <v>618</v>
      </c>
      <c r="AH113" s="3" t="s">
        <v>80</v>
      </c>
      <c r="AI113" s="2" t="s">
        <v>137</v>
      </c>
      <c r="AJ113" s="3" t="s">
        <v>138</v>
      </c>
      <c r="AK113" s="3"/>
      <c r="AL113" s="3"/>
      <c r="AM113" s="4"/>
      <c r="AN113" s="6">
        <v>3.1E-2</v>
      </c>
      <c r="AO113" s="6">
        <f t="shared" si="16"/>
        <v>3.9E-2</v>
      </c>
      <c r="AP113" s="6"/>
      <c r="AQ113" s="3" t="s">
        <v>135</v>
      </c>
      <c r="AU113" s="21">
        <f t="shared" si="7"/>
        <v>1519</v>
      </c>
      <c r="AV113" s="21">
        <f t="shared" si="8"/>
        <v>1911</v>
      </c>
      <c r="AX113" s="24">
        <f t="shared" si="9"/>
        <v>1921717.2799999998</v>
      </c>
      <c r="AY113" s="24">
        <f t="shared" si="10"/>
        <v>2417644.3199999998</v>
      </c>
    </row>
    <row r="114" spans="1:51" x14ac:dyDescent="0.6">
      <c r="A114" s="2" t="s">
        <v>615</v>
      </c>
      <c r="B114" s="2" t="s">
        <v>45</v>
      </c>
      <c r="C114" s="3" t="s">
        <v>616</v>
      </c>
      <c r="D114" s="3"/>
      <c r="E114" s="3" t="s">
        <v>136</v>
      </c>
      <c r="F114" s="3" t="s">
        <v>617</v>
      </c>
      <c r="G114" s="2" t="s">
        <v>107</v>
      </c>
      <c r="H114" s="3" t="s">
        <v>108</v>
      </c>
      <c r="I114" s="3" t="s">
        <v>50</v>
      </c>
      <c r="J114" s="3" t="s">
        <v>109</v>
      </c>
      <c r="K114" s="2" t="s">
        <v>110</v>
      </c>
      <c r="L114" s="2" t="s">
        <v>110</v>
      </c>
      <c r="M114" s="2" t="s">
        <v>144</v>
      </c>
      <c r="N114" s="3" t="s">
        <v>145</v>
      </c>
      <c r="O114" s="3" t="s">
        <v>146</v>
      </c>
      <c r="P114" s="3" t="s">
        <v>147</v>
      </c>
      <c r="Q114" s="4">
        <v>98000</v>
      </c>
      <c r="R114" s="11" t="s">
        <v>56</v>
      </c>
      <c r="S114" s="5">
        <v>1269.8800000000001</v>
      </c>
      <c r="T114" s="6">
        <v>2.8000000000000001E-2</v>
      </c>
      <c r="U114" s="5">
        <v>2744</v>
      </c>
      <c r="V114" s="4">
        <v>3484551</v>
      </c>
      <c r="W114" s="4"/>
      <c r="X114" s="3" t="s">
        <v>115</v>
      </c>
      <c r="Y114" s="3" t="s">
        <v>116</v>
      </c>
      <c r="Z114" s="3" t="s">
        <v>74</v>
      </c>
      <c r="AA114" s="3" t="s">
        <v>148</v>
      </c>
      <c r="AB114" s="3" t="s">
        <v>149</v>
      </c>
      <c r="AC114" s="3" t="s">
        <v>58</v>
      </c>
      <c r="AD114" s="3"/>
      <c r="AE114" s="3"/>
      <c r="AF114" s="3" t="s">
        <v>119</v>
      </c>
      <c r="AG114" s="3" t="s">
        <v>618</v>
      </c>
      <c r="AH114" s="3" t="s">
        <v>80</v>
      </c>
      <c r="AI114" s="2" t="s">
        <v>137</v>
      </c>
      <c r="AJ114" s="3" t="s">
        <v>138</v>
      </c>
      <c r="AK114" s="3"/>
      <c r="AL114" s="3"/>
      <c r="AM114" s="4"/>
      <c r="AN114" s="6">
        <v>2.4E-2</v>
      </c>
      <c r="AO114" s="6">
        <f t="shared" si="16"/>
        <v>2.8000000000000001E-2</v>
      </c>
      <c r="AP114" s="6"/>
      <c r="AQ114" s="3" t="s">
        <v>135</v>
      </c>
      <c r="AU114" s="21">
        <f t="shared" si="7"/>
        <v>2352</v>
      </c>
      <c r="AV114" s="21">
        <f t="shared" si="8"/>
        <v>2744</v>
      </c>
      <c r="AX114" s="24">
        <f t="shared" si="9"/>
        <v>2975562.2399999998</v>
      </c>
      <c r="AY114" s="24">
        <f t="shared" si="10"/>
        <v>3471489.28</v>
      </c>
    </row>
    <row r="115" spans="1:51" x14ac:dyDescent="0.6">
      <c r="A115" s="2" t="s">
        <v>615</v>
      </c>
      <c r="B115" s="2" t="s">
        <v>45</v>
      </c>
      <c r="C115" s="3" t="s">
        <v>616</v>
      </c>
      <c r="D115" s="3"/>
      <c r="E115" s="3" t="s">
        <v>641</v>
      </c>
      <c r="F115" s="3" t="s">
        <v>617</v>
      </c>
      <c r="G115" s="2" t="s">
        <v>107</v>
      </c>
      <c r="H115" s="3" t="s">
        <v>108</v>
      </c>
      <c r="I115" s="3" t="s">
        <v>50</v>
      </c>
      <c r="J115" s="3" t="s">
        <v>109</v>
      </c>
      <c r="K115" s="2" t="s">
        <v>110</v>
      </c>
      <c r="L115" s="2" t="s">
        <v>110</v>
      </c>
      <c r="M115" s="2" t="s">
        <v>144</v>
      </c>
      <c r="N115" s="3" t="s">
        <v>145</v>
      </c>
      <c r="O115" s="3" t="s">
        <v>146</v>
      </c>
      <c r="P115" s="3" t="s">
        <v>147</v>
      </c>
      <c r="Q115" s="4">
        <v>2000</v>
      </c>
      <c r="R115" s="11" t="s">
        <v>56</v>
      </c>
      <c r="S115" s="5">
        <v>1269.8800000000001</v>
      </c>
      <c r="T115" s="6">
        <v>2.8000000000000001E-2</v>
      </c>
      <c r="U115" s="5">
        <v>56</v>
      </c>
      <c r="V115" s="4">
        <v>69011</v>
      </c>
      <c r="W115" s="4"/>
      <c r="X115" s="3" t="s">
        <v>115</v>
      </c>
      <c r="Y115" s="3" t="s">
        <v>116</v>
      </c>
      <c r="Z115" s="3" t="s">
        <v>74</v>
      </c>
      <c r="AA115" s="3" t="s">
        <v>148</v>
      </c>
      <c r="AB115" s="3" t="s">
        <v>149</v>
      </c>
      <c r="AC115" s="3" t="s">
        <v>58</v>
      </c>
      <c r="AD115" s="3"/>
      <c r="AE115" s="3"/>
      <c r="AF115" s="3" t="s">
        <v>119</v>
      </c>
      <c r="AG115" s="3" t="s">
        <v>618</v>
      </c>
      <c r="AH115" s="3" t="s">
        <v>80</v>
      </c>
      <c r="AI115" s="2" t="s">
        <v>642</v>
      </c>
      <c r="AJ115" s="3" t="s">
        <v>643</v>
      </c>
      <c r="AK115" s="3"/>
      <c r="AL115" s="3"/>
      <c r="AM115" s="4"/>
      <c r="AN115" s="6">
        <v>2.4E-2</v>
      </c>
      <c r="AO115" s="6">
        <f t="shared" si="16"/>
        <v>2.8000000000000001E-2</v>
      </c>
      <c r="AP115" s="6"/>
      <c r="AQ115" s="3" t="s">
        <v>135</v>
      </c>
      <c r="AU115" s="21">
        <f t="shared" si="7"/>
        <v>48</v>
      </c>
      <c r="AV115" s="21">
        <f t="shared" si="8"/>
        <v>56</v>
      </c>
      <c r="AX115" s="24">
        <f t="shared" si="9"/>
        <v>60725.759999999995</v>
      </c>
      <c r="AY115" s="24">
        <f t="shared" si="10"/>
        <v>70846.720000000001</v>
      </c>
    </row>
    <row r="116" spans="1:51" x14ac:dyDescent="0.6">
      <c r="A116" s="2" t="s">
        <v>644</v>
      </c>
      <c r="B116" s="2" t="s">
        <v>45</v>
      </c>
      <c r="C116" s="3"/>
      <c r="D116" s="3"/>
      <c r="E116" s="3" t="s">
        <v>645</v>
      </c>
      <c r="F116" s="3" t="s">
        <v>646</v>
      </c>
      <c r="G116" s="2" t="s">
        <v>589</v>
      </c>
      <c r="H116" s="3" t="s">
        <v>590</v>
      </c>
      <c r="I116" s="3" t="s">
        <v>50</v>
      </c>
      <c r="J116" s="3" t="s">
        <v>109</v>
      </c>
      <c r="K116" s="2" t="s">
        <v>110</v>
      </c>
      <c r="L116" s="2" t="s">
        <v>110</v>
      </c>
      <c r="M116" s="2" t="s">
        <v>128</v>
      </c>
      <c r="N116" s="3" t="s">
        <v>129</v>
      </c>
      <c r="O116" s="3" t="s">
        <v>130</v>
      </c>
      <c r="P116" s="3" t="s">
        <v>131</v>
      </c>
      <c r="Q116" s="4">
        <v>49000</v>
      </c>
      <c r="R116" s="11" t="s">
        <v>56</v>
      </c>
      <c r="S116" s="5">
        <v>1300.7</v>
      </c>
      <c r="T116" s="6">
        <v>2.0899999999999998E-2</v>
      </c>
      <c r="U116" s="5">
        <v>1024.0999999999999</v>
      </c>
      <c r="V116" s="4">
        <v>1332047</v>
      </c>
      <c r="W116" s="4"/>
      <c r="X116" s="3" t="s">
        <v>115</v>
      </c>
      <c r="Y116" s="3" t="s">
        <v>116</v>
      </c>
      <c r="Z116" s="3" t="s">
        <v>74</v>
      </c>
      <c r="AA116" s="3" t="s">
        <v>132</v>
      </c>
      <c r="AB116" s="3" t="s">
        <v>96</v>
      </c>
      <c r="AC116" s="3" t="s">
        <v>58</v>
      </c>
      <c r="AD116" s="3" t="s">
        <v>647</v>
      </c>
      <c r="AE116" s="3"/>
      <c r="AF116" s="3" t="s">
        <v>119</v>
      </c>
      <c r="AG116" s="3" t="s">
        <v>648</v>
      </c>
      <c r="AH116" s="3" t="s">
        <v>80</v>
      </c>
      <c r="AI116" s="2" t="s">
        <v>649</v>
      </c>
      <c r="AJ116" s="3" t="s">
        <v>650</v>
      </c>
      <c r="AK116" s="3"/>
      <c r="AL116" s="3"/>
      <c r="AM116" s="4"/>
      <c r="AN116" s="6">
        <v>1.9E-2</v>
      </c>
      <c r="AO116" s="6">
        <f t="shared" si="16"/>
        <v>2.0899999999999998E-2</v>
      </c>
      <c r="AP116" s="6"/>
      <c r="AQ116" s="3" t="s">
        <v>135</v>
      </c>
      <c r="AU116" s="21">
        <f t="shared" si="7"/>
        <v>931</v>
      </c>
      <c r="AV116" s="21">
        <f t="shared" si="8"/>
        <v>1024.0999999999999</v>
      </c>
      <c r="AX116" s="24">
        <f t="shared" si="9"/>
        <v>1177826.72</v>
      </c>
      <c r="AY116" s="24">
        <f t="shared" si="10"/>
        <v>1295609.3919999998</v>
      </c>
    </row>
    <row r="117" spans="1:51" x14ac:dyDescent="0.6">
      <c r="A117" s="2" t="s">
        <v>644</v>
      </c>
      <c r="B117" s="2" t="s">
        <v>45</v>
      </c>
      <c r="C117" s="3"/>
      <c r="D117" s="3"/>
      <c r="E117" s="3" t="s">
        <v>651</v>
      </c>
      <c r="F117" s="3" t="s">
        <v>646</v>
      </c>
      <c r="G117" s="2" t="s">
        <v>589</v>
      </c>
      <c r="H117" s="3" t="s">
        <v>590</v>
      </c>
      <c r="I117" s="3" t="s">
        <v>50</v>
      </c>
      <c r="J117" s="3" t="s">
        <v>109</v>
      </c>
      <c r="K117" s="2" t="s">
        <v>110</v>
      </c>
      <c r="L117" s="2" t="s">
        <v>110</v>
      </c>
      <c r="M117" s="2" t="s">
        <v>128</v>
      </c>
      <c r="N117" s="3" t="s">
        <v>129</v>
      </c>
      <c r="O117" s="3" t="s">
        <v>130</v>
      </c>
      <c r="P117" s="3" t="s">
        <v>131</v>
      </c>
      <c r="Q117" s="4">
        <v>157500</v>
      </c>
      <c r="R117" s="11" t="s">
        <v>56</v>
      </c>
      <c r="S117" s="5">
        <v>1300.7</v>
      </c>
      <c r="T117" s="6">
        <v>2.0899999999999998E-2</v>
      </c>
      <c r="U117" s="5">
        <v>3291.75</v>
      </c>
      <c r="V117" s="4">
        <v>4281579</v>
      </c>
      <c r="W117" s="4"/>
      <c r="X117" s="3" t="s">
        <v>115</v>
      </c>
      <c r="Y117" s="3" t="s">
        <v>116</v>
      </c>
      <c r="Z117" s="3" t="s">
        <v>74</v>
      </c>
      <c r="AA117" s="3" t="s">
        <v>132</v>
      </c>
      <c r="AB117" s="3" t="s">
        <v>96</v>
      </c>
      <c r="AC117" s="3" t="s">
        <v>58</v>
      </c>
      <c r="AD117" s="3" t="s">
        <v>647</v>
      </c>
      <c r="AE117" s="3"/>
      <c r="AF117" s="3" t="s">
        <v>119</v>
      </c>
      <c r="AG117" s="3" t="s">
        <v>648</v>
      </c>
      <c r="AH117" s="3" t="s">
        <v>80</v>
      </c>
      <c r="AI117" s="2" t="s">
        <v>652</v>
      </c>
      <c r="AJ117" s="3" t="s">
        <v>653</v>
      </c>
      <c r="AK117" s="3"/>
      <c r="AL117" s="3"/>
      <c r="AM117" s="4"/>
      <c r="AN117" s="6">
        <v>1.9E-2</v>
      </c>
      <c r="AO117" s="6">
        <f t="shared" si="16"/>
        <v>2.0899999999999998E-2</v>
      </c>
      <c r="AP117" s="6"/>
      <c r="AQ117" s="3" t="s">
        <v>135</v>
      </c>
      <c r="AU117" s="21">
        <f t="shared" si="7"/>
        <v>2992.5</v>
      </c>
      <c r="AV117" s="21">
        <f t="shared" si="8"/>
        <v>3291.7499999999995</v>
      </c>
      <c r="AX117" s="24">
        <f t="shared" si="9"/>
        <v>3785871.5999999996</v>
      </c>
      <c r="AY117" s="24">
        <f t="shared" si="10"/>
        <v>4164458.7599999988</v>
      </c>
    </row>
    <row r="118" spans="1:51" x14ac:dyDescent="0.6">
      <c r="A118" s="2" t="s">
        <v>644</v>
      </c>
      <c r="B118" s="2" t="s">
        <v>45</v>
      </c>
      <c r="C118" s="3"/>
      <c r="D118" s="3"/>
      <c r="E118" s="3" t="s">
        <v>654</v>
      </c>
      <c r="F118" s="3" t="s">
        <v>646</v>
      </c>
      <c r="G118" s="2" t="s">
        <v>589</v>
      </c>
      <c r="H118" s="3" t="s">
        <v>590</v>
      </c>
      <c r="I118" s="3" t="s">
        <v>50</v>
      </c>
      <c r="J118" s="3" t="s">
        <v>109</v>
      </c>
      <c r="K118" s="2" t="s">
        <v>110</v>
      </c>
      <c r="L118" s="2" t="s">
        <v>110</v>
      </c>
      <c r="M118" s="2" t="s">
        <v>128</v>
      </c>
      <c r="N118" s="3" t="s">
        <v>129</v>
      </c>
      <c r="O118" s="3" t="s">
        <v>130</v>
      </c>
      <c r="P118" s="3" t="s">
        <v>131</v>
      </c>
      <c r="Q118" s="4">
        <v>24500</v>
      </c>
      <c r="R118" s="11" t="s">
        <v>56</v>
      </c>
      <c r="S118" s="5">
        <v>1300.7</v>
      </c>
      <c r="T118" s="6">
        <v>2.0899999999999998E-2</v>
      </c>
      <c r="U118" s="5">
        <v>512.04999999999995</v>
      </c>
      <c r="V118" s="4">
        <v>666023</v>
      </c>
      <c r="W118" s="4"/>
      <c r="X118" s="3" t="s">
        <v>115</v>
      </c>
      <c r="Y118" s="3" t="s">
        <v>116</v>
      </c>
      <c r="Z118" s="3" t="s">
        <v>74</v>
      </c>
      <c r="AA118" s="3" t="s">
        <v>132</v>
      </c>
      <c r="AB118" s="3" t="s">
        <v>96</v>
      </c>
      <c r="AC118" s="3" t="s">
        <v>58</v>
      </c>
      <c r="AD118" s="3" t="s">
        <v>647</v>
      </c>
      <c r="AE118" s="3"/>
      <c r="AF118" s="3" t="s">
        <v>119</v>
      </c>
      <c r="AG118" s="3" t="s">
        <v>648</v>
      </c>
      <c r="AH118" s="3" t="s">
        <v>80</v>
      </c>
      <c r="AI118" s="2" t="s">
        <v>655</v>
      </c>
      <c r="AJ118" s="3" t="s">
        <v>656</v>
      </c>
      <c r="AK118" s="3"/>
      <c r="AL118" s="3"/>
      <c r="AM118" s="4"/>
      <c r="AN118" s="6">
        <v>1.9E-2</v>
      </c>
      <c r="AO118" s="6">
        <f t="shared" si="16"/>
        <v>2.0899999999999998E-2</v>
      </c>
      <c r="AP118" s="6"/>
      <c r="AQ118" s="3" t="s">
        <v>135</v>
      </c>
      <c r="AU118" s="21">
        <f t="shared" si="7"/>
        <v>465.5</v>
      </c>
      <c r="AV118" s="21">
        <f t="shared" si="8"/>
        <v>512.04999999999995</v>
      </c>
      <c r="AX118" s="24">
        <f t="shared" si="9"/>
        <v>588913.36</v>
      </c>
      <c r="AY118" s="24">
        <f t="shared" si="10"/>
        <v>647804.69599999988</v>
      </c>
    </row>
    <row r="119" spans="1:51" x14ac:dyDescent="0.6">
      <c r="A119" s="2" t="s">
        <v>644</v>
      </c>
      <c r="B119" s="2" t="s">
        <v>45</v>
      </c>
      <c r="C119" s="3"/>
      <c r="D119" s="3"/>
      <c r="E119" s="3" t="s">
        <v>587</v>
      </c>
      <c r="F119" s="3" t="s">
        <v>646</v>
      </c>
      <c r="G119" s="2" t="s">
        <v>589</v>
      </c>
      <c r="H119" s="3" t="s">
        <v>590</v>
      </c>
      <c r="I119" s="3" t="s">
        <v>50</v>
      </c>
      <c r="J119" s="3" t="s">
        <v>109</v>
      </c>
      <c r="K119" s="2" t="s">
        <v>110</v>
      </c>
      <c r="L119" s="2" t="s">
        <v>110</v>
      </c>
      <c r="M119" s="2" t="s">
        <v>139</v>
      </c>
      <c r="N119" s="3" t="s">
        <v>140</v>
      </c>
      <c r="O119" s="3" t="s">
        <v>141</v>
      </c>
      <c r="P119" s="3" t="s">
        <v>142</v>
      </c>
      <c r="Q119" s="4">
        <v>35000</v>
      </c>
      <c r="R119" s="11" t="s">
        <v>56</v>
      </c>
      <c r="S119" s="5">
        <v>1300.7</v>
      </c>
      <c r="T119" s="6">
        <v>5.2479999999999999E-2</v>
      </c>
      <c r="U119" s="5">
        <v>1836.8</v>
      </c>
      <c r="V119" s="4">
        <v>2389126</v>
      </c>
      <c r="W119" s="4"/>
      <c r="X119" s="3" t="s">
        <v>115</v>
      </c>
      <c r="Y119" s="3" t="s">
        <v>116</v>
      </c>
      <c r="Z119" s="3" t="s">
        <v>88</v>
      </c>
      <c r="AA119" s="3" t="s">
        <v>117</v>
      </c>
      <c r="AB119" s="3" t="s">
        <v>143</v>
      </c>
      <c r="AC119" s="3" t="s">
        <v>58</v>
      </c>
      <c r="AD119" s="3" t="s">
        <v>647</v>
      </c>
      <c r="AE119" s="3"/>
      <c r="AF119" s="3" t="s">
        <v>119</v>
      </c>
      <c r="AG119" s="3" t="s">
        <v>648</v>
      </c>
      <c r="AH119" s="3" t="s">
        <v>80</v>
      </c>
      <c r="AI119" s="2" t="s">
        <v>598</v>
      </c>
      <c r="AJ119" s="3" t="s">
        <v>599</v>
      </c>
      <c r="AK119" s="3"/>
      <c r="AL119" s="3"/>
      <c r="AM119" s="4"/>
      <c r="AN119" s="6">
        <v>5.024E-2</v>
      </c>
      <c r="AO119" s="6">
        <f t="shared" si="16"/>
        <v>5.2479999999999999E-2</v>
      </c>
      <c r="AP119" s="6"/>
      <c r="AQ119" s="3" t="s">
        <v>123</v>
      </c>
      <c r="AU119" s="21">
        <f t="shared" si="7"/>
        <v>1758.4</v>
      </c>
      <c r="AV119" s="21">
        <f t="shared" si="8"/>
        <v>1836.8</v>
      </c>
      <c r="AX119" s="24">
        <f t="shared" si="9"/>
        <v>2224587.0079999999</v>
      </c>
      <c r="AY119" s="24">
        <f t="shared" si="10"/>
        <v>2323772.4159999997</v>
      </c>
    </row>
    <row r="120" spans="1:51" x14ac:dyDescent="0.6">
      <c r="A120" s="2" t="s">
        <v>644</v>
      </c>
      <c r="B120" s="2" t="s">
        <v>45</v>
      </c>
      <c r="C120" s="3"/>
      <c r="D120" s="3"/>
      <c r="E120" s="3" t="s">
        <v>645</v>
      </c>
      <c r="F120" s="3" t="s">
        <v>646</v>
      </c>
      <c r="G120" s="2" t="s">
        <v>589</v>
      </c>
      <c r="H120" s="3" t="s">
        <v>590</v>
      </c>
      <c r="I120" s="3" t="s">
        <v>50</v>
      </c>
      <c r="J120" s="3" t="s">
        <v>109</v>
      </c>
      <c r="K120" s="2" t="s">
        <v>110</v>
      </c>
      <c r="L120" s="2" t="s">
        <v>110</v>
      </c>
      <c r="M120" s="2" t="s">
        <v>139</v>
      </c>
      <c r="N120" s="3" t="s">
        <v>140</v>
      </c>
      <c r="O120" s="3" t="s">
        <v>141</v>
      </c>
      <c r="P120" s="3" t="s">
        <v>142</v>
      </c>
      <c r="Q120" s="4">
        <v>78000</v>
      </c>
      <c r="R120" s="11" t="s">
        <v>56</v>
      </c>
      <c r="S120" s="5">
        <v>1300.7</v>
      </c>
      <c r="T120" s="6">
        <v>5.2479999999999999E-2</v>
      </c>
      <c r="U120" s="5">
        <v>4093.44</v>
      </c>
      <c r="V120" s="4">
        <v>5324337</v>
      </c>
      <c r="W120" s="4"/>
      <c r="X120" s="3" t="s">
        <v>115</v>
      </c>
      <c r="Y120" s="3" t="s">
        <v>116</v>
      </c>
      <c r="Z120" s="3" t="s">
        <v>88</v>
      </c>
      <c r="AA120" s="3" t="s">
        <v>117</v>
      </c>
      <c r="AB120" s="3" t="s">
        <v>143</v>
      </c>
      <c r="AC120" s="3" t="s">
        <v>58</v>
      </c>
      <c r="AD120" s="3" t="s">
        <v>647</v>
      </c>
      <c r="AE120" s="3"/>
      <c r="AF120" s="3" t="s">
        <v>119</v>
      </c>
      <c r="AG120" s="3" t="s">
        <v>648</v>
      </c>
      <c r="AH120" s="3" t="s">
        <v>80</v>
      </c>
      <c r="AI120" s="2" t="s">
        <v>649</v>
      </c>
      <c r="AJ120" s="3" t="s">
        <v>650</v>
      </c>
      <c r="AK120" s="3"/>
      <c r="AL120" s="3"/>
      <c r="AM120" s="4"/>
      <c r="AN120" s="6">
        <v>5.024E-2</v>
      </c>
      <c r="AO120" s="6">
        <f t="shared" si="16"/>
        <v>5.2479999999999999E-2</v>
      </c>
      <c r="AP120" s="6"/>
      <c r="AQ120" s="3" t="s">
        <v>123</v>
      </c>
      <c r="AU120" s="21">
        <f t="shared" si="7"/>
        <v>3918.72</v>
      </c>
      <c r="AV120" s="21">
        <f t="shared" si="8"/>
        <v>4093.44</v>
      </c>
      <c r="AX120" s="24">
        <f t="shared" si="9"/>
        <v>4957651.0463999994</v>
      </c>
      <c r="AY120" s="24">
        <f t="shared" si="10"/>
        <v>5178692.8127999995</v>
      </c>
    </row>
    <row r="121" spans="1:51" x14ac:dyDescent="0.6">
      <c r="A121" s="2" t="s">
        <v>644</v>
      </c>
      <c r="B121" s="2" t="s">
        <v>45</v>
      </c>
      <c r="C121" s="3"/>
      <c r="D121" s="3"/>
      <c r="E121" s="3" t="s">
        <v>587</v>
      </c>
      <c r="F121" s="3" t="s">
        <v>646</v>
      </c>
      <c r="G121" s="2" t="s">
        <v>589</v>
      </c>
      <c r="H121" s="3" t="s">
        <v>590</v>
      </c>
      <c r="I121" s="3" t="s">
        <v>50</v>
      </c>
      <c r="J121" s="3" t="s">
        <v>109</v>
      </c>
      <c r="K121" s="2" t="s">
        <v>110</v>
      </c>
      <c r="L121" s="2" t="s">
        <v>110</v>
      </c>
      <c r="M121" s="2" t="s">
        <v>150</v>
      </c>
      <c r="N121" s="3" t="s">
        <v>151</v>
      </c>
      <c r="O121" s="3" t="s">
        <v>152</v>
      </c>
      <c r="P121" s="3" t="s">
        <v>153</v>
      </c>
      <c r="Q121" s="4">
        <v>100000</v>
      </c>
      <c r="R121" s="11" t="s">
        <v>56</v>
      </c>
      <c r="S121" s="5">
        <v>1300.7</v>
      </c>
      <c r="T121" s="6">
        <v>2.7E-2</v>
      </c>
      <c r="U121" s="5">
        <v>2700</v>
      </c>
      <c r="V121" s="4">
        <v>3511890</v>
      </c>
      <c r="W121" s="4"/>
      <c r="X121" s="3" t="s">
        <v>115</v>
      </c>
      <c r="Y121" s="3" t="s">
        <v>116</v>
      </c>
      <c r="Z121" s="3" t="s">
        <v>74</v>
      </c>
      <c r="AA121" s="3" t="s">
        <v>148</v>
      </c>
      <c r="AB121" s="3" t="s">
        <v>154</v>
      </c>
      <c r="AC121" s="3" t="s">
        <v>58</v>
      </c>
      <c r="AD121" s="3" t="s">
        <v>647</v>
      </c>
      <c r="AE121" s="3"/>
      <c r="AF121" s="3" t="s">
        <v>119</v>
      </c>
      <c r="AG121" s="3" t="s">
        <v>648</v>
      </c>
      <c r="AH121" s="3" t="s">
        <v>80</v>
      </c>
      <c r="AI121" s="2" t="s">
        <v>598</v>
      </c>
      <c r="AJ121" s="3" t="s">
        <v>599</v>
      </c>
      <c r="AK121" s="3"/>
      <c r="AL121" s="3"/>
      <c r="AM121" s="4"/>
      <c r="AN121" s="6">
        <v>2.4E-2</v>
      </c>
      <c r="AO121" s="6">
        <f t="shared" si="16"/>
        <v>2.7E-2</v>
      </c>
      <c r="AP121" s="6"/>
      <c r="AQ121" s="3" t="s">
        <v>135</v>
      </c>
      <c r="AU121" s="21">
        <f t="shared" si="7"/>
        <v>2400</v>
      </c>
      <c r="AV121" s="21">
        <f t="shared" si="8"/>
        <v>2700</v>
      </c>
      <c r="AX121" s="24">
        <f t="shared" si="9"/>
        <v>3036287.9999999995</v>
      </c>
      <c r="AY121" s="24">
        <f t="shared" si="10"/>
        <v>3415823.9999999995</v>
      </c>
    </row>
    <row r="122" spans="1:51" x14ac:dyDescent="0.6">
      <c r="A122" s="2" t="s">
        <v>657</v>
      </c>
      <c r="B122" s="2" t="s">
        <v>45</v>
      </c>
      <c r="C122" s="3"/>
      <c r="D122" s="3"/>
      <c r="E122" s="3" t="s">
        <v>658</v>
      </c>
      <c r="F122" s="3" t="s">
        <v>659</v>
      </c>
      <c r="G122" s="2" t="s">
        <v>589</v>
      </c>
      <c r="H122" s="3" t="s">
        <v>590</v>
      </c>
      <c r="I122" s="3" t="s">
        <v>50</v>
      </c>
      <c r="J122" s="3" t="s">
        <v>109</v>
      </c>
      <c r="K122" s="2" t="s">
        <v>110</v>
      </c>
      <c r="L122" s="2" t="s">
        <v>110</v>
      </c>
      <c r="M122" s="2" t="s">
        <v>660</v>
      </c>
      <c r="N122" s="3" t="s">
        <v>661</v>
      </c>
      <c r="O122" s="3" t="s">
        <v>662</v>
      </c>
      <c r="P122" s="3" t="s">
        <v>663</v>
      </c>
      <c r="Q122" s="4">
        <v>9000</v>
      </c>
      <c r="R122" s="11" t="s">
        <v>56</v>
      </c>
      <c r="S122" s="5">
        <v>1300.7</v>
      </c>
      <c r="T122" s="6">
        <v>0.06</v>
      </c>
      <c r="U122" s="5">
        <v>540</v>
      </c>
      <c r="V122" s="4">
        <v>702378</v>
      </c>
      <c r="W122" s="4"/>
      <c r="X122" s="3" t="s">
        <v>115</v>
      </c>
      <c r="Y122" s="3" t="s">
        <v>116</v>
      </c>
      <c r="Z122" s="3" t="s">
        <v>88</v>
      </c>
      <c r="AA122" s="3" t="s">
        <v>89</v>
      </c>
      <c r="AB122" s="3" t="s">
        <v>664</v>
      </c>
      <c r="AC122" s="3" t="s">
        <v>58</v>
      </c>
      <c r="AD122" s="3" t="s">
        <v>665</v>
      </c>
      <c r="AE122" s="3"/>
      <c r="AF122" s="3" t="s">
        <v>119</v>
      </c>
      <c r="AG122" s="3" t="s">
        <v>666</v>
      </c>
      <c r="AH122" s="3" t="s">
        <v>80</v>
      </c>
      <c r="AI122" s="2" t="s">
        <v>667</v>
      </c>
      <c r="AJ122" s="3" t="s">
        <v>668</v>
      </c>
      <c r="AK122" s="3"/>
      <c r="AL122" s="3"/>
      <c r="AM122" s="4"/>
      <c r="AN122" s="6">
        <v>3.7999999999999999E-2</v>
      </c>
      <c r="AO122" s="6">
        <f t="shared" si="16"/>
        <v>0.06</v>
      </c>
      <c r="AP122" s="6"/>
      <c r="AQ122" s="3" t="s">
        <v>123</v>
      </c>
      <c r="AU122" s="21">
        <f t="shared" si="7"/>
        <v>342</v>
      </c>
      <c r="AV122" s="21">
        <f t="shared" si="8"/>
        <v>540</v>
      </c>
      <c r="AX122" s="24">
        <f t="shared" si="9"/>
        <v>432671.04</v>
      </c>
      <c r="AY122" s="24">
        <f t="shared" si="10"/>
        <v>683164.79999999993</v>
      </c>
    </row>
    <row r="123" spans="1:51" x14ac:dyDescent="0.6">
      <c r="A123" s="2" t="s">
        <v>669</v>
      </c>
      <c r="B123" s="2" t="s">
        <v>45</v>
      </c>
      <c r="C123" s="3"/>
      <c r="D123" s="3"/>
      <c r="E123" s="3" t="s">
        <v>670</v>
      </c>
      <c r="F123" s="3" t="s">
        <v>671</v>
      </c>
      <c r="G123" s="2" t="s">
        <v>672</v>
      </c>
      <c r="H123" s="3" t="s">
        <v>673</v>
      </c>
      <c r="I123" s="3" t="s">
        <v>50</v>
      </c>
      <c r="J123" s="3" t="s">
        <v>109</v>
      </c>
      <c r="K123" s="2" t="s">
        <v>110</v>
      </c>
      <c r="L123" s="2" t="s">
        <v>110</v>
      </c>
      <c r="M123" s="2" t="s">
        <v>674</v>
      </c>
      <c r="N123" s="3" t="s">
        <v>675</v>
      </c>
      <c r="O123" s="3" t="s">
        <v>676</v>
      </c>
      <c r="P123" s="3" t="s">
        <v>677</v>
      </c>
      <c r="Q123" s="4">
        <v>3000</v>
      </c>
      <c r="R123" s="11" t="s">
        <v>56</v>
      </c>
      <c r="S123" s="5">
        <v>1292.9000000000001</v>
      </c>
      <c r="T123" s="6">
        <v>4.8000000000000001E-2</v>
      </c>
      <c r="U123" s="5">
        <v>144</v>
      </c>
      <c r="V123" s="4">
        <v>186178</v>
      </c>
      <c r="W123" s="4"/>
      <c r="X123" s="3" t="s">
        <v>115</v>
      </c>
      <c r="Y123" s="3" t="s">
        <v>678</v>
      </c>
      <c r="Z123" s="3" t="s">
        <v>88</v>
      </c>
      <c r="AA123" s="3" t="s">
        <v>351</v>
      </c>
      <c r="AB123" s="3" t="s">
        <v>272</v>
      </c>
      <c r="AC123" s="3" t="s">
        <v>58</v>
      </c>
      <c r="AD123" s="3"/>
      <c r="AE123" s="3"/>
      <c r="AF123" s="3" t="s">
        <v>119</v>
      </c>
      <c r="AG123" s="3" t="s">
        <v>679</v>
      </c>
      <c r="AH123" s="3" t="s">
        <v>80</v>
      </c>
      <c r="AI123" s="2" t="s">
        <v>680</v>
      </c>
      <c r="AJ123" s="3" t="s">
        <v>681</v>
      </c>
      <c r="AK123" s="3"/>
      <c r="AL123" s="3"/>
      <c r="AM123" s="4"/>
      <c r="AN123" s="6">
        <v>1.4E-2</v>
      </c>
      <c r="AO123" s="6">
        <f t="shared" si="16"/>
        <v>4.8000000000000001E-2</v>
      </c>
      <c r="AP123" s="6"/>
      <c r="AQ123" s="3" t="s">
        <v>83</v>
      </c>
      <c r="AU123" s="21">
        <f t="shared" si="7"/>
        <v>42</v>
      </c>
      <c r="AV123" s="21">
        <f t="shared" si="8"/>
        <v>144</v>
      </c>
      <c r="AX123" s="24">
        <f t="shared" si="9"/>
        <v>53135.039999999994</v>
      </c>
      <c r="AY123" s="24">
        <f t="shared" si="10"/>
        <v>182177.27999999997</v>
      </c>
    </row>
    <row r="124" spans="1:51" x14ac:dyDescent="0.6">
      <c r="A124" s="2" t="s">
        <v>682</v>
      </c>
      <c r="B124" s="2" t="s">
        <v>239</v>
      </c>
      <c r="C124" s="3"/>
      <c r="D124" s="3"/>
      <c r="E124" s="3" t="s">
        <v>683</v>
      </c>
      <c r="F124" s="3" t="s">
        <v>684</v>
      </c>
      <c r="G124" s="2" t="s">
        <v>685</v>
      </c>
      <c r="H124" s="3" t="s">
        <v>686</v>
      </c>
      <c r="I124" s="3" t="s">
        <v>50</v>
      </c>
      <c r="J124" s="3" t="s">
        <v>687</v>
      </c>
      <c r="K124" s="2" t="s">
        <v>347</v>
      </c>
      <c r="L124" s="2" t="s">
        <v>244</v>
      </c>
      <c r="M124" s="2" t="s">
        <v>688</v>
      </c>
      <c r="N124" s="3" t="s">
        <v>689</v>
      </c>
      <c r="O124" s="3" t="s">
        <v>690</v>
      </c>
      <c r="P124" s="3" t="s">
        <v>691</v>
      </c>
      <c r="Q124" s="4">
        <v>3000</v>
      </c>
      <c r="R124" s="11"/>
      <c r="S124" s="5">
        <v>0</v>
      </c>
      <c r="T124" s="6">
        <v>22</v>
      </c>
      <c r="U124" s="5">
        <v>0</v>
      </c>
      <c r="V124" s="14">
        <v>66000</v>
      </c>
      <c r="W124" s="4">
        <v>6600</v>
      </c>
      <c r="X124" s="3" t="s">
        <v>115</v>
      </c>
      <c r="Y124" s="3" t="s">
        <v>692</v>
      </c>
      <c r="Z124" s="3" t="s">
        <v>88</v>
      </c>
      <c r="AA124" s="3" t="s">
        <v>89</v>
      </c>
      <c r="AB124" s="3" t="s">
        <v>272</v>
      </c>
      <c r="AC124" s="3" t="s">
        <v>248</v>
      </c>
      <c r="AD124" s="3"/>
      <c r="AE124" s="3"/>
      <c r="AF124" s="3" t="s">
        <v>353</v>
      </c>
      <c r="AG124" s="3" t="s">
        <v>693</v>
      </c>
      <c r="AH124" s="3" t="s">
        <v>80</v>
      </c>
      <c r="AI124" s="2" t="s">
        <v>694</v>
      </c>
      <c r="AJ124" s="3" t="s">
        <v>695</v>
      </c>
      <c r="AK124" s="3"/>
      <c r="AL124" s="3"/>
      <c r="AM124" s="4"/>
      <c r="AN124" s="6">
        <v>1.4E-2</v>
      </c>
      <c r="AO124" s="17">
        <f>T124/$AR$1</f>
        <v>1.7389654736309601E-2</v>
      </c>
      <c r="AP124" s="6"/>
      <c r="AQ124" s="3" t="s">
        <v>83</v>
      </c>
      <c r="AU124" s="21">
        <f t="shared" si="7"/>
        <v>42</v>
      </c>
      <c r="AV124" s="21">
        <f t="shared" si="8"/>
        <v>52.168964208928806</v>
      </c>
      <c r="AX124" s="24">
        <f t="shared" si="9"/>
        <v>53135.039999999994</v>
      </c>
      <c r="AY124" s="24">
        <f t="shared" si="10"/>
        <v>66000</v>
      </c>
    </row>
    <row r="125" spans="1:51" x14ac:dyDescent="0.6">
      <c r="A125" s="2" t="s">
        <v>696</v>
      </c>
      <c r="B125" s="2" t="s">
        <v>45</v>
      </c>
      <c r="C125" s="3"/>
      <c r="D125" s="3"/>
      <c r="E125" s="3" t="s">
        <v>697</v>
      </c>
      <c r="F125" s="3" t="s">
        <v>698</v>
      </c>
      <c r="G125" s="2" t="s">
        <v>224</v>
      </c>
      <c r="H125" s="3" t="s">
        <v>225</v>
      </c>
      <c r="I125" s="3" t="s">
        <v>50</v>
      </c>
      <c r="J125" s="3" t="s">
        <v>161</v>
      </c>
      <c r="K125" s="2" t="s">
        <v>110</v>
      </c>
      <c r="L125" s="2" t="s">
        <v>110</v>
      </c>
      <c r="M125" s="2" t="s">
        <v>699</v>
      </c>
      <c r="N125" s="3" t="s">
        <v>700</v>
      </c>
      <c r="O125" s="3" t="s">
        <v>701</v>
      </c>
      <c r="P125" s="3" t="s">
        <v>702</v>
      </c>
      <c r="Q125" s="4">
        <v>4000</v>
      </c>
      <c r="R125" s="11" t="s">
        <v>56</v>
      </c>
      <c r="S125" s="5">
        <v>1291.7</v>
      </c>
      <c r="T125" s="6">
        <v>9.5000000000000001E-2</v>
      </c>
      <c r="U125" s="5">
        <v>380</v>
      </c>
      <c r="V125" s="4">
        <v>490846</v>
      </c>
      <c r="W125" s="4"/>
      <c r="X125" s="3" t="s">
        <v>115</v>
      </c>
      <c r="Y125" s="3" t="s">
        <v>225</v>
      </c>
      <c r="Z125" s="3" t="s">
        <v>74</v>
      </c>
      <c r="AA125" s="3" t="s">
        <v>75</v>
      </c>
      <c r="AB125" s="3" t="s">
        <v>703</v>
      </c>
      <c r="AC125" s="3" t="s">
        <v>58</v>
      </c>
      <c r="AD125" s="3" t="s">
        <v>492</v>
      </c>
      <c r="AE125" s="3" t="s">
        <v>201</v>
      </c>
      <c r="AF125" s="3" t="s">
        <v>119</v>
      </c>
      <c r="AG125" s="3" t="s">
        <v>704</v>
      </c>
      <c r="AH125" s="3" t="s">
        <v>80</v>
      </c>
      <c r="AI125" s="2" t="s">
        <v>705</v>
      </c>
      <c r="AJ125" s="3" t="s">
        <v>706</v>
      </c>
      <c r="AK125" s="3"/>
      <c r="AL125" s="3"/>
      <c r="AM125" s="4"/>
      <c r="AN125" s="6">
        <v>4.8000000000000001E-2</v>
      </c>
      <c r="AO125" s="6">
        <f>T125</f>
        <v>9.5000000000000001E-2</v>
      </c>
      <c r="AP125" s="6"/>
      <c r="AQ125" s="3" t="s">
        <v>135</v>
      </c>
      <c r="AU125" s="21">
        <f t="shared" si="7"/>
        <v>192</v>
      </c>
      <c r="AV125" s="21">
        <f t="shared" si="8"/>
        <v>380</v>
      </c>
      <c r="AX125" s="24">
        <f t="shared" si="9"/>
        <v>242903.03999999998</v>
      </c>
      <c r="AY125" s="24">
        <f t="shared" si="10"/>
        <v>480745.6</v>
      </c>
    </row>
    <row r="126" spans="1:51" x14ac:dyDescent="0.6">
      <c r="A126" s="2" t="s">
        <v>707</v>
      </c>
      <c r="B126" s="2" t="s">
        <v>239</v>
      </c>
      <c r="C126" s="3"/>
      <c r="D126" s="3"/>
      <c r="E126" s="3" t="s">
        <v>708</v>
      </c>
      <c r="F126" s="3" t="s">
        <v>709</v>
      </c>
      <c r="G126" s="2" t="s">
        <v>459</v>
      </c>
      <c r="H126" s="3" t="s">
        <v>460</v>
      </c>
      <c r="I126" s="3" t="s">
        <v>50</v>
      </c>
      <c r="J126" s="3" t="s">
        <v>161</v>
      </c>
      <c r="K126" s="2" t="s">
        <v>347</v>
      </c>
      <c r="L126" s="2" t="s">
        <v>461</v>
      </c>
      <c r="M126" s="2" t="s">
        <v>710</v>
      </c>
      <c r="N126" s="3" t="s">
        <v>711</v>
      </c>
      <c r="O126" s="3"/>
      <c r="P126" s="3" t="s">
        <v>475</v>
      </c>
      <c r="Q126" s="4">
        <v>2400</v>
      </c>
      <c r="R126" s="11"/>
      <c r="S126" s="5">
        <v>0</v>
      </c>
      <c r="T126" s="6">
        <v>180</v>
      </c>
      <c r="U126" s="5">
        <v>0</v>
      </c>
      <c r="V126" s="14">
        <v>432000</v>
      </c>
      <c r="W126" s="4">
        <v>43200</v>
      </c>
      <c r="X126" s="3" t="s">
        <v>115</v>
      </c>
      <c r="Y126" s="3" t="s">
        <v>465</v>
      </c>
      <c r="Z126" s="3" t="s">
        <v>88</v>
      </c>
      <c r="AA126" s="3" t="s">
        <v>117</v>
      </c>
      <c r="AB126" s="3" t="s">
        <v>712</v>
      </c>
      <c r="AC126" s="3" t="s">
        <v>248</v>
      </c>
      <c r="AD126" s="3"/>
      <c r="AE126" s="3" t="s">
        <v>713</v>
      </c>
      <c r="AF126" s="3" t="s">
        <v>353</v>
      </c>
      <c r="AG126" s="3" t="s">
        <v>714</v>
      </c>
      <c r="AH126" s="3" t="s">
        <v>80</v>
      </c>
      <c r="AI126" s="2" t="s">
        <v>715</v>
      </c>
      <c r="AJ126" s="3" t="s">
        <v>716</v>
      </c>
      <c r="AK126" s="3"/>
      <c r="AL126" s="3"/>
      <c r="AM126" s="4"/>
      <c r="AN126" s="6">
        <v>0.12</v>
      </c>
      <c r="AO126" s="17">
        <f t="shared" ref="AO126:AO141" si="17">T126/$AR$1</f>
        <v>0.14227899329707855</v>
      </c>
      <c r="AP126" s="6"/>
      <c r="AQ126" s="3" t="s">
        <v>83</v>
      </c>
      <c r="AU126" s="21">
        <f t="shared" si="7"/>
        <v>288</v>
      </c>
      <c r="AV126" s="21">
        <f t="shared" si="8"/>
        <v>341.46958391298853</v>
      </c>
      <c r="AX126" s="24">
        <f t="shared" si="9"/>
        <v>364354.55999999994</v>
      </c>
      <c r="AY126" s="24">
        <f t="shared" si="10"/>
        <v>432000</v>
      </c>
    </row>
    <row r="127" spans="1:51" x14ac:dyDescent="0.6">
      <c r="A127" s="2" t="s">
        <v>707</v>
      </c>
      <c r="B127" s="2" t="s">
        <v>239</v>
      </c>
      <c r="C127" s="3"/>
      <c r="D127" s="3"/>
      <c r="E127" s="3" t="s">
        <v>708</v>
      </c>
      <c r="F127" s="3" t="s">
        <v>709</v>
      </c>
      <c r="G127" s="2" t="s">
        <v>459</v>
      </c>
      <c r="H127" s="3" t="s">
        <v>460</v>
      </c>
      <c r="I127" s="3" t="s">
        <v>50</v>
      </c>
      <c r="J127" s="3" t="s">
        <v>161</v>
      </c>
      <c r="K127" s="2" t="s">
        <v>347</v>
      </c>
      <c r="L127" s="2" t="s">
        <v>461</v>
      </c>
      <c r="M127" s="2" t="s">
        <v>717</v>
      </c>
      <c r="N127" s="3" t="s">
        <v>718</v>
      </c>
      <c r="O127" s="3"/>
      <c r="P127" s="3" t="s">
        <v>475</v>
      </c>
      <c r="Q127" s="4">
        <v>2400</v>
      </c>
      <c r="R127" s="11"/>
      <c r="S127" s="5">
        <v>0</v>
      </c>
      <c r="T127" s="6">
        <v>160</v>
      </c>
      <c r="U127" s="5">
        <v>0</v>
      </c>
      <c r="V127" s="14">
        <v>384000</v>
      </c>
      <c r="W127" s="4">
        <v>38400</v>
      </c>
      <c r="X127" s="3" t="s">
        <v>115</v>
      </c>
      <c r="Y127" s="3" t="s">
        <v>465</v>
      </c>
      <c r="Z127" s="3" t="s">
        <v>88</v>
      </c>
      <c r="AA127" s="3" t="s">
        <v>117</v>
      </c>
      <c r="AB127" s="3" t="s">
        <v>712</v>
      </c>
      <c r="AC127" s="3" t="s">
        <v>248</v>
      </c>
      <c r="AD127" s="3"/>
      <c r="AE127" s="3" t="s">
        <v>713</v>
      </c>
      <c r="AF127" s="3" t="s">
        <v>353</v>
      </c>
      <c r="AG127" s="3" t="s">
        <v>714</v>
      </c>
      <c r="AH127" s="3" t="s">
        <v>80</v>
      </c>
      <c r="AI127" s="2" t="s">
        <v>715</v>
      </c>
      <c r="AJ127" s="3" t="s">
        <v>716</v>
      </c>
      <c r="AK127" s="3"/>
      <c r="AL127" s="3"/>
      <c r="AM127" s="4"/>
      <c r="AN127" s="6">
        <v>0.12</v>
      </c>
      <c r="AO127" s="17">
        <f t="shared" si="17"/>
        <v>0.12647021626406982</v>
      </c>
      <c r="AP127" s="6"/>
      <c r="AQ127" s="3" t="s">
        <v>83</v>
      </c>
      <c r="AU127" s="21">
        <f t="shared" si="7"/>
        <v>288</v>
      </c>
      <c r="AV127" s="21">
        <f t="shared" si="8"/>
        <v>303.52851903376757</v>
      </c>
      <c r="AX127" s="24">
        <f t="shared" si="9"/>
        <v>364354.55999999994</v>
      </c>
      <c r="AY127" s="24">
        <f t="shared" si="10"/>
        <v>384000</v>
      </c>
    </row>
    <row r="128" spans="1:51" x14ac:dyDescent="0.6">
      <c r="A128" s="2" t="s">
        <v>707</v>
      </c>
      <c r="B128" s="2" t="s">
        <v>239</v>
      </c>
      <c r="C128" s="3"/>
      <c r="D128" s="3"/>
      <c r="E128" s="3" t="s">
        <v>719</v>
      </c>
      <c r="F128" s="3" t="s">
        <v>709</v>
      </c>
      <c r="G128" s="2" t="s">
        <v>459</v>
      </c>
      <c r="H128" s="3" t="s">
        <v>460</v>
      </c>
      <c r="I128" s="3" t="s">
        <v>50</v>
      </c>
      <c r="J128" s="3" t="s">
        <v>161</v>
      </c>
      <c r="K128" s="2" t="s">
        <v>347</v>
      </c>
      <c r="L128" s="2" t="s">
        <v>461</v>
      </c>
      <c r="M128" s="2" t="s">
        <v>720</v>
      </c>
      <c r="N128" s="3" t="s">
        <v>721</v>
      </c>
      <c r="O128" s="3"/>
      <c r="P128" s="3" t="s">
        <v>475</v>
      </c>
      <c r="Q128" s="4">
        <v>2000</v>
      </c>
      <c r="R128" s="11"/>
      <c r="S128" s="5">
        <v>0</v>
      </c>
      <c r="T128" s="6">
        <v>95</v>
      </c>
      <c r="U128" s="5">
        <v>0</v>
      </c>
      <c r="V128" s="14">
        <v>190000</v>
      </c>
      <c r="W128" s="4">
        <v>19000</v>
      </c>
      <c r="X128" s="3" t="s">
        <v>115</v>
      </c>
      <c r="Y128" s="3" t="s">
        <v>465</v>
      </c>
      <c r="Z128" s="3" t="s">
        <v>88</v>
      </c>
      <c r="AA128" s="3" t="s">
        <v>89</v>
      </c>
      <c r="AB128" s="3" t="s">
        <v>386</v>
      </c>
      <c r="AC128" s="3" t="s">
        <v>248</v>
      </c>
      <c r="AD128" s="3"/>
      <c r="AE128" s="3" t="s">
        <v>722</v>
      </c>
      <c r="AF128" s="3" t="s">
        <v>353</v>
      </c>
      <c r="AG128" s="3" t="s">
        <v>714</v>
      </c>
      <c r="AH128" s="3" t="s">
        <v>80</v>
      </c>
      <c r="AI128" s="2" t="s">
        <v>723</v>
      </c>
      <c r="AJ128" s="3" t="s">
        <v>724</v>
      </c>
      <c r="AK128" s="3"/>
      <c r="AL128" s="3"/>
      <c r="AM128" s="4"/>
      <c r="AN128" s="6">
        <v>5.1999999999999998E-2</v>
      </c>
      <c r="AO128" s="17">
        <f t="shared" si="17"/>
        <v>7.5091690906791464E-2</v>
      </c>
      <c r="AP128" s="6"/>
      <c r="AQ128" s="3" t="s">
        <v>123</v>
      </c>
      <c r="AU128" s="21">
        <f t="shared" si="7"/>
        <v>104</v>
      </c>
      <c r="AV128" s="21">
        <f t="shared" si="8"/>
        <v>150.18338181358294</v>
      </c>
      <c r="AX128" s="24">
        <f t="shared" si="9"/>
        <v>131572.47999999998</v>
      </c>
      <c r="AY128" s="24">
        <f t="shared" si="10"/>
        <v>190000.00000000003</v>
      </c>
    </row>
    <row r="129" spans="1:51" x14ac:dyDescent="0.6">
      <c r="A129" s="2" t="s">
        <v>707</v>
      </c>
      <c r="B129" s="2" t="s">
        <v>239</v>
      </c>
      <c r="C129" s="3"/>
      <c r="D129" s="3"/>
      <c r="E129" s="3" t="s">
        <v>708</v>
      </c>
      <c r="F129" s="3" t="s">
        <v>709</v>
      </c>
      <c r="G129" s="2" t="s">
        <v>459</v>
      </c>
      <c r="H129" s="3" t="s">
        <v>460</v>
      </c>
      <c r="I129" s="3" t="s">
        <v>50</v>
      </c>
      <c r="J129" s="3" t="s">
        <v>161</v>
      </c>
      <c r="K129" s="2" t="s">
        <v>347</v>
      </c>
      <c r="L129" s="2" t="s">
        <v>461</v>
      </c>
      <c r="M129" s="2" t="s">
        <v>725</v>
      </c>
      <c r="N129" s="3" t="s">
        <v>726</v>
      </c>
      <c r="O129" s="3"/>
      <c r="P129" s="3" t="s">
        <v>727</v>
      </c>
      <c r="Q129" s="4">
        <v>2800</v>
      </c>
      <c r="R129" s="11"/>
      <c r="S129" s="5">
        <v>0</v>
      </c>
      <c r="T129" s="6">
        <v>150</v>
      </c>
      <c r="U129" s="5">
        <v>0</v>
      </c>
      <c r="V129" s="14">
        <v>420000</v>
      </c>
      <c r="W129" s="4">
        <v>42000</v>
      </c>
      <c r="X129" s="3" t="s">
        <v>115</v>
      </c>
      <c r="Y129" s="3" t="s">
        <v>465</v>
      </c>
      <c r="Z129" s="3" t="s">
        <v>88</v>
      </c>
      <c r="AA129" s="3" t="s">
        <v>117</v>
      </c>
      <c r="AB129" s="3" t="s">
        <v>728</v>
      </c>
      <c r="AC129" s="3" t="s">
        <v>248</v>
      </c>
      <c r="AD129" s="3"/>
      <c r="AE129" s="3" t="s">
        <v>713</v>
      </c>
      <c r="AF129" s="3" t="s">
        <v>353</v>
      </c>
      <c r="AG129" s="3" t="s">
        <v>714</v>
      </c>
      <c r="AH129" s="3" t="s">
        <v>80</v>
      </c>
      <c r="AI129" s="2" t="s">
        <v>715</v>
      </c>
      <c r="AJ129" s="3" t="s">
        <v>716</v>
      </c>
      <c r="AK129" s="3"/>
      <c r="AL129" s="3"/>
      <c r="AM129" s="4"/>
      <c r="AN129" s="6">
        <v>0.11</v>
      </c>
      <c r="AO129" s="17">
        <f t="shared" si="17"/>
        <v>0.11856582774756545</v>
      </c>
      <c r="AP129" s="6"/>
      <c r="AQ129" s="3" t="s">
        <v>123</v>
      </c>
      <c r="AU129" s="21">
        <f t="shared" si="7"/>
        <v>308</v>
      </c>
      <c r="AV129" s="21">
        <f t="shared" si="8"/>
        <v>331.98431769318324</v>
      </c>
      <c r="AX129" s="24">
        <f t="shared" si="9"/>
        <v>389656.95999999996</v>
      </c>
      <c r="AY129" s="24">
        <f t="shared" si="10"/>
        <v>419999.99999999994</v>
      </c>
    </row>
    <row r="130" spans="1:51" x14ac:dyDescent="0.6">
      <c r="A130" s="2" t="s">
        <v>707</v>
      </c>
      <c r="B130" s="2" t="s">
        <v>239</v>
      </c>
      <c r="C130" s="3"/>
      <c r="D130" s="3"/>
      <c r="E130" s="3" t="s">
        <v>708</v>
      </c>
      <c r="F130" s="3" t="s">
        <v>709</v>
      </c>
      <c r="G130" s="2" t="s">
        <v>459</v>
      </c>
      <c r="H130" s="3" t="s">
        <v>460</v>
      </c>
      <c r="I130" s="3" t="s">
        <v>50</v>
      </c>
      <c r="J130" s="3" t="s">
        <v>161</v>
      </c>
      <c r="K130" s="2" t="s">
        <v>347</v>
      </c>
      <c r="L130" s="2" t="s">
        <v>461</v>
      </c>
      <c r="M130" s="2" t="s">
        <v>729</v>
      </c>
      <c r="N130" s="3" t="s">
        <v>730</v>
      </c>
      <c r="O130" s="3"/>
      <c r="P130" s="3" t="s">
        <v>727</v>
      </c>
      <c r="Q130" s="4">
        <v>2800</v>
      </c>
      <c r="R130" s="11"/>
      <c r="S130" s="5">
        <v>0</v>
      </c>
      <c r="T130" s="6">
        <v>130</v>
      </c>
      <c r="U130" s="5">
        <v>0</v>
      </c>
      <c r="V130" s="14">
        <v>364000</v>
      </c>
      <c r="W130" s="4">
        <v>36400</v>
      </c>
      <c r="X130" s="3" t="s">
        <v>115</v>
      </c>
      <c r="Y130" s="3" t="s">
        <v>465</v>
      </c>
      <c r="Z130" s="3" t="s">
        <v>88</v>
      </c>
      <c r="AA130" s="3" t="s">
        <v>117</v>
      </c>
      <c r="AB130" s="3" t="s">
        <v>731</v>
      </c>
      <c r="AC130" s="3" t="s">
        <v>248</v>
      </c>
      <c r="AD130" s="3"/>
      <c r="AE130" s="3" t="s">
        <v>713</v>
      </c>
      <c r="AF130" s="3" t="s">
        <v>353</v>
      </c>
      <c r="AG130" s="3" t="s">
        <v>714</v>
      </c>
      <c r="AH130" s="3" t="s">
        <v>80</v>
      </c>
      <c r="AI130" s="2" t="s">
        <v>715</v>
      </c>
      <c r="AJ130" s="3" t="s">
        <v>716</v>
      </c>
      <c r="AK130" s="3"/>
      <c r="AL130" s="3"/>
      <c r="AM130" s="4"/>
      <c r="AN130" s="6">
        <v>7.0000000000000007E-2</v>
      </c>
      <c r="AO130" s="17">
        <f t="shared" si="17"/>
        <v>0.10275705071455674</v>
      </c>
      <c r="AP130" s="6"/>
      <c r="AQ130" s="3" t="s">
        <v>123</v>
      </c>
      <c r="AU130" s="21">
        <f t="shared" si="7"/>
        <v>196.00000000000003</v>
      </c>
      <c r="AV130" s="21">
        <f t="shared" si="8"/>
        <v>287.71974200075886</v>
      </c>
      <c r="AX130" s="24">
        <f t="shared" si="9"/>
        <v>247963.52000000002</v>
      </c>
      <c r="AY130" s="24">
        <f t="shared" si="10"/>
        <v>364000</v>
      </c>
    </row>
    <row r="131" spans="1:51" x14ac:dyDescent="0.6">
      <c r="A131" s="2" t="s">
        <v>707</v>
      </c>
      <c r="B131" s="2" t="s">
        <v>239</v>
      </c>
      <c r="C131" s="3"/>
      <c r="D131" s="3"/>
      <c r="E131" s="3" t="s">
        <v>708</v>
      </c>
      <c r="F131" s="3" t="s">
        <v>709</v>
      </c>
      <c r="G131" s="2" t="s">
        <v>459</v>
      </c>
      <c r="H131" s="3" t="s">
        <v>460</v>
      </c>
      <c r="I131" s="3" t="s">
        <v>50</v>
      </c>
      <c r="J131" s="3" t="s">
        <v>161</v>
      </c>
      <c r="K131" s="2" t="s">
        <v>347</v>
      </c>
      <c r="L131" s="2" t="s">
        <v>461</v>
      </c>
      <c r="M131" s="2" t="s">
        <v>732</v>
      </c>
      <c r="N131" s="3" t="s">
        <v>733</v>
      </c>
      <c r="O131" s="3"/>
      <c r="P131" s="3" t="s">
        <v>734</v>
      </c>
      <c r="Q131" s="4">
        <v>3000</v>
      </c>
      <c r="R131" s="11"/>
      <c r="S131" s="5">
        <v>0</v>
      </c>
      <c r="T131" s="6">
        <v>100</v>
      </c>
      <c r="U131" s="5">
        <v>0</v>
      </c>
      <c r="V131" s="14">
        <v>300000</v>
      </c>
      <c r="W131" s="4">
        <v>30000</v>
      </c>
      <c r="X131" s="3" t="s">
        <v>115</v>
      </c>
      <c r="Y131" s="3" t="s">
        <v>465</v>
      </c>
      <c r="Z131" s="3" t="s">
        <v>88</v>
      </c>
      <c r="AA131" s="3" t="s">
        <v>117</v>
      </c>
      <c r="AB131" s="3" t="s">
        <v>735</v>
      </c>
      <c r="AC131" s="3" t="s">
        <v>248</v>
      </c>
      <c r="AD131" s="3"/>
      <c r="AE131" s="3" t="s">
        <v>713</v>
      </c>
      <c r="AF131" s="3" t="s">
        <v>353</v>
      </c>
      <c r="AG131" s="3" t="s">
        <v>714</v>
      </c>
      <c r="AH131" s="3" t="s">
        <v>80</v>
      </c>
      <c r="AI131" s="2" t="s">
        <v>715</v>
      </c>
      <c r="AJ131" s="3" t="s">
        <v>716</v>
      </c>
      <c r="AK131" s="3"/>
      <c r="AL131" s="3"/>
      <c r="AM131" s="4"/>
      <c r="AN131" s="6">
        <v>6.5000000000000002E-2</v>
      </c>
      <c r="AO131" s="17">
        <f t="shared" si="17"/>
        <v>7.904388516504364E-2</v>
      </c>
      <c r="AP131" s="6"/>
      <c r="AQ131" s="3" t="s">
        <v>123</v>
      </c>
      <c r="AU131" s="21">
        <f t="shared" si="7"/>
        <v>195</v>
      </c>
      <c r="AV131" s="21">
        <f t="shared" si="8"/>
        <v>237.13165549513093</v>
      </c>
      <c r="AX131" s="24">
        <f t="shared" si="9"/>
        <v>246698.39999999997</v>
      </c>
      <c r="AY131" s="24">
        <f t="shared" si="10"/>
        <v>300000</v>
      </c>
    </row>
    <row r="132" spans="1:51" x14ac:dyDescent="0.6">
      <c r="A132" s="2" t="s">
        <v>707</v>
      </c>
      <c r="B132" s="2" t="s">
        <v>239</v>
      </c>
      <c r="C132" s="3"/>
      <c r="D132" s="3"/>
      <c r="E132" s="3" t="s">
        <v>719</v>
      </c>
      <c r="F132" s="3" t="s">
        <v>709</v>
      </c>
      <c r="G132" s="2" t="s">
        <v>459</v>
      </c>
      <c r="H132" s="3" t="s">
        <v>460</v>
      </c>
      <c r="I132" s="3" t="s">
        <v>50</v>
      </c>
      <c r="J132" s="3" t="s">
        <v>161</v>
      </c>
      <c r="K132" s="2" t="s">
        <v>347</v>
      </c>
      <c r="L132" s="2" t="s">
        <v>461</v>
      </c>
      <c r="M132" s="2" t="s">
        <v>736</v>
      </c>
      <c r="N132" s="3" t="s">
        <v>737</v>
      </c>
      <c r="O132" s="3"/>
      <c r="P132" s="3" t="s">
        <v>475</v>
      </c>
      <c r="Q132" s="4">
        <v>2000</v>
      </c>
      <c r="R132" s="11"/>
      <c r="S132" s="5">
        <v>0</v>
      </c>
      <c r="T132" s="6">
        <v>90</v>
      </c>
      <c r="U132" s="5">
        <v>0</v>
      </c>
      <c r="V132" s="14">
        <v>180000</v>
      </c>
      <c r="W132" s="4">
        <v>18000</v>
      </c>
      <c r="X132" s="3" t="s">
        <v>115</v>
      </c>
      <c r="Y132" s="3" t="s">
        <v>465</v>
      </c>
      <c r="Z132" s="3" t="s">
        <v>88</v>
      </c>
      <c r="AA132" s="3" t="s">
        <v>89</v>
      </c>
      <c r="AB132" s="3" t="s">
        <v>507</v>
      </c>
      <c r="AC132" s="3" t="s">
        <v>248</v>
      </c>
      <c r="AD132" s="3"/>
      <c r="AE132" s="3" t="s">
        <v>722</v>
      </c>
      <c r="AF132" s="3" t="s">
        <v>353</v>
      </c>
      <c r="AG132" s="3" t="s">
        <v>714</v>
      </c>
      <c r="AH132" s="3" t="s">
        <v>80</v>
      </c>
      <c r="AI132" s="2" t="s">
        <v>723</v>
      </c>
      <c r="AJ132" s="3" t="s">
        <v>724</v>
      </c>
      <c r="AK132" s="3"/>
      <c r="AL132" s="3"/>
      <c r="AM132" s="4"/>
      <c r="AN132" s="6">
        <v>5.1999999999999998E-2</v>
      </c>
      <c r="AO132" s="17">
        <f t="shared" si="17"/>
        <v>7.1139496648539274E-2</v>
      </c>
      <c r="AP132" s="6"/>
      <c r="AQ132" s="3" t="s">
        <v>123</v>
      </c>
      <c r="AU132" s="21">
        <f t="shared" ref="AU132:AU195" si="18">AN132*Q132</f>
        <v>104</v>
      </c>
      <c r="AV132" s="21">
        <f t="shared" ref="AV132:AV195" si="19">AO132*Q132</f>
        <v>142.27899329707856</v>
      </c>
      <c r="AX132" s="24">
        <f t="shared" ref="AX132:AX195" si="20">AU132*$AR$1</f>
        <v>131572.47999999998</v>
      </c>
      <c r="AY132" s="24">
        <f t="shared" ref="AY132:AY195" si="21">AV132*$AR$1</f>
        <v>180000</v>
      </c>
    </row>
    <row r="133" spans="1:51" x14ac:dyDescent="0.6">
      <c r="A133" s="2" t="s">
        <v>738</v>
      </c>
      <c r="B133" s="2" t="s">
        <v>239</v>
      </c>
      <c r="C133" s="3"/>
      <c r="D133" s="3"/>
      <c r="E133" s="3" t="s">
        <v>739</v>
      </c>
      <c r="F133" s="3" t="s">
        <v>740</v>
      </c>
      <c r="G133" s="2" t="s">
        <v>741</v>
      </c>
      <c r="H133" s="3" t="s">
        <v>742</v>
      </c>
      <c r="I133" s="3" t="s">
        <v>50</v>
      </c>
      <c r="J133" s="3" t="s">
        <v>161</v>
      </c>
      <c r="K133" s="2" t="s">
        <v>347</v>
      </c>
      <c r="L133" s="2" t="s">
        <v>461</v>
      </c>
      <c r="M133" s="2" t="s">
        <v>743</v>
      </c>
      <c r="N133" s="3" t="s">
        <v>744</v>
      </c>
      <c r="O133" s="3"/>
      <c r="P133" s="3" t="s">
        <v>745</v>
      </c>
      <c r="Q133" s="4">
        <v>40800</v>
      </c>
      <c r="R133" s="11"/>
      <c r="S133" s="5">
        <v>0</v>
      </c>
      <c r="T133" s="6">
        <v>229</v>
      </c>
      <c r="U133" s="5">
        <v>0</v>
      </c>
      <c r="V133" s="14">
        <v>9343200</v>
      </c>
      <c r="W133" s="4">
        <v>934320</v>
      </c>
      <c r="X133" s="3" t="s">
        <v>115</v>
      </c>
      <c r="Y133" s="3" t="s">
        <v>745</v>
      </c>
      <c r="Z133" s="3" t="s">
        <v>88</v>
      </c>
      <c r="AA133" s="3" t="s">
        <v>117</v>
      </c>
      <c r="AB133" s="3" t="s">
        <v>179</v>
      </c>
      <c r="AC133" s="3" t="s">
        <v>248</v>
      </c>
      <c r="AD133" s="3"/>
      <c r="AE133" s="3" t="s">
        <v>746</v>
      </c>
      <c r="AF133" s="3" t="s">
        <v>353</v>
      </c>
      <c r="AG133" s="3" t="s">
        <v>747</v>
      </c>
      <c r="AH133" s="3" t="s">
        <v>80</v>
      </c>
      <c r="AI133" s="2" t="s">
        <v>748</v>
      </c>
      <c r="AJ133" s="3" t="s">
        <v>749</v>
      </c>
      <c r="AK133" s="3"/>
      <c r="AL133" s="3"/>
      <c r="AM133" s="4"/>
      <c r="AN133" s="6">
        <v>0.17699999999999999</v>
      </c>
      <c r="AO133" s="17">
        <f t="shared" si="17"/>
        <v>0.18101049702794994</v>
      </c>
      <c r="AP133" s="6"/>
      <c r="AQ133" s="3" t="s">
        <v>123</v>
      </c>
      <c r="AU133" s="21">
        <f t="shared" si="18"/>
        <v>7221.5999999999995</v>
      </c>
      <c r="AV133" s="21">
        <f t="shared" si="19"/>
        <v>7385.2282787403574</v>
      </c>
      <c r="AX133" s="24">
        <f t="shared" si="20"/>
        <v>9136190.5919999983</v>
      </c>
      <c r="AY133" s="24">
        <f t="shared" si="21"/>
        <v>9343200</v>
      </c>
    </row>
    <row r="134" spans="1:51" x14ac:dyDescent="0.6">
      <c r="A134" s="2" t="s">
        <v>738</v>
      </c>
      <c r="B134" s="2" t="s">
        <v>239</v>
      </c>
      <c r="C134" s="3"/>
      <c r="D134" s="3"/>
      <c r="E134" s="3" t="s">
        <v>750</v>
      </c>
      <c r="F134" s="3" t="s">
        <v>740</v>
      </c>
      <c r="G134" s="2" t="s">
        <v>741</v>
      </c>
      <c r="H134" s="3" t="s">
        <v>742</v>
      </c>
      <c r="I134" s="3" t="s">
        <v>50</v>
      </c>
      <c r="J134" s="3" t="s">
        <v>161</v>
      </c>
      <c r="K134" s="2" t="s">
        <v>347</v>
      </c>
      <c r="L134" s="2" t="s">
        <v>461</v>
      </c>
      <c r="M134" s="2" t="s">
        <v>462</v>
      </c>
      <c r="N134" s="3" t="s">
        <v>463</v>
      </c>
      <c r="O134" s="3"/>
      <c r="P134" s="3" t="s">
        <v>464</v>
      </c>
      <c r="Q134" s="4">
        <v>65000</v>
      </c>
      <c r="R134" s="11"/>
      <c r="S134" s="5">
        <v>0</v>
      </c>
      <c r="T134" s="6">
        <v>77</v>
      </c>
      <c r="U134" s="5">
        <v>0</v>
      </c>
      <c r="V134" s="14">
        <v>5005000</v>
      </c>
      <c r="W134" s="4">
        <v>500500</v>
      </c>
      <c r="X134" s="3" t="s">
        <v>115</v>
      </c>
      <c r="Y134" s="3" t="s">
        <v>745</v>
      </c>
      <c r="Z134" s="3" t="s">
        <v>466</v>
      </c>
      <c r="AA134" s="3" t="s">
        <v>467</v>
      </c>
      <c r="AB134" s="3" t="s">
        <v>468</v>
      </c>
      <c r="AC134" s="3" t="s">
        <v>248</v>
      </c>
      <c r="AD134" s="3"/>
      <c r="AE134" s="3" t="s">
        <v>751</v>
      </c>
      <c r="AF134" s="3" t="s">
        <v>353</v>
      </c>
      <c r="AG134" s="3" t="s">
        <v>747</v>
      </c>
      <c r="AH134" s="3" t="s">
        <v>80</v>
      </c>
      <c r="AI134" s="2" t="s">
        <v>752</v>
      </c>
      <c r="AJ134" s="3" t="s">
        <v>753</v>
      </c>
      <c r="AK134" s="3"/>
      <c r="AL134" s="3"/>
      <c r="AM134" s="4"/>
      <c r="AN134" s="6">
        <v>4.9320000000000003E-2</v>
      </c>
      <c r="AO134" s="17">
        <f t="shared" si="17"/>
        <v>6.0863791577083604E-2</v>
      </c>
      <c r="AP134" s="6"/>
      <c r="AQ134" s="3" t="s">
        <v>83</v>
      </c>
      <c r="AU134" s="21">
        <f t="shared" si="18"/>
        <v>3205.8</v>
      </c>
      <c r="AV134" s="21">
        <f t="shared" si="19"/>
        <v>3956.1464525104343</v>
      </c>
      <c r="AX134" s="24">
        <f t="shared" si="20"/>
        <v>4055721.696</v>
      </c>
      <c r="AY134" s="24">
        <f t="shared" si="21"/>
        <v>5005000</v>
      </c>
    </row>
    <row r="135" spans="1:51" x14ac:dyDescent="0.6">
      <c r="A135" s="2" t="s">
        <v>738</v>
      </c>
      <c r="B135" s="2" t="s">
        <v>239</v>
      </c>
      <c r="C135" s="3"/>
      <c r="D135" s="3"/>
      <c r="E135" s="3" t="s">
        <v>754</v>
      </c>
      <c r="F135" s="3" t="s">
        <v>740</v>
      </c>
      <c r="G135" s="2" t="s">
        <v>741</v>
      </c>
      <c r="H135" s="3" t="s">
        <v>742</v>
      </c>
      <c r="I135" s="3" t="s">
        <v>50</v>
      </c>
      <c r="J135" s="3" t="s">
        <v>161</v>
      </c>
      <c r="K135" s="2" t="s">
        <v>347</v>
      </c>
      <c r="L135" s="2" t="s">
        <v>461</v>
      </c>
      <c r="M135" s="2" t="s">
        <v>755</v>
      </c>
      <c r="N135" s="3" t="s">
        <v>756</v>
      </c>
      <c r="O135" s="3"/>
      <c r="P135" s="3" t="s">
        <v>745</v>
      </c>
      <c r="Q135" s="4">
        <v>30000</v>
      </c>
      <c r="R135" s="11"/>
      <c r="S135" s="5">
        <v>0</v>
      </c>
      <c r="T135" s="6">
        <v>80</v>
      </c>
      <c r="U135" s="5">
        <v>0</v>
      </c>
      <c r="V135" s="14">
        <v>2400000</v>
      </c>
      <c r="W135" s="4">
        <v>240000</v>
      </c>
      <c r="X135" s="3" t="s">
        <v>115</v>
      </c>
      <c r="Y135" s="3" t="s">
        <v>745</v>
      </c>
      <c r="Z135" s="3" t="s">
        <v>466</v>
      </c>
      <c r="AA135" s="3" t="s">
        <v>467</v>
      </c>
      <c r="AB135" s="3" t="s">
        <v>468</v>
      </c>
      <c r="AC135" s="3" t="s">
        <v>248</v>
      </c>
      <c r="AD135" s="3"/>
      <c r="AE135" s="3" t="s">
        <v>751</v>
      </c>
      <c r="AF135" s="3" t="s">
        <v>353</v>
      </c>
      <c r="AG135" s="3" t="s">
        <v>747</v>
      </c>
      <c r="AH135" s="3" t="s">
        <v>80</v>
      </c>
      <c r="AI135" s="2" t="s">
        <v>757</v>
      </c>
      <c r="AJ135" s="3" t="s">
        <v>758</v>
      </c>
      <c r="AK135" s="3"/>
      <c r="AL135" s="3"/>
      <c r="AM135" s="4"/>
      <c r="AN135" s="6">
        <v>5.7820000000000003E-2</v>
      </c>
      <c r="AO135" s="17">
        <f t="shared" si="17"/>
        <v>6.3235108132034909E-2</v>
      </c>
      <c r="AP135" s="6"/>
      <c r="AQ135" s="3" t="s">
        <v>83</v>
      </c>
      <c r="AU135" s="21">
        <f t="shared" si="18"/>
        <v>1734.6000000000001</v>
      </c>
      <c r="AV135" s="21">
        <f t="shared" si="19"/>
        <v>1897.0532439610472</v>
      </c>
      <c r="AX135" s="24">
        <f t="shared" si="20"/>
        <v>2194477.1519999998</v>
      </c>
      <c r="AY135" s="24">
        <f t="shared" si="21"/>
        <v>2400000</v>
      </c>
    </row>
    <row r="136" spans="1:51" x14ac:dyDescent="0.6">
      <c r="A136" s="2" t="s">
        <v>738</v>
      </c>
      <c r="B136" s="2" t="s">
        <v>239</v>
      </c>
      <c r="C136" s="3"/>
      <c r="D136" s="3"/>
      <c r="E136" s="3" t="s">
        <v>750</v>
      </c>
      <c r="F136" s="3" t="s">
        <v>740</v>
      </c>
      <c r="G136" s="2" t="s">
        <v>741</v>
      </c>
      <c r="H136" s="3" t="s">
        <v>742</v>
      </c>
      <c r="I136" s="3" t="s">
        <v>50</v>
      </c>
      <c r="J136" s="3" t="s">
        <v>161</v>
      </c>
      <c r="K136" s="2" t="s">
        <v>347</v>
      </c>
      <c r="L136" s="2" t="s">
        <v>461</v>
      </c>
      <c r="M136" s="2" t="s">
        <v>755</v>
      </c>
      <c r="N136" s="3" t="s">
        <v>756</v>
      </c>
      <c r="O136" s="3"/>
      <c r="P136" s="3" t="s">
        <v>745</v>
      </c>
      <c r="Q136" s="4">
        <v>5500</v>
      </c>
      <c r="R136" s="11"/>
      <c r="S136" s="5">
        <v>0</v>
      </c>
      <c r="T136" s="6">
        <v>80</v>
      </c>
      <c r="U136" s="5">
        <v>0</v>
      </c>
      <c r="V136" s="14">
        <v>440000</v>
      </c>
      <c r="W136" s="4">
        <v>44000</v>
      </c>
      <c r="X136" s="3" t="s">
        <v>115</v>
      </c>
      <c r="Y136" s="3" t="s">
        <v>745</v>
      </c>
      <c r="Z136" s="3" t="s">
        <v>466</v>
      </c>
      <c r="AA136" s="3" t="s">
        <v>467</v>
      </c>
      <c r="AB136" s="3" t="s">
        <v>468</v>
      </c>
      <c r="AC136" s="3" t="s">
        <v>248</v>
      </c>
      <c r="AD136" s="3"/>
      <c r="AE136" s="3" t="s">
        <v>751</v>
      </c>
      <c r="AF136" s="3" t="s">
        <v>353</v>
      </c>
      <c r="AG136" s="3" t="s">
        <v>747</v>
      </c>
      <c r="AH136" s="3" t="s">
        <v>80</v>
      </c>
      <c r="AI136" s="2" t="s">
        <v>752</v>
      </c>
      <c r="AJ136" s="3" t="s">
        <v>753</v>
      </c>
      <c r="AK136" s="3"/>
      <c r="AL136" s="3"/>
      <c r="AM136" s="4"/>
      <c r="AN136" s="6">
        <v>5.7820000000000003E-2</v>
      </c>
      <c r="AO136" s="17">
        <f t="shared" si="17"/>
        <v>6.3235108132034909E-2</v>
      </c>
      <c r="AP136" s="6"/>
      <c r="AQ136" s="3" t="s">
        <v>83</v>
      </c>
      <c r="AU136" s="21">
        <f t="shared" si="18"/>
        <v>318.01</v>
      </c>
      <c r="AV136" s="21">
        <f t="shared" si="19"/>
        <v>347.79309472619201</v>
      </c>
      <c r="AX136" s="24">
        <f t="shared" si="20"/>
        <v>402320.81119999994</v>
      </c>
      <c r="AY136" s="24">
        <f t="shared" si="21"/>
        <v>440000</v>
      </c>
    </row>
    <row r="137" spans="1:51" x14ac:dyDescent="0.6">
      <c r="A137" s="2" t="s">
        <v>738</v>
      </c>
      <c r="B137" s="2" t="s">
        <v>239</v>
      </c>
      <c r="C137" s="3"/>
      <c r="D137" s="3"/>
      <c r="E137" s="3" t="s">
        <v>759</v>
      </c>
      <c r="F137" s="3" t="s">
        <v>740</v>
      </c>
      <c r="G137" s="2" t="s">
        <v>741</v>
      </c>
      <c r="H137" s="3" t="s">
        <v>742</v>
      </c>
      <c r="I137" s="3" t="s">
        <v>50</v>
      </c>
      <c r="J137" s="3" t="s">
        <v>161</v>
      </c>
      <c r="K137" s="2" t="s">
        <v>347</v>
      </c>
      <c r="L137" s="2" t="s">
        <v>461</v>
      </c>
      <c r="M137" s="2" t="s">
        <v>760</v>
      </c>
      <c r="N137" s="3" t="s">
        <v>761</v>
      </c>
      <c r="O137" s="3"/>
      <c r="P137" s="3" t="s">
        <v>762</v>
      </c>
      <c r="Q137" s="4">
        <v>2500</v>
      </c>
      <c r="R137" s="11"/>
      <c r="S137" s="5">
        <v>0</v>
      </c>
      <c r="T137" s="6">
        <v>81</v>
      </c>
      <c r="U137" s="5">
        <v>0</v>
      </c>
      <c r="V137" s="14">
        <v>202500</v>
      </c>
      <c r="W137" s="4">
        <v>20250</v>
      </c>
      <c r="X137" s="3" t="s">
        <v>115</v>
      </c>
      <c r="Y137" s="3" t="s">
        <v>745</v>
      </c>
      <c r="Z137" s="3" t="s">
        <v>466</v>
      </c>
      <c r="AA137" s="3" t="s">
        <v>467</v>
      </c>
      <c r="AB137" s="3" t="s">
        <v>468</v>
      </c>
      <c r="AC137" s="3" t="s">
        <v>248</v>
      </c>
      <c r="AD137" s="3"/>
      <c r="AE137" s="3" t="s">
        <v>751</v>
      </c>
      <c r="AF137" s="3" t="s">
        <v>353</v>
      </c>
      <c r="AG137" s="3" t="s">
        <v>747</v>
      </c>
      <c r="AH137" s="3" t="s">
        <v>80</v>
      </c>
      <c r="AI137" s="2" t="s">
        <v>763</v>
      </c>
      <c r="AJ137" s="3" t="s">
        <v>764</v>
      </c>
      <c r="AK137" s="3"/>
      <c r="AL137" s="3"/>
      <c r="AM137" s="4"/>
      <c r="AN137" s="6">
        <v>5.7820000000000003E-2</v>
      </c>
      <c r="AO137" s="17">
        <f t="shared" si="17"/>
        <v>6.4025546983685344E-2</v>
      </c>
      <c r="AP137" s="6"/>
      <c r="AQ137" s="3" t="s">
        <v>83</v>
      </c>
      <c r="AU137" s="21">
        <f t="shared" si="18"/>
        <v>144.55000000000001</v>
      </c>
      <c r="AV137" s="21">
        <f t="shared" si="19"/>
        <v>160.06386745921336</v>
      </c>
      <c r="AX137" s="24">
        <f t="shared" si="20"/>
        <v>182873.09599999999</v>
      </c>
      <c r="AY137" s="24">
        <f t="shared" si="21"/>
        <v>202499.99999999997</v>
      </c>
    </row>
    <row r="138" spans="1:51" x14ac:dyDescent="0.6">
      <c r="A138" s="2" t="s">
        <v>738</v>
      </c>
      <c r="B138" s="2" t="s">
        <v>239</v>
      </c>
      <c r="C138" s="3"/>
      <c r="D138" s="3"/>
      <c r="E138" s="3" t="s">
        <v>754</v>
      </c>
      <c r="F138" s="3" t="s">
        <v>740</v>
      </c>
      <c r="G138" s="2" t="s">
        <v>741</v>
      </c>
      <c r="H138" s="3" t="s">
        <v>742</v>
      </c>
      <c r="I138" s="3" t="s">
        <v>50</v>
      </c>
      <c r="J138" s="3" t="s">
        <v>161</v>
      </c>
      <c r="K138" s="2" t="s">
        <v>347</v>
      </c>
      <c r="L138" s="2" t="s">
        <v>461</v>
      </c>
      <c r="M138" s="2" t="s">
        <v>760</v>
      </c>
      <c r="N138" s="3" t="s">
        <v>761</v>
      </c>
      <c r="O138" s="3"/>
      <c r="P138" s="3" t="s">
        <v>762</v>
      </c>
      <c r="Q138" s="4">
        <v>12500</v>
      </c>
      <c r="R138" s="11"/>
      <c r="S138" s="5">
        <v>0</v>
      </c>
      <c r="T138" s="6">
        <v>81</v>
      </c>
      <c r="U138" s="5">
        <v>0</v>
      </c>
      <c r="V138" s="14">
        <v>1012500</v>
      </c>
      <c r="W138" s="4">
        <v>101250</v>
      </c>
      <c r="X138" s="3" t="s">
        <v>115</v>
      </c>
      <c r="Y138" s="3" t="s">
        <v>745</v>
      </c>
      <c r="Z138" s="3" t="s">
        <v>466</v>
      </c>
      <c r="AA138" s="3" t="s">
        <v>467</v>
      </c>
      <c r="AB138" s="3" t="s">
        <v>468</v>
      </c>
      <c r="AC138" s="3" t="s">
        <v>248</v>
      </c>
      <c r="AD138" s="3"/>
      <c r="AE138" s="3" t="s">
        <v>751</v>
      </c>
      <c r="AF138" s="3" t="s">
        <v>353</v>
      </c>
      <c r="AG138" s="3" t="s">
        <v>747</v>
      </c>
      <c r="AH138" s="3" t="s">
        <v>80</v>
      </c>
      <c r="AI138" s="2" t="s">
        <v>757</v>
      </c>
      <c r="AJ138" s="3" t="s">
        <v>758</v>
      </c>
      <c r="AK138" s="3"/>
      <c r="AL138" s="3"/>
      <c r="AM138" s="4"/>
      <c r="AN138" s="6">
        <v>5.7820000000000003E-2</v>
      </c>
      <c r="AO138" s="17">
        <f t="shared" si="17"/>
        <v>6.4025546983685344E-2</v>
      </c>
      <c r="AP138" s="6"/>
      <c r="AQ138" s="3" t="s">
        <v>83</v>
      </c>
      <c r="AU138" s="21">
        <f t="shared" si="18"/>
        <v>722.75</v>
      </c>
      <c r="AV138" s="21">
        <f t="shared" si="19"/>
        <v>800.31933729606681</v>
      </c>
      <c r="AX138" s="24">
        <f t="shared" si="20"/>
        <v>914365.47999999986</v>
      </c>
      <c r="AY138" s="24">
        <f t="shared" si="21"/>
        <v>1012500</v>
      </c>
    </row>
    <row r="139" spans="1:51" x14ac:dyDescent="0.6">
      <c r="A139" s="2" t="s">
        <v>738</v>
      </c>
      <c r="B139" s="2" t="s">
        <v>239</v>
      </c>
      <c r="C139" s="3"/>
      <c r="D139" s="3"/>
      <c r="E139" s="3" t="s">
        <v>750</v>
      </c>
      <c r="F139" s="3" t="s">
        <v>740</v>
      </c>
      <c r="G139" s="2" t="s">
        <v>741</v>
      </c>
      <c r="H139" s="3" t="s">
        <v>742</v>
      </c>
      <c r="I139" s="3" t="s">
        <v>50</v>
      </c>
      <c r="J139" s="3" t="s">
        <v>161</v>
      </c>
      <c r="K139" s="2" t="s">
        <v>347</v>
      </c>
      <c r="L139" s="2" t="s">
        <v>461</v>
      </c>
      <c r="M139" s="2" t="s">
        <v>760</v>
      </c>
      <c r="N139" s="3" t="s">
        <v>761</v>
      </c>
      <c r="O139" s="3"/>
      <c r="P139" s="3" t="s">
        <v>762</v>
      </c>
      <c r="Q139" s="4">
        <v>13500</v>
      </c>
      <c r="R139" s="11"/>
      <c r="S139" s="5">
        <v>0</v>
      </c>
      <c r="T139" s="6">
        <v>81</v>
      </c>
      <c r="U139" s="5">
        <v>0</v>
      </c>
      <c r="V139" s="14">
        <v>1093500</v>
      </c>
      <c r="W139" s="4">
        <v>109350</v>
      </c>
      <c r="X139" s="3" t="s">
        <v>115</v>
      </c>
      <c r="Y139" s="3" t="s">
        <v>745</v>
      </c>
      <c r="Z139" s="3" t="s">
        <v>466</v>
      </c>
      <c r="AA139" s="3" t="s">
        <v>467</v>
      </c>
      <c r="AB139" s="3" t="s">
        <v>468</v>
      </c>
      <c r="AC139" s="3" t="s">
        <v>248</v>
      </c>
      <c r="AD139" s="3"/>
      <c r="AE139" s="3" t="s">
        <v>751</v>
      </c>
      <c r="AF139" s="3" t="s">
        <v>353</v>
      </c>
      <c r="AG139" s="3" t="s">
        <v>747</v>
      </c>
      <c r="AH139" s="3" t="s">
        <v>80</v>
      </c>
      <c r="AI139" s="2" t="s">
        <v>752</v>
      </c>
      <c r="AJ139" s="3" t="s">
        <v>753</v>
      </c>
      <c r="AK139" s="3"/>
      <c r="AL139" s="3"/>
      <c r="AM139" s="4"/>
      <c r="AN139" s="6">
        <v>5.7820000000000003E-2</v>
      </c>
      <c r="AO139" s="17">
        <f t="shared" si="17"/>
        <v>6.4025546983685344E-2</v>
      </c>
      <c r="AP139" s="6"/>
      <c r="AQ139" s="3" t="s">
        <v>83</v>
      </c>
      <c r="AU139" s="21">
        <f t="shared" si="18"/>
        <v>780.57</v>
      </c>
      <c r="AV139" s="21">
        <f t="shared" si="19"/>
        <v>864.34488427975214</v>
      </c>
      <c r="AX139" s="24">
        <f t="shared" si="20"/>
        <v>987514.71840000001</v>
      </c>
      <c r="AY139" s="24">
        <f t="shared" si="21"/>
        <v>1093500</v>
      </c>
    </row>
    <row r="140" spans="1:51" x14ac:dyDescent="0.6">
      <c r="A140" s="2" t="s">
        <v>738</v>
      </c>
      <c r="B140" s="2" t="s">
        <v>239</v>
      </c>
      <c r="C140" s="3"/>
      <c r="D140" s="3"/>
      <c r="E140" s="3" t="s">
        <v>765</v>
      </c>
      <c r="F140" s="3" t="s">
        <v>740</v>
      </c>
      <c r="G140" s="2" t="s">
        <v>741</v>
      </c>
      <c r="H140" s="3" t="s">
        <v>742</v>
      </c>
      <c r="I140" s="3" t="s">
        <v>50</v>
      </c>
      <c r="J140" s="3" t="s">
        <v>161</v>
      </c>
      <c r="K140" s="2" t="s">
        <v>347</v>
      </c>
      <c r="L140" s="2" t="s">
        <v>461</v>
      </c>
      <c r="M140" s="2" t="s">
        <v>760</v>
      </c>
      <c r="N140" s="3" t="s">
        <v>761</v>
      </c>
      <c r="O140" s="3"/>
      <c r="P140" s="3" t="s">
        <v>762</v>
      </c>
      <c r="Q140" s="4">
        <v>2500</v>
      </c>
      <c r="R140" s="11"/>
      <c r="S140" s="5">
        <v>0</v>
      </c>
      <c r="T140" s="6">
        <v>81</v>
      </c>
      <c r="U140" s="5">
        <v>0</v>
      </c>
      <c r="V140" s="14">
        <v>202500</v>
      </c>
      <c r="W140" s="4">
        <v>20250</v>
      </c>
      <c r="X140" s="3" t="s">
        <v>115</v>
      </c>
      <c r="Y140" s="3" t="s">
        <v>745</v>
      </c>
      <c r="Z140" s="3" t="s">
        <v>466</v>
      </c>
      <c r="AA140" s="3" t="s">
        <v>467</v>
      </c>
      <c r="AB140" s="3" t="s">
        <v>468</v>
      </c>
      <c r="AC140" s="3" t="s">
        <v>248</v>
      </c>
      <c r="AD140" s="3"/>
      <c r="AE140" s="3" t="s">
        <v>751</v>
      </c>
      <c r="AF140" s="3" t="s">
        <v>353</v>
      </c>
      <c r="AG140" s="3" t="s">
        <v>747</v>
      </c>
      <c r="AH140" s="3" t="s">
        <v>80</v>
      </c>
      <c r="AI140" s="2" t="s">
        <v>766</v>
      </c>
      <c r="AJ140" s="3" t="s">
        <v>767</v>
      </c>
      <c r="AK140" s="3"/>
      <c r="AL140" s="3"/>
      <c r="AM140" s="4"/>
      <c r="AN140" s="6">
        <v>5.7820000000000003E-2</v>
      </c>
      <c r="AO140" s="17">
        <f t="shared" si="17"/>
        <v>6.4025546983685344E-2</v>
      </c>
      <c r="AP140" s="6"/>
      <c r="AQ140" s="3" t="s">
        <v>83</v>
      </c>
      <c r="AU140" s="21">
        <f t="shared" si="18"/>
        <v>144.55000000000001</v>
      </c>
      <c r="AV140" s="21">
        <f t="shared" si="19"/>
        <v>160.06386745921336</v>
      </c>
      <c r="AX140" s="24">
        <f t="shared" si="20"/>
        <v>182873.09599999999</v>
      </c>
      <c r="AY140" s="24">
        <f t="shared" si="21"/>
        <v>202499.99999999997</v>
      </c>
    </row>
    <row r="141" spans="1:51" x14ac:dyDescent="0.6">
      <c r="A141" s="2" t="s">
        <v>768</v>
      </c>
      <c r="B141" s="2" t="s">
        <v>239</v>
      </c>
      <c r="C141" s="3"/>
      <c r="D141" s="3"/>
      <c r="E141" s="3" t="s">
        <v>769</v>
      </c>
      <c r="F141" s="3" t="s">
        <v>770</v>
      </c>
      <c r="G141" s="2" t="s">
        <v>771</v>
      </c>
      <c r="H141" s="3" t="s">
        <v>772</v>
      </c>
      <c r="I141" s="3" t="s">
        <v>50</v>
      </c>
      <c r="J141" s="3" t="s">
        <v>687</v>
      </c>
      <c r="K141" s="2" t="s">
        <v>347</v>
      </c>
      <c r="L141" s="2" t="s">
        <v>461</v>
      </c>
      <c r="M141" s="2" t="s">
        <v>773</v>
      </c>
      <c r="N141" s="3" t="s">
        <v>774</v>
      </c>
      <c r="O141" s="3" t="s">
        <v>775</v>
      </c>
      <c r="P141" s="3" t="s">
        <v>776</v>
      </c>
      <c r="Q141" s="4">
        <v>28000</v>
      </c>
      <c r="R141" s="11"/>
      <c r="S141" s="5">
        <v>0</v>
      </c>
      <c r="T141" s="6">
        <v>106</v>
      </c>
      <c r="U141" s="5">
        <v>0</v>
      </c>
      <c r="V141" s="14">
        <v>2968000</v>
      </c>
      <c r="W141" s="4">
        <v>296800</v>
      </c>
      <c r="X141" s="3" t="s">
        <v>115</v>
      </c>
      <c r="Y141" s="3" t="s">
        <v>777</v>
      </c>
      <c r="Z141" s="3" t="s">
        <v>74</v>
      </c>
      <c r="AA141" s="3" t="s">
        <v>75</v>
      </c>
      <c r="AB141" s="3" t="s">
        <v>778</v>
      </c>
      <c r="AC141" s="3" t="s">
        <v>248</v>
      </c>
      <c r="AD141" s="3"/>
      <c r="AE141" s="3" t="s">
        <v>779</v>
      </c>
      <c r="AF141" s="3" t="s">
        <v>353</v>
      </c>
      <c r="AG141" s="3" t="s">
        <v>780</v>
      </c>
      <c r="AH141" s="3" t="s">
        <v>80</v>
      </c>
      <c r="AI141" s="2" t="s">
        <v>781</v>
      </c>
      <c r="AJ141" s="3" t="s">
        <v>782</v>
      </c>
      <c r="AK141" s="3"/>
      <c r="AL141" s="3"/>
      <c r="AM141" s="4"/>
      <c r="AN141" s="6">
        <v>0.05</v>
      </c>
      <c r="AO141" s="17">
        <f t="shared" si="17"/>
        <v>8.3786518274946251E-2</v>
      </c>
      <c r="AP141" s="6"/>
      <c r="AQ141" s="3" t="s">
        <v>135</v>
      </c>
      <c r="AU141" s="21">
        <f t="shared" si="18"/>
        <v>1400</v>
      </c>
      <c r="AV141" s="21">
        <f t="shared" si="19"/>
        <v>2346.0225116984952</v>
      </c>
      <c r="AX141" s="24">
        <f t="shared" si="20"/>
        <v>1771167.9999999998</v>
      </c>
      <c r="AY141" s="24">
        <f t="shared" si="21"/>
        <v>2968000</v>
      </c>
    </row>
    <row r="142" spans="1:51" x14ac:dyDescent="0.6">
      <c r="A142" s="2" t="s">
        <v>783</v>
      </c>
      <c r="B142" s="2" t="s">
        <v>45</v>
      </c>
      <c r="C142" s="3"/>
      <c r="D142" s="3"/>
      <c r="E142" s="3" t="s">
        <v>784</v>
      </c>
      <c r="F142" s="3" t="s">
        <v>785</v>
      </c>
      <c r="G142" s="2" t="s">
        <v>786</v>
      </c>
      <c r="H142" s="3" t="s">
        <v>787</v>
      </c>
      <c r="I142" s="3" t="s">
        <v>50</v>
      </c>
      <c r="J142" s="3" t="s">
        <v>687</v>
      </c>
      <c r="K142" s="2" t="s">
        <v>347</v>
      </c>
      <c r="L142" s="2" t="s">
        <v>244</v>
      </c>
      <c r="M142" s="2" t="s">
        <v>788</v>
      </c>
      <c r="N142" s="3" t="s">
        <v>789</v>
      </c>
      <c r="O142" s="3" t="s">
        <v>790</v>
      </c>
      <c r="P142" s="3" t="s">
        <v>791</v>
      </c>
      <c r="Q142" s="4">
        <v>12000</v>
      </c>
      <c r="R142" s="11" t="s">
        <v>56</v>
      </c>
      <c r="S142" s="5">
        <v>1198.3399999999999</v>
      </c>
      <c r="T142" s="6">
        <v>1.7999999999999999E-2</v>
      </c>
      <c r="U142" s="5">
        <v>216</v>
      </c>
      <c r="V142" s="4">
        <v>255679</v>
      </c>
      <c r="W142" s="4"/>
      <c r="X142" s="3" t="s">
        <v>115</v>
      </c>
      <c r="Y142" s="3" t="s">
        <v>692</v>
      </c>
      <c r="Z142" s="3" t="s">
        <v>88</v>
      </c>
      <c r="AA142" s="3" t="s">
        <v>89</v>
      </c>
      <c r="AB142" s="3" t="s">
        <v>272</v>
      </c>
      <c r="AC142" s="3" t="s">
        <v>58</v>
      </c>
      <c r="AD142" s="3"/>
      <c r="AE142" s="3" t="s">
        <v>201</v>
      </c>
      <c r="AF142" s="3" t="s">
        <v>353</v>
      </c>
      <c r="AG142" s="3" t="s">
        <v>792</v>
      </c>
      <c r="AH142" s="3" t="s">
        <v>80</v>
      </c>
      <c r="AI142" s="2" t="s">
        <v>793</v>
      </c>
      <c r="AJ142" s="3" t="s">
        <v>794</v>
      </c>
      <c r="AK142" s="3"/>
      <c r="AL142" s="3"/>
      <c r="AM142" s="4"/>
      <c r="AN142" s="6">
        <v>1.4E-2</v>
      </c>
      <c r="AO142" s="6">
        <f t="shared" ref="AO142:AO205" si="22">T142</f>
        <v>1.7999999999999999E-2</v>
      </c>
      <c r="AP142" s="6"/>
      <c r="AQ142" s="3" t="s">
        <v>83</v>
      </c>
      <c r="AU142" s="21">
        <f t="shared" si="18"/>
        <v>168</v>
      </c>
      <c r="AV142" s="21">
        <f t="shared" si="19"/>
        <v>215.99999999999997</v>
      </c>
      <c r="AX142" s="24">
        <f t="shared" si="20"/>
        <v>212540.15999999997</v>
      </c>
      <c r="AY142" s="24">
        <f t="shared" si="21"/>
        <v>273265.91999999993</v>
      </c>
    </row>
    <row r="143" spans="1:51" x14ac:dyDescent="0.6">
      <c r="A143" s="2" t="s">
        <v>783</v>
      </c>
      <c r="B143" s="2" t="s">
        <v>45</v>
      </c>
      <c r="C143" s="3"/>
      <c r="D143" s="3"/>
      <c r="E143" s="3" t="s">
        <v>795</v>
      </c>
      <c r="F143" s="3" t="s">
        <v>785</v>
      </c>
      <c r="G143" s="2" t="s">
        <v>786</v>
      </c>
      <c r="H143" s="3" t="s">
        <v>787</v>
      </c>
      <c r="I143" s="3" t="s">
        <v>50</v>
      </c>
      <c r="J143" s="3" t="s">
        <v>687</v>
      </c>
      <c r="K143" s="2" t="s">
        <v>347</v>
      </c>
      <c r="L143" s="2" t="s">
        <v>244</v>
      </c>
      <c r="M143" s="2" t="s">
        <v>688</v>
      </c>
      <c r="N143" s="3" t="s">
        <v>689</v>
      </c>
      <c r="O143" s="3" t="s">
        <v>690</v>
      </c>
      <c r="P143" s="3" t="s">
        <v>691</v>
      </c>
      <c r="Q143" s="4">
        <v>42000</v>
      </c>
      <c r="R143" s="11" t="s">
        <v>56</v>
      </c>
      <c r="S143" s="5">
        <v>1198.3399999999999</v>
      </c>
      <c r="T143" s="6">
        <v>1.7999999999999999E-2</v>
      </c>
      <c r="U143" s="5">
        <v>756</v>
      </c>
      <c r="V143" s="4">
        <v>905945</v>
      </c>
      <c r="W143" s="4"/>
      <c r="X143" s="3" t="s">
        <v>115</v>
      </c>
      <c r="Y143" s="3" t="s">
        <v>692</v>
      </c>
      <c r="Z143" s="3" t="s">
        <v>88</v>
      </c>
      <c r="AA143" s="3" t="s">
        <v>89</v>
      </c>
      <c r="AB143" s="3" t="s">
        <v>272</v>
      </c>
      <c r="AC143" s="3" t="s">
        <v>58</v>
      </c>
      <c r="AD143" s="3"/>
      <c r="AE143" s="3" t="s">
        <v>201</v>
      </c>
      <c r="AF143" s="3" t="s">
        <v>353</v>
      </c>
      <c r="AG143" s="3" t="s">
        <v>792</v>
      </c>
      <c r="AH143" s="3" t="s">
        <v>80</v>
      </c>
      <c r="AI143" s="2" t="s">
        <v>796</v>
      </c>
      <c r="AJ143" s="3" t="s">
        <v>797</v>
      </c>
      <c r="AK143" s="3"/>
      <c r="AL143" s="3"/>
      <c r="AM143" s="4"/>
      <c r="AN143" s="6">
        <v>1.4E-2</v>
      </c>
      <c r="AO143" s="6">
        <f t="shared" si="22"/>
        <v>1.7999999999999999E-2</v>
      </c>
      <c r="AP143" s="6"/>
      <c r="AQ143" s="3" t="s">
        <v>83</v>
      </c>
      <c r="AU143" s="21">
        <f t="shared" si="18"/>
        <v>588</v>
      </c>
      <c r="AV143" s="21">
        <f t="shared" si="19"/>
        <v>755.99999999999989</v>
      </c>
      <c r="AX143" s="24">
        <f t="shared" si="20"/>
        <v>743890.55999999994</v>
      </c>
      <c r="AY143" s="24">
        <f t="shared" si="21"/>
        <v>956430.71999999974</v>
      </c>
    </row>
    <row r="144" spans="1:51" x14ac:dyDescent="0.6">
      <c r="A144" s="2" t="s">
        <v>783</v>
      </c>
      <c r="B144" s="2" t="s">
        <v>45</v>
      </c>
      <c r="C144" s="3"/>
      <c r="D144" s="3"/>
      <c r="E144" s="3" t="s">
        <v>798</v>
      </c>
      <c r="F144" s="3" t="s">
        <v>785</v>
      </c>
      <c r="G144" s="2" t="s">
        <v>786</v>
      </c>
      <c r="H144" s="3" t="s">
        <v>787</v>
      </c>
      <c r="I144" s="3" t="s">
        <v>50</v>
      </c>
      <c r="J144" s="3" t="s">
        <v>687</v>
      </c>
      <c r="K144" s="2" t="s">
        <v>347</v>
      </c>
      <c r="L144" s="2" t="s">
        <v>244</v>
      </c>
      <c r="M144" s="2" t="s">
        <v>799</v>
      </c>
      <c r="N144" s="3" t="s">
        <v>800</v>
      </c>
      <c r="O144" s="3" t="s">
        <v>801</v>
      </c>
      <c r="P144" s="3" t="s">
        <v>802</v>
      </c>
      <c r="Q144" s="4">
        <v>21000</v>
      </c>
      <c r="R144" s="11" t="s">
        <v>56</v>
      </c>
      <c r="S144" s="5">
        <v>1198.3399999999999</v>
      </c>
      <c r="T144" s="6">
        <v>1.7999999999999999E-2</v>
      </c>
      <c r="U144" s="5">
        <v>378</v>
      </c>
      <c r="V144" s="4">
        <v>452973</v>
      </c>
      <c r="W144" s="4"/>
      <c r="X144" s="3" t="s">
        <v>115</v>
      </c>
      <c r="Y144" s="3" t="s">
        <v>692</v>
      </c>
      <c r="Z144" s="3" t="s">
        <v>88</v>
      </c>
      <c r="AA144" s="3" t="s">
        <v>89</v>
      </c>
      <c r="AB144" s="3" t="s">
        <v>272</v>
      </c>
      <c r="AC144" s="3" t="s">
        <v>58</v>
      </c>
      <c r="AD144" s="3"/>
      <c r="AE144" s="3"/>
      <c r="AF144" s="3" t="s">
        <v>353</v>
      </c>
      <c r="AG144" s="3" t="s">
        <v>792</v>
      </c>
      <c r="AH144" s="3" t="s">
        <v>80</v>
      </c>
      <c r="AI144" s="2" t="s">
        <v>803</v>
      </c>
      <c r="AJ144" s="3" t="s">
        <v>804</v>
      </c>
      <c r="AK144" s="3"/>
      <c r="AL144" s="3"/>
      <c r="AM144" s="4"/>
      <c r="AN144" s="6">
        <v>1.4E-2</v>
      </c>
      <c r="AO144" s="6">
        <f t="shared" si="22"/>
        <v>1.7999999999999999E-2</v>
      </c>
      <c r="AP144" s="6"/>
      <c r="AQ144" s="3" t="s">
        <v>83</v>
      </c>
      <c r="AU144" s="21">
        <f t="shared" si="18"/>
        <v>294</v>
      </c>
      <c r="AV144" s="21">
        <f t="shared" si="19"/>
        <v>377.99999999999994</v>
      </c>
      <c r="AX144" s="24">
        <f t="shared" si="20"/>
        <v>371945.27999999997</v>
      </c>
      <c r="AY144" s="24">
        <f t="shared" si="21"/>
        <v>478215.35999999987</v>
      </c>
    </row>
    <row r="145" spans="1:51" x14ac:dyDescent="0.6">
      <c r="A145" s="2" t="s">
        <v>783</v>
      </c>
      <c r="B145" s="2" t="s">
        <v>45</v>
      </c>
      <c r="C145" s="3"/>
      <c r="D145" s="3"/>
      <c r="E145" s="3" t="s">
        <v>798</v>
      </c>
      <c r="F145" s="3" t="s">
        <v>785</v>
      </c>
      <c r="G145" s="2" t="s">
        <v>786</v>
      </c>
      <c r="H145" s="3" t="s">
        <v>787</v>
      </c>
      <c r="I145" s="3" t="s">
        <v>50</v>
      </c>
      <c r="J145" s="3" t="s">
        <v>687</v>
      </c>
      <c r="K145" s="2" t="s">
        <v>347</v>
      </c>
      <c r="L145" s="2" t="s">
        <v>244</v>
      </c>
      <c r="M145" s="2" t="s">
        <v>799</v>
      </c>
      <c r="N145" s="3" t="s">
        <v>800</v>
      </c>
      <c r="O145" s="3" t="s">
        <v>801</v>
      </c>
      <c r="P145" s="3" t="s">
        <v>802</v>
      </c>
      <c r="Q145" s="4">
        <v>24000</v>
      </c>
      <c r="R145" s="11" t="s">
        <v>56</v>
      </c>
      <c r="S145" s="5">
        <v>1198.3399999999999</v>
      </c>
      <c r="T145" s="6">
        <v>1.7999999999999999E-2</v>
      </c>
      <c r="U145" s="5">
        <v>432</v>
      </c>
      <c r="V145" s="4">
        <v>517683</v>
      </c>
      <c r="W145" s="4"/>
      <c r="X145" s="3" t="s">
        <v>115</v>
      </c>
      <c r="Y145" s="3" t="s">
        <v>692</v>
      </c>
      <c r="Z145" s="3" t="s">
        <v>88</v>
      </c>
      <c r="AA145" s="3" t="s">
        <v>89</v>
      </c>
      <c r="AB145" s="3" t="s">
        <v>272</v>
      </c>
      <c r="AC145" s="3" t="s">
        <v>58</v>
      </c>
      <c r="AD145" s="3"/>
      <c r="AE145" s="3"/>
      <c r="AF145" s="3" t="s">
        <v>353</v>
      </c>
      <c r="AG145" s="3" t="s">
        <v>792</v>
      </c>
      <c r="AH145" s="3" t="s">
        <v>80</v>
      </c>
      <c r="AI145" s="2" t="s">
        <v>803</v>
      </c>
      <c r="AJ145" s="3" t="s">
        <v>804</v>
      </c>
      <c r="AK145" s="3"/>
      <c r="AL145" s="3"/>
      <c r="AM145" s="4"/>
      <c r="AN145" s="6">
        <v>1.4E-2</v>
      </c>
      <c r="AO145" s="6">
        <f t="shared" si="22"/>
        <v>1.7999999999999999E-2</v>
      </c>
      <c r="AP145" s="6"/>
      <c r="AQ145" s="3" t="s">
        <v>83</v>
      </c>
      <c r="AU145" s="21">
        <f t="shared" si="18"/>
        <v>336</v>
      </c>
      <c r="AV145" s="21">
        <f t="shared" si="19"/>
        <v>431.99999999999994</v>
      </c>
      <c r="AX145" s="24">
        <f t="shared" si="20"/>
        <v>425080.31999999995</v>
      </c>
      <c r="AY145" s="24">
        <f t="shared" si="21"/>
        <v>546531.83999999985</v>
      </c>
    </row>
    <row r="146" spans="1:51" x14ac:dyDescent="0.6">
      <c r="A146" s="2" t="s">
        <v>783</v>
      </c>
      <c r="B146" s="2" t="s">
        <v>45</v>
      </c>
      <c r="C146" s="3"/>
      <c r="D146" s="3"/>
      <c r="E146" s="3" t="s">
        <v>805</v>
      </c>
      <c r="F146" s="3" t="s">
        <v>785</v>
      </c>
      <c r="G146" s="2" t="s">
        <v>786</v>
      </c>
      <c r="H146" s="3" t="s">
        <v>787</v>
      </c>
      <c r="I146" s="3" t="s">
        <v>50</v>
      </c>
      <c r="J146" s="3" t="s">
        <v>687</v>
      </c>
      <c r="K146" s="2" t="s">
        <v>347</v>
      </c>
      <c r="L146" s="2" t="s">
        <v>244</v>
      </c>
      <c r="M146" s="2" t="s">
        <v>806</v>
      </c>
      <c r="N146" s="3" t="s">
        <v>807</v>
      </c>
      <c r="O146" s="3" t="s">
        <v>808</v>
      </c>
      <c r="P146" s="3" t="s">
        <v>809</v>
      </c>
      <c r="Q146" s="4">
        <v>42000</v>
      </c>
      <c r="R146" s="11" t="s">
        <v>56</v>
      </c>
      <c r="S146" s="5">
        <v>1198.3399999999999</v>
      </c>
      <c r="T146" s="6">
        <v>1.7999999999999999E-2</v>
      </c>
      <c r="U146" s="5">
        <v>756</v>
      </c>
      <c r="V146" s="4">
        <v>905945</v>
      </c>
      <c r="W146" s="4"/>
      <c r="X146" s="3" t="s">
        <v>115</v>
      </c>
      <c r="Y146" s="3" t="s">
        <v>692</v>
      </c>
      <c r="Z146" s="3" t="s">
        <v>88</v>
      </c>
      <c r="AA146" s="3" t="s">
        <v>89</v>
      </c>
      <c r="AB146" s="3" t="s">
        <v>272</v>
      </c>
      <c r="AC146" s="3" t="s">
        <v>58</v>
      </c>
      <c r="AD146" s="3"/>
      <c r="AE146" s="3"/>
      <c r="AF146" s="3" t="s">
        <v>353</v>
      </c>
      <c r="AG146" s="3" t="s">
        <v>792</v>
      </c>
      <c r="AH146" s="3" t="s">
        <v>80</v>
      </c>
      <c r="AI146" s="2" t="s">
        <v>810</v>
      </c>
      <c r="AJ146" s="3" t="s">
        <v>805</v>
      </c>
      <c r="AK146" s="3"/>
      <c r="AL146" s="3"/>
      <c r="AM146" s="4"/>
      <c r="AN146" s="6">
        <v>1.4E-2</v>
      </c>
      <c r="AO146" s="6">
        <f t="shared" si="22"/>
        <v>1.7999999999999999E-2</v>
      </c>
      <c r="AP146" s="6"/>
      <c r="AQ146" s="3" t="s">
        <v>83</v>
      </c>
      <c r="AU146" s="21">
        <f t="shared" si="18"/>
        <v>588</v>
      </c>
      <c r="AV146" s="21">
        <f t="shared" si="19"/>
        <v>755.99999999999989</v>
      </c>
      <c r="AX146" s="24">
        <f t="shared" si="20"/>
        <v>743890.55999999994</v>
      </c>
      <c r="AY146" s="24">
        <f t="shared" si="21"/>
        <v>956430.71999999974</v>
      </c>
    </row>
    <row r="147" spans="1:51" x14ac:dyDescent="0.6">
      <c r="A147" s="2" t="s">
        <v>783</v>
      </c>
      <c r="B147" s="2" t="s">
        <v>45</v>
      </c>
      <c r="C147" s="3"/>
      <c r="D147" s="3"/>
      <c r="E147" s="3" t="s">
        <v>811</v>
      </c>
      <c r="F147" s="3" t="s">
        <v>785</v>
      </c>
      <c r="G147" s="2" t="s">
        <v>786</v>
      </c>
      <c r="H147" s="3" t="s">
        <v>787</v>
      </c>
      <c r="I147" s="3" t="s">
        <v>50</v>
      </c>
      <c r="J147" s="3" t="s">
        <v>687</v>
      </c>
      <c r="K147" s="2" t="s">
        <v>347</v>
      </c>
      <c r="L147" s="2" t="s">
        <v>244</v>
      </c>
      <c r="M147" s="2" t="s">
        <v>806</v>
      </c>
      <c r="N147" s="3" t="s">
        <v>807</v>
      </c>
      <c r="O147" s="3" t="s">
        <v>808</v>
      </c>
      <c r="P147" s="3" t="s">
        <v>809</v>
      </c>
      <c r="Q147" s="4">
        <v>48000</v>
      </c>
      <c r="R147" s="11" t="s">
        <v>56</v>
      </c>
      <c r="S147" s="5">
        <v>1198.3399999999999</v>
      </c>
      <c r="T147" s="6">
        <v>1.7999999999999999E-2</v>
      </c>
      <c r="U147" s="5">
        <v>864</v>
      </c>
      <c r="V147" s="4">
        <v>1022717</v>
      </c>
      <c r="W147" s="4"/>
      <c r="X147" s="3" t="s">
        <v>115</v>
      </c>
      <c r="Y147" s="3" t="s">
        <v>692</v>
      </c>
      <c r="Z147" s="3" t="s">
        <v>88</v>
      </c>
      <c r="AA147" s="3" t="s">
        <v>89</v>
      </c>
      <c r="AB147" s="3" t="s">
        <v>272</v>
      </c>
      <c r="AC147" s="3" t="s">
        <v>58</v>
      </c>
      <c r="AD147" s="3"/>
      <c r="AE147" s="3"/>
      <c r="AF147" s="3" t="s">
        <v>353</v>
      </c>
      <c r="AG147" s="3" t="s">
        <v>792</v>
      </c>
      <c r="AH147" s="3" t="s">
        <v>80</v>
      </c>
      <c r="AI147" s="2" t="s">
        <v>812</v>
      </c>
      <c r="AJ147" s="3" t="s">
        <v>811</v>
      </c>
      <c r="AK147" s="3"/>
      <c r="AL147" s="3"/>
      <c r="AM147" s="4"/>
      <c r="AN147" s="6">
        <v>1.4E-2</v>
      </c>
      <c r="AO147" s="6">
        <f t="shared" si="22"/>
        <v>1.7999999999999999E-2</v>
      </c>
      <c r="AP147" s="6"/>
      <c r="AQ147" s="3" t="s">
        <v>83</v>
      </c>
      <c r="AU147" s="21">
        <f t="shared" si="18"/>
        <v>672</v>
      </c>
      <c r="AV147" s="21">
        <f t="shared" si="19"/>
        <v>863.99999999999989</v>
      </c>
      <c r="AX147" s="24">
        <f t="shared" si="20"/>
        <v>850160.6399999999</v>
      </c>
      <c r="AY147" s="24">
        <f t="shared" si="21"/>
        <v>1093063.6799999997</v>
      </c>
    </row>
    <row r="148" spans="1:51" x14ac:dyDescent="0.6">
      <c r="A148" s="2" t="s">
        <v>783</v>
      </c>
      <c r="B148" s="2" t="s">
        <v>45</v>
      </c>
      <c r="C148" s="3"/>
      <c r="D148" s="3"/>
      <c r="E148" s="3" t="s">
        <v>813</v>
      </c>
      <c r="F148" s="3" t="s">
        <v>785</v>
      </c>
      <c r="G148" s="2" t="s">
        <v>786</v>
      </c>
      <c r="H148" s="3" t="s">
        <v>787</v>
      </c>
      <c r="I148" s="3" t="s">
        <v>50</v>
      </c>
      <c r="J148" s="3" t="s">
        <v>687</v>
      </c>
      <c r="K148" s="2" t="s">
        <v>347</v>
      </c>
      <c r="L148" s="2" t="s">
        <v>244</v>
      </c>
      <c r="M148" s="2" t="s">
        <v>806</v>
      </c>
      <c r="N148" s="3" t="s">
        <v>807</v>
      </c>
      <c r="O148" s="3" t="s">
        <v>808</v>
      </c>
      <c r="P148" s="3" t="s">
        <v>809</v>
      </c>
      <c r="Q148" s="4">
        <v>6000</v>
      </c>
      <c r="R148" s="11" t="s">
        <v>56</v>
      </c>
      <c r="S148" s="5">
        <v>1198.3399999999999</v>
      </c>
      <c r="T148" s="6">
        <v>1.7999999999999999E-2</v>
      </c>
      <c r="U148" s="5">
        <v>108</v>
      </c>
      <c r="V148" s="4">
        <v>127840</v>
      </c>
      <c r="W148" s="4"/>
      <c r="X148" s="3" t="s">
        <v>115</v>
      </c>
      <c r="Y148" s="3" t="s">
        <v>692</v>
      </c>
      <c r="Z148" s="3" t="s">
        <v>88</v>
      </c>
      <c r="AA148" s="3" t="s">
        <v>89</v>
      </c>
      <c r="AB148" s="3" t="s">
        <v>272</v>
      </c>
      <c r="AC148" s="3" t="s">
        <v>58</v>
      </c>
      <c r="AD148" s="3"/>
      <c r="AE148" s="3" t="s">
        <v>192</v>
      </c>
      <c r="AF148" s="3" t="s">
        <v>353</v>
      </c>
      <c r="AG148" s="3" t="s">
        <v>792</v>
      </c>
      <c r="AH148" s="3" t="s">
        <v>80</v>
      </c>
      <c r="AI148" s="2" t="s">
        <v>814</v>
      </c>
      <c r="AJ148" s="3" t="s">
        <v>815</v>
      </c>
      <c r="AK148" s="3"/>
      <c r="AL148" s="3"/>
      <c r="AM148" s="4"/>
      <c r="AN148" s="6">
        <v>1.4E-2</v>
      </c>
      <c r="AO148" s="6">
        <f t="shared" si="22"/>
        <v>1.7999999999999999E-2</v>
      </c>
      <c r="AP148" s="6"/>
      <c r="AQ148" s="3" t="s">
        <v>83</v>
      </c>
      <c r="AU148" s="21">
        <f t="shared" si="18"/>
        <v>84</v>
      </c>
      <c r="AV148" s="21">
        <f t="shared" si="19"/>
        <v>107.99999999999999</v>
      </c>
      <c r="AX148" s="24">
        <f t="shared" si="20"/>
        <v>106270.07999999999</v>
      </c>
      <c r="AY148" s="24">
        <f t="shared" si="21"/>
        <v>136632.95999999996</v>
      </c>
    </row>
    <row r="149" spans="1:51" x14ac:dyDescent="0.6">
      <c r="A149" s="2" t="s">
        <v>816</v>
      </c>
      <c r="B149" s="2" t="s">
        <v>45</v>
      </c>
      <c r="C149" s="3"/>
      <c r="D149" s="3"/>
      <c r="E149" s="3" t="s">
        <v>235</v>
      </c>
      <c r="F149" s="3" t="s">
        <v>817</v>
      </c>
      <c r="G149" s="2" t="s">
        <v>224</v>
      </c>
      <c r="H149" s="3" t="s">
        <v>225</v>
      </c>
      <c r="I149" s="3" t="s">
        <v>50</v>
      </c>
      <c r="J149" s="3" t="s">
        <v>161</v>
      </c>
      <c r="K149" s="2" t="s">
        <v>110</v>
      </c>
      <c r="L149" s="2" t="s">
        <v>110</v>
      </c>
      <c r="M149" s="2" t="s">
        <v>818</v>
      </c>
      <c r="N149" s="3" t="s">
        <v>819</v>
      </c>
      <c r="O149" s="3" t="s">
        <v>820</v>
      </c>
      <c r="P149" s="3" t="s">
        <v>821</v>
      </c>
      <c r="Q149" s="4">
        <v>500</v>
      </c>
      <c r="R149" s="11" t="s">
        <v>56</v>
      </c>
      <c r="S149" s="5">
        <v>1291.7</v>
      </c>
      <c r="T149" s="6">
        <v>0.12659999999999999</v>
      </c>
      <c r="U149" s="5">
        <v>63.3</v>
      </c>
      <c r="V149" s="4">
        <v>81765</v>
      </c>
      <c r="W149" s="4"/>
      <c r="X149" s="3" t="s">
        <v>115</v>
      </c>
      <c r="Y149" s="3" t="s">
        <v>225</v>
      </c>
      <c r="Z149" s="3" t="s">
        <v>74</v>
      </c>
      <c r="AA149" s="3" t="s">
        <v>75</v>
      </c>
      <c r="AB149" s="3" t="s">
        <v>230</v>
      </c>
      <c r="AC149" s="3" t="s">
        <v>58</v>
      </c>
      <c r="AD149" s="3" t="s">
        <v>231</v>
      </c>
      <c r="AE149" s="3"/>
      <c r="AF149" s="3" t="s">
        <v>119</v>
      </c>
      <c r="AG149" s="3" t="s">
        <v>822</v>
      </c>
      <c r="AH149" s="3" t="s">
        <v>80</v>
      </c>
      <c r="AI149" s="2" t="s">
        <v>236</v>
      </c>
      <c r="AJ149" s="3" t="s">
        <v>237</v>
      </c>
      <c r="AK149" s="3"/>
      <c r="AL149" s="3"/>
      <c r="AM149" s="4"/>
      <c r="AN149" s="6">
        <v>9.0999999999999998E-2</v>
      </c>
      <c r="AO149" s="6">
        <f t="shared" si="22"/>
        <v>0.12659999999999999</v>
      </c>
      <c r="AP149" s="6"/>
      <c r="AQ149" s="3" t="s">
        <v>83</v>
      </c>
      <c r="AU149" s="21">
        <f t="shared" si="18"/>
        <v>45.5</v>
      </c>
      <c r="AV149" s="21">
        <f t="shared" si="19"/>
        <v>63.3</v>
      </c>
      <c r="AX149" s="24">
        <f t="shared" si="20"/>
        <v>57562.959999999992</v>
      </c>
      <c r="AY149" s="24">
        <f t="shared" si="21"/>
        <v>80082.09599999999</v>
      </c>
    </row>
    <row r="150" spans="1:51" x14ac:dyDescent="0.6">
      <c r="A150" s="2" t="s">
        <v>816</v>
      </c>
      <c r="B150" s="2" t="s">
        <v>45</v>
      </c>
      <c r="C150" s="3"/>
      <c r="D150" s="3"/>
      <c r="E150" s="3" t="s">
        <v>823</v>
      </c>
      <c r="F150" s="3" t="s">
        <v>817</v>
      </c>
      <c r="G150" s="2" t="s">
        <v>224</v>
      </c>
      <c r="H150" s="3" t="s">
        <v>225</v>
      </c>
      <c r="I150" s="3" t="s">
        <v>50</v>
      </c>
      <c r="J150" s="3" t="s">
        <v>161</v>
      </c>
      <c r="K150" s="2" t="s">
        <v>110</v>
      </c>
      <c r="L150" s="2" t="s">
        <v>110</v>
      </c>
      <c r="M150" s="2" t="s">
        <v>818</v>
      </c>
      <c r="N150" s="3" t="s">
        <v>819</v>
      </c>
      <c r="O150" s="3" t="s">
        <v>820</v>
      </c>
      <c r="P150" s="3" t="s">
        <v>821</v>
      </c>
      <c r="Q150" s="4">
        <v>3500</v>
      </c>
      <c r="R150" s="11" t="s">
        <v>56</v>
      </c>
      <c r="S150" s="5">
        <v>1291.7</v>
      </c>
      <c r="T150" s="6">
        <v>0.12659999999999999</v>
      </c>
      <c r="U150" s="5">
        <v>443.1</v>
      </c>
      <c r="V150" s="4">
        <v>572352</v>
      </c>
      <c r="W150" s="4"/>
      <c r="X150" s="3" t="s">
        <v>115</v>
      </c>
      <c r="Y150" s="3" t="s">
        <v>225</v>
      </c>
      <c r="Z150" s="3" t="s">
        <v>74</v>
      </c>
      <c r="AA150" s="3" t="s">
        <v>75</v>
      </c>
      <c r="AB150" s="3" t="s">
        <v>230</v>
      </c>
      <c r="AC150" s="3" t="s">
        <v>58</v>
      </c>
      <c r="AD150" s="3" t="s">
        <v>231</v>
      </c>
      <c r="AE150" s="3"/>
      <c r="AF150" s="3" t="s">
        <v>119</v>
      </c>
      <c r="AG150" s="3" t="s">
        <v>822</v>
      </c>
      <c r="AH150" s="3" t="s">
        <v>80</v>
      </c>
      <c r="AI150" s="2" t="s">
        <v>824</v>
      </c>
      <c r="AJ150" s="3" t="s">
        <v>825</v>
      </c>
      <c r="AK150" s="3"/>
      <c r="AL150" s="3"/>
      <c r="AM150" s="4"/>
      <c r="AN150" s="6">
        <v>9.0999999999999998E-2</v>
      </c>
      <c r="AO150" s="6">
        <f t="shared" si="22"/>
        <v>0.12659999999999999</v>
      </c>
      <c r="AP150" s="6"/>
      <c r="AQ150" s="3" t="s">
        <v>83</v>
      </c>
      <c r="AU150" s="21">
        <f t="shared" si="18"/>
        <v>318.5</v>
      </c>
      <c r="AV150" s="21">
        <f t="shared" si="19"/>
        <v>443.09999999999997</v>
      </c>
      <c r="AX150" s="24">
        <f t="shared" si="20"/>
        <v>402940.72</v>
      </c>
      <c r="AY150" s="24">
        <f t="shared" si="21"/>
        <v>560574.6719999999</v>
      </c>
    </row>
    <row r="151" spans="1:51" x14ac:dyDescent="0.6">
      <c r="A151" s="2" t="s">
        <v>826</v>
      </c>
      <c r="B151" s="2" t="s">
        <v>45</v>
      </c>
      <c r="C151" s="3"/>
      <c r="D151" s="3"/>
      <c r="E151" s="3" t="s">
        <v>827</v>
      </c>
      <c r="F151" s="3" t="s">
        <v>828</v>
      </c>
      <c r="G151" s="2" t="s">
        <v>829</v>
      </c>
      <c r="H151" s="3" t="s">
        <v>830</v>
      </c>
      <c r="I151" s="3" t="s">
        <v>50</v>
      </c>
      <c r="J151" s="3" t="s">
        <v>109</v>
      </c>
      <c r="K151" s="2" t="s">
        <v>110</v>
      </c>
      <c r="L151" s="2" t="s">
        <v>110</v>
      </c>
      <c r="M151" s="2" t="s">
        <v>674</v>
      </c>
      <c r="N151" s="3" t="s">
        <v>675</v>
      </c>
      <c r="O151" s="3" t="s">
        <v>676</v>
      </c>
      <c r="P151" s="3" t="s">
        <v>677</v>
      </c>
      <c r="Q151" s="4">
        <v>3000</v>
      </c>
      <c r="R151" s="11" t="s">
        <v>56</v>
      </c>
      <c r="S151" s="5">
        <v>1277.3499999999999</v>
      </c>
      <c r="T151" s="6">
        <v>4.8000000000000001E-2</v>
      </c>
      <c r="U151" s="5">
        <v>144</v>
      </c>
      <c r="V151" s="4">
        <v>183938</v>
      </c>
      <c r="W151" s="4"/>
      <c r="X151" s="3" t="s">
        <v>115</v>
      </c>
      <c r="Y151" s="3" t="s">
        <v>678</v>
      </c>
      <c r="Z151" s="3" t="s">
        <v>88</v>
      </c>
      <c r="AA151" s="3" t="s">
        <v>351</v>
      </c>
      <c r="AB151" s="3" t="s">
        <v>272</v>
      </c>
      <c r="AC151" s="3" t="s">
        <v>58</v>
      </c>
      <c r="AD151" s="3"/>
      <c r="AE151" s="3"/>
      <c r="AF151" s="3" t="s">
        <v>119</v>
      </c>
      <c r="AG151" s="3" t="s">
        <v>831</v>
      </c>
      <c r="AH151" s="3" t="s">
        <v>80</v>
      </c>
      <c r="AI151" s="2" t="s">
        <v>832</v>
      </c>
      <c r="AJ151" s="3" t="s">
        <v>833</v>
      </c>
      <c r="AK151" s="3"/>
      <c r="AL151" s="3"/>
      <c r="AM151" s="4"/>
      <c r="AN151" s="6">
        <v>1.4E-2</v>
      </c>
      <c r="AO151" s="6">
        <f t="shared" si="22"/>
        <v>4.8000000000000001E-2</v>
      </c>
      <c r="AP151" s="6"/>
      <c r="AQ151" s="3" t="s">
        <v>83</v>
      </c>
      <c r="AU151" s="21">
        <f t="shared" si="18"/>
        <v>42</v>
      </c>
      <c r="AV151" s="21">
        <f t="shared" si="19"/>
        <v>144</v>
      </c>
      <c r="AX151" s="24">
        <f t="shared" si="20"/>
        <v>53135.039999999994</v>
      </c>
      <c r="AY151" s="24">
        <f t="shared" si="21"/>
        <v>182177.27999999997</v>
      </c>
    </row>
    <row r="152" spans="1:51" x14ac:dyDescent="0.6">
      <c r="A152" s="2" t="s">
        <v>826</v>
      </c>
      <c r="B152" s="2" t="s">
        <v>45</v>
      </c>
      <c r="C152" s="3"/>
      <c r="D152" s="3"/>
      <c r="E152" s="3" t="s">
        <v>834</v>
      </c>
      <c r="F152" s="3" t="s">
        <v>828</v>
      </c>
      <c r="G152" s="2" t="s">
        <v>829</v>
      </c>
      <c r="H152" s="3" t="s">
        <v>830</v>
      </c>
      <c r="I152" s="3" t="s">
        <v>50</v>
      </c>
      <c r="J152" s="3" t="s">
        <v>109</v>
      </c>
      <c r="K152" s="2" t="s">
        <v>110</v>
      </c>
      <c r="L152" s="2" t="s">
        <v>110</v>
      </c>
      <c r="M152" s="2" t="s">
        <v>674</v>
      </c>
      <c r="N152" s="3" t="s">
        <v>675</v>
      </c>
      <c r="O152" s="3" t="s">
        <v>676</v>
      </c>
      <c r="P152" s="3" t="s">
        <v>677</v>
      </c>
      <c r="Q152" s="4">
        <v>24000</v>
      </c>
      <c r="R152" s="11" t="s">
        <v>56</v>
      </c>
      <c r="S152" s="5">
        <v>1277.3499999999999</v>
      </c>
      <c r="T152" s="6">
        <v>4.8000000000000001E-2</v>
      </c>
      <c r="U152" s="5">
        <v>1152</v>
      </c>
      <c r="V152" s="4">
        <v>1471507</v>
      </c>
      <c r="W152" s="4"/>
      <c r="X152" s="3" t="s">
        <v>115</v>
      </c>
      <c r="Y152" s="3" t="s">
        <v>678</v>
      </c>
      <c r="Z152" s="3" t="s">
        <v>88</v>
      </c>
      <c r="AA152" s="3" t="s">
        <v>351</v>
      </c>
      <c r="AB152" s="3" t="s">
        <v>272</v>
      </c>
      <c r="AC152" s="3" t="s">
        <v>58</v>
      </c>
      <c r="AD152" s="3"/>
      <c r="AE152" s="3"/>
      <c r="AF152" s="3" t="s">
        <v>119</v>
      </c>
      <c r="AG152" s="3" t="s">
        <v>831</v>
      </c>
      <c r="AH152" s="3" t="s">
        <v>80</v>
      </c>
      <c r="AI152" s="2" t="s">
        <v>835</v>
      </c>
      <c r="AJ152" s="3" t="s">
        <v>836</v>
      </c>
      <c r="AK152" s="3"/>
      <c r="AL152" s="3"/>
      <c r="AM152" s="4"/>
      <c r="AN152" s="6">
        <v>1.4E-2</v>
      </c>
      <c r="AO152" s="6">
        <f t="shared" si="22"/>
        <v>4.8000000000000001E-2</v>
      </c>
      <c r="AP152" s="6"/>
      <c r="AQ152" s="3" t="s">
        <v>83</v>
      </c>
      <c r="AU152" s="21">
        <f t="shared" si="18"/>
        <v>336</v>
      </c>
      <c r="AV152" s="21">
        <f t="shared" si="19"/>
        <v>1152</v>
      </c>
      <c r="AX152" s="24">
        <f t="shared" si="20"/>
        <v>425080.31999999995</v>
      </c>
      <c r="AY152" s="24">
        <f t="shared" si="21"/>
        <v>1457418.2399999998</v>
      </c>
    </row>
    <row r="153" spans="1:51" x14ac:dyDescent="0.6">
      <c r="A153" s="2" t="s">
        <v>826</v>
      </c>
      <c r="B153" s="2" t="s">
        <v>45</v>
      </c>
      <c r="C153" s="3"/>
      <c r="D153" s="3"/>
      <c r="E153" s="3" t="s">
        <v>837</v>
      </c>
      <c r="F153" s="3" t="s">
        <v>828</v>
      </c>
      <c r="G153" s="2" t="s">
        <v>829</v>
      </c>
      <c r="H153" s="3" t="s">
        <v>830</v>
      </c>
      <c r="I153" s="3" t="s">
        <v>50</v>
      </c>
      <c r="J153" s="3" t="s">
        <v>109</v>
      </c>
      <c r="K153" s="2" t="s">
        <v>110</v>
      </c>
      <c r="L153" s="2" t="s">
        <v>110</v>
      </c>
      <c r="M153" s="2" t="s">
        <v>674</v>
      </c>
      <c r="N153" s="3" t="s">
        <v>675</v>
      </c>
      <c r="O153" s="3" t="s">
        <v>676</v>
      </c>
      <c r="P153" s="3" t="s">
        <v>677</v>
      </c>
      <c r="Q153" s="4">
        <v>21000</v>
      </c>
      <c r="R153" s="11" t="s">
        <v>56</v>
      </c>
      <c r="S153" s="5">
        <v>1277.3499999999999</v>
      </c>
      <c r="T153" s="6">
        <v>4.8000000000000001E-2</v>
      </c>
      <c r="U153" s="5">
        <v>1008</v>
      </c>
      <c r="V153" s="4">
        <v>1287569</v>
      </c>
      <c r="W153" s="4"/>
      <c r="X153" s="3" t="s">
        <v>115</v>
      </c>
      <c r="Y153" s="3" t="s">
        <v>678</v>
      </c>
      <c r="Z153" s="3" t="s">
        <v>88</v>
      </c>
      <c r="AA153" s="3" t="s">
        <v>351</v>
      </c>
      <c r="AB153" s="3" t="s">
        <v>272</v>
      </c>
      <c r="AC153" s="3" t="s">
        <v>58</v>
      </c>
      <c r="AD153" s="3"/>
      <c r="AE153" s="3"/>
      <c r="AF153" s="3" t="s">
        <v>119</v>
      </c>
      <c r="AG153" s="3" t="s">
        <v>831</v>
      </c>
      <c r="AH153" s="3" t="s">
        <v>80</v>
      </c>
      <c r="AI153" s="2" t="s">
        <v>838</v>
      </c>
      <c r="AJ153" s="3" t="s">
        <v>839</v>
      </c>
      <c r="AK153" s="3"/>
      <c r="AL153" s="3"/>
      <c r="AM153" s="4"/>
      <c r="AN153" s="6">
        <v>1.4E-2</v>
      </c>
      <c r="AO153" s="6">
        <f t="shared" si="22"/>
        <v>4.8000000000000001E-2</v>
      </c>
      <c r="AP153" s="6"/>
      <c r="AQ153" s="3" t="s">
        <v>83</v>
      </c>
      <c r="AU153" s="21">
        <f t="shared" si="18"/>
        <v>294</v>
      </c>
      <c r="AV153" s="21">
        <f t="shared" si="19"/>
        <v>1008</v>
      </c>
      <c r="AX153" s="24">
        <f t="shared" si="20"/>
        <v>371945.27999999997</v>
      </c>
      <c r="AY153" s="24">
        <f t="shared" si="21"/>
        <v>1275240.96</v>
      </c>
    </row>
    <row r="154" spans="1:51" x14ac:dyDescent="0.6">
      <c r="A154" s="2" t="s">
        <v>840</v>
      </c>
      <c r="B154" s="2" t="s">
        <v>45</v>
      </c>
      <c r="C154" s="3" t="s">
        <v>841</v>
      </c>
      <c r="D154" s="3" t="s">
        <v>842</v>
      </c>
      <c r="E154" s="3" t="s">
        <v>843</v>
      </c>
      <c r="F154" s="3" t="s">
        <v>844</v>
      </c>
      <c r="G154" s="2" t="s">
        <v>66</v>
      </c>
      <c r="H154" s="3" t="s">
        <v>67</v>
      </c>
      <c r="I154" s="3" t="s">
        <v>50</v>
      </c>
      <c r="J154" s="3" t="s">
        <v>51</v>
      </c>
      <c r="K154" s="2" t="s">
        <v>845</v>
      </c>
      <c r="L154" s="2" t="s">
        <v>69</v>
      </c>
      <c r="M154" s="2" t="s">
        <v>846</v>
      </c>
      <c r="N154" s="3" t="s">
        <v>847</v>
      </c>
      <c r="O154" s="3" t="s">
        <v>848</v>
      </c>
      <c r="P154" s="3" t="s">
        <v>849</v>
      </c>
      <c r="Q154" s="4">
        <v>160</v>
      </c>
      <c r="R154" s="11" t="s">
        <v>56</v>
      </c>
      <c r="S154" s="5">
        <v>1269.8800000000001</v>
      </c>
      <c r="T154" s="6">
        <v>0.125</v>
      </c>
      <c r="U154" s="5">
        <v>20</v>
      </c>
      <c r="V154" s="4">
        <v>25398</v>
      </c>
      <c r="W154" s="4"/>
      <c r="X154" s="3" t="s">
        <v>57</v>
      </c>
      <c r="Y154" s="3" t="s">
        <v>67</v>
      </c>
      <c r="Z154" s="3" t="s">
        <v>88</v>
      </c>
      <c r="AA154" s="3" t="s">
        <v>117</v>
      </c>
      <c r="AB154" s="3" t="s">
        <v>259</v>
      </c>
      <c r="AC154" s="3" t="s">
        <v>58</v>
      </c>
      <c r="AD154" s="3" t="s">
        <v>850</v>
      </c>
      <c r="AE154" s="3" t="s">
        <v>851</v>
      </c>
      <c r="AF154" s="3" t="s">
        <v>852</v>
      </c>
      <c r="AG154" s="3" t="s">
        <v>853</v>
      </c>
      <c r="AH154" s="3" t="s">
        <v>80</v>
      </c>
      <c r="AI154" s="2" t="s">
        <v>854</v>
      </c>
      <c r="AJ154" s="3" t="s">
        <v>855</v>
      </c>
      <c r="AK154" s="3"/>
      <c r="AL154" s="3"/>
      <c r="AM154" s="4"/>
      <c r="AN154" s="6">
        <v>0.1</v>
      </c>
      <c r="AO154" s="6">
        <f t="shared" si="22"/>
        <v>0.125</v>
      </c>
      <c r="AP154" s="6"/>
      <c r="AQ154" s="3" t="s">
        <v>123</v>
      </c>
      <c r="AU154" s="21">
        <f t="shared" si="18"/>
        <v>16</v>
      </c>
      <c r="AV154" s="21">
        <f t="shared" si="19"/>
        <v>20</v>
      </c>
      <c r="AX154" s="24">
        <f t="shared" si="20"/>
        <v>20241.919999999998</v>
      </c>
      <c r="AY154" s="24">
        <f t="shared" si="21"/>
        <v>25302.399999999998</v>
      </c>
    </row>
    <row r="155" spans="1:51" x14ac:dyDescent="0.6">
      <c r="A155" s="2" t="s">
        <v>856</v>
      </c>
      <c r="B155" s="2" t="s">
        <v>45</v>
      </c>
      <c r="C155" s="3" t="s">
        <v>857</v>
      </c>
      <c r="D155" s="3"/>
      <c r="E155" s="3" t="s">
        <v>127</v>
      </c>
      <c r="F155" s="3" t="s">
        <v>858</v>
      </c>
      <c r="G155" s="2" t="s">
        <v>107</v>
      </c>
      <c r="H155" s="3" t="s">
        <v>108</v>
      </c>
      <c r="I155" s="3" t="s">
        <v>50</v>
      </c>
      <c r="J155" s="3" t="s">
        <v>109</v>
      </c>
      <c r="K155" s="2" t="s">
        <v>110</v>
      </c>
      <c r="L155" s="2" t="s">
        <v>110</v>
      </c>
      <c r="M155" s="2" t="s">
        <v>139</v>
      </c>
      <c r="N155" s="3" t="s">
        <v>140</v>
      </c>
      <c r="O155" s="3" t="s">
        <v>141</v>
      </c>
      <c r="P155" s="3" t="s">
        <v>142</v>
      </c>
      <c r="Q155" s="4">
        <v>51000</v>
      </c>
      <c r="R155" s="11" t="s">
        <v>56</v>
      </c>
      <c r="S155" s="5">
        <v>1269.8800000000001</v>
      </c>
      <c r="T155" s="6">
        <v>5.2479999999999999E-2</v>
      </c>
      <c r="U155" s="5">
        <v>2676.48</v>
      </c>
      <c r="V155" s="4">
        <v>3398808</v>
      </c>
      <c r="W155" s="4"/>
      <c r="X155" s="3" t="s">
        <v>115</v>
      </c>
      <c r="Y155" s="3" t="s">
        <v>116</v>
      </c>
      <c r="Z155" s="3" t="s">
        <v>88</v>
      </c>
      <c r="AA155" s="3" t="s">
        <v>117</v>
      </c>
      <c r="AB155" s="3" t="s">
        <v>143</v>
      </c>
      <c r="AC155" s="3" t="s">
        <v>58</v>
      </c>
      <c r="AD155" s="3"/>
      <c r="AE155" s="3"/>
      <c r="AF155" s="3" t="s">
        <v>119</v>
      </c>
      <c r="AG155" s="3" t="s">
        <v>859</v>
      </c>
      <c r="AH155" s="3" t="s">
        <v>80</v>
      </c>
      <c r="AI155" s="2" t="s">
        <v>133</v>
      </c>
      <c r="AJ155" s="3" t="s">
        <v>134</v>
      </c>
      <c r="AK155" s="3"/>
      <c r="AL155" s="3"/>
      <c r="AM155" s="4"/>
      <c r="AN155" s="6">
        <v>5.024E-2</v>
      </c>
      <c r="AO155" s="6">
        <f t="shared" si="22"/>
        <v>5.2479999999999999E-2</v>
      </c>
      <c r="AP155" s="6"/>
      <c r="AQ155" s="3" t="s">
        <v>123</v>
      </c>
      <c r="AU155" s="21">
        <f t="shared" si="18"/>
        <v>2562.2399999999998</v>
      </c>
      <c r="AV155" s="21">
        <f t="shared" si="19"/>
        <v>2676.48</v>
      </c>
      <c r="AX155" s="24">
        <f t="shared" si="20"/>
        <v>3241541.0687999995</v>
      </c>
      <c r="AY155" s="24">
        <f t="shared" si="21"/>
        <v>3386068.3775999998</v>
      </c>
    </row>
    <row r="156" spans="1:51" x14ac:dyDescent="0.6">
      <c r="A156" s="2" t="s">
        <v>856</v>
      </c>
      <c r="B156" s="2" t="s">
        <v>45</v>
      </c>
      <c r="C156" s="3" t="s">
        <v>857</v>
      </c>
      <c r="D156" s="3"/>
      <c r="E156" s="3" t="s">
        <v>136</v>
      </c>
      <c r="F156" s="3" t="s">
        <v>858</v>
      </c>
      <c r="G156" s="2" t="s">
        <v>107</v>
      </c>
      <c r="H156" s="3" t="s">
        <v>108</v>
      </c>
      <c r="I156" s="3" t="s">
        <v>50</v>
      </c>
      <c r="J156" s="3" t="s">
        <v>109</v>
      </c>
      <c r="K156" s="2" t="s">
        <v>110</v>
      </c>
      <c r="L156" s="2" t="s">
        <v>110</v>
      </c>
      <c r="M156" s="2" t="s">
        <v>139</v>
      </c>
      <c r="N156" s="3" t="s">
        <v>140</v>
      </c>
      <c r="O156" s="3" t="s">
        <v>141</v>
      </c>
      <c r="P156" s="3" t="s">
        <v>142</v>
      </c>
      <c r="Q156" s="4">
        <v>249000</v>
      </c>
      <c r="R156" s="11" t="s">
        <v>56</v>
      </c>
      <c r="S156" s="5">
        <v>1269.8800000000001</v>
      </c>
      <c r="T156" s="6">
        <v>5.2479999999999999E-2</v>
      </c>
      <c r="U156" s="5">
        <v>13067.52</v>
      </c>
      <c r="V156" s="4">
        <v>16594182</v>
      </c>
      <c r="W156" s="4"/>
      <c r="X156" s="3" t="s">
        <v>115</v>
      </c>
      <c r="Y156" s="3" t="s">
        <v>116</v>
      </c>
      <c r="Z156" s="3" t="s">
        <v>88</v>
      </c>
      <c r="AA156" s="3" t="s">
        <v>117</v>
      </c>
      <c r="AB156" s="3" t="s">
        <v>143</v>
      </c>
      <c r="AC156" s="3" t="s">
        <v>58</v>
      </c>
      <c r="AD156" s="3"/>
      <c r="AE156" s="3"/>
      <c r="AF156" s="3" t="s">
        <v>119</v>
      </c>
      <c r="AG156" s="3" t="s">
        <v>859</v>
      </c>
      <c r="AH156" s="3" t="s">
        <v>80</v>
      </c>
      <c r="AI156" s="2" t="s">
        <v>137</v>
      </c>
      <c r="AJ156" s="3" t="s">
        <v>138</v>
      </c>
      <c r="AK156" s="3"/>
      <c r="AL156" s="3"/>
      <c r="AM156" s="4"/>
      <c r="AN156" s="6">
        <v>5.024E-2</v>
      </c>
      <c r="AO156" s="6">
        <f t="shared" si="22"/>
        <v>5.2479999999999999E-2</v>
      </c>
      <c r="AP156" s="6"/>
      <c r="AQ156" s="3" t="s">
        <v>123</v>
      </c>
      <c r="AU156" s="21">
        <f t="shared" si="18"/>
        <v>12509.76</v>
      </c>
      <c r="AV156" s="21">
        <f t="shared" si="19"/>
        <v>13067.52</v>
      </c>
      <c r="AX156" s="24">
        <f t="shared" si="20"/>
        <v>15826347.571199998</v>
      </c>
      <c r="AY156" s="24">
        <f t="shared" si="21"/>
        <v>16531980.9024</v>
      </c>
    </row>
    <row r="157" spans="1:51" x14ac:dyDescent="0.6">
      <c r="A157" s="2" t="s">
        <v>856</v>
      </c>
      <c r="B157" s="2" t="s">
        <v>45</v>
      </c>
      <c r="C157" s="3" t="s">
        <v>857</v>
      </c>
      <c r="D157" s="3"/>
      <c r="E157" s="3" t="s">
        <v>136</v>
      </c>
      <c r="F157" s="3" t="s">
        <v>858</v>
      </c>
      <c r="G157" s="2" t="s">
        <v>107</v>
      </c>
      <c r="H157" s="3" t="s">
        <v>108</v>
      </c>
      <c r="I157" s="3" t="s">
        <v>50</v>
      </c>
      <c r="J157" s="3" t="s">
        <v>109</v>
      </c>
      <c r="K157" s="2" t="s">
        <v>110</v>
      </c>
      <c r="L157" s="2" t="s">
        <v>110</v>
      </c>
      <c r="M157" s="2" t="s">
        <v>609</v>
      </c>
      <c r="N157" s="3" t="s">
        <v>610</v>
      </c>
      <c r="O157" s="3" t="s">
        <v>611</v>
      </c>
      <c r="P157" s="3" t="s">
        <v>612</v>
      </c>
      <c r="Q157" s="4">
        <v>1000</v>
      </c>
      <c r="R157" s="11" t="s">
        <v>56</v>
      </c>
      <c r="S157" s="5">
        <v>1269.8800000000001</v>
      </c>
      <c r="T157" s="6">
        <v>5.4960000000000002E-2</v>
      </c>
      <c r="U157" s="5">
        <v>54.96</v>
      </c>
      <c r="V157" s="4">
        <v>69793</v>
      </c>
      <c r="W157" s="4"/>
      <c r="X157" s="3" t="s">
        <v>115</v>
      </c>
      <c r="Y157" s="3" t="s">
        <v>116</v>
      </c>
      <c r="Z157" s="3" t="s">
        <v>88</v>
      </c>
      <c r="AA157" s="3" t="s">
        <v>117</v>
      </c>
      <c r="AB157" s="3" t="s">
        <v>143</v>
      </c>
      <c r="AC157" s="3" t="s">
        <v>58</v>
      </c>
      <c r="AD157" s="3"/>
      <c r="AE157" s="3"/>
      <c r="AF157" s="3" t="s">
        <v>119</v>
      </c>
      <c r="AG157" s="3" t="s">
        <v>859</v>
      </c>
      <c r="AH157" s="3" t="s">
        <v>80</v>
      </c>
      <c r="AI157" s="2" t="s">
        <v>137</v>
      </c>
      <c r="AJ157" s="3" t="s">
        <v>138</v>
      </c>
      <c r="AK157" s="3"/>
      <c r="AL157" s="3"/>
      <c r="AM157" s="4"/>
      <c r="AN157" s="6">
        <v>4.9000000000000002E-2</v>
      </c>
      <c r="AO157" s="6">
        <f t="shared" si="22"/>
        <v>5.4960000000000002E-2</v>
      </c>
      <c r="AP157" s="6"/>
      <c r="AQ157" s="3" t="s">
        <v>123</v>
      </c>
      <c r="AU157" s="21">
        <f t="shared" si="18"/>
        <v>49</v>
      </c>
      <c r="AV157" s="21">
        <f t="shared" si="19"/>
        <v>54.96</v>
      </c>
      <c r="AX157" s="24">
        <f t="shared" si="20"/>
        <v>61990.879999999997</v>
      </c>
      <c r="AY157" s="24">
        <f t="shared" si="21"/>
        <v>69530.99519999999</v>
      </c>
    </row>
    <row r="158" spans="1:51" x14ac:dyDescent="0.6">
      <c r="A158" s="2" t="s">
        <v>856</v>
      </c>
      <c r="B158" s="2" t="s">
        <v>45</v>
      </c>
      <c r="C158" s="3" t="s">
        <v>857</v>
      </c>
      <c r="D158" s="3"/>
      <c r="E158" s="3" t="s">
        <v>136</v>
      </c>
      <c r="F158" s="3" t="s">
        <v>858</v>
      </c>
      <c r="G158" s="2" t="s">
        <v>107</v>
      </c>
      <c r="H158" s="3" t="s">
        <v>108</v>
      </c>
      <c r="I158" s="3" t="s">
        <v>50</v>
      </c>
      <c r="J158" s="3" t="s">
        <v>109</v>
      </c>
      <c r="K158" s="2" t="s">
        <v>110</v>
      </c>
      <c r="L158" s="2" t="s">
        <v>110</v>
      </c>
      <c r="M158" s="2" t="s">
        <v>619</v>
      </c>
      <c r="N158" s="3" t="s">
        <v>620</v>
      </c>
      <c r="O158" s="3" t="s">
        <v>621</v>
      </c>
      <c r="P158" s="3" t="s">
        <v>622</v>
      </c>
      <c r="Q158" s="4">
        <v>24000</v>
      </c>
      <c r="R158" s="11" t="s">
        <v>56</v>
      </c>
      <c r="S158" s="5">
        <v>1269.8800000000001</v>
      </c>
      <c r="T158" s="6">
        <v>2.349E-2</v>
      </c>
      <c r="U158" s="5">
        <v>563.76</v>
      </c>
      <c r="V158" s="4">
        <v>715908</v>
      </c>
      <c r="W158" s="4"/>
      <c r="X158" s="3" t="s">
        <v>115</v>
      </c>
      <c r="Y158" s="3" t="s">
        <v>116</v>
      </c>
      <c r="Z158" s="3" t="s">
        <v>74</v>
      </c>
      <c r="AA158" s="3" t="s">
        <v>132</v>
      </c>
      <c r="AB158" s="3" t="s">
        <v>623</v>
      </c>
      <c r="AC158" s="3" t="s">
        <v>58</v>
      </c>
      <c r="AD158" s="3"/>
      <c r="AE158" s="3"/>
      <c r="AF158" s="3" t="s">
        <v>119</v>
      </c>
      <c r="AG158" s="3" t="s">
        <v>859</v>
      </c>
      <c r="AH158" s="3" t="s">
        <v>80</v>
      </c>
      <c r="AI158" s="2" t="s">
        <v>137</v>
      </c>
      <c r="AJ158" s="3" t="s">
        <v>138</v>
      </c>
      <c r="AK158" s="3"/>
      <c r="AL158" s="3"/>
      <c r="AM158" s="4"/>
      <c r="AN158" s="6">
        <v>2.1999999999999999E-2</v>
      </c>
      <c r="AO158" s="6">
        <f t="shared" si="22"/>
        <v>2.349E-2</v>
      </c>
      <c r="AP158" s="6"/>
      <c r="AQ158" s="3" t="s">
        <v>83</v>
      </c>
      <c r="AU158" s="21">
        <f t="shared" si="18"/>
        <v>528</v>
      </c>
      <c r="AV158" s="21">
        <f t="shared" si="19"/>
        <v>563.76</v>
      </c>
      <c r="AX158" s="24">
        <f t="shared" si="20"/>
        <v>667983.35999999999</v>
      </c>
      <c r="AY158" s="24">
        <f t="shared" si="21"/>
        <v>713224.05119999987</v>
      </c>
    </row>
    <row r="159" spans="1:51" x14ac:dyDescent="0.6">
      <c r="A159" s="2" t="s">
        <v>856</v>
      </c>
      <c r="B159" s="2" t="s">
        <v>45</v>
      </c>
      <c r="C159" s="3" t="s">
        <v>857</v>
      </c>
      <c r="D159" s="3"/>
      <c r="E159" s="3" t="s">
        <v>136</v>
      </c>
      <c r="F159" s="3" t="s">
        <v>858</v>
      </c>
      <c r="G159" s="2" t="s">
        <v>107</v>
      </c>
      <c r="H159" s="3" t="s">
        <v>108</v>
      </c>
      <c r="I159" s="3" t="s">
        <v>50</v>
      </c>
      <c r="J159" s="3" t="s">
        <v>109</v>
      </c>
      <c r="K159" s="2" t="s">
        <v>110</v>
      </c>
      <c r="L159" s="2" t="s">
        <v>110</v>
      </c>
      <c r="M159" s="2" t="s">
        <v>636</v>
      </c>
      <c r="N159" s="3" t="s">
        <v>637</v>
      </c>
      <c r="O159" s="3" t="s">
        <v>638</v>
      </c>
      <c r="P159" s="3" t="s">
        <v>639</v>
      </c>
      <c r="Q159" s="4">
        <v>200000</v>
      </c>
      <c r="R159" s="11" t="s">
        <v>56</v>
      </c>
      <c r="S159" s="5">
        <v>1269.8800000000001</v>
      </c>
      <c r="T159" s="6">
        <v>3.9E-2</v>
      </c>
      <c r="U159" s="5">
        <v>7800</v>
      </c>
      <c r="V159" s="4">
        <v>9905064</v>
      </c>
      <c r="W159" s="4"/>
      <c r="X159" s="3" t="s">
        <v>115</v>
      </c>
      <c r="Y159" s="3" t="s">
        <v>116</v>
      </c>
      <c r="Z159" s="3" t="s">
        <v>74</v>
      </c>
      <c r="AA159" s="3" t="s">
        <v>148</v>
      </c>
      <c r="AB159" s="3" t="s">
        <v>640</v>
      </c>
      <c r="AC159" s="3" t="s">
        <v>58</v>
      </c>
      <c r="AD159" s="3"/>
      <c r="AE159" s="3"/>
      <c r="AF159" s="3" t="s">
        <v>119</v>
      </c>
      <c r="AG159" s="3" t="s">
        <v>859</v>
      </c>
      <c r="AH159" s="3" t="s">
        <v>80</v>
      </c>
      <c r="AI159" s="2" t="s">
        <v>137</v>
      </c>
      <c r="AJ159" s="3" t="s">
        <v>138</v>
      </c>
      <c r="AK159" s="3"/>
      <c r="AL159" s="3"/>
      <c r="AM159" s="4"/>
      <c r="AN159" s="6">
        <v>3.1E-2</v>
      </c>
      <c r="AO159" s="6">
        <f t="shared" si="22"/>
        <v>3.9E-2</v>
      </c>
      <c r="AP159" s="6"/>
      <c r="AQ159" s="3" t="s">
        <v>135</v>
      </c>
      <c r="AU159" s="21">
        <f t="shared" si="18"/>
        <v>6200</v>
      </c>
      <c r="AV159" s="21">
        <f t="shared" si="19"/>
        <v>7800</v>
      </c>
      <c r="AX159" s="24">
        <f t="shared" si="20"/>
        <v>7843743.9999999991</v>
      </c>
      <c r="AY159" s="24">
        <f t="shared" si="21"/>
        <v>9867936</v>
      </c>
    </row>
    <row r="160" spans="1:51" x14ac:dyDescent="0.6">
      <c r="A160" s="2" t="s">
        <v>856</v>
      </c>
      <c r="B160" s="2" t="s">
        <v>45</v>
      </c>
      <c r="C160" s="3" t="s">
        <v>857</v>
      </c>
      <c r="D160" s="3"/>
      <c r="E160" s="3" t="s">
        <v>105</v>
      </c>
      <c r="F160" s="3" t="s">
        <v>858</v>
      </c>
      <c r="G160" s="2" t="s">
        <v>107</v>
      </c>
      <c r="H160" s="3" t="s">
        <v>108</v>
      </c>
      <c r="I160" s="3" t="s">
        <v>50</v>
      </c>
      <c r="J160" s="3" t="s">
        <v>109</v>
      </c>
      <c r="K160" s="2" t="s">
        <v>110</v>
      </c>
      <c r="L160" s="2" t="s">
        <v>110</v>
      </c>
      <c r="M160" s="2" t="s">
        <v>636</v>
      </c>
      <c r="N160" s="3" t="s">
        <v>637</v>
      </c>
      <c r="O160" s="3" t="s">
        <v>638</v>
      </c>
      <c r="P160" s="3" t="s">
        <v>639</v>
      </c>
      <c r="Q160" s="4">
        <v>51000</v>
      </c>
      <c r="R160" s="11" t="s">
        <v>56</v>
      </c>
      <c r="S160" s="5">
        <v>1269.8800000000001</v>
      </c>
      <c r="T160" s="6">
        <v>3.9E-2</v>
      </c>
      <c r="U160" s="5">
        <v>1989</v>
      </c>
      <c r="V160" s="4">
        <v>2451124</v>
      </c>
      <c r="W160" s="4"/>
      <c r="X160" s="3" t="s">
        <v>115</v>
      </c>
      <c r="Y160" s="3" t="s">
        <v>116</v>
      </c>
      <c r="Z160" s="3" t="s">
        <v>74</v>
      </c>
      <c r="AA160" s="3" t="s">
        <v>148</v>
      </c>
      <c r="AB160" s="3" t="s">
        <v>640</v>
      </c>
      <c r="AC160" s="3" t="s">
        <v>58</v>
      </c>
      <c r="AD160" s="3"/>
      <c r="AE160" s="3"/>
      <c r="AF160" s="3" t="s">
        <v>119</v>
      </c>
      <c r="AG160" s="3" t="s">
        <v>859</v>
      </c>
      <c r="AH160" s="3" t="s">
        <v>80</v>
      </c>
      <c r="AI160" s="2" t="s">
        <v>121</v>
      </c>
      <c r="AJ160" s="3" t="s">
        <v>122</v>
      </c>
      <c r="AK160" s="3"/>
      <c r="AL160" s="3"/>
      <c r="AM160" s="4"/>
      <c r="AN160" s="6">
        <v>3.1E-2</v>
      </c>
      <c r="AO160" s="6">
        <f t="shared" si="22"/>
        <v>3.9E-2</v>
      </c>
      <c r="AP160" s="6"/>
      <c r="AQ160" s="3" t="s">
        <v>135</v>
      </c>
      <c r="AU160" s="21">
        <f t="shared" si="18"/>
        <v>1581</v>
      </c>
      <c r="AV160" s="21">
        <f t="shared" si="19"/>
        <v>1989</v>
      </c>
      <c r="AX160" s="24">
        <f t="shared" si="20"/>
        <v>2000154.7199999997</v>
      </c>
      <c r="AY160" s="24">
        <f t="shared" si="21"/>
        <v>2516323.6799999997</v>
      </c>
    </row>
    <row r="161" spans="1:51" x14ac:dyDescent="0.6">
      <c r="A161" s="2" t="s">
        <v>856</v>
      </c>
      <c r="B161" s="2" t="s">
        <v>45</v>
      </c>
      <c r="C161" s="3" t="s">
        <v>857</v>
      </c>
      <c r="D161" s="3"/>
      <c r="E161" s="3" t="s">
        <v>641</v>
      </c>
      <c r="F161" s="3" t="s">
        <v>858</v>
      </c>
      <c r="G161" s="2" t="s">
        <v>107</v>
      </c>
      <c r="H161" s="3" t="s">
        <v>108</v>
      </c>
      <c r="I161" s="3" t="s">
        <v>50</v>
      </c>
      <c r="J161" s="3" t="s">
        <v>109</v>
      </c>
      <c r="K161" s="2" t="s">
        <v>110</v>
      </c>
      <c r="L161" s="2" t="s">
        <v>110</v>
      </c>
      <c r="M161" s="2" t="s">
        <v>636</v>
      </c>
      <c r="N161" s="3" t="s">
        <v>637</v>
      </c>
      <c r="O161" s="3" t="s">
        <v>638</v>
      </c>
      <c r="P161" s="3" t="s">
        <v>639</v>
      </c>
      <c r="Q161" s="4">
        <v>49000</v>
      </c>
      <c r="R161" s="11" t="s">
        <v>56</v>
      </c>
      <c r="S161" s="5">
        <v>1269.8800000000001</v>
      </c>
      <c r="T161" s="6">
        <v>3.9E-2</v>
      </c>
      <c r="U161" s="5">
        <v>1911</v>
      </c>
      <c r="V161" s="4">
        <v>2355002</v>
      </c>
      <c r="W161" s="4"/>
      <c r="X161" s="3" t="s">
        <v>115</v>
      </c>
      <c r="Y161" s="3" t="s">
        <v>116</v>
      </c>
      <c r="Z161" s="3" t="s">
        <v>74</v>
      </c>
      <c r="AA161" s="3" t="s">
        <v>148</v>
      </c>
      <c r="AB161" s="3" t="s">
        <v>640</v>
      </c>
      <c r="AC161" s="3" t="s">
        <v>58</v>
      </c>
      <c r="AD161" s="3"/>
      <c r="AE161" s="3"/>
      <c r="AF161" s="3" t="s">
        <v>119</v>
      </c>
      <c r="AG161" s="3" t="s">
        <v>859</v>
      </c>
      <c r="AH161" s="3" t="s">
        <v>80</v>
      </c>
      <c r="AI161" s="2" t="s">
        <v>642</v>
      </c>
      <c r="AJ161" s="3" t="s">
        <v>643</v>
      </c>
      <c r="AK161" s="3"/>
      <c r="AL161" s="3"/>
      <c r="AM161" s="4"/>
      <c r="AN161" s="6">
        <v>3.1E-2</v>
      </c>
      <c r="AO161" s="6">
        <f t="shared" si="22"/>
        <v>3.9E-2</v>
      </c>
      <c r="AP161" s="6"/>
      <c r="AQ161" s="3" t="s">
        <v>135</v>
      </c>
      <c r="AU161" s="21">
        <f t="shared" si="18"/>
        <v>1519</v>
      </c>
      <c r="AV161" s="21">
        <f t="shared" si="19"/>
        <v>1911</v>
      </c>
      <c r="AX161" s="24">
        <f t="shared" si="20"/>
        <v>1921717.2799999998</v>
      </c>
      <c r="AY161" s="24">
        <f t="shared" si="21"/>
        <v>2417644.3199999998</v>
      </c>
    </row>
    <row r="162" spans="1:51" x14ac:dyDescent="0.6">
      <c r="A162" s="2" t="s">
        <v>860</v>
      </c>
      <c r="B162" s="2" t="s">
        <v>45</v>
      </c>
      <c r="C162" s="3"/>
      <c r="D162" s="3"/>
      <c r="E162" s="3" t="s">
        <v>608</v>
      </c>
      <c r="F162" s="3" t="s">
        <v>861</v>
      </c>
      <c r="G162" s="2" t="s">
        <v>589</v>
      </c>
      <c r="H162" s="3" t="s">
        <v>590</v>
      </c>
      <c r="I162" s="3" t="s">
        <v>50</v>
      </c>
      <c r="J162" s="3" t="s">
        <v>109</v>
      </c>
      <c r="K162" s="2" t="s">
        <v>110</v>
      </c>
      <c r="L162" s="2" t="s">
        <v>110</v>
      </c>
      <c r="M162" s="2" t="s">
        <v>862</v>
      </c>
      <c r="N162" s="3" t="s">
        <v>863</v>
      </c>
      <c r="O162" s="3" t="s">
        <v>864</v>
      </c>
      <c r="P162" s="3" t="s">
        <v>865</v>
      </c>
      <c r="Q162" s="4">
        <v>1000</v>
      </c>
      <c r="R162" s="11" t="s">
        <v>56</v>
      </c>
      <c r="S162" s="5">
        <v>1291.7</v>
      </c>
      <c r="T162" s="6">
        <v>5.6480000000000002E-2</v>
      </c>
      <c r="U162" s="5">
        <v>56.48</v>
      </c>
      <c r="V162" s="4">
        <v>72955</v>
      </c>
      <c r="W162" s="4"/>
      <c r="X162" s="3" t="s">
        <v>115</v>
      </c>
      <c r="Y162" s="3" t="s">
        <v>116</v>
      </c>
      <c r="Z162" s="3" t="s">
        <v>88</v>
      </c>
      <c r="AA162" s="3" t="s">
        <v>117</v>
      </c>
      <c r="AB162" s="3" t="s">
        <v>143</v>
      </c>
      <c r="AC162" s="3" t="s">
        <v>58</v>
      </c>
      <c r="AD162" s="3" t="s">
        <v>647</v>
      </c>
      <c r="AE162" s="3"/>
      <c r="AF162" s="3" t="s">
        <v>119</v>
      </c>
      <c r="AG162" s="3" t="s">
        <v>866</v>
      </c>
      <c r="AH162" s="3" t="s">
        <v>80</v>
      </c>
      <c r="AI162" s="2" t="s">
        <v>613</v>
      </c>
      <c r="AJ162" s="3" t="s">
        <v>614</v>
      </c>
      <c r="AK162" s="3"/>
      <c r="AL162" s="3"/>
      <c r="AM162" s="4"/>
      <c r="AN162" s="6">
        <v>5.024E-2</v>
      </c>
      <c r="AO162" s="6">
        <f t="shared" si="22"/>
        <v>5.6480000000000002E-2</v>
      </c>
      <c r="AP162" s="6"/>
      <c r="AQ162" s="3" t="s">
        <v>123</v>
      </c>
      <c r="AU162" s="21">
        <f t="shared" si="18"/>
        <v>50.24</v>
      </c>
      <c r="AV162" s="21">
        <f t="shared" si="19"/>
        <v>56.480000000000004</v>
      </c>
      <c r="AX162" s="24">
        <f t="shared" si="20"/>
        <v>63559.628799999999</v>
      </c>
      <c r="AY162" s="24">
        <f t="shared" si="21"/>
        <v>71453.977599999998</v>
      </c>
    </row>
    <row r="163" spans="1:51" x14ac:dyDescent="0.6">
      <c r="A163" s="2" t="s">
        <v>860</v>
      </c>
      <c r="B163" s="2" t="s">
        <v>45</v>
      </c>
      <c r="C163" s="3"/>
      <c r="D163" s="3"/>
      <c r="E163" s="3" t="s">
        <v>587</v>
      </c>
      <c r="F163" s="3" t="s">
        <v>861</v>
      </c>
      <c r="G163" s="2" t="s">
        <v>589</v>
      </c>
      <c r="H163" s="3" t="s">
        <v>590</v>
      </c>
      <c r="I163" s="3" t="s">
        <v>50</v>
      </c>
      <c r="J163" s="3" t="s">
        <v>109</v>
      </c>
      <c r="K163" s="2" t="s">
        <v>110</v>
      </c>
      <c r="L163" s="2" t="s">
        <v>110</v>
      </c>
      <c r="M163" s="2" t="s">
        <v>619</v>
      </c>
      <c r="N163" s="3" t="s">
        <v>620</v>
      </c>
      <c r="O163" s="3" t="s">
        <v>621</v>
      </c>
      <c r="P163" s="3" t="s">
        <v>622</v>
      </c>
      <c r="Q163" s="4">
        <v>51000</v>
      </c>
      <c r="R163" s="11" t="s">
        <v>56</v>
      </c>
      <c r="S163" s="5">
        <v>1291.7</v>
      </c>
      <c r="T163" s="6">
        <v>2.349E-2</v>
      </c>
      <c r="U163" s="5">
        <v>1197.99</v>
      </c>
      <c r="V163" s="4">
        <v>1547444</v>
      </c>
      <c r="W163" s="4"/>
      <c r="X163" s="3" t="s">
        <v>115</v>
      </c>
      <c r="Y163" s="3" t="s">
        <v>116</v>
      </c>
      <c r="Z163" s="3" t="s">
        <v>74</v>
      </c>
      <c r="AA163" s="3" t="s">
        <v>132</v>
      </c>
      <c r="AB163" s="3" t="s">
        <v>623</v>
      </c>
      <c r="AC163" s="3" t="s">
        <v>58</v>
      </c>
      <c r="AD163" s="3" t="s">
        <v>647</v>
      </c>
      <c r="AE163" s="3"/>
      <c r="AF163" s="3" t="s">
        <v>119</v>
      </c>
      <c r="AG163" s="3" t="s">
        <v>866</v>
      </c>
      <c r="AH163" s="3" t="s">
        <v>80</v>
      </c>
      <c r="AI163" s="2" t="s">
        <v>598</v>
      </c>
      <c r="AJ163" s="3" t="s">
        <v>599</v>
      </c>
      <c r="AK163" s="3"/>
      <c r="AL163" s="3"/>
      <c r="AM163" s="4"/>
      <c r="AN163" s="6">
        <v>2.1999999999999999E-2</v>
      </c>
      <c r="AO163" s="6">
        <f t="shared" si="22"/>
        <v>2.349E-2</v>
      </c>
      <c r="AP163" s="6"/>
      <c r="AQ163" s="3" t="s">
        <v>83</v>
      </c>
      <c r="AU163" s="21">
        <f t="shared" si="18"/>
        <v>1122</v>
      </c>
      <c r="AV163" s="21">
        <f t="shared" si="19"/>
        <v>1197.99</v>
      </c>
      <c r="AX163" s="24">
        <f t="shared" si="20"/>
        <v>1419464.64</v>
      </c>
      <c r="AY163" s="24">
        <f t="shared" si="21"/>
        <v>1515601.1087999998</v>
      </c>
    </row>
    <row r="164" spans="1:51" x14ac:dyDescent="0.6">
      <c r="A164" s="2" t="s">
        <v>860</v>
      </c>
      <c r="B164" s="2" t="s">
        <v>45</v>
      </c>
      <c r="C164" s="3"/>
      <c r="D164" s="3"/>
      <c r="E164" s="3" t="s">
        <v>587</v>
      </c>
      <c r="F164" s="3" t="s">
        <v>861</v>
      </c>
      <c r="G164" s="2" t="s">
        <v>589</v>
      </c>
      <c r="H164" s="3" t="s">
        <v>590</v>
      </c>
      <c r="I164" s="3" t="s">
        <v>50</v>
      </c>
      <c r="J164" s="3" t="s">
        <v>109</v>
      </c>
      <c r="K164" s="2" t="s">
        <v>110</v>
      </c>
      <c r="L164" s="2" t="s">
        <v>110</v>
      </c>
      <c r="M164" s="2" t="s">
        <v>628</v>
      </c>
      <c r="N164" s="3" t="s">
        <v>629</v>
      </c>
      <c r="O164" s="3" t="s">
        <v>630</v>
      </c>
      <c r="P164" s="3" t="s">
        <v>631</v>
      </c>
      <c r="Q164" s="4">
        <v>280000</v>
      </c>
      <c r="R164" s="11" t="s">
        <v>56</v>
      </c>
      <c r="S164" s="5">
        <v>1291.7</v>
      </c>
      <c r="T164" s="6">
        <v>2.1700000000000001E-2</v>
      </c>
      <c r="U164" s="5">
        <v>6076</v>
      </c>
      <c r="V164" s="4">
        <v>7848369</v>
      </c>
      <c r="W164" s="4"/>
      <c r="X164" s="3" t="s">
        <v>115</v>
      </c>
      <c r="Y164" s="3" t="s">
        <v>116</v>
      </c>
      <c r="Z164" s="3" t="s">
        <v>74</v>
      </c>
      <c r="AA164" s="3" t="s">
        <v>132</v>
      </c>
      <c r="AB164" s="3" t="s">
        <v>632</v>
      </c>
      <c r="AC164" s="3" t="s">
        <v>58</v>
      </c>
      <c r="AD164" s="3" t="s">
        <v>647</v>
      </c>
      <c r="AE164" s="3"/>
      <c r="AF164" s="3" t="s">
        <v>119</v>
      </c>
      <c r="AG164" s="3" t="s">
        <v>866</v>
      </c>
      <c r="AH164" s="3" t="s">
        <v>80</v>
      </c>
      <c r="AI164" s="2" t="s">
        <v>598</v>
      </c>
      <c r="AJ164" s="3" t="s">
        <v>599</v>
      </c>
      <c r="AK164" s="3"/>
      <c r="AL164" s="3"/>
      <c r="AM164" s="4"/>
      <c r="AN164" s="6">
        <v>0.02</v>
      </c>
      <c r="AO164" s="6">
        <f t="shared" si="22"/>
        <v>2.1700000000000001E-2</v>
      </c>
      <c r="AP164" s="6"/>
      <c r="AQ164" s="3" t="s">
        <v>83</v>
      </c>
      <c r="AU164" s="21">
        <f t="shared" si="18"/>
        <v>5600</v>
      </c>
      <c r="AV164" s="21">
        <f t="shared" si="19"/>
        <v>6076</v>
      </c>
      <c r="AX164" s="24">
        <f t="shared" si="20"/>
        <v>7084671.9999999991</v>
      </c>
      <c r="AY164" s="24">
        <f t="shared" si="21"/>
        <v>7686869.1199999992</v>
      </c>
    </row>
    <row r="165" spans="1:51" x14ac:dyDescent="0.6">
      <c r="A165" s="2" t="s">
        <v>860</v>
      </c>
      <c r="B165" s="2" t="s">
        <v>45</v>
      </c>
      <c r="C165" s="3"/>
      <c r="D165" s="3"/>
      <c r="E165" s="3" t="s">
        <v>608</v>
      </c>
      <c r="F165" s="3" t="s">
        <v>861</v>
      </c>
      <c r="G165" s="2" t="s">
        <v>589</v>
      </c>
      <c r="H165" s="3" t="s">
        <v>590</v>
      </c>
      <c r="I165" s="3" t="s">
        <v>50</v>
      </c>
      <c r="J165" s="3" t="s">
        <v>109</v>
      </c>
      <c r="K165" s="2" t="s">
        <v>110</v>
      </c>
      <c r="L165" s="2" t="s">
        <v>110</v>
      </c>
      <c r="M165" s="2" t="s">
        <v>628</v>
      </c>
      <c r="N165" s="3" t="s">
        <v>629</v>
      </c>
      <c r="O165" s="3" t="s">
        <v>630</v>
      </c>
      <c r="P165" s="3" t="s">
        <v>631</v>
      </c>
      <c r="Q165" s="4">
        <v>20000</v>
      </c>
      <c r="R165" s="11" t="s">
        <v>56</v>
      </c>
      <c r="S165" s="5">
        <v>1291.7</v>
      </c>
      <c r="T165" s="6">
        <v>2.1700000000000001E-2</v>
      </c>
      <c r="U165" s="5">
        <v>434</v>
      </c>
      <c r="V165" s="4">
        <v>560598</v>
      </c>
      <c r="W165" s="4"/>
      <c r="X165" s="3" t="s">
        <v>115</v>
      </c>
      <c r="Y165" s="3" t="s">
        <v>116</v>
      </c>
      <c r="Z165" s="3" t="s">
        <v>74</v>
      </c>
      <c r="AA165" s="3" t="s">
        <v>132</v>
      </c>
      <c r="AB165" s="3" t="s">
        <v>632</v>
      </c>
      <c r="AC165" s="3" t="s">
        <v>58</v>
      </c>
      <c r="AD165" s="3" t="s">
        <v>647</v>
      </c>
      <c r="AE165" s="3"/>
      <c r="AF165" s="3" t="s">
        <v>119</v>
      </c>
      <c r="AG165" s="3" t="s">
        <v>866</v>
      </c>
      <c r="AH165" s="3" t="s">
        <v>80</v>
      </c>
      <c r="AI165" s="2" t="s">
        <v>613</v>
      </c>
      <c r="AJ165" s="3" t="s">
        <v>614</v>
      </c>
      <c r="AK165" s="3"/>
      <c r="AL165" s="3"/>
      <c r="AM165" s="4"/>
      <c r="AN165" s="6">
        <v>0.02</v>
      </c>
      <c r="AO165" s="6">
        <f t="shared" si="22"/>
        <v>2.1700000000000001E-2</v>
      </c>
      <c r="AP165" s="6"/>
      <c r="AQ165" s="3" t="s">
        <v>83</v>
      </c>
      <c r="AU165" s="21">
        <f t="shared" si="18"/>
        <v>400</v>
      </c>
      <c r="AV165" s="21">
        <f t="shared" si="19"/>
        <v>434</v>
      </c>
      <c r="AX165" s="24">
        <f t="shared" si="20"/>
        <v>506047.99999999994</v>
      </c>
      <c r="AY165" s="24">
        <f t="shared" si="21"/>
        <v>549062.07999999996</v>
      </c>
    </row>
    <row r="166" spans="1:51" x14ac:dyDescent="0.6">
      <c r="A166" s="2" t="s">
        <v>860</v>
      </c>
      <c r="B166" s="2" t="s">
        <v>45</v>
      </c>
      <c r="C166" s="3"/>
      <c r="D166" s="3"/>
      <c r="E166" s="3" t="s">
        <v>587</v>
      </c>
      <c r="F166" s="3" t="s">
        <v>861</v>
      </c>
      <c r="G166" s="2" t="s">
        <v>589</v>
      </c>
      <c r="H166" s="3" t="s">
        <v>590</v>
      </c>
      <c r="I166" s="3" t="s">
        <v>50</v>
      </c>
      <c r="J166" s="3" t="s">
        <v>109</v>
      </c>
      <c r="K166" s="2" t="s">
        <v>110</v>
      </c>
      <c r="L166" s="2" t="s">
        <v>110</v>
      </c>
      <c r="M166" s="2" t="s">
        <v>150</v>
      </c>
      <c r="N166" s="3" t="s">
        <v>151</v>
      </c>
      <c r="O166" s="3" t="s">
        <v>152</v>
      </c>
      <c r="P166" s="3" t="s">
        <v>153</v>
      </c>
      <c r="Q166" s="4">
        <v>50000</v>
      </c>
      <c r="R166" s="11" t="s">
        <v>56</v>
      </c>
      <c r="S166" s="5">
        <v>1291.7</v>
      </c>
      <c r="T166" s="6">
        <v>2.7E-2</v>
      </c>
      <c r="U166" s="5">
        <v>1350</v>
      </c>
      <c r="V166" s="4">
        <v>1743795</v>
      </c>
      <c r="W166" s="4"/>
      <c r="X166" s="3" t="s">
        <v>115</v>
      </c>
      <c r="Y166" s="3" t="s">
        <v>116</v>
      </c>
      <c r="Z166" s="3" t="s">
        <v>74</v>
      </c>
      <c r="AA166" s="3" t="s">
        <v>148</v>
      </c>
      <c r="AB166" s="3" t="s">
        <v>154</v>
      </c>
      <c r="AC166" s="3" t="s">
        <v>58</v>
      </c>
      <c r="AD166" s="3" t="s">
        <v>647</v>
      </c>
      <c r="AE166" s="3"/>
      <c r="AF166" s="3" t="s">
        <v>119</v>
      </c>
      <c r="AG166" s="3" t="s">
        <v>866</v>
      </c>
      <c r="AH166" s="3" t="s">
        <v>80</v>
      </c>
      <c r="AI166" s="2" t="s">
        <v>598</v>
      </c>
      <c r="AJ166" s="3" t="s">
        <v>599</v>
      </c>
      <c r="AK166" s="3"/>
      <c r="AL166" s="3"/>
      <c r="AM166" s="4"/>
      <c r="AN166" s="6">
        <v>2.4E-2</v>
      </c>
      <c r="AO166" s="6">
        <f t="shared" si="22"/>
        <v>2.7E-2</v>
      </c>
      <c r="AP166" s="6"/>
      <c r="AQ166" s="3" t="s">
        <v>135</v>
      </c>
      <c r="AU166" s="21">
        <f t="shared" si="18"/>
        <v>1200</v>
      </c>
      <c r="AV166" s="21">
        <f t="shared" si="19"/>
        <v>1350</v>
      </c>
      <c r="AX166" s="24">
        <f t="shared" si="20"/>
        <v>1518143.9999999998</v>
      </c>
      <c r="AY166" s="24">
        <f t="shared" si="21"/>
        <v>1707911.9999999998</v>
      </c>
    </row>
    <row r="167" spans="1:51" x14ac:dyDescent="0.6">
      <c r="A167" s="2" t="s">
        <v>867</v>
      </c>
      <c r="B167" s="2" t="s">
        <v>45</v>
      </c>
      <c r="C167" s="3"/>
      <c r="D167" s="3"/>
      <c r="E167" s="3" t="s">
        <v>868</v>
      </c>
      <c r="F167" s="3" t="s">
        <v>869</v>
      </c>
      <c r="G167" s="2" t="s">
        <v>224</v>
      </c>
      <c r="H167" s="3" t="s">
        <v>225</v>
      </c>
      <c r="I167" s="3" t="s">
        <v>50</v>
      </c>
      <c r="J167" s="3" t="s">
        <v>161</v>
      </c>
      <c r="K167" s="2" t="s">
        <v>110</v>
      </c>
      <c r="L167" s="2" t="s">
        <v>110</v>
      </c>
      <c r="M167" s="2" t="s">
        <v>870</v>
      </c>
      <c r="N167" s="3" t="s">
        <v>871</v>
      </c>
      <c r="O167" s="3" t="s">
        <v>872</v>
      </c>
      <c r="P167" s="3" t="s">
        <v>873</v>
      </c>
      <c r="Q167" s="4">
        <v>600</v>
      </c>
      <c r="R167" s="11" t="s">
        <v>56</v>
      </c>
      <c r="S167" s="5">
        <v>1291.7</v>
      </c>
      <c r="T167" s="6">
        <v>0.108</v>
      </c>
      <c r="U167" s="5">
        <v>64.8</v>
      </c>
      <c r="V167" s="4">
        <v>83702</v>
      </c>
      <c r="W167" s="4"/>
      <c r="X167" s="3" t="s">
        <v>115</v>
      </c>
      <c r="Y167" s="3" t="s">
        <v>225</v>
      </c>
      <c r="Z167" s="3" t="s">
        <v>74</v>
      </c>
      <c r="AA167" s="3" t="s">
        <v>75</v>
      </c>
      <c r="AB167" s="3" t="s">
        <v>331</v>
      </c>
      <c r="AC167" s="3" t="s">
        <v>58</v>
      </c>
      <c r="AD167" s="3" t="s">
        <v>231</v>
      </c>
      <c r="AE167" s="3"/>
      <c r="AF167" s="3" t="s">
        <v>119</v>
      </c>
      <c r="AG167" s="3" t="s">
        <v>874</v>
      </c>
      <c r="AH167" s="3" t="s">
        <v>80</v>
      </c>
      <c r="AI167" s="2" t="s">
        <v>875</v>
      </c>
      <c r="AJ167" s="3" t="s">
        <v>876</v>
      </c>
      <c r="AK167" s="3"/>
      <c r="AL167" s="3"/>
      <c r="AM167" s="4"/>
      <c r="AN167" s="6">
        <v>8.4000000000000005E-2</v>
      </c>
      <c r="AO167" s="6">
        <f t="shared" si="22"/>
        <v>0.108</v>
      </c>
      <c r="AP167" s="6"/>
      <c r="AQ167" s="3" t="s">
        <v>83</v>
      </c>
      <c r="AU167" s="21">
        <f t="shared" si="18"/>
        <v>50.400000000000006</v>
      </c>
      <c r="AV167" s="21">
        <f t="shared" si="19"/>
        <v>64.8</v>
      </c>
      <c r="AX167" s="24">
        <f t="shared" si="20"/>
        <v>63762.048000000003</v>
      </c>
      <c r="AY167" s="24">
        <f t="shared" si="21"/>
        <v>81979.775999999983</v>
      </c>
    </row>
    <row r="168" spans="1:51" x14ac:dyDescent="0.6">
      <c r="A168" s="2" t="s">
        <v>867</v>
      </c>
      <c r="B168" s="2" t="s">
        <v>45</v>
      </c>
      <c r="C168" s="3"/>
      <c r="D168" s="3"/>
      <c r="E168" s="3" t="s">
        <v>823</v>
      </c>
      <c r="F168" s="3" t="s">
        <v>869</v>
      </c>
      <c r="G168" s="2" t="s">
        <v>224</v>
      </c>
      <c r="H168" s="3" t="s">
        <v>225</v>
      </c>
      <c r="I168" s="3" t="s">
        <v>50</v>
      </c>
      <c r="J168" s="3" t="s">
        <v>161</v>
      </c>
      <c r="K168" s="2" t="s">
        <v>110</v>
      </c>
      <c r="L168" s="2" t="s">
        <v>110</v>
      </c>
      <c r="M168" s="2" t="s">
        <v>870</v>
      </c>
      <c r="N168" s="3" t="s">
        <v>871</v>
      </c>
      <c r="O168" s="3" t="s">
        <v>872</v>
      </c>
      <c r="P168" s="3" t="s">
        <v>873</v>
      </c>
      <c r="Q168" s="4">
        <v>2400</v>
      </c>
      <c r="R168" s="11" t="s">
        <v>56</v>
      </c>
      <c r="S168" s="5">
        <v>1291.7</v>
      </c>
      <c r="T168" s="6">
        <v>0.108</v>
      </c>
      <c r="U168" s="5">
        <v>259.2</v>
      </c>
      <c r="V168" s="4">
        <v>334809</v>
      </c>
      <c r="W168" s="4"/>
      <c r="X168" s="3" t="s">
        <v>115</v>
      </c>
      <c r="Y168" s="3" t="s">
        <v>225</v>
      </c>
      <c r="Z168" s="3" t="s">
        <v>74</v>
      </c>
      <c r="AA168" s="3" t="s">
        <v>75</v>
      </c>
      <c r="AB168" s="3" t="s">
        <v>331</v>
      </c>
      <c r="AC168" s="3" t="s">
        <v>58</v>
      </c>
      <c r="AD168" s="3" t="s">
        <v>231</v>
      </c>
      <c r="AE168" s="3"/>
      <c r="AF168" s="3" t="s">
        <v>119</v>
      </c>
      <c r="AG168" s="3" t="s">
        <v>874</v>
      </c>
      <c r="AH168" s="3" t="s">
        <v>80</v>
      </c>
      <c r="AI168" s="2" t="s">
        <v>824</v>
      </c>
      <c r="AJ168" s="3" t="s">
        <v>825</v>
      </c>
      <c r="AK168" s="3"/>
      <c r="AL168" s="3"/>
      <c r="AM168" s="4"/>
      <c r="AN168" s="6">
        <v>8.4000000000000005E-2</v>
      </c>
      <c r="AO168" s="6">
        <f t="shared" si="22"/>
        <v>0.108</v>
      </c>
      <c r="AP168" s="6"/>
      <c r="AQ168" s="3" t="s">
        <v>83</v>
      </c>
      <c r="AU168" s="21">
        <f t="shared" si="18"/>
        <v>201.60000000000002</v>
      </c>
      <c r="AV168" s="21">
        <f t="shared" si="19"/>
        <v>259.2</v>
      </c>
      <c r="AX168" s="24">
        <f t="shared" si="20"/>
        <v>255048.19200000001</v>
      </c>
      <c r="AY168" s="24">
        <f t="shared" si="21"/>
        <v>327919.10399999993</v>
      </c>
    </row>
    <row r="169" spans="1:51" x14ac:dyDescent="0.6">
      <c r="A169" s="2" t="s">
        <v>867</v>
      </c>
      <c r="B169" s="2" t="s">
        <v>45</v>
      </c>
      <c r="C169" s="3"/>
      <c r="D169" s="3"/>
      <c r="E169" s="3" t="s">
        <v>868</v>
      </c>
      <c r="F169" s="3" t="s">
        <v>869</v>
      </c>
      <c r="G169" s="2" t="s">
        <v>224</v>
      </c>
      <c r="H169" s="3" t="s">
        <v>225</v>
      </c>
      <c r="I169" s="3" t="s">
        <v>50</v>
      </c>
      <c r="J169" s="3" t="s">
        <v>161</v>
      </c>
      <c r="K169" s="2" t="s">
        <v>110</v>
      </c>
      <c r="L169" s="2" t="s">
        <v>110</v>
      </c>
      <c r="M169" s="2" t="s">
        <v>877</v>
      </c>
      <c r="N169" s="3" t="s">
        <v>878</v>
      </c>
      <c r="O169" s="3" t="s">
        <v>879</v>
      </c>
      <c r="P169" s="3" t="s">
        <v>880</v>
      </c>
      <c r="Q169" s="4">
        <v>1000</v>
      </c>
      <c r="R169" s="11" t="s">
        <v>56</v>
      </c>
      <c r="S169" s="5">
        <v>1291.7</v>
      </c>
      <c r="T169" s="6">
        <v>0.12659999999999999</v>
      </c>
      <c r="U169" s="5">
        <v>126.6</v>
      </c>
      <c r="V169" s="4">
        <v>163529</v>
      </c>
      <c r="W169" s="4"/>
      <c r="X169" s="3" t="s">
        <v>115</v>
      </c>
      <c r="Y169" s="3" t="s">
        <v>225</v>
      </c>
      <c r="Z169" s="3" t="s">
        <v>74</v>
      </c>
      <c r="AA169" s="3" t="s">
        <v>75</v>
      </c>
      <c r="AB169" s="3" t="s">
        <v>230</v>
      </c>
      <c r="AC169" s="3" t="s">
        <v>58</v>
      </c>
      <c r="AD169" s="3" t="s">
        <v>231</v>
      </c>
      <c r="AE169" s="3"/>
      <c r="AF169" s="3" t="s">
        <v>119</v>
      </c>
      <c r="AG169" s="3" t="s">
        <v>874</v>
      </c>
      <c r="AH169" s="3" t="s">
        <v>80</v>
      </c>
      <c r="AI169" s="2" t="s">
        <v>875</v>
      </c>
      <c r="AJ169" s="3" t="s">
        <v>876</v>
      </c>
      <c r="AK169" s="3"/>
      <c r="AL169" s="3"/>
      <c r="AM169" s="4"/>
      <c r="AN169" s="6">
        <v>9.0999999999999998E-2</v>
      </c>
      <c r="AO169" s="6">
        <f t="shared" si="22"/>
        <v>0.12659999999999999</v>
      </c>
      <c r="AP169" s="6"/>
      <c r="AQ169" s="3" t="s">
        <v>83</v>
      </c>
      <c r="AU169" s="21">
        <f t="shared" si="18"/>
        <v>91</v>
      </c>
      <c r="AV169" s="21">
        <f t="shared" si="19"/>
        <v>126.6</v>
      </c>
      <c r="AX169" s="24">
        <f t="shared" si="20"/>
        <v>115125.91999999998</v>
      </c>
      <c r="AY169" s="24">
        <f t="shared" si="21"/>
        <v>160164.19199999998</v>
      </c>
    </row>
    <row r="170" spans="1:51" x14ac:dyDescent="0.6">
      <c r="A170" s="2" t="s">
        <v>867</v>
      </c>
      <c r="B170" s="2" t="s">
        <v>45</v>
      </c>
      <c r="C170" s="3"/>
      <c r="D170" s="3"/>
      <c r="E170" s="3" t="s">
        <v>823</v>
      </c>
      <c r="F170" s="3" t="s">
        <v>869</v>
      </c>
      <c r="G170" s="2" t="s">
        <v>224</v>
      </c>
      <c r="H170" s="3" t="s">
        <v>225</v>
      </c>
      <c r="I170" s="3" t="s">
        <v>50</v>
      </c>
      <c r="J170" s="3" t="s">
        <v>161</v>
      </c>
      <c r="K170" s="2" t="s">
        <v>110</v>
      </c>
      <c r="L170" s="2" t="s">
        <v>110</v>
      </c>
      <c r="M170" s="2" t="s">
        <v>877</v>
      </c>
      <c r="N170" s="3" t="s">
        <v>878</v>
      </c>
      <c r="O170" s="3" t="s">
        <v>879</v>
      </c>
      <c r="P170" s="3" t="s">
        <v>880</v>
      </c>
      <c r="Q170" s="4">
        <v>2000</v>
      </c>
      <c r="R170" s="11" t="s">
        <v>56</v>
      </c>
      <c r="S170" s="5">
        <v>1291.7</v>
      </c>
      <c r="T170" s="6">
        <v>0.12659999999999999</v>
      </c>
      <c r="U170" s="5">
        <v>253.2</v>
      </c>
      <c r="V170" s="4">
        <v>327058</v>
      </c>
      <c r="W170" s="4"/>
      <c r="X170" s="3" t="s">
        <v>115</v>
      </c>
      <c r="Y170" s="3" t="s">
        <v>225</v>
      </c>
      <c r="Z170" s="3" t="s">
        <v>74</v>
      </c>
      <c r="AA170" s="3" t="s">
        <v>75</v>
      </c>
      <c r="AB170" s="3" t="s">
        <v>230</v>
      </c>
      <c r="AC170" s="3" t="s">
        <v>58</v>
      </c>
      <c r="AD170" s="3" t="s">
        <v>231</v>
      </c>
      <c r="AE170" s="3"/>
      <c r="AF170" s="3" t="s">
        <v>119</v>
      </c>
      <c r="AG170" s="3" t="s">
        <v>874</v>
      </c>
      <c r="AH170" s="3" t="s">
        <v>80</v>
      </c>
      <c r="AI170" s="2" t="s">
        <v>824</v>
      </c>
      <c r="AJ170" s="3" t="s">
        <v>825</v>
      </c>
      <c r="AK170" s="3"/>
      <c r="AL170" s="3"/>
      <c r="AM170" s="4"/>
      <c r="AN170" s="6">
        <v>9.0999999999999998E-2</v>
      </c>
      <c r="AO170" s="6">
        <f t="shared" si="22"/>
        <v>0.12659999999999999</v>
      </c>
      <c r="AP170" s="6"/>
      <c r="AQ170" s="3" t="s">
        <v>83</v>
      </c>
      <c r="AU170" s="21">
        <f t="shared" si="18"/>
        <v>182</v>
      </c>
      <c r="AV170" s="21">
        <f t="shared" si="19"/>
        <v>253.2</v>
      </c>
      <c r="AX170" s="24">
        <f t="shared" si="20"/>
        <v>230251.83999999997</v>
      </c>
      <c r="AY170" s="24">
        <f t="shared" si="21"/>
        <v>320328.38399999996</v>
      </c>
    </row>
    <row r="171" spans="1:51" x14ac:dyDescent="0.6">
      <c r="A171" s="2" t="s">
        <v>867</v>
      </c>
      <c r="B171" s="2" t="s">
        <v>45</v>
      </c>
      <c r="C171" s="3"/>
      <c r="D171" s="3"/>
      <c r="E171" s="3" t="s">
        <v>235</v>
      </c>
      <c r="F171" s="3" t="s">
        <v>869</v>
      </c>
      <c r="G171" s="2" t="s">
        <v>224</v>
      </c>
      <c r="H171" s="3" t="s">
        <v>225</v>
      </c>
      <c r="I171" s="3" t="s">
        <v>50</v>
      </c>
      <c r="J171" s="3" t="s">
        <v>161</v>
      </c>
      <c r="K171" s="2" t="s">
        <v>110</v>
      </c>
      <c r="L171" s="2" t="s">
        <v>110</v>
      </c>
      <c r="M171" s="2" t="s">
        <v>881</v>
      </c>
      <c r="N171" s="3" t="s">
        <v>882</v>
      </c>
      <c r="O171" s="3" t="s">
        <v>883</v>
      </c>
      <c r="P171" s="3" t="s">
        <v>884</v>
      </c>
      <c r="Q171" s="4">
        <v>1000</v>
      </c>
      <c r="R171" s="11" t="s">
        <v>56</v>
      </c>
      <c r="S171" s="5">
        <v>1291.7</v>
      </c>
      <c r="T171" s="6">
        <v>4.5499999999999999E-2</v>
      </c>
      <c r="U171" s="5">
        <v>45.5</v>
      </c>
      <c r="V171" s="4">
        <v>58772</v>
      </c>
      <c r="W171" s="4"/>
      <c r="X171" s="3" t="s">
        <v>115</v>
      </c>
      <c r="Y171" s="3" t="s">
        <v>225</v>
      </c>
      <c r="Z171" s="3" t="s">
        <v>74</v>
      </c>
      <c r="AA171" s="3" t="s">
        <v>148</v>
      </c>
      <c r="AB171" s="3" t="s">
        <v>365</v>
      </c>
      <c r="AC171" s="3" t="s">
        <v>58</v>
      </c>
      <c r="AD171" s="3" t="s">
        <v>231</v>
      </c>
      <c r="AE171" s="3"/>
      <c r="AF171" s="3" t="s">
        <v>119</v>
      </c>
      <c r="AG171" s="3" t="s">
        <v>874</v>
      </c>
      <c r="AH171" s="3" t="s">
        <v>80</v>
      </c>
      <c r="AI171" s="2" t="s">
        <v>236</v>
      </c>
      <c r="AJ171" s="3" t="s">
        <v>237</v>
      </c>
      <c r="AK171" s="3"/>
      <c r="AL171" s="3"/>
      <c r="AM171" s="4"/>
      <c r="AN171" s="6">
        <v>3.2500000000000001E-2</v>
      </c>
      <c r="AO171" s="6">
        <f t="shared" si="22"/>
        <v>4.5499999999999999E-2</v>
      </c>
      <c r="AP171" s="6"/>
      <c r="AQ171" s="3" t="s">
        <v>83</v>
      </c>
      <c r="AU171" s="21">
        <f t="shared" si="18"/>
        <v>32.5</v>
      </c>
      <c r="AV171" s="21">
        <f t="shared" si="19"/>
        <v>45.5</v>
      </c>
      <c r="AX171" s="24">
        <f t="shared" si="20"/>
        <v>41116.399999999994</v>
      </c>
      <c r="AY171" s="24">
        <f t="shared" si="21"/>
        <v>57562.959999999992</v>
      </c>
    </row>
    <row r="172" spans="1:51" x14ac:dyDescent="0.6">
      <c r="A172" s="2" t="s">
        <v>867</v>
      </c>
      <c r="B172" s="2" t="s">
        <v>45</v>
      </c>
      <c r="C172" s="3"/>
      <c r="D172" s="3"/>
      <c r="E172" s="3" t="s">
        <v>235</v>
      </c>
      <c r="F172" s="3" t="s">
        <v>869</v>
      </c>
      <c r="G172" s="2" t="s">
        <v>224</v>
      </c>
      <c r="H172" s="3" t="s">
        <v>225</v>
      </c>
      <c r="I172" s="3" t="s">
        <v>50</v>
      </c>
      <c r="J172" s="3" t="s">
        <v>161</v>
      </c>
      <c r="K172" s="2" t="s">
        <v>110</v>
      </c>
      <c r="L172" s="2" t="s">
        <v>110</v>
      </c>
      <c r="M172" s="2" t="s">
        <v>885</v>
      </c>
      <c r="N172" s="3" t="s">
        <v>886</v>
      </c>
      <c r="O172" s="3" t="s">
        <v>887</v>
      </c>
      <c r="P172" s="3" t="s">
        <v>888</v>
      </c>
      <c r="Q172" s="4">
        <v>1000</v>
      </c>
      <c r="R172" s="11" t="s">
        <v>56</v>
      </c>
      <c r="S172" s="5">
        <v>1291.7</v>
      </c>
      <c r="T172" s="6">
        <v>4.5499999999999999E-2</v>
      </c>
      <c r="U172" s="5">
        <v>45.5</v>
      </c>
      <c r="V172" s="4">
        <v>58772</v>
      </c>
      <c r="W172" s="4"/>
      <c r="X172" s="3" t="s">
        <v>115</v>
      </c>
      <c r="Y172" s="3" t="s">
        <v>225</v>
      </c>
      <c r="Z172" s="3" t="s">
        <v>74</v>
      </c>
      <c r="AA172" s="3" t="s">
        <v>148</v>
      </c>
      <c r="AB172" s="3" t="s">
        <v>365</v>
      </c>
      <c r="AC172" s="3" t="s">
        <v>58</v>
      </c>
      <c r="AD172" s="3" t="s">
        <v>231</v>
      </c>
      <c r="AE172" s="3"/>
      <c r="AF172" s="3" t="s">
        <v>119</v>
      </c>
      <c r="AG172" s="3" t="s">
        <v>874</v>
      </c>
      <c r="AH172" s="3" t="s">
        <v>80</v>
      </c>
      <c r="AI172" s="2" t="s">
        <v>236</v>
      </c>
      <c r="AJ172" s="3" t="s">
        <v>237</v>
      </c>
      <c r="AK172" s="3"/>
      <c r="AL172" s="3"/>
      <c r="AM172" s="4"/>
      <c r="AN172" s="6">
        <v>3.5000000000000003E-2</v>
      </c>
      <c r="AO172" s="6">
        <f t="shared" si="22"/>
        <v>4.5499999999999999E-2</v>
      </c>
      <c r="AP172" s="6"/>
      <c r="AQ172" s="3" t="s">
        <v>83</v>
      </c>
      <c r="AU172" s="21">
        <f t="shared" si="18"/>
        <v>35</v>
      </c>
      <c r="AV172" s="21">
        <f t="shared" si="19"/>
        <v>45.5</v>
      </c>
      <c r="AX172" s="24">
        <f t="shared" si="20"/>
        <v>44279.199999999997</v>
      </c>
      <c r="AY172" s="24">
        <f t="shared" si="21"/>
        <v>57562.959999999992</v>
      </c>
    </row>
    <row r="173" spans="1:51" x14ac:dyDescent="0.6">
      <c r="A173" s="2" t="s">
        <v>867</v>
      </c>
      <c r="B173" s="2" t="s">
        <v>45</v>
      </c>
      <c r="C173" s="3"/>
      <c r="D173" s="3"/>
      <c r="E173" s="3" t="s">
        <v>235</v>
      </c>
      <c r="F173" s="3" t="s">
        <v>869</v>
      </c>
      <c r="G173" s="2" t="s">
        <v>224</v>
      </c>
      <c r="H173" s="3" t="s">
        <v>225</v>
      </c>
      <c r="I173" s="3" t="s">
        <v>50</v>
      </c>
      <c r="J173" s="3" t="s">
        <v>161</v>
      </c>
      <c r="K173" s="2" t="s">
        <v>110</v>
      </c>
      <c r="L173" s="2" t="s">
        <v>110</v>
      </c>
      <c r="M173" s="2" t="s">
        <v>889</v>
      </c>
      <c r="N173" s="3" t="s">
        <v>890</v>
      </c>
      <c r="O173" s="3" t="s">
        <v>891</v>
      </c>
      <c r="P173" s="3" t="s">
        <v>892</v>
      </c>
      <c r="Q173" s="4">
        <v>4000</v>
      </c>
      <c r="R173" s="11" t="s">
        <v>56</v>
      </c>
      <c r="S173" s="5">
        <v>1291.7</v>
      </c>
      <c r="T173" s="6">
        <v>4.5499999999999999E-2</v>
      </c>
      <c r="U173" s="5">
        <v>182</v>
      </c>
      <c r="V173" s="4">
        <v>235089</v>
      </c>
      <c r="W173" s="4"/>
      <c r="X173" s="3" t="s">
        <v>115</v>
      </c>
      <c r="Y173" s="3" t="s">
        <v>225</v>
      </c>
      <c r="Z173" s="3" t="s">
        <v>74</v>
      </c>
      <c r="AA173" s="3" t="s">
        <v>148</v>
      </c>
      <c r="AB173" s="3" t="s">
        <v>365</v>
      </c>
      <c r="AC173" s="3" t="s">
        <v>58</v>
      </c>
      <c r="AD173" s="3" t="s">
        <v>231</v>
      </c>
      <c r="AE173" s="3"/>
      <c r="AF173" s="3" t="s">
        <v>119</v>
      </c>
      <c r="AG173" s="3" t="s">
        <v>874</v>
      </c>
      <c r="AH173" s="3" t="s">
        <v>80</v>
      </c>
      <c r="AI173" s="2" t="s">
        <v>236</v>
      </c>
      <c r="AJ173" s="3" t="s">
        <v>237</v>
      </c>
      <c r="AK173" s="3"/>
      <c r="AL173" s="3"/>
      <c r="AM173" s="4"/>
      <c r="AN173" s="6">
        <v>3.3500000000000002E-2</v>
      </c>
      <c r="AO173" s="6">
        <f t="shared" si="22"/>
        <v>4.5499999999999999E-2</v>
      </c>
      <c r="AP173" s="6"/>
      <c r="AQ173" s="3" t="s">
        <v>83</v>
      </c>
      <c r="AU173" s="21">
        <f t="shared" si="18"/>
        <v>134</v>
      </c>
      <c r="AV173" s="21">
        <f t="shared" si="19"/>
        <v>182</v>
      </c>
      <c r="AX173" s="24">
        <f t="shared" si="20"/>
        <v>169526.08</v>
      </c>
      <c r="AY173" s="24">
        <f t="shared" si="21"/>
        <v>230251.83999999997</v>
      </c>
    </row>
    <row r="174" spans="1:51" x14ac:dyDescent="0.6">
      <c r="A174" s="2" t="s">
        <v>893</v>
      </c>
      <c r="B174" s="2" t="s">
        <v>45</v>
      </c>
      <c r="C174" s="3"/>
      <c r="D174" s="3"/>
      <c r="E174" s="3" t="s">
        <v>894</v>
      </c>
      <c r="F174" s="3" t="s">
        <v>895</v>
      </c>
      <c r="G174" s="2" t="s">
        <v>224</v>
      </c>
      <c r="H174" s="3" t="s">
        <v>225</v>
      </c>
      <c r="I174" s="3" t="s">
        <v>50</v>
      </c>
      <c r="J174" s="3" t="s">
        <v>161</v>
      </c>
      <c r="K174" s="2" t="s">
        <v>110</v>
      </c>
      <c r="L174" s="2" t="s">
        <v>110</v>
      </c>
      <c r="M174" s="2" t="s">
        <v>896</v>
      </c>
      <c r="N174" s="3" t="s">
        <v>897</v>
      </c>
      <c r="O174" s="3" t="s">
        <v>898</v>
      </c>
      <c r="P174" s="3" t="s">
        <v>899</v>
      </c>
      <c r="Q174" s="4">
        <v>10000</v>
      </c>
      <c r="R174" s="11" t="s">
        <v>56</v>
      </c>
      <c r="S174" s="5">
        <v>1291.7</v>
      </c>
      <c r="T174" s="6">
        <v>0.12</v>
      </c>
      <c r="U174" s="5">
        <v>1200</v>
      </c>
      <c r="V174" s="4">
        <v>1550040</v>
      </c>
      <c r="W174" s="4"/>
      <c r="X174" s="3" t="s">
        <v>115</v>
      </c>
      <c r="Y174" s="3" t="s">
        <v>225</v>
      </c>
      <c r="Z174" s="3" t="s">
        <v>74</v>
      </c>
      <c r="AA174" s="3" t="s">
        <v>75</v>
      </c>
      <c r="AB174" s="3" t="s">
        <v>76</v>
      </c>
      <c r="AC174" s="3" t="s">
        <v>58</v>
      </c>
      <c r="AD174" s="3" t="s">
        <v>492</v>
      </c>
      <c r="AE174" s="3" t="s">
        <v>201</v>
      </c>
      <c r="AF174" s="3" t="s">
        <v>119</v>
      </c>
      <c r="AG174" s="3" t="s">
        <v>900</v>
      </c>
      <c r="AH174" s="3" t="s">
        <v>80</v>
      </c>
      <c r="AI174" s="2" t="s">
        <v>901</v>
      </c>
      <c r="AJ174" s="3" t="s">
        <v>902</v>
      </c>
      <c r="AK174" s="3"/>
      <c r="AL174" s="3"/>
      <c r="AM174" s="4"/>
      <c r="AN174" s="6">
        <v>7.0000000000000007E-2</v>
      </c>
      <c r="AO174" s="6">
        <f t="shared" si="22"/>
        <v>0.12</v>
      </c>
      <c r="AP174" s="6"/>
      <c r="AQ174" s="3" t="s">
        <v>83</v>
      </c>
      <c r="AU174" s="21">
        <f t="shared" si="18"/>
        <v>700.00000000000011</v>
      </c>
      <c r="AV174" s="21">
        <f t="shared" si="19"/>
        <v>1200</v>
      </c>
      <c r="AX174" s="24">
        <f t="shared" si="20"/>
        <v>885584.00000000012</v>
      </c>
      <c r="AY174" s="24">
        <f t="shared" si="21"/>
        <v>1518143.9999999998</v>
      </c>
    </row>
    <row r="175" spans="1:51" x14ac:dyDescent="0.6">
      <c r="A175" s="2" t="s">
        <v>893</v>
      </c>
      <c r="B175" s="2" t="s">
        <v>45</v>
      </c>
      <c r="C175" s="3"/>
      <c r="D175" s="3"/>
      <c r="E175" s="3" t="s">
        <v>494</v>
      </c>
      <c r="F175" s="3" t="s">
        <v>895</v>
      </c>
      <c r="G175" s="2" t="s">
        <v>224</v>
      </c>
      <c r="H175" s="3" t="s">
        <v>225</v>
      </c>
      <c r="I175" s="3" t="s">
        <v>50</v>
      </c>
      <c r="J175" s="3" t="s">
        <v>161</v>
      </c>
      <c r="K175" s="2" t="s">
        <v>110</v>
      </c>
      <c r="L175" s="2" t="s">
        <v>110</v>
      </c>
      <c r="M175" s="2" t="s">
        <v>903</v>
      </c>
      <c r="N175" s="3" t="s">
        <v>904</v>
      </c>
      <c r="O175" s="3" t="s">
        <v>905</v>
      </c>
      <c r="P175" s="3" t="s">
        <v>906</v>
      </c>
      <c r="Q175" s="4">
        <v>20300</v>
      </c>
      <c r="R175" s="11" t="s">
        <v>56</v>
      </c>
      <c r="S175" s="5">
        <v>1291.7</v>
      </c>
      <c r="T175" s="6">
        <v>0.28799999999999998</v>
      </c>
      <c r="U175" s="5">
        <v>5846.4</v>
      </c>
      <c r="V175" s="4">
        <v>7551795</v>
      </c>
      <c r="W175" s="4"/>
      <c r="X175" s="3" t="s">
        <v>115</v>
      </c>
      <c r="Y175" s="3" t="s">
        <v>225</v>
      </c>
      <c r="Z175" s="3" t="s">
        <v>88</v>
      </c>
      <c r="AA175" s="3" t="s">
        <v>117</v>
      </c>
      <c r="AB175" s="3" t="s">
        <v>907</v>
      </c>
      <c r="AC175" s="3" t="s">
        <v>58</v>
      </c>
      <c r="AD175" s="3" t="s">
        <v>492</v>
      </c>
      <c r="AE175" s="3"/>
      <c r="AF175" s="3" t="s">
        <v>119</v>
      </c>
      <c r="AG175" s="3" t="s">
        <v>900</v>
      </c>
      <c r="AH175" s="3" t="s">
        <v>80</v>
      </c>
      <c r="AI175" s="2" t="s">
        <v>495</v>
      </c>
      <c r="AJ175" s="3" t="s">
        <v>496</v>
      </c>
      <c r="AK175" s="3"/>
      <c r="AL175" s="3"/>
      <c r="AM175" s="4"/>
      <c r="AN175" s="6">
        <v>0.22500000000000001</v>
      </c>
      <c r="AO175" s="6">
        <f t="shared" si="22"/>
        <v>0.28799999999999998</v>
      </c>
      <c r="AP175" s="6"/>
      <c r="AQ175" s="3" t="s">
        <v>123</v>
      </c>
      <c r="AU175" s="21">
        <f t="shared" si="18"/>
        <v>4567.5</v>
      </c>
      <c r="AV175" s="21">
        <f t="shared" si="19"/>
        <v>5846.4</v>
      </c>
      <c r="AX175" s="24">
        <f t="shared" si="20"/>
        <v>5778435.5999999996</v>
      </c>
      <c r="AY175" s="24">
        <f t="shared" si="21"/>
        <v>7396397.567999999</v>
      </c>
    </row>
    <row r="176" spans="1:51" x14ac:dyDescent="0.6">
      <c r="A176" s="2" t="s">
        <v>893</v>
      </c>
      <c r="B176" s="2" t="s">
        <v>45</v>
      </c>
      <c r="C176" s="3"/>
      <c r="D176" s="3"/>
      <c r="E176" s="3" t="s">
        <v>494</v>
      </c>
      <c r="F176" s="3" t="s">
        <v>895</v>
      </c>
      <c r="G176" s="2" t="s">
        <v>224</v>
      </c>
      <c r="H176" s="3" t="s">
        <v>225</v>
      </c>
      <c r="I176" s="3" t="s">
        <v>50</v>
      </c>
      <c r="J176" s="3" t="s">
        <v>161</v>
      </c>
      <c r="K176" s="2" t="s">
        <v>110</v>
      </c>
      <c r="L176" s="2" t="s">
        <v>110</v>
      </c>
      <c r="M176" s="2" t="s">
        <v>908</v>
      </c>
      <c r="N176" s="3" t="s">
        <v>909</v>
      </c>
      <c r="O176" s="3" t="s">
        <v>910</v>
      </c>
      <c r="P176" s="3" t="s">
        <v>911</v>
      </c>
      <c r="Q176" s="4">
        <v>1000</v>
      </c>
      <c r="R176" s="11" t="s">
        <v>56</v>
      </c>
      <c r="S176" s="5">
        <v>1291.7</v>
      </c>
      <c r="T176" s="6">
        <v>9.4500000000000001E-2</v>
      </c>
      <c r="U176" s="5">
        <v>94.5</v>
      </c>
      <c r="V176" s="4">
        <v>122066</v>
      </c>
      <c r="W176" s="4"/>
      <c r="X176" s="3" t="s">
        <v>115</v>
      </c>
      <c r="Y176" s="3" t="s">
        <v>225</v>
      </c>
      <c r="Z176" s="3" t="s">
        <v>74</v>
      </c>
      <c r="AA176" s="3" t="s">
        <v>75</v>
      </c>
      <c r="AB176" s="3" t="s">
        <v>778</v>
      </c>
      <c r="AC176" s="3" t="s">
        <v>58</v>
      </c>
      <c r="AD176" s="3" t="s">
        <v>492</v>
      </c>
      <c r="AE176" s="3"/>
      <c r="AF176" s="3" t="s">
        <v>119</v>
      </c>
      <c r="AG176" s="3" t="s">
        <v>900</v>
      </c>
      <c r="AH176" s="3" t="s">
        <v>80</v>
      </c>
      <c r="AI176" s="2" t="s">
        <v>495</v>
      </c>
      <c r="AJ176" s="3" t="s">
        <v>496</v>
      </c>
      <c r="AK176" s="3"/>
      <c r="AL176" s="3"/>
      <c r="AM176" s="4"/>
      <c r="AN176" s="6">
        <v>4.8000000000000001E-2</v>
      </c>
      <c r="AO176" s="6">
        <f t="shared" si="22"/>
        <v>9.4500000000000001E-2</v>
      </c>
      <c r="AP176" s="6"/>
      <c r="AQ176" s="3" t="s">
        <v>83</v>
      </c>
      <c r="AU176" s="21">
        <f t="shared" si="18"/>
        <v>48</v>
      </c>
      <c r="AV176" s="21">
        <f t="shared" si="19"/>
        <v>94.5</v>
      </c>
      <c r="AX176" s="24">
        <f t="shared" si="20"/>
        <v>60725.759999999995</v>
      </c>
      <c r="AY176" s="24">
        <f t="shared" si="21"/>
        <v>119553.84</v>
      </c>
    </row>
    <row r="177" spans="1:51" x14ac:dyDescent="0.6">
      <c r="A177" s="2" t="s">
        <v>893</v>
      </c>
      <c r="B177" s="2" t="s">
        <v>45</v>
      </c>
      <c r="C177" s="3"/>
      <c r="D177" s="3"/>
      <c r="E177" s="3" t="s">
        <v>494</v>
      </c>
      <c r="F177" s="3" t="s">
        <v>895</v>
      </c>
      <c r="G177" s="2" t="s">
        <v>224</v>
      </c>
      <c r="H177" s="3" t="s">
        <v>225</v>
      </c>
      <c r="I177" s="3" t="s">
        <v>50</v>
      </c>
      <c r="J177" s="3" t="s">
        <v>161</v>
      </c>
      <c r="K177" s="2" t="s">
        <v>110</v>
      </c>
      <c r="L177" s="2" t="s">
        <v>110</v>
      </c>
      <c r="M177" s="2" t="s">
        <v>912</v>
      </c>
      <c r="N177" s="3" t="s">
        <v>913</v>
      </c>
      <c r="O177" s="3" t="s">
        <v>914</v>
      </c>
      <c r="P177" s="3" t="s">
        <v>915</v>
      </c>
      <c r="Q177" s="4">
        <v>8000</v>
      </c>
      <c r="R177" s="11" t="s">
        <v>56</v>
      </c>
      <c r="S177" s="5">
        <v>1291.7</v>
      </c>
      <c r="T177" s="6">
        <v>0.19</v>
      </c>
      <c r="U177" s="5">
        <v>1520</v>
      </c>
      <c r="V177" s="4">
        <v>1963384</v>
      </c>
      <c r="W177" s="4"/>
      <c r="X177" s="3" t="s">
        <v>115</v>
      </c>
      <c r="Y177" s="3" t="s">
        <v>225</v>
      </c>
      <c r="Z177" s="3" t="s">
        <v>88</v>
      </c>
      <c r="AA177" s="3" t="s">
        <v>117</v>
      </c>
      <c r="AB177" s="3" t="s">
        <v>331</v>
      </c>
      <c r="AC177" s="3" t="s">
        <v>58</v>
      </c>
      <c r="AD177" s="3" t="s">
        <v>492</v>
      </c>
      <c r="AE177" s="3"/>
      <c r="AF177" s="3" t="s">
        <v>119</v>
      </c>
      <c r="AG177" s="3" t="s">
        <v>900</v>
      </c>
      <c r="AH177" s="3" t="s">
        <v>80</v>
      </c>
      <c r="AI177" s="2" t="s">
        <v>495</v>
      </c>
      <c r="AJ177" s="3" t="s">
        <v>496</v>
      </c>
      <c r="AK177" s="3"/>
      <c r="AL177" s="3"/>
      <c r="AM177" s="4"/>
      <c r="AN177" s="6">
        <v>0.14549999999999999</v>
      </c>
      <c r="AO177" s="6">
        <f t="shared" si="22"/>
        <v>0.19</v>
      </c>
      <c r="AP177" s="6"/>
      <c r="AQ177" s="3" t="s">
        <v>123</v>
      </c>
      <c r="AU177" s="21">
        <f t="shared" si="18"/>
        <v>1164</v>
      </c>
      <c r="AV177" s="21">
        <f t="shared" si="19"/>
        <v>1520</v>
      </c>
      <c r="AX177" s="24">
        <f t="shared" si="20"/>
        <v>1472599.68</v>
      </c>
      <c r="AY177" s="24">
        <f t="shared" si="21"/>
        <v>1922982.4</v>
      </c>
    </row>
    <row r="178" spans="1:51" x14ac:dyDescent="0.6">
      <c r="A178" s="2" t="s">
        <v>893</v>
      </c>
      <c r="B178" s="2" t="s">
        <v>45</v>
      </c>
      <c r="C178" s="3"/>
      <c r="D178" s="3"/>
      <c r="E178" s="3" t="s">
        <v>494</v>
      </c>
      <c r="F178" s="3" t="s">
        <v>895</v>
      </c>
      <c r="G178" s="2" t="s">
        <v>224</v>
      </c>
      <c r="H178" s="3" t="s">
        <v>225</v>
      </c>
      <c r="I178" s="3" t="s">
        <v>50</v>
      </c>
      <c r="J178" s="3" t="s">
        <v>161</v>
      </c>
      <c r="K178" s="2" t="s">
        <v>110</v>
      </c>
      <c r="L178" s="2" t="s">
        <v>110</v>
      </c>
      <c r="M178" s="2" t="s">
        <v>488</v>
      </c>
      <c r="N178" s="3" t="s">
        <v>489</v>
      </c>
      <c r="O178" s="3" t="s">
        <v>490</v>
      </c>
      <c r="P178" s="3" t="s">
        <v>491</v>
      </c>
      <c r="Q178" s="4">
        <v>9000</v>
      </c>
      <c r="R178" s="11" t="s">
        <v>56</v>
      </c>
      <c r="S178" s="5">
        <v>1291.7</v>
      </c>
      <c r="T178" s="6">
        <v>9.1999999999999998E-2</v>
      </c>
      <c r="U178" s="5">
        <v>828</v>
      </c>
      <c r="V178" s="4">
        <v>1069528</v>
      </c>
      <c r="W178" s="4"/>
      <c r="X178" s="3" t="s">
        <v>115</v>
      </c>
      <c r="Y178" s="3" t="s">
        <v>225</v>
      </c>
      <c r="Z178" s="3" t="s">
        <v>74</v>
      </c>
      <c r="AA178" s="3" t="s">
        <v>75</v>
      </c>
      <c r="AB178" s="3" t="s">
        <v>344</v>
      </c>
      <c r="AC178" s="3" t="s">
        <v>58</v>
      </c>
      <c r="AD178" s="3" t="s">
        <v>492</v>
      </c>
      <c r="AE178" s="3"/>
      <c r="AF178" s="3" t="s">
        <v>119</v>
      </c>
      <c r="AG178" s="3" t="s">
        <v>900</v>
      </c>
      <c r="AH178" s="3" t="s">
        <v>80</v>
      </c>
      <c r="AI178" s="2" t="s">
        <v>495</v>
      </c>
      <c r="AJ178" s="3" t="s">
        <v>496</v>
      </c>
      <c r="AK178" s="3"/>
      <c r="AL178" s="3"/>
      <c r="AM178" s="4"/>
      <c r="AN178" s="6">
        <v>0.04</v>
      </c>
      <c r="AO178" s="6">
        <f t="shared" si="22"/>
        <v>9.1999999999999998E-2</v>
      </c>
      <c r="AP178" s="6"/>
      <c r="AQ178" s="3" t="s">
        <v>83</v>
      </c>
      <c r="AU178" s="21">
        <f t="shared" si="18"/>
        <v>360</v>
      </c>
      <c r="AV178" s="21">
        <f t="shared" si="19"/>
        <v>828</v>
      </c>
      <c r="AX178" s="24">
        <f t="shared" si="20"/>
        <v>455443.19999999995</v>
      </c>
      <c r="AY178" s="24">
        <f t="shared" si="21"/>
        <v>1047519.3599999999</v>
      </c>
    </row>
    <row r="179" spans="1:51" x14ac:dyDescent="0.6">
      <c r="A179" s="2" t="s">
        <v>893</v>
      </c>
      <c r="B179" s="2" t="s">
        <v>45</v>
      </c>
      <c r="C179" s="3"/>
      <c r="D179" s="3"/>
      <c r="E179" s="3" t="s">
        <v>494</v>
      </c>
      <c r="F179" s="3" t="s">
        <v>895</v>
      </c>
      <c r="G179" s="2" t="s">
        <v>224</v>
      </c>
      <c r="H179" s="3" t="s">
        <v>225</v>
      </c>
      <c r="I179" s="3" t="s">
        <v>50</v>
      </c>
      <c r="J179" s="3" t="s">
        <v>161</v>
      </c>
      <c r="K179" s="2" t="s">
        <v>110</v>
      </c>
      <c r="L179" s="2" t="s">
        <v>110</v>
      </c>
      <c r="M179" s="2" t="s">
        <v>497</v>
      </c>
      <c r="N179" s="3" t="s">
        <v>498</v>
      </c>
      <c r="O179" s="3" t="s">
        <v>499</v>
      </c>
      <c r="P179" s="3" t="s">
        <v>500</v>
      </c>
      <c r="Q179" s="4">
        <v>1500</v>
      </c>
      <c r="R179" s="11" t="s">
        <v>56</v>
      </c>
      <c r="S179" s="5">
        <v>1291.7</v>
      </c>
      <c r="T179" s="6">
        <v>9.1999999999999998E-2</v>
      </c>
      <c r="U179" s="5">
        <v>138</v>
      </c>
      <c r="V179" s="4">
        <v>178255</v>
      </c>
      <c r="W179" s="4"/>
      <c r="X179" s="3" t="s">
        <v>115</v>
      </c>
      <c r="Y179" s="3" t="s">
        <v>225</v>
      </c>
      <c r="Z179" s="3" t="s">
        <v>74</v>
      </c>
      <c r="AA179" s="3" t="s">
        <v>75</v>
      </c>
      <c r="AB179" s="3" t="s">
        <v>344</v>
      </c>
      <c r="AC179" s="3" t="s">
        <v>58</v>
      </c>
      <c r="AD179" s="3" t="s">
        <v>492</v>
      </c>
      <c r="AE179" s="3"/>
      <c r="AF179" s="3" t="s">
        <v>119</v>
      </c>
      <c r="AG179" s="3" t="s">
        <v>900</v>
      </c>
      <c r="AH179" s="3" t="s">
        <v>80</v>
      </c>
      <c r="AI179" s="2" t="s">
        <v>495</v>
      </c>
      <c r="AJ179" s="3" t="s">
        <v>496</v>
      </c>
      <c r="AK179" s="3"/>
      <c r="AL179" s="3"/>
      <c r="AM179" s="4"/>
      <c r="AN179" s="6">
        <v>0.04</v>
      </c>
      <c r="AO179" s="6">
        <f t="shared" si="22"/>
        <v>9.1999999999999998E-2</v>
      </c>
      <c r="AP179" s="6"/>
      <c r="AQ179" s="3" t="s">
        <v>83</v>
      </c>
      <c r="AU179" s="21">
        <f t="shared" si="18"/>
        <v>60</v>
      </c>
      <c r="AV179" s="21">
        <f t="shared" si="19"/>
        <v>138</v>
      </c>
      <c r="AX179" s="24">
        <f t="shared" si="20"/>
        <v>75907.199999999997</v>
      </c>
      <c r="AY179" s="24">
        <f t="shared" si="21"/>
        <v>174586.56</v>
      </c>
    </row>
    <row r="180" spans="1:51" x14ac:dyDescent="0.6">
      <c r="A180" s="2" t="s">
        <v>916</v>
      </c>
      <c r="B180" s="2" t="s">
        <v>45</v>
      </c>
      <c r="C180" s="3"/>
      <c r="D180" s="3"/>
      <c r="E180" s="3" t="s">
        <v>917</v>
      </c>
      <c r="F180" s="3" t="s">
        <v>918</v>
      </c>
      <c r="G180" s="2" t="s">
        <v>242</v>
      </c>
      <c r="H180" s="3" t="s">
        <v>243</v>
      </c>
      <c r="I180" s="3" t="s">
        <v>50</v>
      </c>
      <c r="J180" s="3" t="s">
        <v>161</v>
      </c>
      <c r="K180" s="2" t="s">
        <v>244</v>
      </c>
      <c r="L180" s="2" t="s">
        <v>244</v>
      </c>
      <c r="M180" s="2" t="s">
        <v>919</v>
      </c>
      <c r="N180" s="3" t="s">
        <v>920</v>
      </c>
      <c r="O180" s="3" t="s">
        <v>921</v>
      </c>
      <c r="P180" s="3" t="s">
        <v>922</v>
      </c>
      <c r="Q180" s="4">
        <v>28000</v>
      </c>
      <c r="R180" s="11" t="s">
        <v>56</v>
      </c>
      <c r="S180" s="5">
        <v>1287.5</v>
      </c>
      <c r="T180" s="6">
        <v>3.6999999999999998E-2</v>
      </c>
      <c r="U180" s="5">
        <v>1036</v>
      </c>
      <c r="V180" s="4">
        <v>1333850</v>
      </c>
      <c r="W180" s="4"/>
      <c r="X180" s="3" t="s">
        <v>115</v>
      </c>
      <c r="Y180" s="3" t="s">
        <v>243</v>
      </c>
      <c r="Z180" s="3" t="s">
        <v>88</v>
      </c>
      <c r="AA180" s="3" t="s">
        <v>117</v>
      </c>
      <c r="AB180" s="3" t="s">
        <v>90</v>
      </c>
      <c r="AC180" s="3" t="s">
        <v>58</v>
      </c>
      <c r="AD180" s="3"/>
      <c r="AE180" s="3"/>
      <c r="AF180" s="3" t="s">
        <v>251</v>
      </c>
      <c r="AG180" s="3" t="s">
        <v>923</v>
      </c>
      <c r="AH180" s="3" t="s">
        <v>80</v>
      </c>
      <c r="AI180" s="2" t="s">
        <v>924</v>
      </c>
      <c r="AJ180" s="3" t="s">
        <v>925</v>
      </c>
      <c r="AK180" s="3"/>
      <c r="AL180" s="3"/>
      <c r="AM180" s="4"/>
      <c r="AN180" s="6">
        <v>1.7999999999999999E-2</v>
      </c>
      <c r="AO180" s="6">
        <f t="shared" si="22"/>
        <v>3.6999999999999998E-2</v>
      </c>
      <c r="AP180" s="6"/>
      <c r="AQ180" s="3" t="s">
        <v>83</v>
      </c>
      <c r="AU180" s="21">
        <f t="shared" si="18"/>
        <v>503.99999999999994</v>
      </c>
      <c r="AV180" s="21">
        <f t="shared" si="19"/>
        <v>1036</v>
      </c>
      <c r="AX180" s="24">
        <f t="shared" si="20"/>
        <v>637620.47999999986</v>
      </c>
      <c r="AY180" s="24">
        <f t="shared" si="21"/>
        <v>1310664.3199999998</v>
      </c>
    </row>
    <row r="181" spans="1:51" x14ac:dyDescent="0.6">
      <c r="A181" s="2" t="s">
        <v>916</v>
      </c>
      <c r="B181" s="2" t="s">
        <v>45</v>
      </c>
      <c r="C181" s="3"/>
      <c r="D181" s="3"/>
      <c r="E181" s="3" t="s">
        <v>926</v>
      </c>
      <c r="F181" s="3" t="s">
        <v>918</v>
      </c>
      <c r="G181" s="2" t="s">
        <v>242</v>
      </c>
      <c r="H181" s="3" t="s">
        <v>243</v>
      </c>
      <c r="I181" s="3" t="s">
        <v>50</v>
      </c>
      <c r="J181" s="3" t="s">
        <v>161</v>
      </c>
      <c r="K181" s="2" t="s">
        <v>244</v>
      </c>
      <c r="L181" s="2" t="s">
        <v>244</v>
      </c>
      <c r="M181" s="2" t="s">
        <v>919</v>
      </c>
      <c r="N181" s="3" t="s">
        <v>920</v>
      </c>
      <c r="O181" s="3" t="s">
        <v>921</v>
      </c>
      <c r="P181" s="3" t="s">
        <v>922</v>
      </c>
      <c r="Q181" s="4">
        <v>30000</v>
      </c>
      <c r="R181" s="11" t="s">
        <v>56</v>
      </c>
      <c r="S181" s="5">
        <v>1287.5</v>
      </c>
      <c r="T181" s="6">
        <v>3.6999999999999998E-2</v>
      </c>
      <c r="U181" s="5">
        <v>1110</v>
      </c>
      <c r="V181" s="4">
        <v>1429125</v>
      </c>
      <c r="W181" s="4"/>
      <c r="X181" s="3" t="s">
        <v>115</v>
      </c>
      <c r="Y181" s="3" t="s">
        <v>243</v>
      </c>
      <c r="Z181" s="3" t="s">
        <v>88</v>
      </c>
      <c r="AA181" s="3" t="s">
        <v>117</v>
      </c>
      <c r="AB181" s="3" t="s">
        <v>90</v>
      </c>
      <c r="AC181" s="3" t="s">
        <v>58</v>
      </c>
      <c r="AD181" s="3"/>
      <c r="AE181" s="3" t="s">
        <v>927</v>
      </c>
      <c r="AF181" s="3" t="s">
        <v>251</v>
      </c>
      <c r="AG181" s="3" t="s">
        <v>923</v>
      </c>
      <c r="AH181" s="3" t="s">
        <v>80</v>
      </c>
      <c r="AI181" s="2" t="s">
        <v>928</v>
      </c>
      <c r="AJ181" s="3" t="s">
        <v>929</v>
      </c>
      <c r="AK181" s="3"/>
      <c r="AL181" s="3"/>
      <c r="AM181" s="4"/>
      <c r="AN181" s="6">
        <v>1.7999999999999999E-2</v>
      </c>
      <c r="AO181" s="6">
        <f t="shared" si="22"/>
        <v>3.6999999999999998E-2</v>
      </c>
      <c r="AP181" s="6"/>
      <c r="AQ181" s="3" t="s">
        <v>83</v>
      </c>
      <c r="AU181" s="21">
        <f t="shared" si="18"/>
        <v>540</v>
      </c>
      <c r="AV181" s="21">
        <f t="shared" si="19"/>
        <v>1110</v>
      </c>
      <c r="AX181" s="24">
        <f t="shared" si="20"/>
        <v>683164.79999999993</v>
      </c>
      <c r="AY181" s="24">
        <f t="shared" si="21"/>
        <v>1404283.2</v>
      </c>
    </row>
    <row r="182" spans="1:51" x14ac:dyDescent="0.6">
      <c r="A182" s="2" t="s">
        <v>916</v>
      </c>
      <c r="B182" s="2" t="s">
        <v>45</v>
      </c>
      <c r="C182" s="3"/>
      <c r="D182" s="3"/>
      <c r="E182" s="3" t="s">
        <v>926</v>
      </c>
      <c r="F182" s="3" t="s">
        <v>918</v>
      </c>
      <c r="G182" s="2" t="s">
        <v>242</v>
      </c>
      <c r="H182" s="3" t="s">
        <v>243</v>
      </c>
      <c r="I182" s="3" t="s">
        <v>50</v>
      </c>
      <c r="J182" s="3" t="s">
        <v>161</v>
      </c>
      <c r="K182" s="2" t="s">
        <v>244</v>
      </c>
      <c r="L182" s="2" t="s">
        <v>244</v>
      </c>
      <c r="M182" s="2" t="s">
        <v>919</v>
      </c>
      <c r="N182" s="3" t="s">
        <v>920</v>
      </c>
      <c r="O182" s="3" t="s">
        <v>921</v>
      </c>
      <c r="P182" s="3" t="s">
        <v>922</v>
      </c>
      <c r="Q182" s="4">
        <v>15000</v>
      </c>
      <c r="R182" s="11" t="s">
        <v>56</v>
      </c>
      <c r="S182" s="5">
        <v>1287.5</v>
      </c>
      <c r="T182" s="6">
        <v>3.6999999999999998E-2</v>
      </c>
      <c r="U182" s="5">
        <v>555</v>
      </c>
      <c r="V182" s="4">
        <v>714563</v>
      </c>
      <c r="W182" s="4"/>
      <c r="X182" s="3" t="s">
        <v>115</v>
      </c>
      <c r="Y182" s="3" t="s">
        <v>243</v>
      </c>
      <c r="Z182" s="3" t="s">
        <v>88</v>
      </c>
      <c r="AA182" s="3" t="s">
        <v>117</v>
      </c>
      <c r="AB182" s="3" t="s">
        <v>90</v>
      </c>
      <c r="AC182" s="3" t="s">
        <v>58</v>
      </c>
      <c r="AD182" s="3"/>
      <c r="AE182" s="3" t="s">
        <v>930</v>
      </c>
      <c r="AF182" s="3" t="s">
        <v>251</v>
      </c>
      <c r="AG182" s="3" t="s">
        <v>923</v>
      </c>
      <c r="AH182" s="3" t="s">
        <v>80</v>
      </c>
      <c r="AI182" s="2" t="s">
        <v>928</v>
      </c>
      <c r="AJ182" s="3" t="s">
        <v>929</v>
      </c>
      <c r="AK182" s="3"/>
      <c r="AL182" s="3"/>
      <c r="AM182" s="4"/>
      <c r="AN182" s="6">
        <v>1.7999999999999999E-2</v>
      </c>
      <c r="AO182" s="6">
        <f t="shared" si="22"/>
        <v>3.6999999999999998E-2</v>
      </c>
      <c r="AP182" s="6"/>
      <c r="AQ182" s="3" t="s">
        <v>83</v>
      </c>
      <c r="AU182" s="21">
        <f t="shared" si="18"/>
        <v>270</v>
      </c>
      <c r="AV182" s="21">
        <f t="shared" si="19"/>
        <v>555</v>
      </c>
      <c r="AX182" s="24">
        <f t="shared" si="20"/>
        <v>341582.39999999997</v>
      </c>
      <c r="AY182" s="24">
        <f t="shared" si="21"/>
        <v>702141.6</v>
      </c>
    </row>
    <row r="183" spans="1:51" x14ac:dyDescent="0.6">
      <c r="A183" s="2" t="s">
        <v>916</v>
      </c>
      <c r="B183" s="2" t="s">
        <v>45</v>
      </c>
      <c r="C183" s="3"/>
      <c r="D183" s="3"/>
      <c r="E183" s="3" t="s">
        <v>931</v>
      </c>
      <c r="F183" s="3" t="s">
        <v>918</v>
      </c>
      <c r="G183" s="2" t="s">
        <v>242</v>
      </c>
      <c r="H183" s="3" t="s">
        <v>243</v>
      </c>
      <c r="I183" s="3" t="s">
        <v>50</v>
      </c>
      <c r="J183" s="3" t="s">
        <v>161</v>
      </c>
      <c r="K183" s="2" t="s">
        <v>244</v>
      </c>
      <c r="L183" s="2" t="s">
        <v>244</v>
      </c>
      <c r="M183" s="2" t="s">
        <v>919</v>
      </c>
      <c r="N183" s="3" t="s">
        <v>920</v>
      </c>
      <c r="O183" s="3" t="s">
        <v>921</v>
      </c>
      <c r="P183" s="3" t="s">
        <v>922</v>
      </c>
      <c r="Q183" s="4">
        <v>2000</v>
      </c>
      <c r="R183" s="11" t="s">
        <v>56</v>
      </c>
      <c r="S183" s="5">
        <v>1287.5</v>
      </c>
      <c r="T183" s="6">
        <v>3.6999999999999998E-2</v>
      </c>
      <c r="U183" s="5">
        <v>74</v>
      </c>
      <c r="V183" s="4">
        <v>95275</v>
      </c>
      <c r="W183" s="4"/>
      <c r="X183" s="3" t="s">
        <v>115</v>
      </c>
      <c r="Y183" s="3" t="s">
        <v>243</v>
      </c>
      <c r="Z183" s="3" t="s">
        <v>88</v>
      </c>
      <c r="AA183" s="3" t="s">
        <v>117</v>
      </c>
      <c r="AB183" s="3" t="s">
        <v>90</v>
      </c>
      <c r="AC183" s="3" t="s">
        <v>58</v>
      </c>
      <c r="AD183" s="3"/>
      <c r="AE183" s="3"/>
      <c r="AF183" s="3" t="s">
        <v>251</v>
      </c>
      <c r="AG183" s="3" t="s">
        <v>923</v>
      </c>
      <c r="AH183" s="3" t="s">
        <v>80</v>
      </c>
      <c r="AI183" s="2" t="s">
        <v>932</v>
      </c>
      <c r="AJ183" s="3" t="s">
        <v>933</v>
      </c>
      <c r="AK183" s="3"/>
      <c r="AL183" s="3"/>
      <c r="AM183" s="4"/>
      <c r="AN183" s="6">
        <v>1.7999999999999999E-2</v>
      </c>
      <c r="AO183" s="6">
        <f t="shared" si="22"/>
        <v>3.6999999999999998E-2</v>
      </c>
      <c r="AP183" s="6"/>
      <c r="AQ183" s="3" t="s">
        <v>83</v>
      </c>
      <c r="AU183" s="21">
        <f t="shared" si="18"/>
        <v>36</v>
      </c>
      <c r="AV183" s="21">
        <f t="shared" si="19"/>
        <v>74</v>
      </c>
      <c r="AX183" s="24">
        <f t="shared" si="20"/>
        <v>45544.319999999992</v>
      </c>
      <c r="AY183" s="24">
        <f t="shared" si="21"/>
        <v>93618.87999999999</v>
      </c>
    </row>
    <row r="184" spans="1:51" x14ac:dyDescent="0.6">
      <c r="A184" s="2" t="s">
        <v>916</v>
      </c>
      <c r="B184" s="2" t="s">
        <v>45</v>
      </c>
      <c r="C184" s="3"/>
      <c r="D184" s="3"/>
      <c r="E184" s="3" t="s">
        <v>934</v>
      </c>
      <c r="F184" s="3" t="s">
        <v>918</v>
      </c>
      <c r="G184" s="2" t="s">
        <v>242</v>
      </c>
      <c r="H184" s="3" t="s">
        <v>243</v>
      </c>
      <c r="I184" s="3" t="s">
        <v>50</v>
      </c>
      <c r="J184" s="3" t="s">
        <v>161</v>
      </c>
      <c r="K184" s="2" t="s">
        <v>244</v>
      </c>
      <c r="L184" s="2" t="s">
        <v>244</v>
      </c>
      <c r="M184" s="2" t="s">
        <v>287</v>
      </c>
      <c r="N184" s="3" t="s">
        <v>288</v>
      </c>
      <c r="O184" s="3" t="s">
        <v>289</v>
      </c>
      <c r="P184" s="3" t="s">
        <v>290</v>
      </c>
      <c r="Q184" s="4">
        <v>30000</v>
      </c>
      <c r="R184" s="11" t="s">
        <v>56</v>
      </c>
      <c r="S184" s="5">
        <v>1287.5</v>
      </c>
      <c r="T184" s="6">
        <v>3.5889999999999998E-2</v>
      </c>
      <c r="U184" s="5">
        <v>1076.7</v>
      </c>
      <c r="V184" s="4">
        <v>1386251</v>
      </c>
      <c r="W184" s="4"/>
      <c r="X184" s="3" t="s">
        <v>115</v>
      </c>
      <c r="Y184" s="3" t="s">
        <v>243</v>
      </c>
      <c r="Z184" s="3" t="s">
        <v>88</v>
      </c>
      <c r="AA184" s="3" t="s">
        <v>117</v>
      </c>
      <c r="AB184" s="3" t="s">
        <v>90</v>
      </c>
      <c r="AC184" s="3" t="s">
        <v>58</v>
      </c>
      <c r="AD184" s="3"/>
      <c r="AE184" s="3"/>
      <c r="AF184" s="3" t="s">
        <v>251</v>
      </c>
      <c r="AG184" s="3" t="s">
        <v>923</v>
      </c>
      <c r="AH184" s="3" t="s">
        <v>80</v>
      </c>
      <c r="AI184" s="2" t="s">
        <v>935</v>
      </c>
      <c r="AJ184" s="3" t="s">
        <v>936</v>
      </c>
      <c r="AK184" s="3"/>
      <c r="AL184" s="3"/>
      <c r="AM184" s="4"/>
      <c r="AN184" s="6">
        <v>1.7999999999999999E-2</v>
      </c>
      <c r="AO184" s="6">
        <f t="shared" si="22"/>
        <v>3.5889999999999998E-2</v>
      </c>
      <c r="AP184" s="6"/>
      <c r="AQ184" s="3" t="s">
        <v>83</v>
      </c>
      <c r="AU184" s="21">
        <f t="shared" si="18"/>
        <v>540</v>
      </c>
      <c r="AV184" s="21">
        <f t="shared" si="19"/>
        <v>1076.7</v>
      </c>
      <c r="AX184" s="24">
        <f t="shared" si="20"/>
        <v>683164.79999999993</v>
      </c>
      <c r="AY184" s="24">
        <f t="shared" si="21"/>
        <v>1362154.7039999999</v>
      </c>
    </row>
    <row r="185" spans="1:51" x14ac:dyDescent="0.6">
      <c r="A185" s="2" t="s">
        <v>916</v>
      </c>
      <c r="B185" s="2" t="s">
        <v>45</v>
      </c>
      <c r="C185" s="3"/>
      <c r="D185" s="3"/>
      <c r="E185" s="3" t="s">
        <v>937</v>
      </c>
      <c r="F185" s="3" t="s">
        <v>918</v>
      </c>
      <c r="G185" s="2" t="s">
        <v>242</v>
      </c>
      <c r="H185" s="3" t="s">
        <v>243</v>
      </c>
      <c r="I185" s="3" t="s">
        <v>50</v>
      </c>
      <c r="J185" s="3" t="s">
        <v>161</v>
      </c>
      <c r="K185" s="2" t="s">
        <v>244</v>
      </c>
      <c r="L185" s="2" t="s">
        <v>244</v>
      </c>
      <c r="M185" s="2" t="s">
        <v>287</v>
      </c>
      <c r="N185" s="3" t="s">
        <v>288</v>
      </c>
      <c r="O185" s="3" t="s">
        <v>289</v>
      </c>
      <c r="P185" s="3" t="s">
        <v>290</v>
      </c>
      <c r="Q185" s="4">
        <v>75000</v>
      </c>
      <c r="R185" s="11" t="s">
        <v>56</v>
      </c>
      <c r="S185" s="5">
        <v>1287.5</v>
      </c>
      <c r="T185" s="6">
        <v>3.5889999999999998E-2</v>
      </c>
      <c r="U185" s="5">
        <v>2691.75</v>
      </c>
      <c r="V185" s="4">
        <v>3465628</v>
      </c>
      <c r="W185" s="4"/>
      <c r="X185" s="3" t="s">
        <v>115</v>
      </c>
      <c r="Y185" s="3" t="s">
        <v>243</v>
      </c>
      <c r="Z185" s="3" t="s">
        <v>88</v>
      </c>
      <c r="AA185" s="3" t="s">
        <v>117</v>
      </c>
      <c r="AB185" s="3" t="s">
        <v>90</v>
      </c>
      <c r="AC185" s="3" t="s">
        <v>58</v>
      </c>
      <c r="AD185" s="3"/>
      <c r="AE185" s="3"/>
      <c r="AF185" s="3" t="s">
        <v>251</v>
      </c>
      <c r="AG185" s="3" t="s">
        <v>923</v>
      </c>
      <c r="AH185" s="3" t="s">
        <v>80</v>
      </c>
      <c r="AI185" s="2" t="s">
        <v>938</v>
      </c>
      <c r="AJ185" s="3" t="s">
        <v>939</v>
      </c>
      <c r="AK185" s="3"/>
      <c r="AL185" s="3"/>
      <c r="AM185" s="4"/>
      <c r="AN185" s="6">
        <v>1.7999999999999999E-2</v>
      </c>
      <c r="AO185" s="6">
        <f t="shared" si="22"/>
        <v>3.5889999999999998E-2</v>
      </c>
      <c r="AP185" s="6"/>
      <c r="AQ185" s="3" t="s">
        <v>83</v>
      </c>
      <c r="AU185" s="21">
        <f t="shared" si="18"/>
        <v>1350</v>
      </c>
      <c r="AV185" s="21">
        <f t="shared" si="19"/>
        <v>2691.75</v>
      </c>
      <c r="AX185" s="24">
        <f t="shared" si="20"/>
        <v>1707911.9999999998</v>
      </c>
      <c r="AY185" s="24">
        <f t="shared" si="21"/>
        <v>3405386.76</v>
      </c>
    </row>
    <row r="186" spans="1:51" x14ac:dyDescent="0.6">
      <c r="A186" s="2" t="s">
        <v>916</v>
      </c>
      <c r="B186" s="2" t="s">
        <v>45</v>
      </c>
      <c r="C186" s="3"/>
      <c r="D186" s="3"/>
      <c r="E186" s="3" t="s">
        <v>940</v>
      </c>
      <c r="F186" s="3" t="s">
        <v>918</v>
      </c>
      <c r="G186" s="2" t="s">
        <v>242</v>
      </c>
      <c r="H186" s="3" t="s">
        <v>243</v>
      </c>
      <c r="I186" s="3" t="s">
        <v>50</v>
      </c>
      <c r="J186" s="3" t="s">
        <v>161</v>
      </c>
      <c r="K186" s="2" t="s">
        <v>244</v>
      </c>
      <c r="L186" s="2" t="s">
        <v>244</v>
      </c>
      <c r="M186" s="2" t="s">
        <v>287</v>
      </c>
      <c r="N186" s="3" t="s">
        <v>288</v>
      </c>
      <c r="O186" s="3" t="s">
        <v>289</v>
      </c>
      <c r="P186" s="3" t="s">
        <v>290</v>
      </c>
      <c r="Q186" s="4">
        <v>15000</v>
      </c>
      <c r="R186" s="11" t="s">
        <v>56</v>
      </c>
      <c r="S186" s="5">
        <v>1287.5</v>
      </c>
      <c r="T186" s="6">
        <v>3.5889999999999998E-2</v>
      </c>
      <c r="U186" s="5">
        <v>538.35</v>
      </c>
      <c r="V186" s="4">
        <v>693126</v>
      </c>
      <c r="W186" s="4"/>
      <c r="X186" s="3" t="s">
        <v>115</v>
      </c>
      <c r="Y186" s="3" t="s">
        <v>243</v>
      </c>
      <c r="Z186" s="3" t="s">
        <v>88</v>
      </c>
      <c r="AA186" s="3" t="s">
        <v>117</v>
      </c>
      <c r="AB186" s="3" t="s">
        <v>90</v>
      </c>
      <c r="AC186" s="3" t="s">
        <v>58</v>
      </c>
      <c r="AD186" s="3"/>
      <c r="AE186" s="3"/>
      <c r="AF186" s="3" t="s">
        <v>251</v>
      </c>
      <c r="AG186" s="3" t="s">
        <v>923</v>
      </c>
      <c r="AH186" s="3" t="s">
        <v>80</v>
      </c>
      <c r="AI186" s="2" t="s">
        <v>941</v>
      </c>
      <c r="AJ186" s="3" t="s">
        <v>942</v>
      </c>
      <c r="AK186" s="3"/>
      <c r="AL186" s="3"/>
      <c r="AM186" s="4"/>
      <c r="AN186" s="6">
        <v>1.7999999999999999E-2</v>
      </c>
      <c r="AO186" s="6">
        <f t="shared" si="22"/>
        <v>3.5889999999999998E-2</v>
      </c>
      <c r="AP186" s="6"/>
      <c r="AQ186" s="3" t="s">
        <v>83</v>
      </c>
      <c r="AU186" s="21">
        <f t="shared" si="18"/>
        <v>270</v>
      </c>
      <c r="AV186" s="21">
        <f t="shared" si="19"/>
        <v>538.35</v>
      </c>
      <c r="AX186" s="24">
        <f t="shared" si="20"/>
        <v>341582.39999999997</v>
      </c>
      <c r="AY186" s="24">
        <f t="shared" si="21"/>
        <v>681077.35199999996</v>
      </c>
    </row>
    <row r="187" spans="1:51" x14ac:dyDescent="0.6">
      <c r="A187" s="2" t="s">
        <v>916</v>
      </c>
      <c r="B187" s="2" t="s">
        <v>45</v>
      </c>
      <c r="C187" s="3"/>
      <c r="D187" s="3"/>
      <c r="E187" s="3" t="s">
        <v>943</v>
      </c>
      <c r="F187" s="3" t="s">
        <v>918</v>
      </c>
      <c r="G187" s="2" t="s">
        <v>242</v>
      </c>
      <c r="H187" s="3" t="s">
        <v>243</v>
      </c>
      <c r="I187" s="3" t="s">
        <v>50</v>
      </c>
      <c r="J187" s="3" t="s">
        <v>161</v>
      </c>
      <c r="K187" s="2" t="s">
        <v>244</v>
      </c>
      <c r="L187" s="2" t="s">
        <v>244</v>
      </c>
      <c r="M187" s="2" t="s">
        <v>287</v>
      </c>
      <c r="N187" s="3" t="s">
        <v>288</v>
      </c>
      <c r="O187" s="3" t="s">
        <v>289</v>
      </c>
      <c r="P187" s="3" t="s">
        <v>290</v>
      </c>
      <c r="Q187" s="4">
        <v>30000</v>
      </c>
      <c r="R187" s="11" t="s">
        <v>56</v>
      </c>
      <c r="S187" s="5">
        <v>1287.5</v>
      </c>
      <c r="T187" s="6">
        <v>3.5889999999999998E-2</v>
      </c>
      <c r="U187" s="5">
        <v>1076.7</v>
      </c>
      <c r="V187" s="4">
        <v>1386251</v>
      </c>
      <c r="W187" s="4"/>
      <c r="X187" s="3" t="s">
        <v>115</v>
      </c>
      <c r="Y187" s="3" t="s">
        <v>243</v>
      </c>
      <c r="Z187" s="3" t="s">
        <v>88</v>
      </c>
      <c r="AA187" s="3" t="s">
        <v>117</v>
      </c>
      <c r="AB187" s="3" t="s">
        <v>90</v>
      </c>
      <c r="AC187" s="3" t="s">
        <v>58</v>
      </c>
      <c r="AD187" s="3"/>
      <c r="AE187" s="3"/>
      <c r="AF187" s="3" t="s">
        <v>251</v>
      </c>
      <c r="AG187" s="3" t="s">
        <v>923</v>
      </c>
      <c r="AH187" s="3" t="s">
        <v>80</v>
      </c>
      <c r="AI187" s="2" t="s">
        <v>944</v>
      </c>
      <c r="AJ187" s="3" t="s">
        <v>945</v>
      </c>
      <c r="AK187" s="3"/>
      <c r="AL187" s="3"/>
      <c r="AM187" s="4"/>
      <c r="AN187" s="6">
        <v>1.7999999999999999E-2</v>
      </c>
      <c r="AO187" s="6">
        <f t="shared" si="22"/>
        <v>3.5889999999999998E-2</v>
      </c>
      <c r="AP187" s="6"/>
      <c r="AQ187" s="3" t="s">
        <v>83</v>
      </c>
      <c r="AU187" s="21">
        <f t="shared" si="18"/>
        <v>540</v>
      </c>
      <c r="AV187" s="21">
        <f t="shared" si="19"/>
        <v>1076.7</v>
      </c>
      <c r="AX187" s="24">
        <f t="shared" si="20"/>
        <v>683164.79999999993</v>
      </c>
      <c r="AY187" s="24">
        <f t="shared" si="21"/>
        <v>1362154.7039999999</v>
      </c>
    </row>
    <row r="188" spans="1:51" x14ac:dyDescent="0.6">
      <c r="A188" s="2" t="s">
        <v>916</v>
      </c>
      <c r="B188" s="2" t="s">
        <v>45</v>
      </c>
      <c r="C188" s="3"/>
      <c r="D188" s="3"/>
      <c r="E188" s="3" t="s">
        <v>946</v>
      </c>
      <c r="F188" s="3" t="s">
        <v>918</v>
      </c>
      <c r="G188" s="2" t="s">
        <v>242</v>
      </c>
      <c r="H188" s="3" t="s">
        <v>243</v>
      </c>
      <c r="I188" s="3" t="s">
        <v>50</v>
      </c>
      <c r="J188" s="3" t="s">
        <v>161</v>
      </c>
      <c r="K188" s="2" t="s">
        <v>244</v>
      </c>
      <c r="L188" s="2" t="s">
        <v>244</v>
      </c>
      <c r="M188" s="2" t="s">
        <v>393</v>
      </c>
      <c r="N188" s="3" t="s">
        <v>394</v>
      </c>
      <c r="O188" s="3" t="s">
        <v>395</v>
      </c>
      <c r="P188" s="3" t="s">
        <v>396</v>
      </c>
      <c r="Q188" s="4">
        <v>3000</v>
      </c>
      <c r="R188" s="11" t="s">
        <v>56</v>
      </c>
      <c r="S188" s="5">
        <v>1287.5</v>
      </c>
      <c r="T188" s="6">
        <v>2.8000000000000001E-2</v>
      </c>
      <c r="U188" s="5">
        <v>84</v>
      </c>
      <c r="V188" s="4">
        <v>108150</v>
      </c>
      <c r="W188" s="4"/>
      <c r="X188" s="3" t="s">
        <v>115</v>
      </c>
      <c r="Y188" s="3" t="s">
        <v>243</v>
      </c>
      <c r="Z188" s="3" t="s">
        <v>88</v>
      </c>
      <c r="AA188" s="3" t="s">
        <v>117</v>
      </c>
      <c r="AB188" s="3" t="s">
        <v>90</v>
      </c>
      <c r="AC188" s="3" t="s">
        <v>58</v>
      </c>
      <c r="AD188" s="3"/>
      <c r="AE188" s="3"/>
      <c r="AF188" s="3" t="s">
        <v>251</v>
      </c>
      <c r="AG188" s="3" t="s">
        <v>923</v>
      </c>
      <c r="AH188" s="3" t="s">
        <v>80</v>
      </c>
      <c r="AI188" s="2" t="s">
        <v>947</v>
      </c>
      <c r="AJ188" s="3" t="s">
        <v>948</v>
      </c>
      <c r="AK188" s="3"/>
      <c r="AL188" s="3"/>
      <c r="AM188" s="4"/>
      <c r="AN188" s="6">
        <v>1.7999999999999999E-2</v>
      </c>
      <c r="AO188" s="6">
        <f t="shared" si="22"/>
        <v>2.8000000000000001E-2</v>
      </c>
      <c r="AP188" s="6"/>
      <c r="AQ188" s="3" t="s">
        <v>83</v>
      </c>
      <c r="AU188" s="21">
        <f t="shared" si="18"/>
        <v>53.999999999999993</v>
      </c>
      <c r="AV188" s="21">
        <f t="shared" si="19"/>
        <v>84</v>
      </c>
      <c r="AX188" s="24">
        <f t="shared" si="20"/>
        <v>68316.479999999981</v>
      </c>
      <c r="AY188" s="24">
        <f t="shared" si="21"/>
        <v>106270.07999999999</v>
      </c>
    </row>
    <row r="189" spans="1:51" x14ac:dyDescent="0.6">
      <c r="A189" s="2" t="s">
        <v>916</v>
      </c>
      <c r="B189" s="2" t="s">
        <v>45</v>
      </c>
      <c r="C189" s="3"/>
      <c r="D189" s="3"/>
      <c r="E189" s="3" t="s">
        <v>949</v>
      </c>
      <c r="F189" s="3" t="s">
        <v>918</v>
      </c>
      <c r="G189" s="2" t="s">
        <v>242</v>
      </c>
      <c r="H189" s="3" t="s">
        <v>243</v>
      </c>
      <c r="I189" s="3" t="s">
        <v>50</v>
      </c>
      <c r="J189" s="3" t="s">
        <v>161</v>
      </c>
      <c r="K189" s="2" t="s">
        <v>244</v>
      </c>
      <c r="L189" s="2" t="s">
        <v>244</v>
      </c>
      <c r="M189" s="2" t="s">
        <v>393</v>
      </c>
      <c r="N189" s="3" t="s">
        <v>394</v>
      </c>
      <c r="O189" s="3" t="s">
        <v>395</v>
      </c>
      <c r="P189" s="3" t="s">
        <v>396</v>
      </c>
      <c r="Q189" s="4">
        <v>3000</v>
      </c>
      <c r="R189" s="11" t="s">
        <v>56</v>
      </c>
      <c r="S189" s="5">
        <v>1287.5</v>
      </c>
      <c r="T189" s="6">
        <v>2.8000000000000001E-2</v>
      </c>
      <c r="U189" s="5">
        <v>84</v>
      </c>
      <c r="V189" s="4">
        <v>108150</v>
      </c>
      <c r="W189" s="4"/>
      <c r="X189" s="3" t="s">
        <v>115</v>
      </c>
      <c r="Y189" s="3" t="s">
        <v>243</v>
      </c>
      <c r="Z189" s="3" t="s">
        <v>88</v>
      </c>
      <c r="AA189" s="3" t="s">
        <v>117</v>
      </c>
      <c r="AB189" s="3" t="s">
        <v>90</v>
      </c>
      <c r="AC189" s="3" t="s">
        <v>58</v>
      </c>
      <c r="AD189" s="3"/>
      <c r="AE189" s="3"/>
      <c r="AF189" s="3" t="s">
        <v>251</v>
      </c>
      <c r="AG189" s="3" t="s">
        <v>923</v>
      </c>
      <c r="AH189" s="3" t="s">
        <v>80</v>
      </c>
      <c r="AI189" s="2" t="s">
        <v>950</v>
      </c>
      <c r="AJ189" s="3" t="s">
        <v>951</v>
      </c>
      <c r="AK189" s="3"/>
      <c r="AL189" s="3"/>
      <c r="AM189" s="4"/>
      <c r="AN189" s="6">
        <v>1.7999999999999999E-2</v>
      </c>
      <c r="AO189" s="6">
        <f t="shared" si="22"/>
        <v>2.8000000000000001E-2</v>
      </c>
      <c r="AP189" s="6"/>
      <c r="AQ189" s="3" t="s">
        <v>83</v>
      </c>
      <c r="AU189" s="21">
        <f t="shared" si="18"/>
        <v>53.999999999999993</v>
      </c>
      <c r="AV189" s="21">
        <f t="shared" si="19"/>
        <v>84</v>
      </c>
      <c r="AX189" s="24">
        <f t="shared" si="20"/>
        <v>68316.479999999981</v>
      </c>
      <c r="AY189" s="24">
        <f t="shared" si="21"/>
        <v>106270.07999999999</v>
      </c>
    </row>
    <row r="190" spans="1:51" x14ac:dyDescent="0.6">
      <c r="A190" s="2" t="s">
        <v>916</v>
      </c>
      <c r="B190" s="2" t="s">
        <v>45</v>
      </c>
      <c r="C190" s="3"/>
      <c r="D190" s="3"/>
      <c r="E190" s="3" t="s">
        <v>952</v>
      </c>
      <c r="F190" s="3" t="s">
        <v>918</v>
      </c>
      <c r="G190" s="2" t="s">
        <v>242</v>
      </c>
      <c r="H190" s="3" t="s">
        <v>243</v>
      </c>
      <c r="I190" s="3" t="s">
        <v>50</v>
      </c>
      <c r="J190" s="3" t="s">
        <v>161</v>
      </c>
      <c r="K190" s="2" t="s">
        <v>244</v>
      </c>
      <c r="L190" s="2" t="s">
        <v>244</v>
      </c>
      <c r="M190" s="2" t="s">
        <v>393</v>
      </c>
      <c r="N190" s="3" t="s">
        <v>394</v>
      </c>
      <c r="O190" s="3" t="s">
        <v>395</v>
      </c>
      <c r="P190" s="3" t="s">
        <v>396</v>
      </c>
      <c r="Q190" s="4">
        <v>3000</v>
      </c>
      <c r="R190" s="11" t="s">
        <v>56</v>
      </c>
      <c r="S190" s="5">
        <v>1287.5</v>
      </c>
      <c r="T190" s="6">
        <v>2.8000000000000001E-2</v>
      </c>
      <c r="U190" s="5">
        <v>84</v>
      </c>
      <c r="V190" s="4">
        <v>108150</v>
      </c>
      <c r="W190" s="4"/>
      <c r="X190" s="3" t="s">
        <v>115</v>
      </c>
      <c r="Y190" s="3" t="s">
        <v>243</v>
      </c>
      <c r="Z190" s="3" t="s">
        <v>88</v>
      </c>
      <c r="AA190" s="3" t="s">
        <v>117</v>
      </c>
      <c r="AB190" s="3" t="s">
        <v>90</v>
      </c>
      <c r="AC190" s="3" t="s">
        <v>58</v>
      </c>
      <c r="AD190" s="3"/>
      <c r="AE190" s="3"/>
      <c r="AF190" s="3" t="s">
        <v>251</v>
      </c>
      <c r="AG190" s="3" t="s">
        <v>923</v>
      </c>
      <c r="AH190" s="3" t="s">
        <v>80</v>
      </c>
      <c r="AI190" s="2" t="s">
        <v>953</v>
      </c>
      <c r="AJ190" s="3" t="s">
        <v>954</v>
      </c>
      <c r="AK190" s="3"/>
      <c r="AL190" s="3"/>
      <c r="AM190" s="4"/>
      <c r="AN190" s="6">
        <v>1.7999999999999999E-2</v>
      </c>
      <c r="AO190" s="6">
        <f t="shared" si="22"/>
        <v>2.8000000000000001E-2</v>
      </c>
      <c r="AP190" s="6"/>
      <c r="AQ190" s="3" t="s">
        <v>83</v>
      </c>
      <c r="AU190" s="21">
        <f t="shared" si="18"/>
        <v>53.999999999999993</v>
      </c>
      <c r="AV190" s="21">
        <f t="shared" si="19"/>
        <v>84</v>
      </c>
      <c r="AX190" s="24">
        <f t="shared" si="20"/>
        <v>68316.479999999981</v>
      </c>
      <c r="AY190" s="24">
        <f t="shared" si="21"/>
        <v>106270.07999999999</v>
      </c>
    </row>
    <row r="191" spans="1:51" x14ac:dyDescent="0.6">
      <c r="A191" s="2" t="s">
        <v>916</v>
      </c>
      <c r="B191" s="2" t="s">
        <v>45</v>
      </c>
      <c r="C191" s="3"/>
      <c r="D191" s="3"/>
      <c r="E191" s="3" t="s">
        <v>955</v>
      </c>
      <c r="F191" s="3" t="s">
        <v>918</v>
      </c>
      <c r="G191" s="2" t="s">
        <v>242</v>
      </c>
      <c r="H191" s="3" t="s">
        <v>243</v>
      </c>
      <c r="I191" s="3" t="s">
        <v>50</v>
      </c>
      <c r="J191" s="3" t="s">
        <v>161</v>
      </c>
      <c r="K191" s="2" t="s">
        <v>244</v>
      </c>
      <c r="L191" s="2" t="s">
        <v>244</v>
      </c>
      <c r="M191" s="2" t="s">
        <v>393</v>
      </c>
      <c r="N191" s="3" t="s">
        <v>394</v>
      </c>
      <c r="O191" s="3" t="s">
        <v>395</v>
      </c>
      <c r="P191" s="3" t="s">
        <v>396</v>
      </c>
      <c r="Q191" s="4">
        <v>6000</v>
      </c>
      <c r="R191" s="11" t="s">
        <v>56</v>
      </c>
      <c r="S191" s="5">
        <v>1287.5</v>
      </c>
      <c r="T191" s="6">
        <v>2.8000000000000001E-2</v>
      </c>
      <c r="U191" s="5">
        <v>168</v>
      </c>
      <c r="V191" s="4">
        <v>216300</v>
      </c>
      <c r="W191" s="4"/>
      <c r="X191" s="3" t="s">
        <v>115</v>
      </c>
      <c r="Y191" s="3" t="s">
        <v>243</v>
      </c>
      <c r="Z191" s="3" t="s">
        <v>88</v>
      </c>
      <c r="AA191" s="3" t="s">
        <v>117</v>
      </c>
      <c r="AB191" s="3" t="s">
        <v>90</v>
      </c>
      <c r="AC191" s="3" t="s">
        <v>58</v>
      </c>
      <c r="AD191" s="3"/>
      <c r="AE191" s="3" t="s">
        <v>192</v>
      </c>
      <c r="AF191" s="3" t="s">
        <v>251</v>
      </c>
      <c r="AG191" s="3" t="s">
        <v>923</v>
      </c>
      <c r="AH191" s="3" t="s">
        <v>80</v>
      </c>
      <c r="AI191" s="2" t="s">
        <v>956</v>
      </c>
      <c r="AJ191" s="3" t="s">
        <v>957</v>
      </c>
      <c r="AK191" s="3"/>
      <c r="AL191" s="3"/>
      <c r="AM191" s="4"/>
      <c r="AN191" s="6">
        <v>1.7999999999999999E-2</v>
      </c>
      <c r="AO191" s="6">
        <f t="shared" si="22"/>
        <v>2.8000000000000001E-2</v>
      </c>
      <c r="AP191" s="6"/>
      <c r="AQ191" s="3" t="s">
        <v>83</v>
      </c>
      <c r="AU191" s="21">
        <f t="shared" si="18"/>
        <v>107.99999999999999</v>
      </c>
      <c r="AV191" s="21">
        <f t="shared" si="19"/>
        <v>168</v>
      </c>
      <c r="AX191" s="24">
        <f t="shared" si="20"/>
        <v>136632.95999999996</v>
      </c>
      <c r="AY191" s="24">
        <f t="shared" si="21"/>
        <v>212540.15999999997</v>
      </c>
    </row>
    <row r="192" spans="1:51" x14ac:dyDescent="0.6">
      <c r="A192" s="2" t="s">
        <v>916</v>
      </c>
      <c r="B192" s="2" t="s">
        <v>45</v>
      </c>
      <c r="C192" s="3"/>
      <c r="D192" s="3"/>
      <c r="E192" s="3" t="s">
        <v>958</v>
      </c>
      <c r="F192" s="3" t="s">
        <v>918</v>
      </c>
      <c r="G192" s="2" t="s">
        <v>242</v>
      </c>
      <c r="H192" s="3" t="s">
        <v>243</v>
      </c>
      <c r="I192" s="3" t="s">
        <v>50</v>
      </c>
      <c r="J192" s="3" t="s">
        <v>161</v>
      </c>
      <c r="K192" s="2" t="s">
        <v>244</v>
      </c>
      <c r="L192" s="2" t="s">
        <v>244</v>
      </c>
      <c r="M192" s="2" t="s">
        <v>382</v>
      </c>
      <c r="N192" s="3" t="s">
        <v>383</v>
      </c>
      <c r="O192" s="3" t="s">
        <v>384</v>
      </c>
      <c r="P192" s="3" t="s">
        <v>385</v>
      </c>
      <c r="Q192" s="4">
        <v>16000</v>
      </c>
      <c r="R192" s="11" t="s">
        <v>56</v>
      </c>
      <c r="S192" s="5">
        <v>1287.5</v>
      </c>
      <c r="T192" s="6">
        <v>0.08</v>
      </c>
      <c r="U192" s="5">
        <v>1280</v>
      </c>
      <c r="V192" s="4">
        <v>1648000</v>
      </c>
      <c r="W192" s="4"/>
      <c r="X192" s="3" t="s">
        <v>115</v>
      </c>
      <c r="Y192" s="3" t="s">
        <v>243</v>
      </c>
      <c r="Z192" s="3" t="s">
        <v>88</v>
      </c>
      <c r="AA192" s="3" t="s">
        <v>117</v>
      </c>
      <c r="AB192" s="3" t="s">
        <v>386</v>
      </c>
      <c r="AC192" s="3" t="s">
        <v>58</v>
      </c>
      <c r="AD192" s="3"/>
      <c r="AE192" s="3" t="s">
        <v>192</v>
      </c>
      <c r="AF192" s="3" t="s">
        <v>251</v>
      </c>
      <c r="AG192" s="3" t="s">
        <v>923</v>
      </c>
      <c r="AH192" s="3" t="s">
        <v>80</v>
      </c>
      <c r="AI192" s="2" t="s">
        <v>959</v>
      </c>
      <c r="AJ192" s="3" t="s">
        <v>960</v>
      </c>
      <c r="AK192" s="3"/>
      <c r="AL192" s="3"/>
      <c r="AM192" s="4"/>
      <c r="AN192" s="6">
        <v>7.0000000000000007E-2</v>
      </c>
      <c r="AO192" s="6">
        <f t="shared" si="22"/>
        <v>0.08</v>
      </c>
      <c r="AP192" s="6"/>
      <c r="AQ192" s="3" t="s">
        <v>123</v>
      </c>
      <c r="AU192" s="21">
        <f t="shared" si="18"/>
        <v>1120</v>
      </c>
      <c r="AV192" s="21">
        <f t="shared" si="19"/>
        <v>1280</v>
      </c>
      <c r="AX192" s="24">
        <f t="shared" si="20"/>
        <v>1416934.3999999999</v>
      </c>
      <c r="AY192" s="24">
        <f t="shared" si="21"/>
        <v>1619353.5999999999</v>
      </c>
    </row>
    <row r="193" spans="1:51" x14ac:dyDescent="0.6">
      <c r="A193" s="2" t="s">
        <v>916</v>
      </c>
      <c r="B193" s="2" t="s">
        <v>45</v>
      </c>
      <c r="C193" s="3"/>
      <c r="D193" s="3"/>
      <c r="E193" s="3" t="s">
        <v>961</v>
      </c>
      <c r="F193" s="3" t="s">
        <v>918</v>
      </c>
      <c r="G193" s="2" t="s">
        <v>242</v>
      </c>
      <c r="H193" s="3" t="s">
        <v>243</v>
      </c>
      <c r="I193" s="3" t="s">
        <v>50</v>
      </c>
      <c r="J193" s="3" t="s">
        <v>161</v>
      </c>
      <c r="K193" s="2" t="s">
        <v>244</v>
      </c>
      <c r="L193" s="2" t="s">
        <v>244</v>
      </c>
      <c r="M193" s="2" t="s">
        <v>382</v>
      </c>
      <c r="N193" s="3" t="s">
        <v>383</v>
      </c>
      <c r="O193" s="3" t="s">
        <v>384</v>
      </c>
      <c r="P193" s="3" t="s">
        <v>385</v>
      </c>
      <c r="Q193" s="4">
        <v>8000</v>
      </c>
      <c r="R193" s="11" t="s">
        <v>56</v>
      </c>
      <c r="S193" s="5">
        <v>1287.5</v>
      </c>
      <c r="T193" s="6">
        <v>0.08</v>
      </c>
      <c r="U193" s="5">
        <v>640</v>
      </c>
      <c r="V193" s="4">
        <v>824000</v>
      </c>
      <c r="W193" s="4"/>
      <c r="X193" s="3" t="s">
        <v>115</v>
      </c>
      <c r="Y193" s="3" t="s">
        <v>243</v>
      </c>
      <c r="Z193" s="3" t="s">
        <v>88</v>
      </c>
      <c r="AA193" s="3" t="s">
        <v>117</v>
      </c>
      <c r="AB193" s="3" t="s">
        <v>386</v>
      </c>
      <c r="AC193" s="3" t="s">
        <v>58</v>
      </c>
      <c r="AD193" s="3"/>
      <c r="AE193" s="3" t="s">
        <v>192</v>
      </c>
      <c r="AF193" s="3" t="s">
        <v>251</v>
      </c>
      <c r="AG193" s="3" t="s">
        <v>923</v>
      </c>
      <c r="AH193" s="3" t="s">
        <v>80</v>
      </c>
      <c r="AI193" s="2" t="s">
        <v>962</v>
      </c>
      <c r="AJ193" s="3" t="s">
        <v>963</v>
      </c>
      <c r="AK193" s="3"/>
      <c r="AL193" s="3"/>
      <c r="AM193" s="4"/>
      <c r="AN193" s="6">
        <v>7.0000000000000007E-2</v>
      </c>
      <c r="AO193" s="6">
        <f t="shared" si="22"/>
        <v>0.08</v>
      </c>
      <c r="AP193" s="6"/>
      <c r="AQ193" s="3" t="s">
        <v>123</v>
      </c>
      <c r="AU193" s="21">
        <f t="shared" si="18"/>
        <v>560</v>
      </c>
      <c r="AV193" s="21">
        <f t="shared" si="19"/>
        <v>640</v>
      </c>
      <c r="AX193" s="24">
        <f t="shared" si="20"/>
        <v>708467.19999999995</v>
      </c>
      <c r="AY193" s="24">
        <f t="shared" si="21"/>
        <v>809676.79999999993</v>
      </c>
    </row>
    <row r="194" spans="1:51" x14ac:dyDescent="0.6">
      <c r="A194" s="2" t="s">
        <v>916</v>
      </c>
      <c r="B194" s="2" t="s">
        <v>45</v>
      </c>
      <c r="C194" s="3"/>
      <c r="D194" s="3"/>
      <c r="E194" s="3" t="s">
        <v>964</v>
      </c>
      <c r="F194" s="3" t="s">
        <v>918</v>
      </c>
      <c r="G194" s="2" t="s">
        <v>242</v>
      </c>
      <c r="H194" s="3" t="s">
        <v>243</v>
      </c>
      <c r="I194" s="3" t="s">
        <v>50</v>
      </c>
      <c r="J194" s="3" t="s">
        <v>161</v>
      </c>
      <c r="K194" s="2" t="s">
        <v>244</v>
      </c>
      <c r="L194" s="2" t="s">
        <v>244</v>
      </c>
      <c r="M194" s="2" t="s">
        <v>382</v>
      </c>
      <c r="N194" s="3" t="s">
        <v>383</v>
      </c>
      <c r="O194" s="3" t="s">
        <v>384</v>
      </c>
      <c r="P194" s="3" t="s">
        <v>385</v>
      </c>
      <c r="Q194" s="4">
        <v>24000</v>
      </c>
      <c r="R194" s="11" t="s">
        <v>56</v>
      </c>
      <c r="S194" s="5">
        <v>1287.5</v>
      </c>
      <c r="T194" s="6">
        <v>0.08</v>
      </c>
      <c r="U194" s="5">
        <v>1920</v>
      </c>
      <c r="V194" s="4">
        <v>2472000</v>
      </c>
      <c r="W194" s="4"/>
      <c r="X194" s="3" t="s">
        <v>115</v>
      </c>
      <c r="Y194" s="3" t="s">
        <v>243</v>
      </c>
      <c r="Z194" s="3" t="s">
        <v>88</v>
      </c>
      <c r="AA194" s="3" t="s">
        <v>117</v>
      </c>
      <c r="AB194" s="3" t="s">
        <v>386</v>
      </c>
      <c r="AC194" s="3" t="s">
        <v>58</v>
      </c>
      <c r="AD194" s="3"/>
      <c r="AE194" s="3" t="s">
        <v>192</v>
      </c>
      <c r="AF194" s="3" t="s">
        <v>251</v>
      </c>
      <c r="AG194" s="3" t="s">
        <v>923</v>
      </c>
      <c r="AH194" s="3" t="s">
        <v>80</v>
      </c>
      <c r="AI194" s="2" t="s">
        <v>965</v>
      </c>
      <c r="AJ194" s="3" t="s">
        <v>966</v>
      </c>
      <c r="AK194" s="3"/>
      <c r="AL194" s="3"/>
      <c r="AM194" s="4"/>
      <c r="AN194" s="6">
        <v>7.0000000000000007E-2</v>
      </c>
      <c r="AO194" s="6">
        <f t="shared" si="22"/>
        <v>0.08</v>
      </c>
      <c r="AP194" s="6"/>
      <c r="AQ194" s="3" t="s">
        <v>123</v>
      </c>
      <c r="AU194" s="21">
        <f t="shared" si="18"/>
        <v>1680.0000000000002</v>
      </c>
      <c r="AV194" s="21">
        <f t="shared" si="19"/>
        <v>1920</v>
      </c>
      <c r="AX194" s="24">
        <f t="shared" si="20"/>
        <v>2125401.6</v>
      </c>
      <c r="AY194" s="24">
        <f t="shared" si="21"/>
        <v>2429030.3999999999</v>
      </c>
    </row>
    <row r="195" spans="1:51" x14ac:dyDescent="0.6">
      <c r="A195" s="2" t="s">
        <v>916</v>
      </c>
      <c r="B195" s="2" t="s">
        <v>45</v>
      </c>
      <c r="C195" s="3"/>
      <c r="D195" s="3"/>
      <c r="E195" s="3" t="s">
        <v>967</v>
      </c>
      <c r="F195" s="3" t="s">
        <v>918</v>
      </c>
      <c r="G195" s="2" t="s">
        <v>242</v>
      </c>
      <c r="H195" s="3" t="s">
        <v>243</v>
      </c>
      <c r="I195" s="3" t="s">
        <v>50</v>
      </c>
      <c r="J195" s="3" t="s">
        <v>161</v>
      </c>
      <c r="K195" s="2" t="s">
        <v>244</v>
      </c>
      <c r="L195" s="2" t="s">
        <v>244</v>
      </c>
      <c r="M195" s="2" t="s">
        <v>361</v>
      </c>
      <c r="N195" s="3" t="s">
        <v>362</v>
      </c>
      <c r="O195" s="3" t="s">
        <v>363</v>
      </c>
      <c r="P195" s="3" t="s">
        <v>364</v>
      </c>
      <c r="Q195" s="4">
        <v>4000</v>
      </c>
      <c r="R195" s="11" t="s">
        <v>56</v>
      </c>
      <c r="S195" s="5">
        <v>1287.5</v>
      </c>
      <c r="T195" s="6">
        <v>0.06</v>
      </c>
      <c r="U195" s="5">
        <v>240</v>
      </c>
      <c r="V195" s="4">
        <v>309000</v>
      </c>
      <c r="W195" s="4"/>
      <c r="X195" s="3" t="s">
        <v>115</v>
      </c>
      <c r="Y195" s="3" t="s">
        <v>243</v>
      </c>
      <c r="Z195" s="3" t="s">
        <v>74</v>
      </c>
      <c r="AA195" s="3" t="s">
        <v>75</v>
      </c>
      <c r="AB195" s="3" t="s">
        <v>365</v>
      </c>
      <c r="AC195" s="3" t="s">
        <v>58</v>
      </c>
      <c r="AD195" s="3"/>
      <c r="AE195" s="3"/>
      <c r="AF195" s="3" t="s">
        <v>251</v>
      </c>
      <c r="AG195" s="3" t="s">
        <v>923</v>
      </c>
      <c r="AH195" s="3" t="s">
        <v>80</v>
      </c>
      <c r="AI195" s="2" t="s">
        <v>968</v>
      </c>
      <c r="AJ195" s="3" t="s">
        <v>969</v>
      </c>
      <c r="AK195" s="3"/>
      <c r="AL195" s="3"/>
      <c r="AM195" s="4"/>
      <c r="AN195" s="6">
        <v>4.4999999999999998E-2</v>
      </c>
      <c r="AO195" s="6">
        <f t="shared" si="22"/>
        <v>0.06</v>
      </c>
      <c r="AP195" s="6"/>
      <c r="AQ195" s="3" t="s">
        <v>83</v>
      </c>
      <c r="AU195" s="21">
        <f t="shared" si="18"/>
        <v>180</v>
      </c>
      <c r="AV195" s="21">
        <f t="shared" si="19"/>
        <v>240</v>
      </c>
      <c r="AX195" s="24">
        <f t="shared" si="20"/>
        <v>227721.59999999998</v>
      </c>
      <c r="AY195" s="24">
        <f t="shared" si="21"/>
        <v>303628.79999999999</v>
      </c>
    </row>
    <row r="196" spans="1:51" x14ac:dyDescent="0.6">
      <c r="A196" s="2" t="s">
        <v>916</v>
      </c>
      <c r="B196" s="2" t="s">
        <v>45</v>
      </c>
      <c r="C196" s="3"/>
      <c r="D196" s="3"/>
      <c r="E196" s="3" t="s">
        <v>970</v>
      </c>
      <c r="F196" s="3" t="s">
        <v>918</v>
      </c>
      <c r="G196" s="2" t="s">
        <v>242</v>
      </c>
      <c r="H196" s="3" t="s">
        <v>243</v>
      </c>
      <c r="I196" s="3" t="s">
        <v>50</v>
      </c>
      <c r="J196" s="3" t="s">
        <v>161</v>
      </c>
      <c r="K196" s="2" t="s">
        <v>244</v>
      </c>
      <c r="L196" s="2" t="s">
        <v>244</v>
      </c>
      <c r="M196" s="2" t="s">
        <v>435</v>
      </c>
      <c r="N196" s="3" t="s">
        <v>436</v>
      </c>
      <c r="O196" s="3" t="s">
        <v>437</v>
      </c>
      <c r="P196" s="3" t="s">
        <v>243</v>
      </c>
      <c r="Q196" s="4">
        <v>3348</v>
      </c>
      <c r="R196" s="11" t="s">
        <v>56</v>
      </c>
      <c r="S196" s="5">
        <v>1287.5</v>
      </c>
      <c r="T196" s="6">
        <v>0.93</v>
      </c>
      <c r="U196" s="5">
        <v>3113.64</v>
      </c>
      <c r="V196" s="4">
        <v>4008812</v>
      </c>
      <c r="W196" s="4"/>
      <c r="X196" s="3" t="s">
        <v>115</v>
      </c>
      <c r="Y196" s="3" t="s">
        <v>243</v>
      </c>
      <c r="Z196" s="3" t="s">
        <v>429</v>
      </c>
      <c r="AA196" s="3" t="s">
        <v>430</v>
      </c>
      <c r="AB196" s="3" t="s">
        <v>431</v>
      </c>
      <c r="AC196" s="3" t="s">
        <v>58</v>
      </c>
      <c r="AD196" s="3"/>
      <c r="AE196" s="3"/>
      <c r="AF196" s="3" t="s">
        <v>251</v>
      </c>
      <c r="AG196" s="3" t="s">
        <v>923</v>
      </c>
      <c r="AH196" s="3" t="s">
        <v>80</v>
      </c>
      <c r="AI196" s="2" t="s">
        <v>971</v>
      </c>
      <c r="AJ196" s="3" t="s">
        <v>972</v>
      </c>
      <c r="AK196" s="3"/>
      <c r="AL196" s="3"/>
      <c r="AM196" s="4"/>
      <c r="AN196" s="6">
        <v>0.79049999999999998</v>
      </c>
      <c r="AO196" s="6">
        <f t="shared" si="22"/>
        <v>0.93</v>
      </c>
      <c r="AP196" s="6"/>
      <c r="AQ196" s="3" t="s">
        <v>123</v>
      </c>
      <c r="AU196" s="21">
        <f t="shared" ref="AU196:AU259" si="23">AN196*Q196</f>
        <v>2646.5940000000001</v>
      </c>
      <c r="AV196" s="21">
        <f t="shared" ref="AV196:AV259" si="24">AO196*Q196</f>
        <v>3113.6400000000003</v>
      </c>
      <c r="AX196" s="24">
        <f t="shared" ref="AX196:AX259" si="25">AU196*$AR$1</f>
        <v>3348259.00128</v>
      </c>
      <c r="AY196" s="24">
        <f t="shared" ref="AY196:AY259" si="26">AV196*$AR$1</f>
        <v>3939128.2368000001</v>
      </c>
    </row>
    <row r="197" spans="1:51" x14ac:dyDescent="0.6">
      <c r="A197" s="2" t="s">
        <v>916</v>
      </c>
      <c r="B197" s="2" t="s">
        <v>45</v>
      </c>
      <c r="C197" s="3"/>
      <c r="D197" s="3"/>
      <c r="E197" s="3" t="s">
        <v>973</v>
      </c>
      <c r="F197" s="3" t="s">
        <v>918</v>
      </c>
      <c r="G197" s="2" t="s">
        <v>242</v>
      </c>
      <c r="H197" s="3" t="s">
        <v>243</v>
      </c>
      <c r="I197" s="3" t="s">
        <v>50</v>
      </c>
      <c r="J197" s="3" t="s">
        <v>161</v>
      </c>
      <c r="K197" s="2" t="s">
        <v>244</v>
      </c>
      <c r="L197" s="2" t="s">
        <v>244</v>
      </c>
      <c r="M197" s="2" t="s">
        <v>435</v>
      </c>
      <c r="N197" s="3" t="s">
        <v>436</v>
      </c>
      <c r="O197" s="3" t="s">
        <v>437</v>
      </c>
      <c r="P197" s="3" t="s">
        <v>243</v>
      </c>
      <c r="Q197" s="4">
        <v>54</v>
      </c>
      <c r="R197" s="11" t="s">
        <v>56</v>
      </c>
      <c r="S197" s="5">
        <v>1287.5</v>
      </c>
      <c r="T197" s="6">
        <v>0.93</v>
      </c>
      <c r="U197" s="5">
        <v>50.22</v>
      </c>
      <c r="V197" s="4">
        <v>64658</v>
      </c>
      <c r="W197" s="4"/>
      <c r="X197" s="3" t="s">
        <v>115</v>
      </c>
      <c r="Y197" s="3" t="s">
        <v>243</v>
      </c>
      <c r="Z197" s="3" t="s">
        <v>429</v>
      </c>
      <c r="AA197" s="3" t="s">
        <v>430</v>
      </c>
      <c r="AB197" s="3" t="s">
        <v>431</v>
      </c>
      <c r="AC197" s="3" t="s">
        <v>58</v>
      </c>
      <c r="AD197" s="3"/>
      <c r="AE197" s="3" t="s">
        <v>192</v>
      </c>
      <c r="AF197" s="3" t="s">
        <v>251</v>
      </c>
      <c r="AG197" s="3" t="s">
        <v>923</v>
      </c>
      <c r="AH197" s="3" t="s">
        <v>80</v>
      </c>
      <c r="AI197" s="2" t="s">
        <v>974</v>
      </c>
      <c r="AJ197" s="3" t="s">
        <v>975</v>
      </c>
      <c r="AK197" s="3"/>
      <c r="AL197" s="3"/>
      <c r="AM197" s="4"/>
      <c r="AN197" s="6">
        <v>0.79049999999999998</v>
      </c>
      <c r="AO197" s="6">
        <f t="shared" si="22"/>
        <v>0.93</v>
      </c>
      <c r="AP197" s="6"/>
      <c r="AQ197" s="3" t="s">
        <v>123</v>
      </c>
      <c r="AU197" s="21">
        <f t="shared" si="23"/>
        <v>42.686999999999998</v>
      </c>
      <c r="AV197" s="21">
        <f t="shared" si="24"/>
        <v>50.220000000000006</v>
      </c>
      <c r="AX197" s="24">
        <f t="shared" si="25"/>
        <v>54004.177439999992</v>
      </c>
      <c r="AY197" s="24">
        <f t="shared" si="26"/>
        <v>63534.326400000005</v>
      </c>
    </row>
    <row r="198" spans="1:51" x14ac:dyDescent="0.6">
      <c r="A198" s="2" t="s">
        <v>916</v>
      </c>
      <c r="B198" s="2" t="s">
        <v>45</v>
      </c>
      <c r="C198" s="3"/>
      <c r="D198" s="3"/>
      <c r="E198" s="3" t="s">
        <v>976</v>
      </c>
      <c r="F198" s="3" t="s">
        <v>918</v>
      </c>
      <c r="G198" s="2" t="s">
        <v>242</v>
      </c>
      <c r="H198" s="3" t="s">
        <v>243</v>
      </c>
      <c r="I198" s="3" t="s">
        <v>50</v>
      </c>
      <c r="J198" s="3" t="s">
        <v>161</v>
      </c>
      <c r="K198" s="2" t="s">
        <v>244</v>
      </c>
      <c r="L198" s="2" t="s">
        <v>244</v>
      </c>
      <c r="M198" s="2" t="s">
        <v>426</v>
      </c>
      <c r="N198" s="3" t="s">
        <v>427</v>
      </c>
      <c r="O198" s="3" t="s">
        <v>428</v>
      </c>
      <c r="P198" s="3" t="s">
        <v>243</v>
      </c>
      <c r="Q198" s="4">
        <v>2064</v>
      </c>
      <c r="R198" s="11" t="s">
        <v>56</v>
      </c>
      <c r="S198" s="5">
        <v>1287.5</v>
      </c>
      <c r="T198" s="6">
        <v>0.52</v>
      </c>
      <c r="U198" s="5">
        <v>1073.28</v>
      </c>
      <c r="V198" s="4">
        <v>1381848</v>
      </c>
      <c r="W198" s="4"/>
      <c r="X198" s="3" t="s">
        <v>115</v>
      </c>
      <c r="Y198" s="3" t="s">
        <v>243</v>
      </c>
      <c r="Z198" s="3" t="s">
        <v>429</v>
      </c>
      <c r="AA198" s="3" t="s">
        <v>430</v>
      </c>
      <c r="AB198" s="3" t="s">
        <v>431</v>
      </c>
      <c r="AC198" s="3" t="s">
        <v>58</v>
      </c>
      <c r="AD198" s="3"/>
      <c r="AE198" s="3"/>
      <c r="AF198" s="3" t="s">
        <v>251</v>
      </c>
      <c r="AG198" s="3" t="s">
        <v>923</v>
      </c>
      <c r="AH198" s="3" t="s">
        <v>80</v>
      </c>
      <c r="AI198" s="2" t="s">
        <v>977</v>
      </c>
      <c r="AJ198" s="3" t="s">
        <v>978</v>
      </c>
      <c r="AK198" s="3"/>
      <c r="AL198" s="3"/>
      <c r="AM198" s="4"/>
      <c r="AN198" s="6">
        <v>0.45942</v>
      </c>
      <c r="AO198" s="6">
        <f t="shared" si="22"/>
        <v>0.52</v>
      </c>
      <c r="AP198" s="6"/>
      <c r="AQ198" s="3" t="s">
        <v>123</v>
      </c>
      <c r="AU198" s="21">
        <f t="shared" si="23"/>
        <v>948.24288000000001</v>
      </c>
      <c r="AV198" s="21">
        <f t="shared" si="24"/>
        <v>1073.28</v>
      </c>
      <c r="AX198" s="24">
        <f t="shared" si="25"/>
        <v>1199641.0323456</v>
      </c>
      <c r="AY198" s="24">
        <f t="shared" si="26"/>
        <v>1357827.9935999999</v>
      </c>
    </row>
    <row r="199" spans="1:51" x14ac:dyDescent="0.6">
      <c r="A199" s="2" t="s">
        <v>916</v>
      </c>
      <c r="B199" s="2" t="s">
        <v>45</v>
      </c>
      <c r="C199" s="3"/>
      <c r="D199" s="3"/>
      <c r="E199" s="3" t="s">
        <v>979</v>
      </c>
      <c r="F199" s="3" t="s">
        <v>918</v>
      </c>
      <c r="G199" s="2" t="s">
        <v>242</v>
      </c>
      <c r="H199" s="3" t="s">
        <v>243</v>
      </c>
      <c r="I199" s="3" t="s">
        <v>50</v>
      </c>
      <c r="J199" s="3" t="s">
        <v>161</v>
      </c>
      <c r="K199" s="2" t="s">
        <v>244</v>
      </c>
      <c r="L199" s="2" t="s">
        <v>244</v>
      </c>
      <c r="M199" s="2" t="s">
        <v>426</v>
      </c>
      <c r="N199" s="3" t="s">
        <v>427</v>
      </c>
      <c r="O199" s="3" t="s">
        <v>428</v>
      </c>
      <c r="P199" s="3" t="s">
        <v>243</v>
      </c>
      <c r="Q199" s="4">
        <v>4860</v>
      </c>
      <c r="R199" s="11" t="s">
        <v>56</v>
      </c>
      <c r="S199" s="5">
        <v>1287.5</v>
      </c>
      <c r="T199" s="6">
        <v>0.52</v>
      </c>
      <c r="U199" s="5">
        <v>2527.1999999999998</v>
      </c>
      <c r="V199" s="4">
        <v>3253770</v>
      </c>
      <c r="W199" s="4"/>
      <c r="X199" s="3" t="s">
        <v>115</v>
      </c>
      <c r="Y199" s="3" t="s">
        <v>243</v>
      </c>
      <c r="Z199" s="3" t="s">
        <v>429</v>
      </c>
      <c r="AA199" s="3" t="s">
        <v>430</v>
      </c>
      <c r="AB199" s="3" t="s">
        <v>431</v>
      </c>
      <c r="AC199" s="3" t="s">
        <v>58</v>
      </c>
      <c r="AD199" s="3"/>
      <c r="AE199" s="3"/>
      <c r="AF199" s="3" t="s">
        <v>251</v>
      </c>
      <c r="AG199" s="3" t="s">
        <v>923</v>
      </c>
      <c r="AH199" s="3" t="s">
        <v>80</v>
      </c>
      <c r="AI199" s="2" t="s">
        <v>980</v>
      </c>
      <c r="AJ199" s="3" t="s">
        <v>981</v>
      </c>
      <c r="AK199" s="3"/>
      <c r="AL199" s="3"/>
      <c r="AM199" s="4"/>
      <c r="AN199" s="6">
        <v>0.45942</v>
      </c>
      <c r="AO199" s="6">
        <f t="shared" si="22"/>
        <v>0.52</v>
      </c>
      <c r="AP199" s="6"/>
      <c r="AQ199" s="3" t="s">
        <v>123</v>
      </c>
      <c r="AU199" s="21">
        <f t="shared" si="23"/>
        <v>2232.7811999999999</v>
      </c>
      <c r="AV199" s="21">
        <f t="shared" si="24"/>
        <v>2527.2000000000003</v>
      </c>
      <c r="AX199" s="24">
        <f t="shared" si="25"/>
        <v>2824736.1517439997</v>
      </c>
      <c r="AY199" s="24">
        <f t="shared" si="26"/>
        <v>3197211.264</v>
      </c>
    </row>
    <row r="200" spans="1:51" x14ac:dyDescent="0.6">
      <c r="A200" s="2" t="s">
        <v>916</v>
      </c>
      <c r="B200" s="2" t="s">
        <v>45</v>
      </c>
      <c r="C200" s="3"/>
      <c r="D200" s="3"/>
      <c r="E200" s="3" t="s">
        <v>982</v>
      </c>
      <c r="F200" s="3" t="s">
        <v>918</v>
      </c>
      <c r="G200" s="2" t="s">
        <v>242</v>
      </c>
      <c r="H200" s="3" t="s">
        <v>243</v>
      </c>
      <c r="I200" s="3" t="s">
        <v>50</v>
      </c>
      <c r="J200" s="3" t="s">
        <v>161</v>
      </c>
      <c r="K200" s="2" t="s">
        <v>244</v>
      </c>
      <c r="L200" s="2" t="s">
        <v>244</v>
      </c>
      <c r="M200" s="2" t="s">
        <v>426</v>
      </c>
      <c r="N200" s="3" t="s">
        <v>427</v>
      </c>
      <c r="O200" s="3" t="s">
        <v>428</v>
      </c>
      <c r="P200" s="3" t="s">
        <v>243</v>
      </c>
      <c r="Q200" s="4">
        <v>10086</v>
      </c>
      <c r="R200" s="11" t="s">
        <v>56</v>
      </c>
      <c r="S200" s="5">
        <v>1287.5</v>
      </c>
      <c r="T200" s="6">
        <v>0.52</v>
      </c>
      <c r="U200" s="5">
        <v>5244.72</v>
      </c>
      <c r="V200" s="4">
        <v>6752577</v>
      </c>
      <c r="W200" s="4"/>
      <c r="X200" s="3" t="s">
        <v>115</v>
      </c>
      <c r="Y200" s="3" t="s">
        <v>243</v>
      </c>
      <c r="Z200" s="3" t="s">
        <v>429</v>
      </c>
      <c r="AA200" s="3" t="s">
        <v>430</v>
      </c>
      <c r="AB200" s="3" t="s">
        <v>431</v>
      </c>
      <c r="AC200" s="3" t="s">
        <v>58</v>
      </c>
      <c r="AD200" s="3"/>
      <c r="AE200" s="3"/>
      <c r="AF200" s="3" t="s">
        <v>251</v>
      </c>
      <c r="AG200" s="3" t="s">
        <v>923</v>
      </c>
      <c r="AH200" s="3" t="s">
        <v>80</v>
      </c>
      <c r="AI200" s="2" t="s">
        <v>983</v>
      </c>
      <c r="AJ200" s="3" t="s">
        <v>984</v>
      </c>
      <c r="AK200" s="3"/>
      <c r="AL200" s="3"/>
      <c r="AM200" s="4"/>
      <c r="AN200" s="6">
        <v>0.45942</v>
      </c>
      <c r="AO200" s="6">
        <f t="shared" si="22"/>
        <v>0.52</v>
      </c>
      <c r="AP200" s="6"/>
      <c r="AQ200" s="3" t="s">
        <v>123</v>
      </c>
      <c r="AU200" s="21">
        <f t="shared" si="23"/>
        <v>4633.7101199999997</v>
      </c>
      <c r="AV200" s="21">
        <f t="shared" si="24"/>
        <v>5244.72</v>
      </c>
      <c r="AX200" s="24">
        <f t="shared" si="25"/>
        <v>5862199.3470143992</v>
      </c>
      <c r="AY200" s="24">
        <f t="shared" si="26"/>
        <v>6635200.1663999995</v>
      </c>
    </row>
    <row r="201" spans="1:51" x14ac:dyDescent="0.6">
      <c r="A201" s="2" t="s">
        <v>916</v>
      </c>
      <c r="B201" s="2" t="s">
        <v>45</v>
      </c>
      <c r="C201" s="3"/>
      <c r="D201" s="3"/>
      <c r="E201" s="3" t="s">
        <v>985</v>
      </c>
      <c r="F201" s="3" t="s">
        <v>918</v>
      </c>
      <c r="G201" s="2" t="s">
        <v>242</v>
      </c>
      <c r="H201" s="3" t="s">
        <v>243</v>
      </c>
      <c r="I201" s="3" t="s">
        <v>50</v>
      </c>
      <c r="J201" s="3" t="s">
        <v>161</v>
      </c>
      <c r="K201" s="2" t="s">
        <v>244</v>
      </c>
      <c r="L201" s="2" t="s">
        <v>244</v>
      </c>
      <c r="M201" s="2" t="s">
        <v>444</v>
      </c>
      <c r="N201" s="3" t="s">
        <v>445</v>
      </c>
      <c r="O201" s="3" t="s">
        <v>446</v>
      </c>
      <c r="P201" s="3" t="s">
        <v>243</v>
      </c>
      <c r="Q201" s="4">
        <v>9720</v>
      </c>
      <c r="R201" s="11" t="s">
        <v>56</v>
      </c>
      <c r="S201" s="5">
        <v>1287.5</v>
      </c>
      <c r="T201" s="6">
        <v>0.47</v>
      </c>
      <c r="U201" s="5">
        <v>4568.3999999999996</v>
      </c>
      <c r="V201" s="4">
        <v>5881815</v>
      </c>
      <c r="W201" s="4"/>
      <c r="X201" s="3" t="s">
        <v>115</v>
      </c>
      <c r="Y201" s="3" t="s">
        <v>243</v>
      </c>
      <c r="Z201" s="3" t="s">
        <v>429</v>
      </c>
      <c r="AA201" s="3" t="s">
        <v>430</v>
      </c>
      <c r="AB201" s="3" t="s">
        <v>431</v>
      </c>
      <c r="AC201" s="3" t="s">
        <v>58</v>
      </c>
      <c r="AD201" s="3"/>
      <c r="AE201" s="3" t="s">
        <v>192</v>
      </c>
      <c r="AF201" s="3" t="s">
        <v>251</v>
      </c>
      <c r="AG201" s="3" t="s">
        <v>923</v>
      </c>
      <c r="AH201" s="3" t="s">
        <v>80</v>
      </c>
      <c r="AI201" s="2" t="s">
        <v>986</v>
      </c>
      <c r="AJ201" s="3" t="s">
        <v>987</v>
      </c>
      <c r="AK201" s="3"/>
      <c r="AL201" s="3"/>
      <c r="AM201" s="4"/>
      <c r="AN201" s="6">
        <v>0.42</v>
      </c>
      <c r="AO201" s="6">
        <f t="shared" si="22"/>
        <v>0.47</v>
      </c>
      <c r="AP201" s="6"/>
      <c r="AQ201" s="3" t="s">
        <v>123</v>
      </c>
      <c r="AU201" s="21">
        <f t="shared" si="23"/>
        <v>4082.3999999999996</v>
      </c>
      <c r="AV201" s="21">
        <f t="shared" si="24"/>
        <v>4568.3999999999996</v>
      </c>
      <c r="AX201" s="24">
        <f t="shared" si="25"/>
        <v>5164725.8879999993</v>
      </c>
      <c r="AY201" s="24">
        <f t="shared" si="26"/>
        <v>5779574.2079999987</v>
      </c>
    </row>
    <row r="202" spans="1:51" x14ac:dyDescent="0.6">
      <c r="A202" s="2" t="s">
        <v>916</v>
      </c>
      <c r="B202" s="2" t="s">
        <v>45</v>
      </c>
      <c r="C202" s="3"/>
      <c r="D202" s="3"/>
      <c r="E202" s="3" t="s">
        <v>988</v>
      </c>
      <c r="F202" s="3" t="s">
        <v>918</v>
      </c>
      <c r="G202" s="2" t="s">
        <v>242</v>
      </c>
      <c r="H202" s="3" t="s">
        <v>243</v>
      </c>
      <c r="I202" s="3" t="s">
        <v>50</v>
      </c>
      <c r="J202" s="3" t="s">
        <v>161</v>
      </c>
      <c r="K202" s="2" t="s">
        <v>244</v>
      </c>
      <c r="L202" s="2" t="s">
        <v>244</v>
      </c>
      <c r="M202" s="2" t="s">
        <v>444</v>
      </c>
      <c r="N202" s="3" t="s">
        <v>445</v>
      </c>
      <c r="O202" s="3" t="s">
        <v>446</v>
      </c>
      <c r="P202" s="3" t="s">
        <v>243</v>
      </c>
      <c r="Q202" s="4">
        <v>10530</v>
      </c>
      <c r="R202" s="11" t="s">
        <v>56</v>
      </c>
      <c r="S202" s="5">
        <v>1287.5</v>
      </c>
      <c r="T202" s="6">
        <v>0.47</v>
      </c>
      <c r="U202" s="5">
        <v>4949.1000000000004</v>
      </c>
      <c r="V202" s="4">
        <v>6371966</v>
      </c>
      <c r="W202" s="4"/>
      <c r="X202" s="3" t="s">
        <v>115</v>
      </c>
      <c r="Y202" s="3" t="s">
        <v>243</v>
      </c>
      <c r="Z202" s="3" t="s">
        <v>429</v>
      </c>
      <c r="AA202" s="3" t="s">
        <v>430</v>
      </c>
      <c r="AB202" s="3" t="s">
        <v>431</v>
      </c>
      <c r="AC202" s="3" t="s">
        <v>58</v>
      </c>
      <c r="AD202" s="3"/>
      <c r="AE202" s="3" t="s">
        <v>192</v>
      </c>
      <c r="AF202" s="3" t="s">
        <v>251</v>
      </c>
      <c r="AG202" s="3" t="s">
        <v>923</v>
      </c>
      <c r="AH202" s="3" t="s">
        <v>80</v>
      </c>
      <c r="AI202" s="2" t="s">
        <v>989</v>
      </c>
      <c r="AJ202" s="3" t="s">
        <v>990</v>
      </c>
      <c r="AK202" s="3"/>
      <c r="AL202" s="3"/>
      <c r="AM202" s="4"/>
      <c r="AN202" s="6">
        <v>0.42</v>
      </c>
      <c r="AO202" s="6">
        <f t="shared" si="22"/>
        <v>0.47</v>
      </c>
      <c r="AP202" s="6"/>
      <c r="AQ202" s="3" t="s">
        <v>123</v>
      </c>
      <c r="AU202" s="21">
        <f t="shared" si="23"/>
        <v>4422.5999999999995</v>
      </c>
      <c r="AV202" s="21">
        <f t="shared" si="24"/>
        <v>4949.0999999999995</v>
      </c>
      <c r="AX202" s="24">
        <f t="shared" si="25"/>
        <v>5595119.7119999984</v>
      </c>
      <c r="AY202" s="24">
        <f t="shared" si="26"/>
        <v>6261205.3919999991</v>
      </c>
    </row>
    <row r="203" spans="1:51" x14ac:dyDescent="0.6">
      <c r="A203" s="2" t="s">
        <v>991</v>
      </c>
      <c r="B203" s="2" t="s">
        <v>45</v>
      </c>
      <c r="C203" s="3"/>
      <c r="D203" s="3"/>
      <c r="E203" s="3" t="s">
        <v>654</v>
      </c>
      <c r="F203" s="3" t="s">
        <v>992</v>
      </c>
      <c r="G203" s="2" t="s">
        <v>589</v>
      </c>
      <c r="H203" s="3" t="s">
        <v>590</v>
      </c>
      <c r="I203" s="3" t="s">
        <v>50</v>
      </c>
      <c r="J203" s="3" t="s">
        <v>109</v>
      </c>
      <c r="K203" s="2" t="s">
        <v>110</v>
      </c>
      <c r="L203" s="2" t="s">
        <v>110</v>
      </c>
      <c r="M203" s="2" t="s">
        <v>128</v>
      </c>
      <c r="N203" s="3" t="s">
        <v>129</v>
      </c>
      <c r="O203" s="3" t="s">
        <v>130</v>
      </c>
      <c r="P203" s="3" t="s">
        <v>131</v>
      </c>
      <c r="Q203" s="4">
        <v>143500</v>
      </c>
      <c r="R203" s="11" t="s">
        <v>56</v>
      </c>
      <c r="S203" s="5">
        <v>1287.5</v>
      </c>
      <c r="T203" s="6">
        <v>2.0899999999999998E-2</v>
      </c>
      <c r="U203" s="5">
        <v>2999.15</v>
      </c>
      <c r="V203" s="4">
        <v>3861406</v>
      </c>
      <c r="W203" s="4"/>
      <c r="X203" s="3" t="s">
        <v>115</v>
      </c>
      <c r="Y203" s="3" t="s">
        <v>116</v>
      </c>
      <c r="Z203" s="3" t="s">
        <v>74</v>
      </c>
      <c r="AA203" s="3" t="s">
        <v>132</v>
      </c>
      <c r="AB203" s="3" t="s">
        <v>96</v>
      </c>
      <c r="AC203" s="3" t="s">
        <v>58</v>
      </c>
      <c r="AD203" s="3" t="s">
        <v>993</v>
      </c>
      <c r="AE203" s="3"/>
      <c r="AF203" s="3" t="s">
        <v>119</v>
      </c>
      <c r="AG203" s="3" t="s">
        <v>994</v>
      </c>
      <c r="AH203" s="3" t="s">
        <v>80</v>
      </c>
      <c r="AI203" s="2" t="s">
        <v>655</v>
      </c>
      <c r="AJ203" s="3" t="s">
        <v>656</v>
      </c>
      <c r="AK203" s="3"/>
      <c r="AL203" s="3"/>
      <c r="AM203" s="4"/>
      <c r="AN203" s="6">
        <v>1.9E-2</v>
      </c>
      <c r="AO203" s="6">
        <f t="shared" si="22"/>
        <v>2.0899999999999998E-2</v>
      </c>
      <c r="AP203" s="6"/>
      <c r="AQ203" s="3" t="s">
        <v>135</v>
      </c>
      <c r="AU203" s="21">
        <f t="shared" si="23"/>
        <v>2726.5</v>
      </c>
      <c r="AV203" s="21">
        <f t="shared" si="24"/>
        <v>2999.1499999999996</v>
      </c>
      <c r="AX203" s="24">
        <f t="shared" si="25"/>
        <v>3449349.6799999997</v>
      </c>
      <c r="AY203" s="24">
        <f t="shared" si="26"/>
        <v>3794284.6479999991</v>
      </c>
    </row>
    <row r="204" spans="1:51" x14ac:dyDescent="0.6">
      <c r="A204" s="2" t="s">
        <v>991</v>
      </c>
      <c r="B204" s="2" t="s">
        <v>45</v>
      </c>
      <c r="C204" s="3"/>
      <c r="D204" s="3"/>
      <c r="E204" s="3" t="s">
        <v>645</v>
      </c>
      <c r="F204" s="3" t="s">
        <v>992</v>
      </c>
      <c r="G204" s="2" t="s">
        <v>589</v>
      </c>
      <c r="H204" s="3" t="s">
        <v>590</v>
      </c>
      <c r="I204" s="3" t="s">
        <v>50</v>
      </c>
      <c r="J204" s="3" t="s">
        <v>109</v>
      </c>
      <c r="K204" s="2" t="s">
        <v>110</v>
      </c>
      <c r="L204" s="2" t="s">
        <v>110</v>
      </c>
      <c r="M204" s="2" t="s">
        <v>139</v>
      </c>
      <c r="N204" s="3" t="s">
        <v>140</v>
      </c>
      <c r="O204" s="3" t="s">
        <v>141</v>
      </c>
      <c r="P204" s="3" t="s">
        <v>142</v>
      </c>
      <c r="Q204" s="4">
        <v>51000</v>
      </c>
      <c r="R204" s="11" t="s">
        <v>56</v>
      </c>
      <c r="S204" s="5">
        <v>1287.5</v>
      </c>
      <c r="T204" s="6">
        <v>5.2479999999999999E-2</v>
      </c>
      <c r="U204" s="5">
        <v>2676.48</v>
      </c>
      <c r="V204" s="4">
        <v>3445968</v>
      </c>
      <c r="W204" s="4"/>
      <c r="X204" s="3" t="s">
        <v>115</v>
      </c>
      <c r="Y204" s="3" t="s">
        <v>116</v>
      </c>
      <c r="Z204" s="3" t="s">
        <v>88</v>
      </c>
      <c r="AA204" s="3" t="s">
        <v>117</v>
      </c>
      <c r="AB204" s="3" t="s">
        <v>143</v>
      </c>
      <c r="AC204" s="3" t="s">
        <v>58</v>
      </c>
      <c r="AD204" s="3" t="s">
        <v>993</v>
      </c>
      <c r="AE204" s="3"/>
      <c r="AF204" s="3" t="s">
        <v>119</v>
      </c>
      <c r="AG204" s="3" t="s">
        <v>994</v>
      </c>
      <c r="AH204" s="3" t="s">
        <v>80</v>
      </c>
      <c r="AI204" s="2" t="s">
        <v>649</v>
      </c>
      <c r="AJ204" s="3" t="s">
        <v>650</v>
      </c>
      <c r="AK204" s="3"/>
      <c r="AL204" s="3"/>
      <c r="AM204" s="4"/>
      <c r="AN204" s="6">
        <v>5.024E-2</v>
      </c>
      <c r="AO204" s="6">
        <f t="shared" si="22"/>
        <v>5.2479999999999999E-2</v>
      </c>
      <c r="AP204" s="6"/>
      <c r="AQ204" s="3" t="s">
        <v>123</v>
      </c>
      <c r="AU204" s="21">
        <f t="shared" si="23"/>
        <v>2562.2399999999998</v>
      </c>
      <c r="AV204" s="21">
        <f t="shared" si="24"/>
        <v>2676.48</v>
      </c>
      <c r="AX204" s="24">
        <f t="shared" si="25"/>
        <v>3241541.0687999995</v>
      </c>
      <c r="AY204" s="24">
        <f t="shared" si="26"/>
        <v>3386068.3775999998</v>
      </c>
    </row>
    <row r="205" spans="1:51" x14ac:dyDescent="0.6">
      <c r="A205" s="2" t="s">
        <v>991</v>
      </c>
      <c r="B205" s="2" t="s">
        <v>45</v>
      </c>
      <c r="C205" s="3"/>
      <c r="D205" s="3"/>
      <c r="E205" s="3" t="s">
        <v>651</v>
      </c>
      <c r="F205" s="3" t="s">
        <v>992</v>
      </c>
      <c r="G205" s="2" t="s">
        <v>589</v>
      </c>
      <c r="H205" s="3" t="s">
        <v>590</v>
      </c>
      <c r="I205" s="3" t="s">
        <v>50</v>
      </c>
      <c r="J205" s="3" t="s">
        <v>109</v>
      </c>
      <c r="K205" s="2" t="s">
        <v>110</v>
      </c>
      <c r="L205" s="2" t="s">
        <v>110</v>
      </c>
      <c r="M205" s="2" t="s">
        <v>139</v>
      </c>
      <c r="N205" s="3" t="s">
        <v>140</v>
      </c>
      <c r="O205" s="3" t="s">
        <v>141</v>
      </c>
      <c r="P205" s="3" t="s">
        <v>142</v>
      </c>
      <c r="Q205" s="4">
        <v>112000</v>
      </c>
      <c r="R205" s="11" t="s">
        <v>56</v>
      </c>
      <c r="S205" s="5">
        <v>1287.5</v>
      </c>
      <c r="T205" s="6">
        <v>5.2479999999999999E-2</v>
      </c>
      <c r="U205" s="5">
        <v>5877.76</v>
      </c>
      <c r="V205" s="4">
        <v>7567616</v>
      </c>
      <c r="W205" s="4"/>
      <c r="X205" s="3" t="s">
        <v>115</v>
      </c>
      <c r="Y205" s="3" t="s">
        <v>116</v>
      </c>
      <c r="Z205" s="3" t="s">
        <v>88</v>
      </c>
      <c r="AA205" s="3" t="s">
        <v>117</v>
      </c>
      <c r="AB205" s="3" t="s">
        <v>143</v>
      </c>
      <c r="AC205" s="3" t="s">
        <v>58</v>
      </c>
      <c r="AD205" s="3" t="s">
        <v>993</v>
      </c>
      <c r="AE205" s="3"/>
      <c r="AF205" s="3" t="s">
        <v>119</v>
      </c>
      <c r="AG205" s="3" t="s">
        <v>994</v>
      </c>
      <c r="AH205" s="3" t="s">
        <v>80</v>
      </c>
      <c r="AI205" s="2" t="s">
        <v>652</v>
      </c>
      <c r="AJ205" s="3" t="s">
        <v>653</v>
      </c>
      <c r="AK205" s="3"/>
      <c r="AL205" s="3"/>
      <c r="AM205" s="4"/>
      <c r="AN205" s="6">
        <v>5.024E-2</v>
      </c>
      <c r="AO205" s="6">
        <f t="shared" si="22"/>
        <v>5.2479999999999999E-2</v>
      </c>
      <c r="AP205" s="6"/>
      <c r="AQ205" s="3" t="s">
        <v>123</v>
      </c>
      <c r="AU205" s="21">
        <f t="shared" si="23"/>
        <v>5626.88</v>
      </c>
      <c r="AV205" s="21">
        <f t="shared" si="24"/>
        <v>5877.76</v>
      </c>
      <c r="AX205" s="24">
        <f t="shared" si="25"/>
        <v>7118678.4255999997</v>
      </c>
      <c r="AY205" s="24">
        <f t="shared" si="26"/>
        <v>7436071.7311999993</v>
      </c>
    </row>
    <row r="206" spans="1:51" x14ac:dyDescent="0.6">
      <c r="A206" s="2" t="s">
        <v>991</v>
      </c>
      <c r="B206" s="2" t="s">
        <v>45</v>
      </c>
      <c r="C206" s="3"/>
      <c r="D206" s="3"/>
      <c r="E206" s="3" t="s">
        <v>587</v>
      </c>
      <c r="F206" s="3" t="s">
        <v>992</v>
      </c>
      <c r="G206" s="2" t="s">
        <v>589</v>
      </c>
      <c r="H206" s="3" t="s">
        <v>590</v>
      </c>
      <c r="I206" s="3" t="s">
        <v>50</v>
      </c>
      <c r="J206" s="3" t="s">
        <v>109</v>
      </c>
      <c r="K206" s="2" t="s">
        <v>110</v>
      </c>
      <c r="L206" s="2" t="s">
        <v>110</v>
      </c>
      <c r="M206" s="2" t="s">
        <v>624</v>
      </c>
      <c r="N206" s="3" t="s">
        <v>625</v>
      </c>
      <c r="O206" s="3" t="s">
        <v>626</v>
      </c>
      <c r="P206" s="3" t="s">
        <v>627</v>
      </c>
      <c r="Q206" s="4">
        <v>3500</v>
      </c>
      <c r="R206" s="11" t="s">
        <v>56</v>
      </c>
      <c r="S206" s="5">
        <v>1287.5</v>
      </c>
      <c r="T206" s="6">
        <v>2.6849999999999999E-2</v>
      </c>
      <c r="U206" s="5">
        <v>93.98</v>
      </c>
      <c r="V206" s="4">
        <v>120999</v>
      </c>
      <c r="W206" s="4"/>
      <c r="X206" s="3" t="s">
        <v>115</v>
      </c>
      <c r="Y206" s="3" t="s">
        <v>116</v>
      </c>
      <c r="Z206" s="3" t="s">
        <v>74</v>
      </c>
      <c r="AA206" s="3" t="s">
        <v>132</v>
      </c>
      <c r="AB206" s="3" t="s">
        <v>96</v>
      </c>
      <c r="AC206" s="3" t="s">
        <v>58</v>
      </c>
      <c r="AD206" s="3" t="s">
        <v>993</v>
      </c>
      <c r="AE206" s="3"/>
      <c r="AF206" s="3" t="s">
        <v>119</v>
      </c>
      <c r="AG206" s="3" t="s">
        <v>994</v>
      </c>
      <c r="AH206" s="3" t="s">
        <v>80</v>
      </c>
      <c r="AI206" s="2" t="s">
        <v>598</v>
      </c>
      <c r="AJ206" s="3" t="s">
        <v>599</v>
      </c>
      <c r="AK206" s="3"/>
      <c r="AL206" s="3"/>
      <c r="AM206" s="4"/>
      <c r="AN206" s="6">
        <v>0.02</v>
      </c>
      <c r="AO206" s="6">
        <f t="shared" ref="AO206:AO217" si="27">T206</f>
        <v>2.6849999999999999E-2</v>
      </c>
      <c r="AP206" s="6"/>
      <c r="AQ206" s="3" t="s">
        <v>135</v>
      </c>
      <c r="AU206" s="21">
        <f t="shared" si="23"/>
        <v>70</v>
      </c>
      <c r="AV206" s="21">
        <f t="shared" si="24"/>
        <v>93.974999999999994</v>
      </c>
      <c r="AX206" s="24">
        <f t="shared" si="25"/>
        <v>88558.399999999994</v>
      </c>
      <c r="AY206" s="24">
        <f t="shared" si="26"/>
        <v>118889.65199999999</v>
      </c>
    </row>
    <row r="207" spans="1:51" x14ac:dyDescent="0.6">
      <c r="A207" s="2" t="s">
        <v>991</v>
      </c>
      <c r="B207" s="2" t="s">
        <v>45</v>
      </c>
      <c r="C207" s="3"/>
      <c r="D207" s="3"/>
      <c r="E207" s="3" t="s">
        <v>608</v>
      </c>
      <c r="F207" s="3" t="s">
        <v>992</v>
      </c>
      <c r="G207" s="2" t="s">
        <v>589</v>
      </c>
      <c r="H207" s="3" t="s">
        <v>590</v>
      </c>
      <c r="I207" s="3" t="s">
        <v>50</v>
      </c>
      <c r="J207" s="3" t="s">
        <v>109</v>
      </c>
      <c r="K207" s="2" t="s">
        <v>110</v>
      </c>
      <c r="L207" s="2" t="s">
        <v>110</v>
      </c>
      <c r="M207" s="2" t="s">
        <v>628</v>
      </c>
      <c r="N207" s="3" t="s">
        <v>629</v>
      </c>
      <c r="O207" s="3" t="s">
        <v>630</v>
      </c>
      <c r="P207" s="3" t="s">
        <v>631</v>
      </c>
      <c r="Q207" s="4">
        <v>10000</v>
      </c>
      <c r="R207" s="11" t="s">
        <v>56</v>
      </c>
      <c r="S207" s="5">
        <v>1287.5</v>
      </c>
      <c r="T207" s="6">
        <v>2.1700000000000001E-2</v>
      </c>
      <c r="U207" s="5">
        <v>217</v>
      </c>
      <c r="V207" s="4">
        <v>279388</v>
      </c>
      <c r="W207" s="4"/>
      <c r="X207" s="3" t="s">
        <v>115</v>
      </c>
      <c r="Y207" s="3" t="s">
        <v>116</v>
      </c>
      <c r="Z207" s="3" t="s">
        <v>74</v>
      </c>
      <c r="AA207" s="3" t="s">
        <v>132</v>
      </c>
      <c r="AB207" s="3" t="s">
        <v>632</v>
      </c>
      <c r="AC207" s="3" t="s">
        <v>58</v>
      </c>
      <c r="AD207" s="3" t="s">
        <v>993</v>
      </c>
      <c r="AE207" s="3"/>
      <c r="AF207" s="3" t="s">
        <v>119</v>
      </c>
      <c r="AG207" s="3" t="s">
        <v>994</v>
      </c>
      <c r="AH207" s="3" t="s">
        <v>80</v>
      </c>
      <c r="AI207" s="2" t="s">
        <v>613</v>
      </c>
      <c r="AJ207" s="3" t="s">
        <v>614</v>
      </c>
      <c r="AK207" s="3"/>
      <c r="AL207" s="3"/>
      <c r="AM207" s="4"/>
      <c r="AN207" s="6">
        <v>0.02</v>
      </c>
      <c r="AO207" s="6">
        <f t="shared" si="27"/>
        <v>2.1700000000000001E-2</v>
      </c>
      <c r="AP207" s="6"/>
      <c r="AQ207" s="3" t="s">
        <v>83</v>
      </c>
      <c r="AU207" s="21">
        <f t="shared" si="23"/>
        <v>200</v>
      </c>
      <c r="AV207" s="21">
        <f t="shared" si="24"/>
        <v>217</v>
      </c>
      <c r="AX207" s="24">
        <f t="shared" si="25"/>
        <v>253023.99999999997</v>
      </c>
      <c r="AY207" s="24">
        <f t="shared" si="26"/>
        <v>274531.03999999998</v>
      </c>
    </row>
    <row r="208" spans="1:51" x14ac:dyDescent="0.6">
      <c r="A208" s="2" t="s">
        <v>991</v>
      </c>
      <c r="B208" s="2" t="s">
        <v>45</v>
      </c>
      <c r="C208" s="3"/>
      <c r="D208" s="3"/>
      <c r="E208" s="3" t="s">
        <v>587</v>
      </c>
      <c r="F208" s="3" t="s">
        <v>992</v>
      </c>
      <c r="G208" s="2" t="s">
        <v>589</v>
      </c>
      <c r="H208" s="3" t="s">
        <v>590</v>
      </c>
      <c r="I208" s="3" t="s">
        <v>50</v>
      </c>
      <c r="J208" s="3" t="s">
        <v>109</v>
      </c>
      <c r="K208" s="2" t="s">
        <v>110</v>
      </c>
      <c r="L208" s="2" t="s">
        <v>110</v>
      </c>
      <c r="M208" s="2" t="s">
        <v>144</v>
      </c>
      <c r="N208" s="3" t="s">
        <v>145</v>
      </c>
      <c r="O208" s="3" t="s">
        <v>146</v>
      </c>
      <c r="P208" s="3" t="s">
        <v>147</v>
      </c>
      <c r="Q208" s="4">
        <v>14000</v>
      </c>
      <c r="R208" s="11" t="s">
        <v>56</v>
      </c>
      <c r="S208" s="5">
        <v>1287.5</v>
      </c>
      <c r="T208" s="6">
        <v>2.8000000000000001E-2</v>
      </c>
      <c r="U208" s="5">
        <v>392</v>
      </c>
      <c r="V208" s="4">
        <v>504700</v>
      </c>
      <c r="W208" s="4"/>
      <c r="X208" s="3" t="s">
        <v>115</v>
      </c>
      <c r="Y208" s="3" t="s">
        <v>116</v>
      </c>
      <c r="Z208" s="3" t="s">
        <v>74</v>
      </c>
      <c r="AA208" s="3" t="s">
        <v>148</v>
      </c>
      <c r="AB208" s="3" t="s">
        <v>149</v>
      </c>
      <c r="AC208" s="3" t="s">
        <v>58</v>
      </c>
      <c r="AD208" s="3" t="s">
        <v>993</v>
      </c>
      <c r="AE208" s="3"/>
      <c r="AF208" s="3" t="s">
        <v>119</v>
      </c>
      <c r="AG208" s="3" t="s">
        <v>994</v>
      </c>
      <c r="AH208" s="3" t="s">
        <v>80</v>
      </c>
      <c r="AI208" s="2" t="s">
        <v>598</v>
      </c>
      <c r="AJ208" s="3" t="s">
        <v>599</v>
      </c>
      <c r="AK208" s="3"/>
      <c r="AL208" s="3"/>
      <c r="AM208" s="4"/>
      <c r="AN208" s="6">
        <v>2.4E-2</v>
      </c>
      <c r="AO208" s="6">
        <f t="shared" si="27"/>
        <v>2.8000000000000001E-2</v>
      </c>
      <c r="AP208" s="6"/>
      <c r="AQ208" s="3" t="s">
        <v>135</v>
      </c>
      <c r="AU208" s="21">
        <f t="shared" si="23"/>
        <v>336</v>
      </c>
      <c r="AV208" s="21">
        <f t="shared" si="24"/>
        <v>392</v>
      </c>
      <c r="AX208" s="24">
        <f t="shared" si="25"/>
        <v>425080.31999999995</v>
      </c>
      <c r="AY208" s="24">
        <f t="shared" si="26"/>
        <v>495927.03999999998</v>
      </c>
    </row>
    <row r="209" spans="1:51" x14ac:dyDescent="0.6">
      <c r="A209" s="2" t="s">
        <v>991</v>
      </c>
      <c r="B209" s="2" t="s">
        <v>45</v>
      </c>
      <c r="C209" s="3"/>
      <c r="D209" s="3"/>
      <c r="E209" s="3" t="s">
        <v>608</v>
      </c>
      <c r="F209" s="3" t="s">
        <v>992</v>
      </c>
      <c r="G209" s="2" t="s">
        <v>589</v>
      </c>
      <c r="H209" s="3" t="s">
        <v>590</v>
      </c>
      <c r="I209" s="3" t="s">
        <v>50</v>
      </c>
      <c r="J209" s="3" t="s">
        <v>109</v>
      </c>
      <c r="K209" s="2" t="s">
        <v>110</v>
      </c>
      <c r="L209" s="2" t="s">
        <v>110</v>
      </c>
      <c r="M209" s="2" t="s">
        <v>144</v>
      </c>
      <c r="N209" s="3" t="s">
        <v>145</v>
      </c>
      <c r="O209" s="3" t="s">
        <v>146</v>
      </c>
      <c r="P209" s="3" t="s">
        <v>147</v>
      </c>
      <c r="Q209" s="4">
        <v>36000</v>
      </c>
      <c r="R209" s="11" t="s">
        <v>56</v>
      </c>
      <c r="S209" s="5">
        <v>1287.5</v>
      </c>
      <c r="T209" s="6">
        <v>2.8000000000000001E-2</v>
      </c>
      <c r="U209" s="5">
        <v>1008</v>
      </c>
      <c r="V209" s="4">
        <v>1297800</v>
      </c>
      <c r="W209" s="4"/>
      <c r="X209" s="3" t="s">
        <v>115</v>
      </c>
      <c r="Y209" s="3" t="s">
        <v>116</v>
      </c>
      <c r="Z209" s="3" t="s">
        <v>74</v>
      </c>
      <c r="AA209" s="3" t="s">
        <v>148</v>
      </c>
      <c r="AB209" s="3" t="s">
        <v>149</v>
      </c>
      <c r="AC209" s="3" t="s">
        <v>58</v>
      </c>
      <c r="AD209" s="3" t="s">
        <v>993</v>
      </c>
      <c r="AE209" s="3"/>
      <c r="AF209" s="3" t="s">
        <v>119</v>
      </c>
      <c r="AG209" s="3" t="s">
        <v>994</v>
      </c>
      <c r="AH209" s="3" t="s">
        <v>80</v>
      </c>
      <c r="AI209" s="2" t="s">
        <v>613</v>
      </c>
      <c r="AJ209" s="3" t="s">
        <v>614</v>
      </c>
      <c r="AK209" s="3"/>
      <c r="AL209" s="3"/>
      <c r="AM209" s="4"/>
      <c r="AN209" s="6">
        <v>2.4E-2</v>
      </c>
      <c r="AO209" s="6">
        <f t="shared" si="27"/>
        <v>2.8000000000000001E-2</v>
      </c>
      <c r="AP209" s="6"/>
      <c r="AQ209" s="3" t="s">
        <v>135</v>
      </c>
      <c r="AU209" s="21">
        <f t="shared" si="23"/>
        <v>864</v>
      </c>
      <c r="AV209" s="21">
        <f t="shared" si="24"/>
        <v>1008</v>
      </c>
      <c r="AX209" s="24">
        <f t="shared" si="25"/>
        <v>1093063.6799999999</v>
      </c>
      <c r="AY209" s="24">
        <f t="shared" si="26"/>
        <v>1275240.96</v>
      </c>
    </row>
    <row r="210" spans="1:51" x14ac:dyDescent="0.6">
      <c r="A210" s="2" t="s">
        <v>991</v>
      </c>
      <c r="B210" s="2" t="s">
        <v>45</v>
      </c>
      <c r="C210" s="3"/>
      <c r="D210" s="3"/>
      <c r="E210" s="3" t="s">
        <v>587</v>
      </c>
      <c r="F210" s="3" t="s">
        <v>992</v>
      </c>
      <c r="G210" s="2" t="s">
        <v>589</v>
      </c>
      <c r="H210" s="3" t="s">
        <v>590</v>
      </c>
      <c r="I210" s="3" t="s">
        <v>50</v>
      </c>
      <c r="J210" s="3" t="s">
        <v>109</v>
      </c>
      <c r="K210" s="2" t="s">
        <v>110</v>
      </c>
      <c r="L210" s="2" t="s">
        <v>110</v>
      </c>
      <c r="M210" s="2" t="s">
        <v>150</v>
      </c>
      <c r="N210" s="3" t="s">
        <v>151</v>
      </c>
      <c r="O210" s="3" t="s">
        <v>152</v>
      </c>
      <c r="P210" s="3" t="s">
        <v>153</v>
      </c>
      <c r="Q210" s="4">
        <v>112000</v>
      </c>
      <c r="R210" s="11" t="s">
        <v>56</v>
      </c>
      <c r="S210" s="5">
        <v>1287.5</v>
      </c>
      <c r="T210" s="6">
        <v>2.7E-2</v>
      </c>
      <c r="U210" s="5">
        <v>3024</v>
      </c>
      <c r="V210" s="4">
        <v>3893400</v>
      </c>
      <c r="W210" s="4"/>
      <c r="X210" s="3" t="s">
        <v>115</v>
      </c>
      <c r="Y210" s="3" t="s">
        <v>116</v>
      </c>
      <c r="Z210" s="3" t="s">
        <v>74</v>
      </c>
      <c r="AA210" s="3" t="s">
        <v>148</v>
      </c>
      <c r="AB210" s="3" t="s">
        <v>154</v>
      </c>
      <c r="AC210" s="3" t="s">
        <v>58</v>
      </c>
      <c r="AD210" s="3" t="s">
        <v>993</v>
      </c>
      <c r="AE210" s="3"/>
      <c r="AF210" s="3" t="s">
        <v>119</v>
      </c>
      <c r="AG210" s="3" t="s">
        <v>994</v>
      </c>
      <c r="AH210" s="3" t="s">
        <v>80</v>
      </c>
      <c r="AI210" s="2" t="s">
        <v>598</v>
      </c>
      <c r="AJ210" s="3" t="s">
        <v>599</v>
      </c>
      <c r="AK210" s="3"/>
      <c r="AL210" s="3"/>
      <c r="AM210" s="4"/>
      <c r="AN210" s="6">
        <v>2.4E-2</v>
      </c>
      <c r="AO210" s="6">
        <f t="shared" si="27"/>
        <v>2.7E-2</v>
      </c>
      <c r="AP210" s="6"/>
      <c r="AQ210" s="3" t="s">
        <v>135</v>
      </c>
      <c r="AU210" s="21">
        <f t="shared" si="23"/>
        <v>2688</v>
      </c>
      <c r="AV210" s="21">
        <f t="shared" si="24"/>
        <v>3024</v>
      </c>
      <c r="AX210" s="24">
        <f t="shared" si="25"/>
        <v>3400642.5599999996</v>
      </c>
      <c r="AY210" s="24">
        <f t="shared" si="26"/>
        <v>3825722.88</v>
      </c>
    </row>
    <row r="211" spans="1:51" x14ac:dyDescent="0.6">
      <c r="A211" s="2" t="s">
        <v>991</v>
      </c>
      <c r="B211" s="2" t="s">
        <v>45</v>
      </c>
      <c r="C211" s="3"/>
      <c r="D211" s="3"/>
      <c r="E211" s="3" t="s">
        <v>608</v>
      </c>
      <c r="F211" s="3" t="s">
        <v>992</v>
      </c>
      <c r="G211" s="2" t="s">
        <v>589</v>
      </c>
      <c r="H211" s="3" t="s">
        <v>590</v>
      </c>
      <c r="I211" s="3" t="s">
        <v>50</v>
      </c>
      <c r="J211" s="3" t="s">
        <v>109</v>
      </c>
      <c r="K211" s="2" t="s">
        <v>110</v>
      </c>
      <c r="L211" s="2" t="s">
        <v>110</v>
      </c>
      <c r="M211" s="2" t="s">
        <v>150</v>
      </c>
      <c r="N211" s="3" t="s">
        <v>151</v>
      </c>
      <c r="O211" s="3" t="s">
        <v>152</v>
      </c>
      <c r="P211" s="3" t="s">
        <v>153</v>
      </c>
      <c r="Q211" s="4">
        <v>8000</v>
      </c>
      <c r="R211" s="11" t="s">
        <v>56</v>
      </c>
      <c r="S211" s="5">
        <v>1287.5</v>
      </c>
      <c r="T211" s="6">
        <v>2.7E-2</v>
      </c>
      <c r="U211" s="5">
        <v>216</v>
      </c>
      <c r="V211" s="4">
        <v>278100</v>
      </c>
      <c r="W211" s="4"/>
      <c r="X211" s="3" t="s">
        <v>115</v>
      </c>
      <c r="Y211" s="3" t="s">
        <v>116</v>
      </c>
      <c r="Z211" s="3" t="s">
        <v>74</v>
      </c>
      <c r="AA211" s="3" t="s">
        <v>148</v>
      </c>
      <c r="AB211" s="3" t="s">
        <v>154</v>
      </c>
      <c r="AC211" s="3" t="s">
        <v>58</v>
      </c>
      <c r="AD211" s="3" t="s">
        <v>993</v>
      </c>
      <c r="AE211" s="3"/>
      <c r="AF211" s="3" t="s">
        <v>119</v>
      </c>
      <c r="AG211" s="3" t="s">
        <v>994</v>
      </c>
      <c r="AH211" s="3" t="s">
        <v>80</v>
      </c>
      <c r="AI211" s="2" t="s">
        <v>613</v>
      </c>
      <c r="AJ211" s="3" t="s">
        <v>614</v>
      </c>
      <c r="AK211" s="3"/>
      <c r="AL211" s="3"/>
      <c r="AM211" s="4"/>
      <c r="AN211" s="6">
        <v>2.4E-2</v>
      </c>
      <c r="AO211" s="6">
        <f t="shared" si="27"/>
        <v>2.7E-2</v>
      </c>
      <c r="AP211" s="6"/>
      <c r="AQ211" s="3" t="s">
        <v>135</v>
      </c>
      <c r="AU211" s="21">
        <f t="shared" si="23"/>
        <v>192</v>
      </c>
      <c r="AV211" s="21">
        <f t="shared" si="24"/>
        <v>216</v>
      </c>
      <c r="AX211" s="24">
        <f t="shared" si="25"/>
        <v>242903.03999999998</v>
      </c>
      <c r="AY211" s="24">
        <f t="shared" si="26"/>
        <v>273265.91999999998</v>
      </c>
    </row>
    <row r="212" spans="1:51" x14ac:dyDescent="0.6">
      <c r="A212" s="2" t="s">
        <v>995</v>
      </c>
      <c r="B212" s="2" t="s">
        <v>45</v>
      </c>
      <c r="C212" s="3"/>
      <c r="D212" s="3"/>
      <c r="E212" s="3" t="s">
        <v>600</v>
      </c>
      <c r="F212" s="3" t="s">
        <v>996</v>
      </c>
      <c r="G212" s="2" t="s">
        <v>589</v>
      </c>
      <c r="H212" s="3" t="s">
        <v>590</v>
      </c>
      <c r="I212" s="3" t="s">
        <v>50</v>
      </c>
      <c r="J212" s="3" t="s">
        <v>109</v>
      </c>
      <c r="K212" s="2" t="s">
        <v>110</v>
      </c>
      <c r="L212" s="2" t="s">
        <v>110</v>
      </c>
      <c r="M212" s="2" t="s">
        <v>601</v>
      </c>
      <c r="N212" s="3" t="s">
        <v>602</v>
      </c>
      <c r="O212" s="3" t="s">
        <v>603</v>
      </c>
      <c r="P212" s="3" t="s">
        <v>604</v>
      </c>
      <c r="Q212" s="4">
        <v>12000</v>
      </c>
      <c r="R212" s="11" t="s">
        <v>56</v>
      </c>
      <c r="S212" s="5">
        <v>1287.5</v>
      </c>
      <c r="T212" s="6">
        <v>6.2859999999999999E-2</v>
      </c>
      <c r="U212" s="5">
        <v>754.32</v>
      </c>
      <c r="V212" s="4">
        <v>971187</v>
      </c>
      <c r="W212" s="4"/>
      <c r="X212" s="3" t="s">
        <v>115</v>
      </c>
      <c r="Y212" s="3" t="s">
        <v>116</v>
      </c>
      <c r="Z212" s="3" t="s">
        <v>88</v>
      </c>
      <c r="AA212" s="3" t="s">
        <v>117</v>
      </c>
      <c r="AB212" s="3" t="s">
        <v>605</v>
      </c>
      <c r="AC212" s="3" t="s">
        <v>58</v>
      </c>
      <c r="AD212" s="3" t="s">
        <v>997</v>
      </c>
      <c r="AE212" s="3"/>
      <c r="AF212" s="3" t="s">
        <v>119</v>
      </c>
      <c r="AG212" s="3" t="s">
        <v>998</v>
      </c>
      <c r="AH212" s="3" t="s">
        <v>80</v>
      </c>
      <c r="AI212" s="2" t="s">
        <v>606</v>
      </c>
      <c r="AJ212" s="3" t="s">
        <v>607</v>
      </c>
      <c r="AK212" s="3"/>
      <c r="AL212" s="3"/>
      <c r="AM212" s="4"/>
      <c r="AN212" s="6">
        <v>5.604E-2</v>
      </c>
      <c r="AO212" s="6">
        <f t="shared" si="27"/>
        <v>6.2859999999999999E-2</v>
      </c>
      <c r="AP212" s="6"/>
      <c r="AQ212" s="3" t="s">
        <v>123</v>
      </c>
      <c r="AU212" s="21">
        <f t="shared" si="23"/>
        <v>672.48</v>
      </c>
      <c r="AV212" s="21">
        <f t="shared" si="24"/>
        <v>754.31999999999994</v>
      </c>
      <c r="AX212" s="24">
        <f t="shared" si="25"/>
        <v>850767.89759999991</v>
      </c>
      <c r="AY212" s="24">
        <f t="shared" si="26"/>
        <v>954305.31839999987</v>
      </c>
    </row>
    <row r="213" spans="1:51" x14ac:dyDescent="0.6">
      <c r="A213" s="2" t="s">
        <v>995</v>
      </c>
      <c r="B213" s="2" t="s">
        <v>45</v>
      </c>
      <c r="C213" s="3"/>
      <c r="D213" s="3"/>
      <c r="E213" s="3" t="s">
        <v>645</v>
      </c>
      <c r="F213" s="3" t="s">
        <v>996</v>
      </c>
      <c r="G213" s="2" t="s">
        <v>589</v>
      </c>
      <c r="H213" s="3" t="s">
        <v>590</v>
      </c>
      <c r="I213" s="3" t="s">
        <v>50</v>
      </c>
      <c r="J213" s="3" t="s">
        <v>109</v>
      </c>
      <c r="K213" s="2" t="s">
        <v>110</v>
      </c>
      <c r="L213" s="2" t="s">
        <v>110</v>
      </c>
      <c r="M213" s="2" t="s">
        <v>601</v>
      </c>
      <c r="N213" s="3" t="s">
        <v>602</v>
      </c>
      <c r="O213" s="3" t="s">
        <v>603</v>
      </c>
      <c r="P213" s="3" t="s">
        <v>604</v>
      </c>
      <c r="Q213" s="4">
        <v>3000</v>
      </c>
      <c r="R213" s="11" t="s">
        <v>56</v>
      </c>
      <c r="S213" s="5">
        <v>1287.5</v>
      </c>
      <c r="T213" s="6">
        <v>6.2859999999999999E-2</v>
      </c>
      <c r="U213" s="5">
        <v>188.58</v>
      </c>
      <c r="V213" s="4">
        <v>230173</v>
      </c>
      <c r="W213" s="4"/>
      <c r="X213" s="3" t="s">
        <v>115</v>
      </c>
      <c r="Y213" s="3" t="s">
        <v>116</v>
      </c>
      <c r="Z213" s="3" t="s">
        <v>88</v>
      </c>
      <c r="AA213" s="3" t="s">
        <v>117</v>
      </c>
      <c r="AB213" s="3" t="s">
        <v>605</v>
      </c>
      <c r="AC213" s="3" t="s">
        <v>58</v>
      </c>
      <c r="AD213" s="3" t="s">
        <v>997</v>
      </c>
      <c r="AE213" s="3"/>
      <c r="AF213" s="3" t="s">
        <v>119</v>
      </c>
      <c r="AG213" s="3" t="s">
        <v>998</v>
      </c>
      <c r="AH213" s="3" t="s">
        <v>80</v>
      </c>
      <c r="AI213" s="2" t="s">
        <v>649</v>
      </c>
      <c r="AJ213" s="3" t="s">
        <v>650</v>
      </c>
      <c r="AK213" s="3"/>
      <c r="AL213" s="3"/>
      <c r="AM213" s="4"/>
      <c r="AN213" s="6">
        <v>5.604E-2</v>
      </c>
      <c r="AO213" s="6">
        <f t="shared" si="27"/>
        <v>6.2859999999999999E-2</v>
      </c>
      <c r="AP213" s="6"/>
      <c r="AQ213" s="3" t="s">
        <v>123</v>
      </c>
      <c r="AU213" s="21">
        <f t="shared" si="23"/>
        <v>168.12</v>
      </c>
      <c r="AV213" s="21">
        <f t="shared" si="24"/>
        <v>188.57999999999998</v>
      </c>
      <c r="AX213" s="24">
        <f t="shared" si="25"/>
        <v>212691.97439999998</v>
      </c>
      <c r="AY213" s="24">
        <f t="shared" si="26"/>
        <v>238576.32959999997</v>
      </c>
    </row>
    <row r="214" spans="1:51" x14ac:dyDescent="0.6">
      <c r="A214" s="2" t="s">
        <v>995</v>
      </c>
      <c r="B214" s="2" t="s">
        <v>45</v>
      </c>
      <c r="C214" s="3"/>
      <c r="D214" s="3"/>
      <c r="E214" s="3" t="s">
        <v>587</v>
      </c>
      <c r="F214" s="3" t="s">
        <v>996</v>
      </c>
      <c r="G214" s="2" t="s">
        <v>589</v>
      </c>
      <c r="H214" s="3" t="s">
        <v>590</v>
      </c>
      <c r="I214" s="3" t="s">
        <v>50</v>
      </c>
      <c r="J214" s="3" t="s">
        <v>109</v>
      </c>
      <c r="K214" s="2" t="s">
        <v>110</v>
      </c>
      <c r="L214" s="2" t="s">
        <v>110</v>
      </c>
      <c r="M214" s="2" t="s">
        <v>999</v>
      </c>
      <c r="N214" s="3" t="s">
        <v>1000</v>
      </c>
      <c r="O214" s="3" t="s">
        <v>1001</v>
      </c>
      <c r="P214" s="3" t="s">
        <v>1002</v>
      </c>
      <c r="Q214" s="4">
        <v>108000</v>
      </c>
      <c r="R214" s="11" t="s">
        <v>56</v>
      </c>
      <c r="S214" s="5">
        <v>1287.5</v>
      </c>
      <c r="T214" s="6">
        <v>2.7400000000000001E-2</v>
      </c>
      <c r="U214" s="5">
        <v>2959.2</v>
      </c>
      <c r="V214" s="4">
        <v>3809970</v>
      </c>
      <c r="W214" s="4"/>
      <c r="X214" s="3" t="s">
        <v>115</v>
      </c>
      <c r="Y214" s="3" t="s">
        <v>116</v>
      </c>
      <c r="Z214" s="3" t="s">
        <v>88</v>
      </c>
      <c r="AA214" s="3" t="s">
        <v>117</v>
      </c>
      <c r="AB214" s="3" t="s">
        <v>272</v>
      </c>
      <c r="AC214" s="3" t="s">
        <v>58</v>
      </c>
      <c r="AD214" s="3" t="s">
        <v>997</v>
      </c>
      <c r="AE214" s="3"/>
      <c r="AF214" s="3" t="s">
        <v>119</v>
      </c>
      <c r="AG214" s="3" t="s">
        <v>998</v>
      </c>
      <c r="AH214" s="3" t="s">
        <v>80</v>
      </c>
      <c r="AI214" s="2" t="s">
        <v>598</v>
      </c>
      <c r="AJ214" s="3" t="s">
        <v>599</v>
      </c>
      <c r="AK214" s="3"/>
      <c r="AL214" s="3"/>
      <c r="AM214" s="4"/>
      <c r="AN214" s="6">
        <v>2.1000000000000001E-2</v>
      </c>
      <c r="AO214" s="6">
        <f t="shared" si="27"/>
        <v>2.7400000000000001E-2</v>
      </c>
      <c r="AP214" s="6"/>
      <c r="AQ214" s="3" t="s">
        <v>83</v>
      </c>
      <c r="AU214" s="21">
        <f t="shared" si="23"/>
        <v>2268</v>
      </c>
      <c r="AV214" s="21">
        <f t="shared" si="24"/>
        <v>2959.2000000000003</v>
      </c>
      <c r="AX214" s="24">
        <f t="shared" si="25"/>
        <v>2869292.1599999997</v>
      </c>
      <c r="AY214" s="24">
        <f t="shared" si="26"/>
        <v>3743743.1039999998</v>
      </c>
    </row>
    <row r="215" spans="1:51" x14ac:dyDescent="0.6">
      <c r="A215" s="2" t="s">
        <v>995</v>
      </c>
      <c r="B215" s="2" t="s">
        <v>45</v>
      </c>
      <c r="C215" s="3"/>
      <c r="D215" s="3"/>
      <c r="E215" s="3" t="s">
        <v>658</v>
      </c>
      <c r="F215" s="3" t="s">
        <v>996</v>
      </c>
      <c r="G215" s="2" t="s">
        <v>589</v>
      </c>
      <c r="H215" s="3" t="s">
        <v>590</v>
      </c>
      <c r="I215" s="3" t="s">
        <v>50</v>
      </c>
      <c r="J215" s="3" t="s">
        <v>109</v>
      </c>
      <c r="K215" s="2" t="s">
        <v>110</v>
      </c>
      <c r="L215" s="2" t="s">
        <v>110</v>
      </c>
      <c r="M215" s="2" t="s">
        <v>609</v>
      </c>
      <c r="N215" s="3" t="s">
        <v>610</v>
      </c>
      <c r="O215" s="3" t="s">
        <v>611</v>
      </c>
      <c r="P215" s="3" t="s">
        <v>612</v>
      </c>
      <c r="Q215" s="4">
        <v>9000</v>
      </c>
      <c r="R215" s="11" t="s">
        <v>56</v>
      </c>
      <c r="S215" s="5">
        <v>1287.5</v>
      </c>
      <c r="T215" s="6">
        <v>5.4960000000000002E-2</v>
      </c>
      <c r="U215" s="5">
        <v>494.64</v>
      </c>
      <c r="V215" s="4">
        <v>636849</v>
      </c>
      <c r="W215" s="4"/>
      <c r="X215" s="3" t="s">
        <v>115</v>
      </c>
      <c r="Y215" s="3" t="s">
        <v>116</v>
      </c>
      <c r="Z215" s="3" t="s">
        <v>88</v>
      </c>
      <c r="AA215" s="3" t="s">
        <v>117</v>
      </c>
      <c r="AB215" s="3" t="s">
        <v>143</v>
      </c>
      <c r="AC215" s="3" t="s">
        <v>58</v>
      </c>
      <c r="AD215" s="3" t="s">
        <v>997</v>
      </c>
      <c r="AE215" s="3"/>
      <c r="AF215" s="3" t="s">
        <v>119</v>
      </c>
      <c r="AG215" s="3" t="s">
        <v>998</v>
      </c>
      <c r="AH215" s="3" t="s">
        <v>80</v>
      </c>
      <c r="AI215" s="2" t="s">
        <v>667</v>
      </c>
      <c r="AJ215" s="3" t="s">
        <v>668</v>
      </c>
      <c r="AK215" s="3"/>
      <c r="AL215" s="3"/>
      <c r="AM215" s="4"/>
      <c r="AN215" s="6">
        <v>4.9000000000000002E-2</v>
      </c>
      <c r="AO215" s="6">
        <f t="shared" si="27"/>
        <v>5.4960000000000002E-2</v>
      </c>
      <c r="AP215" s="6"/>
      <c r="AQ215" s="3" t="s">
        <v>123</v>
      </c>
      <c r="AU215" s="21">
        <f t="shared" si="23"/>
        <v>441</v>
      </c>
      <c r="AV215" s="21">
        <f t="shared" si="24"/>
        <v>494.64000000000004</v>
      </c>
      <c r="AX215" s="24">
        <f t="shared" si="25"/>
        <v>557917.91999999993</v>
      </c>
      <c r="AY215" s="24">
        <f t="shared" si="26"/>
        <v>625778.95680000004</v>
      </c>
    </row>
    <row r="216" spans="1:51" x14ac:dyDescent="0.6">
      <c r="A216" s="2" t="s">
        <v>995</v>
      </c>
      <c r="B216" s="2" t="s">
        <v>45</v>
      </c>
      <c r="C216" s="3"/>
      <c r="D216" s="3"/>
      <c r="E216" s="3" t="s">
        <v>1003</v>
      </c>
      <c r="F216" s="3" t="s">
        <v>996</v>
      </c>
      <c r="G216" s="2" t="s">
        <v>589</v>
      </c>
      <c r="H216" s="3" t="s">
        <v>590</v>
      </c>
      <c r="I216" s="3" t="s">
        <v>50</v>
      </c>
      <c r="J216" s="3" t="s">
        <v>109</v>
      </c>
      <c r="K216" s="2" t="s">
        <v>110</v>
      </c>
      <c r="L216" s="2" t="s">
        <v>110</v>
      </c>
      <c r="M216" s="2" t="s">
        <v>609</v>
      </c>
      <c r="N216" s="3" t="s">
        <v>610</v>
      </c>
      <c r="O216" s="3" t="s">
        <v>611</v>
      </c>
      <c r="P216" s="3" t="s">
        <v>612</v>
      </c>
      <c r="Q216" s="4">
        <v>1000</v>
      </c>
      <c r="R216" s="11" t="s">
        <v>56</v>
      </c>
      <c r="S216" s="5">
        <v>1287.5</v>
      </c>
      <c r="T216" s="6">
        <v>5.4960000000000002E-2</v>
      </c>
      <c r="U216" s="5">
        <v>54.96</v>
      </c>
      <c r="V216" s="4">
        <v>70761</v>
      </c>
      <c r="W216" s="4"/>
      <c r="X216" s="3" t="s">
        <v>115</v>
      </c>
      <c r="Y216" s="3" t="s">
        <v>116</v>
      </c>
      <c r="Z216" s="3" t="s">
        <v>88</v>
      </c>
      <c r="AA216" s="3" t="s">
        <v>117</v>
      </c>
      <c r="AB216" s="3" t="s">
        <v>143</v>
      </c>
      <c r="AC216" s="3" t="s">
        <v>58</v>
      </c>
      <c r="AD216" s="3" t="s">
        <v>997</v>
      </c>
      <c r="AE216" s="3"/>
      <c r="AF216" s="3" t="s">
        <v>119</v>
      </c>
      <c r="AG216" s="3" t="s">
        <v>998</v>
      </c>
      <c r="AH216" s="3" t="s">
        <v>80</v>
      </c>
      <c r="AI216" s="2" t="s">
        <v>1004</v>
      </c>
      <c r="AJ216" s="3" t="s">
        <v>1005</v>
      </c>
      <c r="AK216" s="3"/>
      <c r="AL216" s="3"/>
      <c r="AM216" s="4"/>
      <c r="AN216" s="6">
        <v>4.9000000000000002E-2</v>
      </c>
      <c r="AO216" s="6">
        <f t="shared" si="27"/>
        <v>5.4960000000000002E-2</v>
      </c>
      <c r="AP216" s="6"/>
      <c r="AQ216" s="3" t="s">
        <v>123</v>
      </c>
      <c r="AU216" s="21">
        <f t="shared" si="23"/>
        <v>49</v>
      </c>
      <c r="AV216" s="21">
        <f t="shared" si="24"/>
        <v>54.96</v>
      </c>
      <c r="AX216" s="24">
        <f t="shared" si="25"/>
        <v>61990.879999999997</v>
      </c>
      <c r="AY216" s="24">
        <f t="shared" si="26"/>
        <v>69530.99519999999</v>
      </c>
    </row>
    <row r="217" spans="1:51" x14ac:dyDescent="0.6">
      <c r="A217" s="2" t="s">
        <v>1006</v>
      </c>
      <c r="B217" s="2" t="s">
        <v>45</v>
      </c>
      <c r="C217" s="3"/>
      <c r="D217" s="3"/>
      <c r="E217" s="3" t="s">
        <v>600</v>
      </c>
      <c r="F217" s="3" t="s">
        <v>1007</v>
      </c>
      <c r="G217" s="2" t="s">
        <v>589</v>
      </c>
      <c r="H217" s="3" t="s">
        <v>590</v>
      </c>
      <c r="I217" s="3" t="s">
        <v>50</v>
      </c>
      <c r="J217" s="3" t="s">
        <v>109</v>
      </c>
      <c r="K217" s="2" t="s">
        <v>110</v>
      </c>
      <c r="L217" s="2" t="s">
        <v>110</v>
      </c>
      <c r="M217" s="2" t="s">
        <v>1008</v>
      </c>
      <c r="N217" s="3" t="s">
        <v>1009</v>
      </c>
      <c r="O217" s="3" t="s">
        <v>1010</v>
      </c>
      <c r="P217" s="3" t="s">
        <v>1011</v>
      </c>
      <c r="Q217" s="4">
        <v>3000</v>
      </c>
      <c r="R217" s="11" t="s">
        <v>56</v>
      </c>
      <c r="S217" s="5">
        <v>1287.5</v>
      </c>
      <c r="T217" s="6">
        <v>8.6999999999999994E-2</v>
      </c>
      <c r="U217" s="5">
        <v>261</v>
      </c>
      <c r="V217" s="4">
        <v>336038</v>
      </c>
      <c r="W217" s="4"/>
      <c r="X217" s="3" t="s">
        <v>115</v>
      </c>
      <c r="Y217" s="3" t="s">
        <v>116</v>
      </c>
      <c r="Z217" s="3" t="s">
        <v>88</v>
      </c>
      <c r="AA217" s="3" t="s">
        <v>117</v>
      </c>
      <c r="AB217" s="3" t="s">
        <v>1012</v>
      </c>
      <c r="AC217" s="3" t="s">
        <v>58</v>
      </c>
      <c r="AD217" s="3" t="s">
        <v>1013</v>
      </c>
      <c r="AE217" s="3"/>
      <c r="AF217" s="3" t="s">
        <v>119</v>
      </c>
      <c r="AG217" s="3" t="s">
        <v>1014</v>
      </c>
      <c r="AH217" s="3" t="s">
        <v>80</v>
      </c>
      <c r="AI217" s="2" t="s">
        <v>606</v>
      </c>
      <c r="AJ217" s="3" t="s">
        <v>607</v>
      </c>
      <c r="AK217" s="3"/>
      <c r="AL217" s="3"/>
      <c r="AM217" s="4"/>
      <c r="AN217" s="6">
        <v>6.3E-2</v>
      </c>
      <c r="AO217" s="6">
        <f t="shared" si="27"/>
        <v>8.6999999999999994E-2</v>
      </c>
      <c r="AP217" s="6"/>
      <c r="AQ217" s="3" t="s">
        <v>123</v>
      </c>
      <c r="AU217" s="21">
        <f t="shared" si="23"/>
        <v>189</v>
      </c>
      <c r="AV217" s="21">
        <f t="shared" si="24"/>
        <v>261</v>
      </c>
      <c r="AX217" s="24">
        <f t="shared" si="25"/>
        <v>239107.68</v>
      </c>
      <c r="AY217" s="24">
        <f t="shared" si="26"/>
        <v>330196.31999999995</v>
      </c>
    </row>
    <row r="218" spans="1:51" x14ac:dyDescent="0.6">
      <c r="A218" s="2" t="s">
        <v>1015</v>
      </c>
      <c r="B218" s="2" t="s">
        <v>239</v>
      </c>
      <c r="C218" s="3"/>
      <c r="D218" s="3"/>
      <c r="E218" s="3" t="s">
        <v>1016</v>
      </c>
      <c r="F218" s="3" t="s">
        <v>1017</v>
      </c>
      <c r="G218" s="2" t="s">
        <v>459</v>
      </c>
      <c r="H218" s="3" t="s">
        <v>460</v>
      </c>
      <c r="I218" s="3" t="s">
        <v>50</v>
      </c>
      <c r="J218" s="3" t="s">
        <v>161</v>
      </c>
      <c r="K218" s="2" t="s">
        <v>347</v>
      </c>
      <c r="L218" s="2" t="s">
        <v>461</v>
      </c>
      <c r="M218" s="2" t="s">
        <v>1018</v>
      </c>
      <c r="N218" s="3" t="s">
        <v>1019</v>
      </c>
      <c r="O218" s="3"/>
      <c r="P218" s="3" t="s">
        <v>475</v>
      </c>
      <c r="Q218" s="4">
        <v>18000</v>
      </c>
      <c r="R218" s="11"/>
      <c r="S218" s="5">
        <v>0</v>
      </c>
      <c r="T218" s="6">
        <v>83</v>
      </c>
      <c r="U218" s="5">
        <v>0</v>
      </c>
      <c r="V218" s="14">
        <v>1494000</v>
      </c>
      <c r="W218" s="4">
        <v>149400</v>
      </c>
      <c r="X218" s="3" t="s">
        <v>115</v>
      </c>
      <c r="Y218" s="3" t="s">
        <v>465</v>
      </c>
      <c r="Z218" s="3" t="s">
        <v>88</v>
      </c>
      <c r="AA218" s="3" t="s">
        <v>117</v>
      </c>
      <c r="AB218" s="3" t="s">
        <v>605</v>
      </c>
      <c r="AC218" s="3" t="s">
        <v>248</v>
      </c>
      <c r="AD218" s="3"/>
      <c r="AE218" s="3"/>
      <c r="AF218" s="3" t="s">
        <v>353</v>
      </c>
      <c r="AG218" s="3" t="s">
        <v>1020</v>
      </c>
      <c r="AH218" s="3" t="s">
        <v>80</v>
      </c>
      <c r="AI218" s="2" t="s">
        <v>1021</v>
      </c>
      <c r="AJ218" s="3" t="s">
        <v>1016</v>
      </c>
      <c r="AK218" s="3"/>
      <c r="AL218" s="3"/>
      <c r="AM218" s="4"/>
      <c r="AN218" s="6">
        <v>5.7329999999999999E-2</v>
      </c>
      <c r="AO218" s="17">
        <f t="shared" ref="AO218:AO232" si="28">T218/$AR$1</f>
        <v>6.5606424686986214E-2</v>
      </c>
      <c r="AP218" s="6"/>
      <c r="AQ218" s="3" t="s">
        <v>123</v>
      </c>
      <c r="AU218" s="21">
        <f t="shared" si="23"/>
        <v>1031.94</v>
      </c>
      <c r="AV218" s="21">
        <f t="shared" si="24"/>
        <v>1180.9156443657519</v>
      </c>
      <c r="AX218" s="24">
        <f t="shared" si="25"/>
        <v>1305527.9328000001</v>
      </c>
      <c r="AY218" s="24">
        <f t="shared" si="26"/>
        <v>1493999.9999999998</v>
      </c>
    </row>
    <row r="219" spans="1:51" x14ac:dyDescent="0.6">
      <c r="A219" s="2" t="s">
        <v>1015</v>
      </c>
      <c r="B219" s="2" t="s">
        <v>239</v>
      </c>
      <c r="C219" s="3"/>
      <c r="D219" s="3"/>
      <c r="E219" s="3" t="s">
        <v>1022</v>
      </c>
      <c r="F219" s="3" t="s">
        <v>1017</v>
      </c>
      <c r="G219" s="2" t="s">
        <v>459</v>
      </c>
      <c r="H219" s="3" t="s">
        <v>460</v>
      </c>
      <c r="I219" s="3" t="s">
        <v>50</v>
      </c>
      <c r="J219" s="3" t="s">
        <v>161</v>
      </c>
      <c r="K219" s="2" t="s">
        <v>347</v>
      </c>
      <c r="L219" s="2" t="s">
        <v>461</v>
      </c>
      <c r="M219" s="2" t="s">
        <v>1023</v>
      </c>
      <c r="N219" s="3" t="s">
        <v>1024</v>
      </c>
      <c r="O219" s="3"/>
      <c r="P219" s="3" t="s">
        <v>475</v>
      </c>
      <c r="Q219" s="4">
        <v>24000</v>
      </c>
      <c r="R219" s="11"/>
      <c r="S219" s="5">
        <v>0</v>
      </c>
      <c r="T219" s="6">
        <v>75</v>
      </c>
      <c r="U219" s="5">
        <v>0</v>
      </c>
      <c r="V219" s="14">
        <v>1800000</v>
      </c>
      <c r="W219" s="4">
        <v>180000</v>
      </c>
      <c r="X219" s="3" t="s">
        <v>115</v>
      </c>
      <c r="Y219" s="3" t="s">
        <v>465</v>
      </c>
      <c r="Z219" s="3" t="s">
        <v>88</v>
      </c>
      <c r="AA219" s="3" t="s">
        <v>117</v>
      </c>
      <c r="AB219" s="3" t="s">
        <v>507</v>
      </c>
      <c r="AC219" s="3" t="s">
        <v>248</v>
      </c>
      <c r="AD219" s="3"/>
      <c r="AE219" s="3"/>
      <c r="AF219" s="3" t="s">
        <v>353</v>
      </c>
      <c r="AG219" s="3" t="s">
        <v>1020</v>
      </c>
      <c r="AH219" s="3" t="s">
        <v>80</v>
      </c>
      <c r="AI219" s="2" t="s">
        <v>1025</v>
      </c>
      <c r="AJ219" s="3" t="s">
        <v>1026</v>
      </c>
      <c r="AK219" s="3"/>
      <c r="AL219" s="3"/>
      <c r="AM219" s="4"/>
      <c r="AN219" s="6">
        <v>4.8800000000000003E-2</v>
      </c>
      <c r="AO219" s="17">
        <f t="shared" si="28"/>
        <v>5.9282913873782726E-2</v>
      </c>
      <c r="AP219" s="6"/>
      <c r="AQ219" s="3" t="s">
        <v>123</v>
      </c>
      <c r="AU219" s="21">
        <f t="shared" si="23"/>
        <v>1171.2</v>
      </c>
      <c r="AV219" s="21">
        <f t="shared" si="24"/>
        <v>1422.7899329707855</v>
      </c>
      <c r="AX219" s="24">
        <f t="shared" si="25"/>
        <v>1481708.544</v>
      </c>
      <c r="AY219" s="24">
        <f t="shared" si="26"/>
        <v>1800000</v>
      </c>
    </row>
    <row r="220" spans="1:51" x14ac:dyDescent="0.6">
      <c r="A220" s="2" t="s">
        <v>1027</v>
      </c>
      <c r="B220" s="2" t="s">
        <v>239</v>
      </c>
      <c r="C220" s="3"/>
      <c r="D220" s="3"/>
      <c r="E220" s="3" t="s">
        <v>540</v>
      </c>
      <c r="F220" s="3" t="s">
        <v>1028</v>
      </c>
      <c r="G220" s="2" t="s">
        <v>513</v>
      </c>
      <c r="H220" s="3" t="s">
        <v>514</v>
      </c>
      <c r="I220" s="3" t="s">
        <v>50</v>
      </c>
      <c r="J220" s="3" t="s">
        <v>515</v>
      </c>
      <c r="K220" s="2" t="s">
        <v>110</v>
      </c>
      <c r="L220" s="2" t="s">
        <v>110</v>
      </c>
      <c r="M220" s="2" t="s">
        <v>1029</v>
      </c>
      <c r="N220" s="3" t="s">
        <v>1030</v>
      </c>
      <c r="O220" s="3"/>
      <c r="P220" s="3" t="s">
        <v>518</v>
      </c>
      <c r="Q220" s="4">
        <v>22500</v>
      </c>
      <c r="R220" s="11"/>
      <c r="S220" s="5">
        <v>0</v>
      </c>
      <c r="T220" s="6">
        <v>43</v>
      </c>
      <c r="U220" s="5">
        <v>0</v>
      </c>
      <c r="V220" s="14">
        <v>967500</v>
      </c>
      <c r="W220" s="4">
        <v>96750</v>
      </c>
      <c r="X220" s="3" t="s">
        <v>115</v>
      </c>
      <c r="Y220" s="3" t="s">
        <v>514</v>
      </c>
      <c r="Z220" s="3" t="s">
        <v>74</v>
      </c>
      <c r="AA220" s="3" t="s">
        <v>132</v>
      </c>
      <c r="AB220" s="3" t="s">
        <v>1031</v>
      </c>
      <c r="AC220" s="3" t="s">
        <v>248</v>
      </c>
      <c r="AD220" s="3"/>
      <c r="AE220" s="3"/>
      <c r="AF220" s="3" t="s">
        <v>119</v>
      </c>
      <c r="AG220" s="3" t="s">
        <v>1032</v>
      </c>
      <c r="AH220" s="3" t="s">
        <v>80</v>
      </c>
      <c r="AI220" s="2" t="s">
        <v>546</v>
      </c>
      <c r="AJ220" s="3" t="s">
        <v>547</v>
      </c>
      <c r="AK220" s="3"/>
      <c r="AL220" s="3"/>
      <c r="AM220" s="4"/>
      <c r="AN220" s="6">
        <v>2.9000000000000001E-2</v>
      </c>
      <c r="AO220" s="17">
        <f t="shared" si="28"/>
        <v>3.3988870620968767E-2</v>
      </c>
      <c r="AP220" s="6"/>
      <c r="AQ220" s="3" t="s">
        <v>83</v>
      </c>
      <c r="AU220" s="21">
        <f t="shared" si="23"/>
        <v>652.5</v>
      </c>
      <c r="AV220" s="21">
        <f t="shared" si="24"/>
        <v>764.74958897179727</v>
      </c>
      <c r="AX220" s="24">
        <f t="shared" si="25"/>
        <v>825490.79999999993</v>
      </c>
      <c r="AY220" s="24">
        <f t="shared" si="26"/>
        <v>967500.00000000012</v>
      </c>
    </row>
    <row r="221" spans="1:51" x14ac:dyDescent="0.6">
      <c r="A221" s="2" t="s">
        <v>1027</v>
      </c>
      <c r="B221" s="2" t="s">
        <v>239</v>
      </c>
      <c r="C221" s="3"/>
      <c r="D221" s="3"/>
      <c r="E221" s="3" t="s">
        <v>1033</v>
      </c>
      <c r="F221" s="3" t="s">
        <v>1028</v>
      </c>
      <c r="G221" s="2" t="s">
        <v>513</v>
      </c>
      <c r="H221" s="3" t="s">
        <v>514</v>
      </c>
      <c r="I221" s="3" t="s">
        <v>50</v>
      </c>
      <c r="J221" s="3" t="s">
        <v>515</v>
      </c>
      <c r="K221" s="2" t="s">
        <v>110</v>
      </c>
      <c r="L221" s="2" t="s">
        <v>110</v>
      </c>
      <c r="M221" s="2" t="s">
        <v>1029</v>
      </c>
      <c r="N221" s="3" t="s">
        <v>1030</v>
      </c>
      <c r="O221" s="3"/>
      <c r="P221" s="3" t="s">
        <v>518</v>
      </c>
      <c r="Q221" s="4">
        <v>7500</v>
      </c>
      <c r="R221" s="11"/>
      <c r="S221" s="5">
        <v>0</v>
      </c>
      <c r="T221" s="6">
        <v>43</v>
      </c>
      <c r="U221" s="5">
        <v>0</v>
      </c>
      <c r="V221" s="14">
        <v>322500</v>
      </c>
      <c r="W221" s="4">
        <v>32250</v>
      </c>
      <c r="X221" s="3" t="s">
        <v>115</v>
      </c>
      <c r="Y221" s="3" t="s">
        <v>514</v>
      </c>
      <c r="Z221" s="3" t="s">
        <v>74</v>
      </c>
      <c r="AA221" s="3" t="s">
        <v>132</v>
      </c>
      <c r="AB221" s="3" t="s">
        <v>1031</v>
      </c>
      <c r="AC221" s="3" t="s">
        <v>248</v>
      </c>
      <c r="AD221" s="3"/>
      <c r="AE221" s="3"/>
      <c r="AF221" s="3" t="s">
        <v>119</v>
      </c>
      <c r="AG221" s="3" t="s">
        <v>1032</v>
      </c>
      <c r="AH221" s="3" t="s">
        <v>80</v>
      </c>
      <c r="AI221" s="2" t="s">
        <v>1034</v>
      </c>
      <c r="AJ221" s="3" t="s">
        <v>1035</v>
      </c>
      <c r="AK221" s="3"/>
      <c r="AL221" s="3"/>
      <c r="AM221" s="4"/>
      <c r="AN221" s="6">
        <v>2.9000000000000001E-2</v>
      </c>
      <c r="AO221" s="17">
        <f t="shared" si="28"/>
        <v>3.3988870620968767E-2</v>
      </c>
      <c r="AP221" s="6"/>
      <c r="AQ221" s="3" t="s">
        <v>83</v>
      </c>
      <c r="AU221" s="21">
        <f t="shared" si="23"/>
        <v>217.5</v>
      </c>
      <c r="AV221" s="21">
        <f t="shared" si="24"/>
        <v>254.91652965726576</v>
      </c>
      <c r="AX221" s="24">
        <f t="shared" si="25"/>
        <v>275163.59999999998</v>
      </c>
      <c r="AY221" s="24">
        <f t="shared" si="26"/>
        <v>322500</v>
      </c>
    </row>
    <row r="222" spans="1:51" x14ac:dyDescent="0.6">
      <c r="A222" s="2" t="s">
        <v>1027</v>
      </c>
      <c r="B222" s="2" t="s">
        <v>239</v>
      </c>
      <c r="C222" s="3"/>
      <c r="D222" s="3"/>
      <c r="E222" s="3" t="s">
        <v>1036</v>
      </c>
      <c r="F222" s="3" t="s">
        <v>1028</v>
      </c>
      <c r="G222" s="2" t="s">
        <v>513</v>
      </c>
      <c r="H222" s="3" t="s">
        <v>514</v>
      </c>
      <c r="I222" s="3" t="s">
        <v>50</v>
      </c>
      <c r="J222" s="3" t="s">
        <v>515</v>
      </c>
      <c r="K222" s="2" t="s">
        <v>110</v>
      </c>
      <c r="L222" s="2" t="s">
        <v>110</v>
      </c>
      <c r="M222" s="2" t="s">
        <v>1037</v>
      </c>
      <c r="N222" s="3" t="s">
        <v>1038</v>
      </c>
      <c r="O222" s="3"/>
      <c r="P222" s="3" t="s">
        <v>518</v>
      </c>
      <c r="Q222" s="4">
        <v>7000</v>
      </c>
      <c r="R222" s="11"/>
      <c r="S222" s="5">
        <v>0</v>
      </c>
      <c r="T222" s="6">
        <v>44</v>
      </c>
      <c r="U222" s="5">
        <v>0</v>
      </c>
      <c r="V222" s="14">
        <v>308000</v>
      </c>
      <c r="W222" s="4">
        <v>30800</v>
      </c>
      <c r="X222" s="3" t="s">
        <v>115</v>
      </c>
      <c r="Y222" s="3" t="s">
        <v>514</v>
      </c>
      <c r="Z222" s="3" t="s">
        <v>74</v>
      </c>
      <c r="AA222" s="3" t="s">
        <v>132</v>
      </c>
      <c r="AB222" s="3" t="s">
        <v>1039</v>
      </c>
      <c r="AC222" s="3" t="s">
        <v>248</v>
      </c>
      <c r="AD222" s="3"/>
      <c r="AE222" s="3"/>
      <c r="AF222" s="3" t="s">
        <v>119</v>
      </c>
      <c r="AG222" s="3" t="s">
        <v>1032</v>
      </c>
      <c r="AH222" s="3" t="s">
        <v>80</v>
      </c>
      <c r="AI222" s="2" t="s">
        <v>1040</v>
      </c>
      <c r="AJ222" s="3" t="s">
        <v>1041</v>
      </c>
      <c r="AK222" s="3"/>
      <c r="AL222" s="3"/>
      <c r="AM222" s="4"/>
      <c r="AN222" s="6">
        <v>2.35E-2</v>
      </c>
      <c r="AO222" s="17">
        <f t="shared" si="28"/>
        <v>3.4779309472619202E-2</v>
      </c>
      <c r="AP222" s="6"/>
      <c r="AQ222" s="3" t="s">
        <v>135</v>
      </c>
      <c r="AU222" s="21">
        <f t="shared" si="23"/>
        <v>164.5</v>
      </c>
      <c r="AV222" s="21">
        <f t="shared" si="24"/>
        <v>243.45516630833441</v>
      </c>
      <c r="AX222" s="24">
        <f t="shared" si="25"/>
        <v>208112.24</v>
      </c>
      <c r="AY222" s="24">
        <f t="shared" si="26"/>
        <v>308000</v>
      </c>
    </row>
    <row r="223" spans="1:51" x14ac:dyDescent="0.6">
      <c r="A223" s="2" t="s">
        <v>1027</v>
      </c>
      <c r="B223" s="2" t="s">
        <v>239</v>
      </c>
      <c r="C223" s="3"/>
      <c r="D223" s="3"/>
      <c r="E223" s="3" t="s">
        <v>555</v>
      </c>
      <c r="F223" s="3" t="s">
        <v>1028</v>
      </c>
      <c r="G223" s="2" t="s">
        <v>513</v>
      </c>
      <c r="H223" s="3" t="s">
        <v>514</v>
      </c>
      <c r="I223" s="3" t="s">
        <v>50</v>
      </c>
      <c r="J223" s="3" t="s">
        <v>515</v>
      </c>
      <c r="K223" s="2" t="s">
        <v>110</v>
      </c>
      <c r="L223" s="2" t="s">
        <v>110</v>
      </c>
      <c r="M223" s="2" t="s">
        <v>1037</v>
      </c>
      <c r="N223" s="3" t="s">
        <v>1038</v>
      </c>
      <c r="O223" s="3"/>
      <c r="P223" s="3" t="s">
        <v>518</v>
      </c>
      <c r="Q223" s="4">
        <v>7000</v>
      </c>
      <c r="R223" s="11"/>
      <c r="S223" s="5">
        <v>0</v>
      </c>
      <c r="T223" s="6">
        <v>44</v>
      </c>
      <c r="U223" s="5">
        <v>0</v>
      </c>
      <c r="V223" s="14">
        <v>308000</v>
      </c>
      <c r="W223" s="4">
        <v>30800</v>
      </c>
      <c r="X223" s="3" t="s">
        <v>115</v>
      </c>
      <c r="Y223" s="3" t="s">
        <v>514</v>
      </c>
      <c r="Z223" s="3" t="s">
        <v>74</v>
      </c>
      <c r="AA223" s="3" t="s">
        <v>132</v>
      </c>
      <c r="AB223" s="3" t="s">
        <v>1039</v>
      </c>
      <c r="AC223" s="3" t="s">
        <v>248</v>
      </c>
      <c r="AD223" s="3"/>
      <c r="AE223" s="3"/>
      <c r="AF223" s="3" t="s">
        <v>119</v>
      </c>
      <c r="AG223" s="3" t="s">
        <v>1032</v>
      </c>
      <c r="AH223" s="3" t="s">
        <v>80</v>
      </c>
      <c r="AI223" s="2" t="s">
        <v>560</v>
      </c>
      <c r="AJ223" s="3" t="s">
        <v>555</v>
      </c>
      <c r="AK223" s="3"/>
      <c r="AL223" s="3"/>
      <c r="AM223" s="4"/>
      <c r="AN223" s="6">
        <v>2.35E-2</v>
      </c>
      <c r="AO223" s="17">
        <f t="shared" si="28"/>
        <v>3.4779309472619202E-2</v>
      </c>
      <c r="AP223" s="6"/>
      <c r="AQ223" s="3" t="s">
        <v>135</v>
      </c>
      <c r="AU223" s="21">
        <f t="shared" si="23"/>
        <v>164.5</v>
      </c>
      <c r="AV223" s="21">
        <f t="shared" si="24"/>
        <v>243.45516630833441</v>
      </c>
      <c r="AX223" s="24">
        <f t="shared" si="25"/>
        <v>208112.24</v>
      </c>
      <c r="AY223" s="24">
        <f t="shared" si="26"/>
        <v>308000</v>
      </c>
    </row>
    <row r="224" spans="1:51" x14ac:dyDescent="0.6">
      <c r="A224" s="2" t="s">
        <v>1027</v>
      </c>
      <c r="B224" s="2" t="s">
        <v>239</v>
      </c>
      <c r="C224" s="3"/>
      <c r="D224" s="3"/>
      <c r="E224" s="3" t="s">
        <v>1036</v>
      </c>
      <c r="F224" s="3" t="s">
        <v>1028</v>
      </c>
      <c r="G224" s="2" t="s">
        <v>513</v>
      </c>
      <c r="H224" s="3" t="s">
        <v>514</v>
      </c>
      <c r="I224" s="3" t="s">
        <v>50</v>
      </c>
      <c r="J224" s="3" t="s">
        <v>515</v>
      </c>
      <c r="K224" s="2" t="s">
        <v>110</v>
      </c>
      <c r="L224" s="2" t="s">
        <v>110</v>
      </c>
      <c r="M224" s="2" t="s">
        <v>1042</v>
      </c>
      <c r="N224" s="3" t="s">
        <v>1043</v>
      </c>
      <c r="O224" s="3"/>
      <c r="P224" s="3" t="s">
        <v>518</v>
      </c>
      <c r="Q224" s="4">
        <v>14000</v>
      </c>
      <c r="R224" s="11"/>
      <c r="S224" s="5">
        <v>0</v>
      </c>
      <c r="T224" s="6">
        <v>44</v>
      </c>
      <c r="U224" s="5">
        <v>0</v>
      </c>
      <c r="V224" s="14">
        <v>616000</v>
      </c>
      <c r="W224" s="4">
        <v>61600</v>
      </c>
      <c r="X224" s="3" t="s">
        <v>115</v>
      </c>
      <c r="Y224" s="3" t="s">
        <v>514</v>
      </c>
      <c r="Z224" s="3" t="s">
        <v>74</v>
      </c>
      <c r="AA224" s="3" t="s">
        <v>132</v>
      </c>
      <c r="AB224" s="3" t="s">
        <v>96</v>
      </c>
      <c r="AC224" s="3" t="s">
        <v>248</v>
      </c>
      <c r="AD224" s="3"/>
      <c r="AE224" s="3"/>
      <c r="AF224" s="3" t="s">
        <v>119</v>
      </c>
      <c r="AG224" s="3" t="s">
        <v>1032</v>
      </c>
      <c r="AH224" s="3" t="s">
        <v>80</v>
      </c>
      <c r="AI224" s="2" t="s">
        <v>1040</v>
      </c>
      <c r="AJ224" s="3" t="s">
        <v>1041</v>
      </c>
      <c r="AK224" s="3"/>
      <c r="AL224" s="3"/>
      <c r="AM224" s="4"/>
      <c r="AN224" s="6">
        <v>2.0500000000000001E-2</v>
      </c>
      <c r="AO224" s="17">
        <f t="shared" si="28"/>
        <v>3.4779309472619202E-2</v>
      </c>
      <c r="AP224" s="6"/>
      <c r="AQ224" s="3" t="s">
        <v>135</v>
      </c>
      <c r="AU224" s="21">
        <f t="shared" si="23"/>
        <v>287</v>
      </c>
      <c r="AV224" s="21">
        <f t="shared" si="24"/>
        <v>486.91033261666882</v>
      </c>
      <c r="AX224" s="24">
        <f t="shared" si="25"/>
        <v>363089.43999999994</v>
      </c>
      <c r="AY224" s="24">
        <f t="shared" si="26"/>
        <v>616000</v>
      </c>
    </row>
    <row r="225" spans="1:51" x14ac:dyDescent="0.6">
      <c r="A225" s="2" t="s">
        <v>1027</v>
      </c>
      <c r="B225" s="2" t="s">
        <v>239</v>
      </c>
      <c r="C225" s="3"/>
      <c r="D225" s="3"/>
      <c r="E225" s="3" t="s">
        <v>555</v>
      </c>
      <c r="F225" s="3" t="s">
        <v>1028</v>
      </c>
      <c r="G225" s="2" t="s">
        <v>513</v>
      </c>
      <c r="H225" s="3" t="s">
        <v>514</v>
      </c>
      <c r="I225" s="3" t="s">
        <v>50</v>
      </c>
      <c r="J225" s="3" t="s">
        <v>515</v>
      </c>
      <c r="K225" s="2" t="s">
        <v>110</v>
      </c>
      <c r="L225" s="2" t="s">
        <v>110</v>
      </c>
      <c r="M225" s="2" t="s">
        <v>1042</v>
      </c>
      <c r="N225" s="3" t="s">
        <v>1043</v>
      </c>
      <c r="O225" s="3"/>
      <c r="P225" s="3" t="s">
        <v>518</v>
      </c>
      <c r="Q225" s="4">
        <v>56000</v>
      </c>
      <c r="R225" s="11"/>
      <c r="S225" s="5">
        <v>0</v>
      </c>
      <c r="T225" s="6">
        <v>44</v>
      </c>
      <c r="U225" s="5">
        <v>0</v>
      </c>
      <c r="V225" s="14">
        <v>2464000</v>
      </c>
      <c r="W225" s="4">
        <v>246400</v>
      </c>
      <c r="X225" s="3" t="s">
        <v>115</v>
      </c>
      <c r="Y225" s="3" t="s">
        <v>514</v>
      </c>
      <c r="Z225" s="3" t="s">
        <v>74</v>
      </c>
      <c r="AA225" s="3" t="s">
        <v>132</v>
      </c>
      <c r="AB225" s="3" t="s">
        <v>96</v>
      </c>
      <c r="AC225" s="3" t="s">
        <v>248</v>
      </c>
      <c r="AD225" s="3"/>
      <c r="AE225" s="3"/>
      <c r="AF225" s="3" t="s">
        <v>119</v>
      </c>
      <c r="AG225" s="3" t="s">
        <v>1032</v>
      </c>
      <c r="AH225" s="3" t="s">
        <v>80</v>
      </c>
      <c r="AI225" s="2" t="s">
        <v>560</v>
      </c>
      <c r="AJ225" s="3" t="s">
        <v>555</v>
      </c>
      <c r="AK225" s="3"/>
      <c r="AL225" s="3"/>
      <c r="AM225" s="4"/>
      <c r="AN225" s="6">
        <v>2.0500000000000001E-2</v>
      </c>
      <c r="AO225" s="17">
        <f t="shared" si="28"/>
        <v>3.4779309472619202E-2</v>
      </c>
      <c r="AP225" s="6"/>
      <c r="AQ225" s="3" t="s">
        <v>135</v>
      </c>
      <c r="AU225" s="21">
        <f t="shared" si="23"/>
        <v>1148</v>
      </c>
      <c r="AV225" s="21">
        <f t="shared" si="24"/>
        <v>1947.6413304666753</v>
      </c>
      <c r="AX225" s="24">
        <f t="shared" si="25"/>
        <v>1452357.7599999998</v>
      </c>
      <c r="AY225" s="24">
        <f t="shared" si="26"/>
        <v>2464000</v>
      </c>
    </row>
    <row r="226" spans="1:51" x14ac:dyDescent="0.6">
      <c r="A226" s="2" t="s">
        <v>1027</v>
      </c>
      <c r="B226" s="2" t="s">
        <v>239</v>
      </c>
      <c r="C226" s="3"/>
      <c r="D226" s="3"/>
      <c r="E226" s="3" t="s">
        <v>540</v>
      </c>
      <c r="F226" s="3" t="s">
        <v>1028</v>
      </c>
      <c r="G226" s="2" t="s">
        <v>513</v>
      </c>
      <c r="H226" s="3" t="s">
        <v>514</v>
      </c>
      <c r="I226" s="3" t="s">
        <v>50</v>
      </c>
      <c r="J226" s="3" t="s">
        <v>515</v>
      </c>
      <c r="K226" s="2" t="s">
        <v>110</v>
      </c>
      <c r="L226" s="2" t="s">
        <v>110</v>
      </c>
      <c r="M226" s="2" t="s">
        <v>1042</v>
      </c>
      <c r="N226" s="3" t="s">
        <v>1043</v>
      </c>
      <c r="O226" s="3"/>
      <c r="P226" s="3" t="s">
        <v>518</v>
      </c>
      <c r="Q226" s="4">
        <v>3500</v>
      </c>
      <c r="R226" s="11"/>
      <c r="S226" s="5">
        <v>0</v>
      </c>
      <c r="T226" s="6">
        <v>44</v>
      </c>
      <c r="U226" s="5">
        <v>0</v>
      </c>
      <c r="V226" s="14">
        <v>154000</v>
      </c>
      <c r="W226" s="4">
        <v>15400</v>
      </c>
      <c r="X226" s="3" t="s">
        <v>115</v>
      </c>
      <c r="Y226" s="3" t="s">
        <v>514</v>
      </c>
      <c r="Z226" s="3" t="s">
        <v>74</v>
      </c>
      <c r="AA226" s="3" t="s">
        <v>132</v>
      </c>
      <c r="AB226" s="3" t="s">
        <v>96</v>
      </c>
      <c r="AC226" s="3" t="s">
        <v>248</v>
      </c>
      <c r="AD226" s="3"/>
      <c r="AE226" s="3"/>
      <c r="AF226" s="3" t="s">
        <v>119</v>
      </c>
      <c r="AG226" s="3" t="s">
        <v>1032</v>
      </c>
      <c r="AH226" s="3" t="s">
        <v>80</v>
      </c>
      <c r="AI226" s="2" t="s">
        <v>546</v>
      </c>
      <c r="AJ226" s="3" t="s">
        <v>547</v>
      </c>
      <c r="AK226" s="3"/>
      <c r="AL226" s="3"/>
      <c r="AM226" s="4"/>
      <c r="AN226" s="6">
        <v>2.0500000000000001E-2</v>
      </c>
      <c r="AO226" s="17">
        <f t="shared" si="28"/>
        <v>3.4779309472619202E-2</v>
      </c>
      <c r="AP226" s="6"/>
      <c r="AQ226" s="3" t="s">
        <v>135</v>
      </c>
      <c r="AU226" s="21">
        <f t="shared" si="23"/>
        <v>71.75</v>
      </c>
      <c r="AV226" s="21">
        <f t="shared" si="24"/>
        <v>121.72758315416721</v>
      </c>
      <c r="AX226" s="24">
        <f t="shared" si="25"/>
        <v>90772.359999999986</v>
      </c>
      <c r="AY226" s="24">
        <f t="shared" si="26"/>
        <v>154000</v>
      </c>
    </row>
    <row r="227" spans="1:51" x14ac:dyDescent="0.6">
      <c r="A227" s="2" t="s">
        <v>1027</v>
      </c>
      <c r="B227" s="2" t="s">
        <v>239</v>
      </c>
      <c r="C227" s="3"/>
      <c r="D227" s="3"/>
      <c r="E227" s="3" t="s">
        <v>555</v>
      </c>
      <c r="F227" s="3" t="s">
        <v>1028</v>
      </c>
      <c r="G227" s="2" t="s">
        <v>513</v>
      </c>
      <c r="H227" s="3" t="s">
        <v>514</v>
      </c>
      <c r="I227" s="3" t="s">
        <v>50</v>
      </c>
      <c r="J227" s="3" t="s">
        <v>515</v>
      </c>
      <c r="K227" s="2" t="s">
        <v>110</v>
      </c>
      <c r="L227" s="2" t="s">
        <v>110</v>
      </c>
      <c r="M227" s="2" t="s">
        <v>556</v>
      </c>
      <c r="N227" s="3" t="s">
        <v>557</v>
      </c>
      <c r="O227" s="3" t="s">
        <v>558</v>
      </c>
      <c r="P227" s="3" t="s">
        <v>559</v>
      </c>
      <c r="Q227" s="4">
        <v>6000</v>
      </c>
      <c r="R227" s="11"/>
      <c r="S227" s="5">
        <v>0</v>
      </c>
      <c r="T227" s="6">
        <v>120</v>
      </c>
      <c r="U227" s="5">
        <v>0</v>
      </c>
      <c r="V227" s="14">
        <v>720000</v>
      </c>
      <c r="W227" s="4">
        <v>72000</v>
      </c>
      <c r="X227" s="3" t="s">
        <v>115</v>
      </c>
      <c r="Y227" s="3" t="s">
        <v>514</v>
      </c>
      <c r="Z227" s="3" t="s">
        <v>74</v>
      </c>
      <c r="AA227" s="3" t="s">
        <v>75</v>
      </c>
      <c r="AB227" s="3" t="s">
        <v>230</v>
      </c>
      <c r="AC227" s="3" t="s">
        <v>248</v>
      </c>
      <c r="AD227" s="3"/>
      <c r="AE227" s="3"/>
      <c r="AF227" s="3" t="s">
        <v>119</v>
      </c>
      <c r="AG227" s="3" t="s">
        <v>1032</v>
      </c>
      <c r="AH227" s="3" t="s">
        <v>80</v>
      </c>
      <c r="AI227" s="2" t="s">
        <v>560</v>
      </c>
      <c r="AJ227" s="3" t="s">
        <v>555</v>
      </c>
      <c r="AK227" s="3"/>
      <c r="AL227" s="3"/>
      <c r="AM227" s="4"/>
      <c r="AN227" s="6">
        <v>7.4620000000000006E-2</v>
      </c>
      <c r="AO227" s="17">
        <f t="shared" si="28"/>
        <v>9.485266219805237E-2</v>
      </c>
      <c r="AP227" s="6"/>
      <c r="AQ227" s="3" t="s">
        <v>83</v>
      </c>
      <c r="AU227" s="21">
        <f t="shared" si="23"/>
        <v>447.72</v>
      </c>
      <c r="AV227" s="21">
        <f t="shared" si="24"/>
        <v>569.11597318831423</v>
      </c>
      <c r="AX227" s="24">
        <f t="shared" si="25"/>
        <v>566419.52639999997</v>
      </c>
      <c r="AY227" s="24">
        <f t="shared" si="26"/>
        <v>720000</v>
      </c>
    </row>
    <row r="228" spans="1:51" x14ac:dyDescent="0.6">
      <c r="A228" s="2" t="s">
        <v>1027</v>
      </c>
      <c r="B228" s="2" t="s">
        <v>239</v>
      </c>
      <c r="C228" s="3"/>
      <c r="D228" s="3"/>
      <c r="E228" s="3" t="s">
        <v>1033</v>
      </c>
      <c r="F228" s="3" t="s">
        <v>1028</v>
      </c>
      <c r="G228" s="2" t="s">
        <v>513</v>
      </c>
      <c r="H228" s="3" t="s">
        <v>514</v>
      </c>
      <c r="I228" s="3" t="s">
        <v>50</v>
      </c>
      <c r="J228" s="3" t="s">
        <v>515</v>
      </c>
      <c r="K228" s="2" t="s">
        <v>110</v>
      </c>
      <c r="L228" s="2" t="s">
        <v>110</v>
      </c>
      <c r="M228" s="2" t="s">
        <v>556</v>
      </c>
      <c r="N228" s="3" t="s">
        <v>557</v>
      </c>
      <c r="O228" s="3" t="s">
        <v>558</v>
      </c>
      <c r="P228" s="3" t="s">
        <v>559</v>
      </c>
      <c r="Q228" s="4">
        <v>6000</v>
      </c>
      <c r="R228" s="11"/>
      <c r="S228" s="5">
        <v>0</v>
      </c>
      <c r="T228" s="6">
        <v>120</v>
      </c>
      <c r="U228" s="5">
        <v>0</v>
      </c>
      <c r="V228" s="14">
        <v>720000</v>
      </c>
      <c r="W228" s="4">
        <v>72000</v>
      </c>
      <c r="X228" s="3" t="s">
        <v>115</v>
      </c>
      <c r="Y228" s="3" t="s">
        <v>514</v>
      </c>
      <c r="Z228" s="3" t="s">
        <v>74</v>
      </c>
      <c r="AA228" s="3" t="s">
        <v>75</v>
      </c>
      <c r="AB228" s="3" t="s">
        <v>230</v>
      </c>
      <c r="AC228" s="3" t="s">
        <v>248</v>
      </c>
      <c r="AD228" s="3"/>
      <c r="AE228" s="3"/>
      <c r="AF228" s="3" t="s">
        <v>119</v>
      </c>
      <c r="AG228" s="3" t="s">
        <v>1032</v>
      </c>
      <c r="AH228" s="3" t="s">
        <v>80</v>
      </c>
      <c r="AI228" s="2" t="s">
        <v>1034</v>
      </c>
      <c r="AJ228" s="3" t="s">
        <v>1035</v>
      </c>
      <c r="AK228" s="3"/>
      <c r="AL228" s="3"/>
      <c r="AM228" s="4"/>
      <c r="AN228" s="6">
        <v>7.4620000000000006E-2</v>
      </c>
      <c r="AO228" s="17">
        <f t="shared" si="28"/>
        <v>9.485266219805237E-2</v>
      </c>
      <c r="AP228" s="6"/>
      <c r="AQ228" s="3" t="s">
        <v>83</v>
      </c>
      <c r="AU228" s="21">
        <f t="shared" si="23"/>
        <v>447.72</v>
      </c>
      <c r="AV228" s="21">
        <f t="shared" si="24"/>
        <v>569.11597318831423</v>
      </c>
      <c r="AX228" s="24">
        <f t="shared" si="25"/>
        <v>566419.52639999997</v>
      </c>
      <c r="AY228" s="24">
        <f t="shared" si="26"/>
        <v>720000</v>
      </c>
    </row>
    <row r="229" spans="1:51" x14ac:dyDescent="0.6">
      <c r="A229" s="2" t="s">
        <v>1027</v>
      </c>
      <c r="B229" s="2" t="s">
        <v>239</v>
      </c>
      <c r="C229" s="3"/>
      <c r="D229" s="3"/>
      <c r="E229" s="3" t="s">
        <v>1044</v>
      </c>
      <c r="F229" s="3" t="s">
        <v>1028</v>
      </c>
      <c r="G229" s="2" t="s">
        <v>513</v>
      </c>
      <c r="H229" s="3" t="s">
        <v>514</v>
      </c>
      <c r="I229" s="3" t="s">
        <v>50</v>
      </c>
      <c r="J229" s="3" t="s">
        <v>515</v>
      </c>
      <c r="K229" s="2" t="s">
        <v>110</v>
      </c>
      <c r="L229" s="2" t="s">
        <v>110</v>
      </c>
      <c r="M229" s="2" t="s">
        <v>1045</v>
      </c>
      <c r="N229" s="3" t="s">
        <v>1046</v>
      </c>
      <c r="O229" s="3" t="s">
        <v>1047</v>
      </c>
      <c r="P229" s="3" t="s">
        <v>1048</v>
      </c>
      <c r="Q229" s="4">
        <v>65000</v>
      </c>
      <c r="R229" s="11"/>
      <c r="S229" s="5">
        <v>0</v>
      </c>
      <c r="T229" s="6">
        <v>46</v>
      </c>
      <c r="U229" s="5">
        <v>0</v>
      </c>
      <c r="V229" s="14">
        <v>2990000</v>
      </c>
      <c r="W229" s="4">
        <v>299000</v>
      </c>
      <c r="X229" s="3" t="s">
        <v>115</v>
      </c>
      <c r="Y229" s="3" t="s">
        <v>514</v>
      </c>
      <c r="Z229" s="3" t="s">
        <v>74</v>
      </c>
      <c r="AA229" s="3" t="s">
        <v>75</v>
      </c>
      <c r="AB229" s="3" t="s">
        <v>1049</v>
      </c>
      <c r="AC229" s="3" t="s">
        <v>248</v>
      </c>
      <c r="AD229" s="3"/>
      <c r="AE229" s="3"/>
      <c r="AF229" s="3" t="s">
        <v>119</v>
      </c>
      <c r="AG229" s="3" t="s">
        <v>1032</v>
      </c>
      <c r="AH229" s="3" t="s">
        <v>80</v>
      </c>
      <c r="AI229" s="2" t="s">
        <v>1050</v>
      </c>
      <c r="AJ229" s="3" t="s">
        <v>1051</v>
      </c>
      <c r="AK229" s="3"/>
      <c r="AL229" s="3"/>
      <c r="AM229" s="4"/>
      <c r="AN229" s="6">
        <v>2.1999999999999999E-2</v>
      </c>
      <c r="AO229" s="17">
        <f t="shared" si="28"/>
        <v>3.6360187175920072E-2</v>
      </c>
      <c r="AP229" s="6"/>
      <c r="AQ229" s="3" t="s">
        <v>135</v>
      </c>
      <c r="AU229" s="21">
        <f t="shared" si="23"/>
        <v>1430</v>
      </c>
      <c r="AV229" s="21">
        <f t="shared" si="24"/>
        <v>2363.4121664348045</v>
      </c>
      <c r="AX229" s="24">
        <f t="shared" si="25"/>
        <v>1809121.5999999999</v>
      </c>
      <c r="AY229" s="24">
        <f t="shared" si="26"/>
        <v>2989999.9999999995</v>
      </c>
    </row>
    <row r="230" spans="1:51" x14ac:dyDescent="0.6">
      <c r="A230" s="2" t="s">
        <v>1027</v>
      </c>
      <c r="B230" s="2" t="s">
        <v>239</v>
      </c>
      <c r="C230" s="3"/>
      <c r="D230" s="3"/>
      <c r="E230" s="3" t="s">
        <v>1044</v>
      </c>
      <c r="F230" s="3" t="s">
        <v>1028</v>
      </c>
      <c r="G230" s="2" t="s">
        <v>513</v>
      </c>
      <c r="H230" s="3" t="s">
        <v>514</v>
      </c>
      <c r="I230" s="3" t="s">
        <v>50</v>
      </c>
      <c r="J230" s="3" t="s">
        <v>515</v>
      </c>
      <c r="K230" s="2" t="s">
        <v>110</v>
      </c>
      <c r="L230" s="2" t="s">
        <v>110</v>
      </c>
      <c r="M230" s="2" t="s">
        <v>1045</v>
      </c>
      <c r="N230" s="3" t="s">
        <v>1046</v>
      </c>
      <c r="O230" s="3" t="s">
        <v>1047</v>
      </c>
      <c r="P230" s="3" t="s">
        <v>1048</v>
      </c>
      <c r="Q230" s="4">
        <v>35000</v>
      </c>
      <c r="R230" s="11"/>
      <c r="S230" s="5">
        <v>0</v>
      </c>
      <c r="T230" s="6">
        <v>46</v>
      </c>
      <c r="U230" s="5">
        <v>0</v>
      </c>
      <c r="V230" s="14">
        <v>1610000</v>
      </c>
      <c r="W230" s="4">
        <v>161000</v>
      </c>
      <c r="X230" s="3" t="s">
        <v>115</v>
      </c>
      <c r="Y230" s="3" t="s">
        <v>514</v>
      </c>
      <c r="Z230" s="3" t="s">
        <v>74</v>
      </c>
      <c r="AA230" s="3" t="s">
        <v>75</v>
      </c>
      <c r="AB230" s="3" t="s">
        <v>1049</v>
      </c>
      <c r="AC230" s="3" t="s">
        <v>248</v>
      </c>
      <c r="AD230" s="3"/>
      <c r="AE230" s="3"/>
      <c r="AF230" s="3" t="s">
        <v>119</v>
      </c>
      <c r="AG230" s="3" t="s">
        <v>1032</v>
      </c>
      <c r="AH230" s="3" t="s">
        <v>80</v>
      </c>
      <c r="AI230" s="2" t="s">
        <v>1050</v>
      </c>
      <c r="AJ230" s="3" t="s">
        <v>1051</v>
      </c>
      <c r="AK230" s="3"/>
      <c r="AL230" s="3"/>
      <c r="AM230" s="4"/>
      <c r="AN230" s="6">
        <v>2.1999999999999999E-2</v>
      </c>
      <c r="AO230" s="17">
        <f t="shared" si="28"/>
        <v>3.6360187175920072E-2</v>
      </c>
      <c r="AP230" s="6"/>
      <c r="AQ230" s="3" t="s">
        <v>135</v>
      </c>
      <c r="AU230" s="21">
        <f t="shared" si="23"/>
        <v>770</v>
      </c>
      <c r="AV230" s="21">
        <f t="shared" si="24"/>
        <v>1272.6065511572026</v>
      </c>
      <c r="AX230" s="24">
        <f t="shared" si="25"/>
        <v>974142.39999999991</v>
      </c>
      <c r="AY230" s="24">
        <f t="shared" si="26"/>
        <v>1610000</v>
      </c>
    </row>
    <row r="231" spans="1:51" x14ac:dyDescent="0.6">
      <c r="A231" s="2" t="s">
        <v>1027</v>
      </c>
      <c r="B231" s="2" t="s">
        <v>239</v>
      </c>
      <c r="C231" s="3"/>
      <c r="D231" s="3"/>
      <c r="E231" s="3" t="s">
        <v>1036</v>
      </c>
      <c r="F231" s="3" t="s">
        <v>1028</v>
      </c>
      <c r="G231" s="2" t="s">
        <v>513</v>
      </c>
      <c r="H231" s="3" t="s">
        <v>514</v>
      </c>
      <c r="I231" s="3" t="s">
        <v>50</v>
      </c>
      <c r="J231" s="3" t="s">
        <v>515</v>
      </c>
      <c r="K231" s="2" t="s">
        <v>110</v>
      </c>
      <c r="L231" s="2" t="s">
        <v>110</v>
      </c>
      <c r="M231" s="2" t="s">
        <v>1052</v>
      </c>
      <c r="N231" s="3" t="s">
        <v>1053</v>
      </c>
      <c r="O231" s="3" t="s">
        <v>1054</v>
      </c>
      <c r="P231" s="3"/>
      <c r="Q231" s="4">
        <v>10000</v>
      </c>
      <c r="R231" s="11"/>
      <c r="S231" s="5">
        <v>0</v>
      </c>
      <c r="T231" s="6">
        <v>74</v>
      </c>
      <c r="U231" s="5">
        <v>0</v>
      </c>
      <c r="V231" s="14">
        <v>740000</v>
      </c>
      <c r="W231" s="4">
        <v>74000</v>
      </c>
      <c r="X231" s="3" t="s">
        <v>115</v>
      </c>
      <c r="Y231" s="3" t="s">
        <v>514</v>
      </c>
      <c r="Z231" s="3" t="s">
        <v>74</v>
      </c>
      <c r="AA231" s="3" t="s">
        <v>75</v>
      </c>
      <c r="AB231" s="3" t="s">
        <v>76</v>
      </c>
      <c r="AC231" s="3" t="s">
        <v>248</v>
      </c>
      <c r="AD231" s="3"/>
      <c r="AE231" s="3"/>
      <c r="AF231" s="3" t="s">
        <v>119</v>
      </c>
      <c r="AG231" s="3" t="s">
        <v>1032</v>
      </c>
      <c r="AH231" s="3" t="s">
        <v>80</v>
      </c>
      <c r="AI231" s="2" t="s">
        <v>1040</v>
      </c>
      <c r="AJ231" s="3" t="s">
        <v>1041</v>
      </c>
      <c r="AK231" s="3"/>
      <c r="AL231" s="3"/>
      <c r="AM231" s="4"/>
      <c r="AN231" s="6">
        <v>0.05</v>
      </c>
      <c r="AO231" s="17">
        <f t="shared" si="28"/>
        <v>5.8492475022132291E-2</v>
      </c>
      <c r="AP231" s="6"/>
      <c r="AQ231" s="3" t="s">
        <v>135</v>
      </c>
      <c r="AU231" s="21">
        <f t="shared" si="23"/>
        <v>500</v>
      </c>
      <c r="AV231" s="21">
        <f t="shared" si="24"/>
        <v>584.92475022132294</v>
      </c>
      <c r="AX231" s="24">
        <f t="shared" si="25"/>
        <v>632560</v>
      </c>
      <c r="AY231" s="24">
        <f t="shared" si="26"/>
        <v>740000</v>
      </c>
    </row>
    <row r="232" spans="1:51" x14ac:dyDescent="0.6">
      <c r="A232" s="2" t="s">
        <v>1027</v>
      </c>
      <c r="B232" s="2" t="s">
        <v>239</v>
      </c>
      <c r="C232" s="3"/>
      <c r="D232" s="3"/>
      <c r="E232" s="3" t="s">
        <v>1036</v>
      </c>
      <c r="F232" s="3" t="s">
        <v>1028</v>
      </c>
      <c r="G232" s="2" t="s">
        <v>513</v>
      </c>
      <c r="H232" s="3" t="s">
        <v>514</v>
      </c>
      <c r="I232" s="3" t="s">
        <v>50</v>
      </c>
      <c r="J232" s="3" t="s">
        <v>515</v>
      </c>
      <c r="K232" s="2" t="s">
        <v>110</v>
      </c>
      <c r="L232" s="2" t="s">
        <v>110</v>
      </c>
      <c r="M232" s="2" t="s">
        <v>1055</v>
      </c>
      <c r="N232" s="3" t="s">
        <v>1056</v>
      </c>
      <c r="O232" s="3"/>
      <c r="P232" s="3" t="s">
        <v>526</v>
      </c>
      <c r="Q232" s="4">
        <v>8000</v>
      </c>
      <c r="R232" s="11"/>
      <c r="S232" s="5">
        <v>0</v>
      </c>
      <c r="T232" s="6">
        <v>75</v>
      </c>
      <c r="U232" s="5">
        <v>0</v>
      </c>
      <c r="V232" s="14">
        <v>600000</v>
      </c>
      <c r="W232" s="4">
        <v>60000</v>
      </c>
      <c r="X232" s="3" t="s">
        <v>115</v>
      </c>
      <c r="Y232" s="3" t="s">
        <v>514</v>
      </c>
      <c r="Z232" s="3" t="s">
        <v>74</v>
      </c>
      <c r="AA232" s="3" t="s">
        <v>75</v>
      </c>
      <c r="AB232" s="3" t="s">
        <v>1057</v>
      </c>
      <c r="AC232" s="3" t="s">
        <v>248</v>
      </c>
      <c r="AD232" s="3"/>
      <c r="AE232" s="3"/>
      <c r="AF232" s="3" t="s">
        <v>119</v>
      </c>
      <c r="AG232" s="3" t="s">
        <v>1032</v>
      </c>
      <c r="AH232" s="3" t="s">
        <v>80</v>
      </c>
      <c r="AI232" s="2" t="s">
        <v>1040</v>
      </c>
      <c r="AJ232" s="3" t="s">
        <v>1041</v>
      </c>
      <c r="AK232" s="3"/>
      <c r="AL232" s="3"/>
      <c r="AM232" s="4"/>
      <c r="AN232" s="6">
        <v>0.05</v>
      </c>
      <c r="AO232" s="17">
        <f t="shared" si="28"/>
        <v>5.9282913873782726E-2</v>
      </c>
      <c r="AP232" s="6"/>
      <c r="AQ232" s="3" t="s">
        <v>135</v>
      </c>
      <c r="AU232" s="21">
        <f t="shared" si="23"/>
        <v>400</v>
      </c>
      <c r="AV232" s="21">
        <f t="shared" si="24"/>
        <v>474.2633109902618</v>
      </c>
      <c r="AX232" s="24">
        <f t="shared" si="25"/>
        <v>506047.99999999994</v>
      </c>
      <c r="AY232" s="24">
        <f t="shared" si="26"/>
        <v>600000</v>
      </c>
    </row>
    <row r="233" spans="1:51" x14ac:dyDescent="0.6">
      <c r="A233" s="2" t="s">
        <v>1058</v>
      </c>
      <c r="B233" s="2" t="s">
        <v>45</v>
      </c>
      <c r="C233" s="3" t="s">
        <v>1059</v>
      </c>
      <c r="D233" s="3" t="s">
        <v>1060</v>
      </c>
      <c r="E233" s="3" t="s">
        <v>1061</v>
      </c>
      <c r="F233" s="3" t="s">
        <v>1062</v>
      </c>
      <c r="G233" s="2" t="s">
        <v>1063</v>
      </c>
      <c r="H233" s="3" t="s">
        <v>1064</v>
      </c>
      <c r="I233" s="3" t="s">
        <v>50</v>
      </c>
      <c r="J233" s="3" t="s">
        <v>161</v>
      </c>
      <c r="K233" s="2" t="s">
        <v>162</v>
      </c>
      <c r="L233" s="2" t="s">
        <v>163</v>
      </c>
      <c r="M233" s="2" t="s">
        <v>1065</v>
      </c>
      <c r="N233" s="3" t="s">
        <v>1066</v>
      </c>
      <c r="O233" s="3" t="s">
        <v>1067</v>
      </c>
      <c r="P233" s="3" t="s">
        <v>1068</v>
      </c>
      <c r="Q233" s="4">
        <v>37200</v>
      </c>
      <c r="R233" s="11" t="s">
        <v>56</v>
      </c>
      <c r="S233" s="5">
        <v>1284.0999999999999</v>
      </c>
      <c r="T233" s="6">
        <v>0.55000000000000004</v>
      </c>
      <c r="U233" s="5">
        <v>20460</v>
      </c>
      <c r="V233" s="4">
        <v>26272686</v>
      </c>
      <c r="W233" s="4"/>
      <c r="X233" s="3" t="s">
        <v>115</v>
      </c>
      <c r="Y233" s="3" t="s">
        <v>214</v>
      </c>
      <c r="Z233" s="3" t="s">
        <v>74</v>
      </c>
      <c r="AA233" s="3" t="s">
        <v>215</v>
      </c>
      <c r="AB233" s="3" t="s">
        <v>216</v>
      </c>
      <c r="AC233" s="3" t="s">
        <v>58</v>
      </c>
      <c r="AD233" s="3" t="s">
        <v>1069</v>
      </c>
      <c r="AE233" s="3" t="s">
        <v>1070</v>
      </c>
      <c r="AF233" s="3" t="s">
        <v>171</v>
      </c>
      <c r="AG233" s="3" t="s">
        <v>1071</v>
      </c>
      <c r="AH233" s="3" t="s">
        <v>80</v>
      </c>
      <c r="AI233" s="2" t="s">
        <v>1072</v>
      </c>
      <c r="AJ233" s="3" t="s">
        <v>1073</v>
      </c>
      <c r="AK233" s="3"/>
      <c r="AL233" s="3"/>
      <c r="AM233" s="4"/>
      <c r="AN233" s="6">
        <v>0.4</v>
      </c>
      <c r="AO233" s="6">
        <f>T233</f>
        <v>0.55000000000000004</v>
      </c>
      <c r="AP233" s="6"/>
      <c r="AQ233" s="3" t="s">
        <v>123</v>
      </c>
      <c r="AU233" s="21">
        <f t="shared" si="23"/>
        <v>14880</v>
      </c>
      <c r="AV233" s="21">
        <f t="shared" si="24"/>
        <v>20460</v>
      </c>
      <c r="AX233" s="24">
        <f t="shared" si="25"/>
        <v>18824985.599999998</v>
      </c>
      <c r="AY233" s="24">
        <f t="shared" si="26"/>
        <v>25884355.199999999</v>
      </c>
    </row>
    <row r="234" spans="1:51" x14ac:dyDescent="0.6">
      <c r="A234" s="2" t="s">
        <v>1074</v>
      </c>
      <c r="B234" s="2" t="s">
        <v>45</v>
      </c>
      <c r="C234" s="3" t="s">
        <v>1075</v>
      </c>
      <c r="D234" s="3"/>
      <c r="E234" s="3" t="s">
        <v>1076</v>
      </c>
      <c r="F234" s="3" t="s">
        <v>1077</v>
      </c>
      <c r="G234" s="2" t="s">
        <v>66</v>
      </c>
      <c r="H234" s="3" t="s">
        <v>67</v>
      </c>
      <c r="I234" s="3" t="s">
        <v>50</v>
      </c>
      <c r="J234" s="3" t="s">
        <v>51</v>
      </c>
      <c r="K234" s="2" t="s">
        <v>1078</v>
      </c>
      <c r="L234" s="2" t="s">
        <v>69</v>
      </c>
      <c r="M234" s="2" t="s">
        <v>549</v>
      </c>
      <c r="N234" s="3" t="s">
        <v>550</v>
      </c>
      <c r="O234" s="3" t="s">
        <v>551</v>
      </c>
      <c r="P234" s="3" t="s">
        <v>552</v>
      </c>
      <c r="Q234" s="4">
        <v>377000</v>
      </c>
      <c r="R234" s="11" t="s">
        <v>566</v>
      </c>
      <c r="S234" s="5">
        <v>1345.11</v>
      </c>
      <c r="T234" s="6">
        <v>2.2499999999999999E-2</v>
      </c>
      <c r="U234" s="5">
        <v>8482.5</v>
      </c>
      <c r="V234" s="4">
        <v>11409896</v>
      </c>
      <c r="W234" s="4"/>
      <c r="X234" s="3" t="s">
        <v>57</v>
      </c>
      <c r="Y234" s="3" t="s">
        <v>67</v>
      </c>
      <c r="Z234" s="3" t="s">
        <v>74</v>
      </c>
      <c r="AA234" s="3" t="s">
        <v>75</v>
      </c>
      <c r="AB234" s="3" t="s">
        <v>247</v>
      </c>
      <c r="AC234" s="3" t="s">
        <v>58</v>
      </c>
      <c r="AD234" s="3" t="s">
        <v>1075</v>
      </c>
      <c r="AE234" s="3"/>
      <c r="AF234" s="3" t="s">
        <v>1079</v>
      </c>
      <c r="AG234" s="3" t="s">
        <v>1080</v>
      </c>
      <c r="AH234" s="3" t="s">
        <v>80</v>
      </c>
      <c r="AI234" s="2" t="s">
        <v>1081</v>
      </c>
      <c r="AJ234" s="3" t="s">
        <v>1082</v>
      </c>
      <c r="AK234" s="3"/>
      <c r="AL234" s="3"/>
      <c r="AM234" s="4"/>
      <c r="AN234" s="6">
        <v>2.1999999999999999E-2</v>
      </c>
      <c r="AO234" s="18">
        <f t="shared" ref="AO234:AO238" si="29">AS234/$AR$1</f>
        <v>2.3922612975307449E-2</v>
      </c>
      <c r="AP234" s="6"/>
      <c r="AQ234" s="3" t="s">
        <v>135</v>
      </c>
      <c r="AS234" s="19">
        <f t="shared" ref="AS234:AS238" si="30">V234/Q234</f>
        <v>30.264976127320956</v>
      </c>
      <c r="AU234" s="21">
        <f t="shared" si="23"/>
        <v>8294</v>
      </c>
      <c r="AV234" s="21">
        <f t="shared" si="24"/>
        <v>9018.8250916909074</v>
      </c>
      <c r="AX234" s="24">
        <f t="shared" si="25"/>
        <v>10492905.279999999</v>
      </c>
      <c r="AY234" s="24">
        <f t="shared" si="26"/>
        <v>11409896</v>
      </c>
    </row>
    <row r="235" spans="1:51" x14ac:dyDescent="0.6">
      <c r="A235" s="2" t="s">
        <v>1074</v>
      </c>
      <c r="B235" s="2" t="s">
        <v>45</v>
      </c>
      <c r="C235" s="3" t="s">
        <v>1075</v>
      </c>
      <c r="D235" s="3"/>
      <c r="E235" s="3" t="s">
        <v>1083</v>
      </c>
      <c r="F235" s="3" t="s">
        <v>1077</v>
      </c>
      <c r="G235" s="2" t="s">
        <v>66</v>
      </c>
      <c r="H235" s="3" t="s">
        <v>67</v>
      </c>
      <c r="I235" s="3" t="s">
        <v>50</v>
      </c>
      <c r="J235" s="3" t="s">
        <v>51</v>
      </c>
      <c r="K235" s="2" t="s">
        <v>1078</v>
      </c>
      <c r="L235" s="2" t="s">
        <v>69</v>
      </c>
      <c r="M235" s="2" t="s">
        <v>1084</v>
      </c>
      <c r="N235" s="3" t="s">
        <v>1085</v>
      </c>
      <c r="O235" s="3" t="s">
        <v>1086</v>
      </c>
      <c r="P235" s="3" t="s">
        <v>1087</v>
      </c>
      <c r="Q235" s="4">
        <v>200000</v>
      </c>
      <c r="R235" s="11" t="s">
        <v>566</v>
      </c>
      <c r="S235" s="5">
        <v>1345.11</v>
      </c>
      <c r="T235" s="6">
        <v>2.2499999999999999E-2</v>
      </c>
      <c r="U235" s="5">
        <v>4500</v>
      </c>
      <c r="V235" s="4">
        <v>6052995</v>
      </c>
      <c r="W235" s="4"/>
      <c r="X235" s="3" t="s">
        <v>57</v>
      </c>
      <c r="Y235" s="3" t="s">
        <v>67</v>
      </c>
      <c r="Z235" s="3" t="s">
        <v>74</v>
      </c>
      <c r="AA235" s="3" t="s">
        <v>75</v>
      </c>
      <c r="AB235" s="3" t="s">
        <v>1088</v>
      </c>
      <c r="AC235" s="3" t="s">
        <v>58</v>
      </c>
      <c r="AD235" s="3" t="s">
        <v>1075</v>
      </c>
      <c r="AE235" s="3" t="s">
        <v>1089</v>
      </c>
      <c r="AF235" s="3" t="s">
        <v>1079</v>
      </c>
      <c r="AG235" s="3" t="s">
        <v>1080</v>
      </c>
      <c r="AH235" s="3" t="s">
        <v>80</v>
      </c>
      <c r="AI235" s="2" t="s">
        <v>1090</v>
      </c>
      <c r="AJ235" s="3" t="s">
        <v>1091</v>
      </c>
      <c r="AK235" s="3"/>
      <c r="AL235" s="3"/>
      <c r="AM235" s="4"/>
      <c r="AN235" s="6">
        <v>2.1999999999999999E-2</v>
      </c>
      <c r="AO235" s="18">
        <f t="shared" si="29"/>
        <v>2.3922612084229165E-2</v>
      </c>
      <c r="AP235" s="6"/>
      <c r="AQ235" s="3" t="s">
        <v>135</v>
      </c>
      <c r="AS235" s="19">
        <f t="shared" si="30"/>
        <v>30.264975</v>
      </c>
      <c r="AU235" s="21">
        <f t="shared" si="23"/>
        <v>4400</v>
      </c>
      <c r="AV235" s="21">
        <f t="shared" si="24"/>
        <v>4784.5224168458326</v>
      </c>
      <c r="AX235" s="24">
        <f t="shared" si="25"/>
        <v>5566527.9999999991</v>
      </c>
      <c r="AY235" s="24">
        <f t="shared" si="26"/>
        <v>6052994.9999999991</v>
      </c>
    </row>
    <row r="236" spans="1:51" x14ac:dyDescent="0.6">
      <c r="A236" s="2" t="s">
        <v>1074</v>
      </c>
      <c r="B236" s="2" t="s">
        <v>45</v>
      </c>
      <c r="C236" s="3" t="s">
        <v>1075</v>
      </c>
      <c r="D236" s="3"/>
      <c r="E236" s="3" t="s">
        <v>575</v>
      </c>
      <c r="F236" s="3" t="s">
        <v>1077</v>
      </c>
      <c r="G236" s="2" t="s">
        <v>66</v>
      </c>
      <c r="H236" s="3" t="s">
        <v>67</v>
      </c>
      <c r="I236" s="3" t="s">
        <v>50</v>
      </c>
      <c r="J236" s="3" t="s">
        <v>51</v>
      </c>
      <c r="K236" s="2" t="s">
        <v>1078</v>
      </c>
      <c r="L236" s="2" t="s">
        <v>69</v>
      </c>
      <c r="M236" s="2" t="s">
        <v>549</v>
      </c>
      <c r="N236" s="3" t="s">
        <v>550</v>
      </c>
      <c r="O236" s="3" t="s">
        <v>551</v>
      </c>
      <c r="P236" s="3" t="s">
        <v>552</v>
      </c>
      <c r="Q236" s="4">
        <v>835000</v>
      </c>
      <c r="R236" s="11" t="s">
        <v>566</v>
      </c>
      <c r="S236" s="5">
        <v>1345.11</v>
      </c>
      <c r="T236" s="6">
        <v>2.2499999999999999E-2</v>
      </c>
      <c r="U236" s="5">
        <v>18787.5</v>
      </c>
      <c r="V236" s="4">
        <v>25271254</v>
      </c>
      <c r="W236" s="4"/>
      <c r="X236" s="3" t="s">
        <v>57</v>
      </c>
      <c r="Y236" s="3" t="s">
        <v>67</v>
      </c>
      <c r="Z236" s="3" t="s">
        <v>74</v>
      </c>
      <c r="AA236" s="3" t="s">
        <v>75</v>
      </c>
      <c r="AB236" s="3" t="s">
        <v>247</v>
      </c>
      <c r="AC236" s="3" t="s">
        <v>58</v>
      </c>
      <c r="AD236" s="3" t="s">
        <v>1075</v>
      </c>
      <c r="AE236" s="3" t="s">
        <v>576</v>
      </c>
      <c r="AF236" s="3" t="s">
        <v>1079</v>
      </c>
      <c r="AG236" s="3" t="s">
        <v>1080</v>
      </c>
      <c r="AH236" s="3" t="s">
        <v>80</v>
      </c>
      <c r="AI236" s="2" t="s">
        <v>577</v>
      </c>
      <c r="AJ236" s="3" t="s">
        <v>578</v>
      </c>
      <c r="AK236" s="3"/>
      <c r="AL236" s="3"/>
      <c r="AM236" s="4"/>
      <c r="AN236" s="6">
        <v>2.1999999999999999E-2</v>
      </c>
      <c r="AO236" s="18">
        <f t="shared" si="29"/>
        <v>2.3922611965899999E-2</v>
      </c>
      <c r="AP236" s="6"/>
      <c r="AQ236" s="3" t="s">
        <v>135</v>
      </c>
      <c r="AS236" s="19">
        <f t="shared" si="30"/>
        <v>30.264974850299403</v>
      </c>
      <c r="AU236" s="21">
        <f t="shared" si="23"/>
        <v>18370</v>
      </c>
      <c r="AV236" s="21">
        <f t="shared" si="24"/>
        <v>19975.380991526497</v>
      </c>
      <c r="AX236" s="24">
        <f t="shared" si="25"/>
        <v>23240254.399999999</v>
      </c>
      <c r="AY236" s="24">
        <f t="shared" si="26"/>
        <v>25271254</v>
      </c>
    </row>
    <row r="237" spans="1:51" x14ac:dyDescent="0.6">
      <c r="A237" s="2" t="s">
        <v>1074</v>
      </c>
      <c r="B237" s="2" t="s">
        <v>45</v>
      </c>
      <c r="C237" s="3" t="s">
        <v>1075</v>
      </c>
      <c r="D237" s="3"/>
      <c r="E237" s="3" t="s">
        <v>575</v>
      </c>
      <c r="F237" s="3" t="s">
        <v>1077</v>
      </c>
      <c r="G237" s="2" t="s">
        <v>66</v>
      </c>
      <c r="H237" s="3" t="s">
        <v>67</v>
      </c>
      <c r="I237" s="3" t="s">
        <v>50</v>
      </c>
      <c r="J237" s="3" t="s">
        <v>51</v>
      </c>
      <c r="K237" s="2" t="s">
        <v>1078</v>
      </c>
      <c r="L237" s="2" t="s">
        <v>69</v>
      </c>
      <c r="M237" s="2" t="s">
        <v>1084</v>
      </c>
      <c r="N237" s="3" t="s">
        <v>1085</v>
      </c>
      <c r="O237" s="3" t="s">
        <v>1086</v>
      </c>
      <c r="P237" s="3" t="s">
        <v>1087</v>
      </c>
      <c r="Q237" s="4">
        <v>24000</v>
      </c>
      <c r="R237" s="11" t="s">
        <v>566</v>
      </c>
      <c r="S237" s="5">
        <v>1345.11</v>
      </c>
      <c r="T237" s="6">
        <v>2.2499999999999999E-2</v>
      </c>
      <c r="U237" s="5">
        <v>540</v>
      </c>
      <c r="V237" s="4">
        <v>726359</v>
      </c>
      <c r="W237" s="4"/>
      <c r="X237" s="3" t="s">
        <v>57</v>
      </c>
      <c r="Y237" s="3" t="s">
        <v>67</v>
      </c>
      <c r="Z237" s="3" t="s">
        <v>74</v>
      </c>
      <c r="AA237" s="3" t="s">
        <v>75</v>
      </c>
      <c r="AB237" s="3" t="s">
        <v>1088</v>
      </c>
      <c r="AC237" s="3" t="s">
        <v>58</v>
      </c>
      <c r="AD237" s="3" t="s">
        <v>1075</v>
      </c>
      <c r="AE237" s="3" t="s">
        <v>1092</v>
      </c>
      <c r="AF237" s="3" t="s">
        <v>1079</v>
      </c>
      <c r="AG237" s="3" t="s">
        <v>1080</v>
      </c>
      <c r="AH237" s="3" t="s">
        <v>80</v>
      </c>
      <c r="AI237" s="2" t="s">
        <v>577</v>
      </c>
      <c r="AJ237" s="3" t="s">
        <v>578</v>
      </c>
      <c r="AK237" s="3"/>
      <c r="AL237" s="3"/>
      <c r="AM237" s="4"/>
      <c r="AN237" s="6">
        <v>2.1999999999999999E-2</v>
      </c>
      <c r="AO237" s="18">
        <f t="shared" si="29"/>
        <v>2.3922598910248304E-2</v>
      </c>
      <c r="AP237" s="6"/>
      <c r="AQ237" s="3" t="s">
        <v>135</v>
      </c>
      <c r="AS237" s="19">
        <f t="shared" si="30"/>
        <v>30.264958333333333</v>
      </c>
      <c r="AU237" s="21">
        <f t="shared" si="23"/>
        <v>528</v>
      </c>
      <c r="AV237" s="21">
        <f t="shared" si="24"/>
        <v>574.14237384595924</v>
      </c>
      <c r="AX237" s="24">
        <f t="shared" si="25"/>
        <v>667983.35999999999</v>
      </c>
      <c r="AY237" s="24">
        <f t="shared" si="26"/>
        <v>726358.99999999988</v>
      </c>
    </row>
    <row r="238" spans="1:51" x14ac:dyDescent="0.6">
      <c r="A238" s="2" t="s">
        <v>1074</v>
      </c>
      <c r="B238" s="2" t="s">
        <v>45</v>
      </c>
      <c r="C238" s="3" t="s">
        <v>1075</v>
      </c>
      <c r="D238" s="3"/>
      <c r="E238" s="3" t="s">
        <v>579</v>
      </c>
      <c r="F238" s="3" t="s">
        <v>1077</v>
      </c>
      <c r="G238" s="2" t="s">
        <v>66</v>
      </c>
      <c r="H238" s="3" t="s">
        <v>67</v>
      </c>
      <c r="I238" s="3" t="s">
        <v>50</v>
      </c>
      <c r="J238" s="3" t="s">
        <v>51</v>
      </c>
      <c r="K238" s="2" t="s">
        <v>1078</v>
      </c>
      <c r="L238" s="2" t="s">
        <v>69</v>
      </c>
      <c r="M238" s="2" t="s">
        <v>580</v>
      </c>
      <c r="N238" s="3" t="s">
        <v>581</v>
      </c>
      <c r="O238" s="3" t="s">
        <v>582</v>
      </c>
      <c r="P238" s="3" t="s">
        <v>583</v>
      </c>
      <c r="Q238" s="4">
        <v>320000</v>
      </c>
      <c r="R238" s="11" t="s">
        <v>566</v>
      </c>
      <c r="S238" s="5">
        <v>1345.11</v>
      </c>
      <c r="T238" s="6">
        <v>1.8499999999999999E-2</v>
      </c>
      <c r="U238" s="5">
        <v>5920</v>
      </c>
      <c r="V238" s="4">
        <v>7963051</v>
      </c>
      <c r="W238" s="4"/>
      <c r="X238" s="3" t="s">
        <v>57</v>
      </c>
      <c r="Y238" s="3" t="s">
        <v>67</v>
      </c>
      <c r="Z238" s="3" t="s">
        <v>74</v>
      </c>
      <c r="AA238" s="3" t="s">
        <v>95</v>
      </c>
      <c r="AB238" s="3" t="s">
        <v>344</v>
      </c>
      <c r="AC238" s="3" t="s">
        <v>58</v>
      </c>
      <c r="AD238" s="3" t="s">
        <v>1075</v>
      </c>
      <c r="AE238" s="3"/>
      <c r="AF238" s="3" t="s">
        <v>1079</v>
      </c>
      <c r="AG238" s="3" t="s">
        <v>1080</v>
      </c>
      <c r="AH238" s="3" t="s">
        <v>80</v>
      </c>
      <c r="AI238" s="2" t="s">
        <v>584</v>
      </c>
      <c r="AJ238" s="3" t="s">
        <v>585</v>
      </c>
      <c r="AK238" s="3"/>
      <c r="AL238" s="3"/>
      <c r="AM238" s="4"/>
      <c r="AN238" s="6">
        <v>1.95E-2</v>
      </c>
      <c r="AO238" s="18">
        <f t="shared" si="29"/>
        <v>1.9669702775230811E-2</v>
      </c>
      <c r="AP238" s="6"/>
      <c r="AQ238" s="3" t="s">
        <v>135</v>
      </c>
      <c r="AS238" s="19">
        <f t="shared" si="30"/>
        <v>24.884534375000001</v>
      </c>
      <c r="AU238" s="21">
        <f t="shared" si="23"/>
        <v>6240</v>
      </c>
      <c r="AV238" s="21">
        <f t="shared" si="24"/>
        <v>6294.3048880738597</v>
      </c>
      <c r="AX238" s="24">
        <f t="shared" si="25"/>
        <v>7894348.7999999989</v>
      </c>
      <c r="AY238" s="24">
        <f t="shared" si="26"/>
        <v>7963051.0000000009</v>
      </c>
    </row>
    <row r="239" spans="1:51" x14ac:dyDescent="0.6">
      <c r="A239" s="2" t="s">
        <v>1093</v>
      </c>
      <c r="B239" s="2" t="s">
        <v>239</v>
      </c>
      <c r="C239" s="3"/>
      <c r="D239" s="3"/>
      <c r="E239" s="3" t="s">
        <v>683</v>
      </c>
      <c r="F239" s="3" t="s">
        <v>1094</v>
      </c>
      <c r="G239" s="2" t="s">
        <v>685</v>
      </c>
      <c r="H239" s="3" t="s">
        <v>686</v>
      </c>
      <c r="I239" s="3" t="s">
        <v>50</v>
      </c>
      <c r="J239" s="3" t="s">
        <v>687</v>
      </c>
      <c r="K239" s="2" t="s">
        <v>347</v>
      </c>
      <c r="L239" s="2" t="s">
        <v>244</v>
      </c>
      <c r="M239" s="2" t="s">
        <v>688</v>
      </c>
      <c r="N239" s="3" t="s">
        <v>689</v>
      </c>
      <c r="O239" s="3" t="s">
        <v>690</v>
      </c>
      <c r="P239" s="3" t="s">
        <v>691</v>
      </c>
      <c r="Q239" s="4">
        <v>51000</v>
      </c>
      <c r="R239" s="11"/>
      <c r="S239" s="5">
        <v>0</v>
      </c>
      <c r="T239" s="6">
        <v>22</v>
      </c>
      <c r="U239" s="5">
        <v>0</v>
      </c>
      <c r="V239" s="14">
        <v>1122000</v>
      </c>
      <c r="W239" s="4">
        <v>112200</v>
      </c>
      <c r="X239" s="3" t="s">
        <v>115</v>
      </c>
      <c r="Y239" s="3" t="s">
        <v>692</v>
      </c>
      <c r="Z239" s="3" t="s">
        <v>88</v>
      </c>
      <c r="AA239" s="3" t="s">
        <v>89</v>
      </c>
      <c r="AB239" s="3" t="s">
        <v>272</v>
      </c>
      <c r="AC239" s="3" t="s">
        <v>248</v>
      </c>
      <c r="AD239" s="3"/>
      <c r="AE239" s="3"/>
      <c r="AF239" s="3" t="s">
        <v>353</v>
      </c>
      <c r="AG239" s="3" t="s">
        <v>1095</v>
      </c>
      <c r="AH239" s="3" t="s">
        <v>80</v>
      </c>
      <c r="AI239" s="2" t="s">
        <v>694</v>
      </c>
      <c r="AJ239" s="3" t="s">
        <v>695</v>
      </c>
      <c r="AK239" s="3"/>
      <c r="AL239" s="3"/>
      <c r="AM239" s="4"/>
      <c r="AN239" s="6">
        <v>1.4E-2</v>
      </c>
      <c r="AO239" s="17">
        <f t="shared" ref="AO239:AO240" si="31">T239/$AR$1</f>
        <v>1.7389654736309601E-2</v>
      </c>
      <c r="AP239" s="6"/>
      <c r="AQ239" s="3" t="s">
        <v>83</v>
      </c>
      <c r="AU239" s="21">
        <f t="shared" si="23"/>
        <v>714</v>
      </c>
      <c r="AV239" s="21">
        <f t="shared" si="24"/>
        <v>886.87239155178963</v>
      </c>
      <c r="AX239" s="24">
        <f t="shared" si="25"/>
        <v>903295.67999999993</v>
      </c>
      <c r="AY239" s="24">
        <f t="shared" si="26"/>
        <v>1122000</v>
      </c>
    </row>
    <row r="240" spans="1:51" x14ac:dyDescent="0.6">
      <c r="A240" s="2" t="s">
        <v>1093</v>
      </c>
      <c r="B240" s="2" t="s">
        <v>239</v>
      </c>
      <c r="C240" s="3"/>
      <c r="D240" s="3"/>
      <c r="E240" s="3" t="s">
        <v>1096</v>
      </c>
      <c r="F240" s="3" t="s">
        <v>1094</v>
      </c>
      <c r="G240" s="2" t="s">
        <v>685</v>
      </c>
      <c r="H240" s="3" t="s">
        <v>686</v>
      </c>
      <c r="I240" s="3" t="s">
        <v>50</v>
      </c>
      <c r="J240" s="3" t="s">
        <v>687</v>
      </c>
      <c r="K240" s="2" t="s">
        <v>347</v>
      </c>
      <c r="L240" s="2" t="s">
        <v>244</v>
      </c>
      <c r="M240" s="2" t="s">
        <v>1097</v>
      </c>
      <c r="N240" s="3" t="s">
        <v>1098</v>
      </c>
      <c r="O240" s="3" t="s">
        <v>1099</v>
      </c>
      <c r="P240" s="3" t="s">
        <v>1100</v>
      </c>
      <c r="Q240" s="4">
        <v>42000</v>
      </c>
      <c r="R240" s="11"/>
      <c r="S240" s="5">
        <v>0</v>
      </c>
      <c r="T240" s="6">
        <v>67.5</v>
      </c>
      <c r="U240" s="5">
        <v>0</v>
      </c>
      <c r="V240" s="14">
        <v>2835000</v>
      </c>
      <c r="W240" s="4">
        <v>283500</v>
      </c>
      <c r="X240" s="3" t="s">
        <v>115</v>
      </c>
      <c r="Y240" s="3" t="s">
        <v>692</v>
      </c>
      <c r="Z240" s="3" t="s">
        <v>88</v>
      </c>
      <c r="AA240" s="3" t="s">
        <v>117</v>
      </c>
      <c r="AB240" s="3" t="s">
        <v>143</v>
      </c>
      <c r="AC240" s="3" t="s">
        <v>248</v>
      </c>
      <c r="AD240" s="3"/>
      <c r="AE240" s="3"/>
      <c r="AF240" s="3" t="s">
        <v>353</v>
      </c>
      <c r="AG240" s="3" t="s">
        <v>1095</v>
      </c>
      <c r="AH240" s="3" t="s">
        <v>80</v>
      </c>
      <c r="AI240" s="2" t="s">
        <v>1101</v>
      </c>
      <c r="AJ240" s="3" t="s">
        <v>1102</v>
      </c>
      <c r="AK240" s="3"/>
      <c r="AL240" s="3"/>
      <c r="AM240" s="4"/>
      <c r="AN240" s="6">
        <v>0.05</v>
      </c>
      <c r="AO240" s="17">
        <f t="shared" si="31"/>
        <v>5.3354622486404456E-2</v>
      </c>
      <c r="AP240" s="6"/>
      <c r="AQ240" s="3" t="s">
        <v>123</v>
      </c>
      <c r="AU240" s="21">
        <f t="shared" si="23"/>
        <v>2100</v>
      </c>
      <c r="AV240" s="21">
        <f t="shared" si="24"/>
        <v>2240.8941444289871</v>
      </c>
      <c r="AX240" s="24">
        <f t="shared" si="25"/>
        <v>2656752</v>
      </c>
      <c r="AY240" s="24">
        <f t="shared" si="26"/>
        <v>2835000</v>
      </c>
    </row>
    <row r="241" spans="1:51" x14ac:dyDescent="0.6">
      <c r="A241" s="2" t="s">
        <v>1103</v>
      </c>
      <c r="B241" s="2" t="s">
        <v>45</v>
      </c>
      <c r="C241" s="3"/>
      <c r="D241" s="3"/>
      <c r="E241" s="3" t="s">
        <v>1104</v>
      </c>
      <c r="F241" s="3" t="s">
        <v>1105</v>
      </c>
      <c r="G241" s="2" t="s">
        <v>786</v>
      </c>
      <c r="H241" s="3" t="s">
        <v>787</v>
      </c>
      <c r="I241" s="3" t="s">
        <v>50</v>
      </c>
      <c r="J241" s="3" t="s">
        <v>687</v>
      </c>
      <c r="K241" s="2" t="s">
        <v>347</v>
      </c>
      <c r="L241" s="2" t="s">
        <v>244</v>
      </c>
      <c r="M241" s="2" t="s">
        <v>788</v>
      </c>
      <c r="N241" s="3" t="s">
        <v>789</v>
      </c>
      <c r="O241" s="3" t="s">
        <v>790</v>
      </c>
      <c r="P241" s="3" t="s">
        <v>791</v>
      </c>
      <c r="Q241" s="4">
        <v>15000</v>
      </c>
      <c r="R241" s="11" t="s">
        <v>56</v>
      </c>
      <c r="S241" s="5">
        <v>1195.3</v>
      </c>
      <c r="T241" s="6">
        <v>1.7999999999999999E-2</v>
      </c>
      <c r="U241" s="5">
        <v>270</v>
      </c>
      <c r="V241" s="4">
        <v>322731</v>
      </c>
      <c r="W241" s="4"/>
      <c r="X241" s="3" t="s">
        <v>115</v>
      </c>
      <c r="Y241" s="3" t="s">
        <v>692</v>
      </c>
      <c r="Z241" s="3" t="s">
        <v>88</v>
      </c>
      <c r="AA241" s="3" t="s">
        <v>89</v>
      </c>
      <c r="AB241" s="3" t="s">
        <v>272</v>
      </c>
      <c r="AC241" s="3" t="s">
        <v>58</v>
      </c>
      <c r="AD241" s="3"/>
      <c r="AE241" s="3"/>
      <c r="AF241" s="3" t="s">
        <v>353</v>
      </c>
      <c r="AG241" s="3" t="s">
        <v>1106</v>
      </c>
      <c r="AH241" s="3" t="s">
        <v>80</v>
      </c>
      <c r="AI241" s="2" t="s">
        <v>1107</v>
      </c>
      <c r="AJ241" s="3" t="s">
        <v>1108</v>
      </c>
      <c r="AK241" s="3"/>
      <c r="AL241" s="3"/>
      <c r="AM241" s="4"/>
      <c r="AN241" s="6">
        <v>1.4E-2</v>
      </c>
      <c r="AO241" s="6">
        <f t="shared" ref="AO241:AO242" si="32">T241</f>
        <v>1.7999999999999999E-2</v>
      </c>
      <c r="AP241" s="6"/>
      <c r="AQ241" s="3" t="s">
        <v>83</v>
      </c>
      <c r="AU241" s="21">
        <f t="shared" si="23"/>
        <v>210</v>
      </c>
      <c r="AV241" s="21">
        <f t="shared" si="24"/>
        <v>270</v>
      </c>
      <c r="AX241" s="24">
        <f t="shared" si="25"/>
        <v>265675.19999999995</v>
      </c>
      <c r="AY241" s="24">
        <f t="shared" si="26"/>
        <v>341582.39999999997</v>
      </c>
    </row>
    <row r="242" spans="1:51" x14ac:dyDescent="0.6">
      <c r="A242" s="2" t="s">
        <v>1103</v>
      </c>
      <c r="B242" s="2" t="s">
        <v>45</v>
      </c>
      <c r="C242" s="3"/>
      <c r="D242" s="3"/>
      <c r="E242" s="3" t="s">
        <v>813</v>
      </c>
      <c r="F242" s="3" t="s">
        <v>1105</v>
      </c>
      <c r="G242" s="2" t="s">
        <v>786</v>
      </c>
      <c r="H242" s="3" t="s">
        <v>787</v>
      </c>
      <c r="I242" s="3" t="s">
        <v>50</v>
      </c>
      <c r="J242" s="3" t="s">
        <v>687</v>
      </c>
      <c r="K242" s="2" t="s">
        <v>347</v>
      </c>
      <c r="L242" s="2" t="s">
        <v>244</v>
      </c>
      <c r="M242" s="2" t="s">
        <v>806</v>
      </c>
      <c r="N242" s="3" t="s">
        <v>807</v>
      </c>
      <c r="O242" s="3" t="s">
        <v>808</v>
      </c>
      <c r="P242" s="3" t="s">
        <v>809</v>
      </c>
      <c r="Q242" s="4">
        <v>129000</v>
      </c>
      <c r="R242" s="11" t="s">
        <v>56</v>
      </c>
      <c r="S242" s="5">
        <v>1195.3</v>
      </c>
      <c r="T242" s="6">
        <v>1.7999999999999999E-2</v>
      </c>
      <c r="U242" s="5">
        <v>2322</v>
      </c>
      <c r="V242" s="4">
        <v>2775487</v>
      </c>
      <c r="W242" s="4"/>
      <c r="X242" s="3" t="s">
        <v>115</v>
      </c>
      <c r="Y242" s="3" t="s">
        <v>692</v>
      </c>
      <c r="Z242" s="3" t="s">
        <v>88</v>
      </c>
      <c r="AA242" s="3" t="s">
        <v>89</v>
      </c>
      <c r="AB242" s="3" t="s">
        <v>272</v>
      </c>
      <c r="AC242" s="3" t="s">
        <v>58</v>
      </c>
      <c r="AD242" s="3"/>
      <c r="AE242" s="3" t="s">
        <v>192</v>
      </c>
      <c r="AF242" s="3" t="s">
        <v>353</v>
      </c>
      <c r="AG242" s="3" t="s">
        <v>1106</v>
      </c>
      <c r="AH242" s="3" t="s">
        <v>80</v>
      </c>
      <c r="AI242" s="2" t="s">
        <v>814</v>
      </c>
      <c r="AJ242" s="3" t="s">
        <v>815</v>
      </c>
      <c r="AK242" s="3"/>
      <c r="AL242" s="3"/>
      <c r="AM242" s="4"/>
      <c r="AN242" s="6">
        <v>1.4E-2</v>
      </c>
      <c r="AO242" s="6">
        <f t="shared" si="32"/>
        <v>1.7999999999999999E-2</v>
      </c>
      <c r="AP242" s="6"/>
      <c r="AQ242" s="3" t="s">
        <v>83</v>
      </c>
      <c r="AU242" s="21">
        <f t="shared" si="23"/>
        <v>1806</v>
      </c>
      <c r="AV242" s="21">
        <f t="shared" si="24"/>
        <v>2322</v>
      </c>
      <c r="AX242" s="24">
        <f t="shared" si="25"/>
        <v>2284806.7199999997</v>
      </c>
      <c r="AY242" s="24">
        <f t="shared" si="26"/>
        <v>2937608.6399999997</v>
      </c>
    </row>
    <row r="243" spans="1:51" x14ac:dyDescent="0.6">
      <c r="A243" s="2" t="s">
        <v>1109</v>
      </c>
      <c r="B243" s="2" t="s">
        <v>239</v>
      </c>
      <c r="C243" s="3"/>
      <c r="D243" s="3"/>
      <c r="E243" s="3" t="s">
        <v>769</v>
      </c>
      <c r="F243" s="3" t="s">
        <v>1110</v>
      </c>
      <c r="G243" s="2" t="s">
        <v>771</v>
      </c>
      <c r="H243" s="3" t="s">
        <v>772</v>
      </c>
      <c r="I243" s="3" t="s">
        <v>50</v>
      </c>
      <c r="J243" s="3" t="s">
        <v>687</v>
      </c>
      <c r="K243" s="2" t="s">
        <v>347</v>
      </c>
      <c r="L243" s="2" t="s">
        <v>461</v>
      </c>
      <c r="M243" s="2" t="s">
        <v>773</v>
      </c>
      <c r="N243" s="3" t="s">
        <v>774</v>
      </c>
      <c r="O243" s="3" t="s">
        <v>775</v>
      </c>
      <c r="P243" s="3" t="s">
        <v>776</v>
      </c>
      <c r="Q243" s="4">
        <v>18000</v>
      </c>
      <c r="R243" s="11"/>
      <c r="S243" s="5">
        <v>0</v>
      </c>
      <c r="T243" s="6">
        <v>106</v>
      </c>
      <c r="U243" s="5">
        <v>0</v>
      </c>
      <c r="V243" s="14">
        <v>1908000</v>
      </c>
      <c r="W243" s="4">
        <v>190800</v>
      </c>
      <c r="X243" s="3" t="s">
        <v>115</v>
      </c>
      <c r="Y243" s="3" t="s">
        <v>777</v>
      </c>
      <c r="Z243" s="3" t="s">
        <v>74</v>
      </c>
      <c r="AA243" s="3" t="s">
        <v>75</v>
      </c>
      <c r="AB243" s="3" t="s">
        <v>778</v>
      </c>
      <c r="AC243" s="3" t="s">
        <v>248</v>
      </c>
      <c r="AD243" s="3"/>
      <c r="AE243" s="3" t="s">
        <v>779</v>
      </c>
      <c r="AF243" s="3" t="s">
        <v>353</v>
      </c>
      <c r="AG243" s="3" t="s">
        <v>1111</v>
      </c>
      <c r="AH243" s="3" t="s">
        <v>80</v>
      </c>
      <c r="AI243" s="2" t="s">
        <v>781</v>
      </c>
      <c r="AJ243" s="3" t="s">
        <v>782</v>
      </c>
      <c r="AK243" s="3"/>
      <c r="AL243" s="3"/>
      <c r="AM243" s="4"/>
      <c r="AN243" s="6">
        <v>0.05</v>
      </c>
      <c r="AO243" s="17">
        <f t="shared" ref="AO243:AO257" si="33">T243/$AR$1</f>
        <v>8.3786518274946251E-2</v>
      </c>
      <c r="AP243" s="6"/>
      <c r="AQ243" s="3" t="s">
        <v>135</v>
      </c>
      <c r="AU243" s="21">
        <f t="shared" si="23"/>
        <v>900</v>
      </c>
      <c r="AV243" s="21">
        <f t="shared" si="24"/>
        <v>1508.1573289490325</v>
      </c>
      <c r="AX243" s="24">
        <f t="shared" si="25"/>
        <v>1138608</v>
      </c>
      <c r="AY243" s="24">
        <f t="shared" si="26"/>
        <v>1907999.9999999998</v>
      </c>
    </row>
    <row r="244" spans="1:51" x14ac:dyDescent="0.6">
      <c r="A244" s="2" t="s">
        <v>1109</v>
      </c>
      <c r="B244" s="2" t="s">
        <v>239</v>
      </c>
      <c r="C244" s="3"/>
      <c r="D244" s="3"/>
      <c r="E244" s="3" t="s">
        <v>769</v>
      </c>
      <c r="F244" s="3" t="s">
        <v>1110</v>
      </c>
      <c r="G244" s="2" t="s">
        <v>771</v>
      </c>
      <c r="H244" s="3" t="s">
        <v>772</v>
      </c>
      <c r="I244" s="3" t="s">
        <v>50</v>
      </c>
      <c r="J244" s="3" t="s">
        <v>687</v>
      </c>
      <c r="K244" s="2" t="s">
        <v>347</v>
      </c>
      <c r="L244" s="2" t="s">
        <v>461</v>
      </c>
      <c r="M244" s="2" t="s">
        <v>773</v>
      </c>
      <c r="N244" s="3" t="s">
        <v>774</v>
      </c>
      <c r="O244" s="3" t="s">
        <v>775</v>
      </c>
      <c r="P244" s="3" t="s">
        <v>776</v>
      </c>
      <c r="Q244" s="4">
        <v>38000</v>
      </c>
      <c r="R244" s="11"/>
      <c r="S244" s="5">
        <v>0</v>
      </c>
      <c r="T244" s="6">
        <v>106</v>
      </c>
      <c r="U244" s="5">
        <v>0</v>
      </c>
      <c r="V244" s="14">
        <v>4028000</v>
      </c>
      <c r="W244" s="4">
        <v>402800</v>
      </c>
      <c r="X244" s="3" t="s">
        <v>115</v>
      </c>
      <c r="Y244" s="3" t="s">
        <v>777</v>
      </c>
      <c r="Z244" s="3" t="s">
        <v>74</v>
      </c>
      <c r="AA244" s="3" t="s">
        <v>75</v>
      </c>
      <c r="AB244" s="3" t="s">
        <v>778</v>
      </c>
      <c r="AC244" s="3" t="s">
        <v>248</v>
      </c>
      <c r="AD244" s="3"/>
      <c r="AE244" s="3" t="s">
        <v>779</v>
      </c>
      <c r="AF244" s="3" t="s">
        <v>353</v>
      </c>
      <c r="AG244" s="3" t="s">
        <v>1111</v>
      </c>
      <c r="AH244" s="3" t="s">
        <v>80</v>
      </c>
      <c r="AI244" s="2" t="s">
        <v>781</v>
      </c>
      <c r="AJ244" s="3" t="s">
        <v>782</v>
      </c>
      <c r="AK244" s="3"/>
      <c r="AL244" s="3"/>
      <c r="AM244" s="4"/>
      <c r="AN244" s="6">
        <v>0.05</v>
      </c>
      <c r="AO244" s="17">
        <f t="shared" si="33"/>
        <v>8.3786518274946251E-2</v>
      </c>
      <c r="AP244" s="6"/>
      <c r="AQ244" s="3" t="s">
        <v>135</v>
      </c>
      <c r="AU244" s="21">
        <f t="shared" si="23"/>
        <v>1900</v>
      </c>
      <c r="AV244" s="21">
        <f t="shared" si="24"/>
        <v>3183.8876944479575</v>
      </c>
      <c r="AX244" s="24">
        <f t="shared" si="25"/>
        <v>2403728</v>
      </c>
      <c r="AY244" s="24">
        <f t="shared" si="26"/>
        <v>4027999.9999999995</v>
      </c>
    </row>
    <row r="245" spans="1:51" x14ac:dyDescent="0.6">
      <c r="A245" s="2" t="s">
        <v>1109</v>
      </c>
      <c r="B245" s="2" t="s">
        <v>239</v>
      </c>
      <c r="C245" s="3"/>
      <c r="D245" s="3"/>
      <c r="E245" s="3" t="s">
        <v>1112</v>
      </c>
      <c r="F245" s="3" t="s">
        <v>1110</v>
      </c>
      <c r="G245" s="2" t="s">
        <v>771</v>
      </c>
      <c r="H245" s="3" t="s">
        <v>772</v>
      </c>
      <c r="I245" s="3" t="s">
        <v>50</v>
      </c>
      <c r="J245" s="3" t="s">
        <v>687</v>
      </c>
      <c r="K245" s="2" t="s">
        <v>347</v>
      </c>
      <c r="L245" s="2" t="s">
        <v>461</v>
      </c>
      <c r="M245" s="2" t="s">
        <v>773</v>
      </c>
      <c r="N245" s="3" t="s">
        <v>774</v>
      </c>
      <c r="O245" s="3" t="s">
        <v>775</v>
      </c>
      <c r="P245" s="3" t="s">
        <v>776</v>
      </c>
      <c r="Q245" s="4">
        <v>2000</v>
      </c>
      <c r="R245" s="11"/>
      <c r="S245" s="5">
        <v>0</v>
      </c>
      <c r="T245" s="6">
        <v>106</v>
      </c>
      <c r="U245" s="5">
        <v>0</v>
      </c>
      <c r="V245" s="14">
        <v>212000</v>
      </c>
      <c r="W245" s="4">
        <v>21200</v>
      </c>
      <c r="X245" s="3" t="s">
        <v>115</v>
      </c>
      <c r="Y245" s="3" t="s">
        <v>777</v>
      </c>
      <c r="Z245" s="3" t="s">
        <v>74</v>
      </c>
      <c r="AA245" s="3" t="s">
        <v>75</v>
      </c>
      <c r="AB245" s="3" t="s">
        <v>778</v>
      </c>
      <c r="AC245" s="3" t="s">
        <v>248</v>
      </c>
      <c r="AD245" s="3"/>
      <c r="AE245" s="3" t="s">
        <v>537</v>
      </c>
      <c r="AF245" s="3" t="s">
        <v>353</v>
      </c>
      <c r="AG245" s="3" t="s">
        <v>1111</v>
      </c>
      <c r="AH245" s="3" t="s">
        <v>80</v>
      </c>
      <c r="AI245" s="2" t="s">
        <v>1113</v>
      </c>
      <c r="AJ245" s="3" t="s">
        <v>1114</v>
      </c>
      <c r="AK245" s="3"/>
      <c r="AL245" s="3"/>
      <c r="AM245" s="4"/>
      <c r="AN245" s="6">
        <v>0.05</v>
      </c>
      <c r="AO245" s="17">
        <f t="shared" si="33"/>
        <v>8.3786518274946251E-2</v>
      </c>
      <c r="AP245" s="6"/>
      <c r="AQ245" s="3" t="s">
        <v>135</v>
      </c>
      <c r="AU245" s="21">
        <f t="shared" si="23"/>
        <v>100</v>
      </c>
      <c r="AV245" s="21">
        <f t="shared" si="24"/>
        <v>167.57303654989249</v>
      </c>
      <c r="AX245" s="24">
        <f t="shared" si="25"/>
        <v>126511.99999999999</v>
      </c>
      <c r="AY245" s="24">
        <f t="shared" si="26"/>
        <v>211999.99999999997</v>
      </c>
    </row>
    <row r="246" spans="1:51" x14ac:dyDescent="0.6">
      <c r="A246" s="2" t="s">
        <v>1109</v>
      </c>
      <c r="B246" s="2" t="s">
        <v>239</v>
      </c>
      <c r="C246" s="3"/>
      <c r="D246" s="3"/>
      <c r="E246" s="3" t="s">
        <v>769</v>
      </c>
      <c r="F246" s="3" t="s">
        <v>1110</v>
      </c>
      <c r="G246" s="2" t="s">
        <v>771</v>
      </c>
      <c r="H246" s="3" t="s">
        <v>772</v>
      </c>
      <c r="I246" s="3" t="s">
        <v>50</v>
      </c>
      <c r="J246" s="3" t="s">
        <v>687</v>
      </c>
      <c r="K246" s="2" t="s">
        <v>347</v>
      </c>
      <c r="L246" s="2" t="s">
        <v>461</v>
      </c>
      <c r="M246" s="2" t="s">
        <v>1045</v>
      </c>
      <c r="N246" s="3" t="s">
        <v>1046</v>
      </c>
      <c r="O246" s="3" t="s">
        <v>1047</v>
      </c>
      <c r="P246" s="3" t="s">
        <v>1048</v>
      </c>
      <c r="Q246" s="4">
        <v>5000</v>
      </c>
      <c r="R246" s="11"/>
      <c r="S246" s="5">
        <v>0</v>
      </c>
      <c r="T246" s="6">
        <v>61</v>
      </c>
      <c r="U246" s="5">
        <v>0</v>
      </c>
      <c r="V246" s="14">
        <v>305000</v>
      </c>
      <c r="W246" s="4">
        <v>30500</v>
      </c>
      <c r="X246" s="3" t="s">
        <v>115</v>
      </c>
      <c r="Y246" s="3" t="s">
        <v>777</v>
      </c>
      <c r="Z246" s="3" t="s">
        <v>74</v>
      </c>
      <c r="AA246" s="3" t="s">
        <v>75</v>
      </c>
      <c r="AB246" s="3" t="s">
        <v>1049</v>
      </c>
      <c r="AC246" s="3" t="s">
        <v>248</v>
      </c>
      <c r="AD246" s="3"/>
      <c r="AE246" s="3" t="s">
        <v>1115</v>
      </c>
      <c r="AF246" s="3" t="s">
        <v>353</v>
      </c>
      <c r="AG246" s="3" t="s">
        <v>1111</v>
      </c>
      <c r="AH246" s="3" t="s">
        <v>80</v>
      </c>
      <c r="AI246" s="2" t="s">
        <v>781</v>
      </c>
      <c r="AJ246" s="3" t="s">
        <v>782</v>
      </c>
      <c r="AK246" s="3"/>
      <c r="AL246" s="3"/>
      <c r="AM246" s="4"/>
      <c r="AN246" s="6">
        <v>2.1999999999999999E-2</v>
      </c>
      <c r="AO246" s="17">
        <f t="shared" si="33"/>
        <v>4.821676995067662E-2</v>
      </c>
      <c r="AP246" s="6"/>
      <c r="AQ246" s="3" t="s">
        <v>135</v>
      </c>
      <c r="AU246" s="21">
        <f t="shared" si="23"/>
        <v>110</v>
      </c>
      <c r="AV246" s="21">
        <f t="shared" si="24"/>
        <v>241.08384975338311</v>
      </c>
      <c r="AX246" s="24">
        <f t="shared" si="25"/>
        <v>139163.19999999998</v>
      </c>
      <c r="AY246" s="24">
        <f t="shared" si="26"/>
        <v>305000</v>
      </c>
    </row>
    <row r="247" spans="1:51" x14ac:dyDescent="0.6">
      <c r="A247" s="2" t="s">
        <v>1109</v>
      </c>
      <c r="B247" s="2" t="s">
        <v>239</v>
      </c>
      <c r="C247" s="3"/>
      <c r="D247" s="3"/>
      <c r="E247" s="3" t="s">
        <v>769</v>
      </c>
      <c r="F247" s="3" t="s">
        <v>1110</v>
      </c>
      <c r="G247" s="2" t="s">
        <v>771</v>
      </c>
      <c r="H247" s="3" t="s">
        <v>772</v>
      </c>
      <c r="I247" s="3" t="s">
        <v>50</v>
      </c>
      <c r="J247" s="3" t="s">
        <v>687</v>
      </c>
      <c r="K247" s="2" t="s">
        <v>347</v>
      </c>
      <c r="L247" s="2" t="s">
        <v>461</v>
      </c>
      <c r="M247" s="2" t="s">
        <v>1045</v>
      </c>
      <c r="N247" s="3" t="s">
        <v>1046</v>
      </c>
      <c r="O247" s="3" t="s">
        <v>1047</v>
      </c>
      <c r="P247" s="3" t="s">
        <v>1048</v>
      </c>
      <c r="Q247" s="4">
        <v>10000</v>
      </c>
      <c r="R247" s="11"/>
      <c r="S247" s="5">
        <v>0</v>
      </c>
      <c r="T247" s="6">
        <v>61</v>
      </c>
      <c r="U247" s="5">
        <v>0</v>
      </c>
      <c r="V247" s="14">
        <v>610000</v>
      </c>
      <c r="W247" s="4">
        <v>61000</v>
      </c>
      <c r="X247" s="3" t="s">
        <v>115</v>
      </c>
      <c r="Y247" s="3" t="s">
        <v>777</v>
      </c>
      <c r="Z247" s="3" t="s">
        <v>74</v>
      </c>
      <c r="AA247" s="3" t="s">
        <v>75</v>
      </c>
      <c r="AB247" s="3" t="s">
        <v>1049</v>
      </c>
      <c r="AC247" s="3" t="s">
        <v>248</v>
      </c>
      <c r="AD247" s="3"/>
      <c r="AE247" s="3" t="s">
        <v>1115</v>
      </c>
      <c r="AF247" s="3" t="s">
        <v>353</v>
      </c>
      <c r="AG247" s="3" t="s">
        <v>1111</v>
      </c>
      <c r="AH247" s="3" t="s">
        <v>80</v>
      </c>
      <c r="AI247" s="2" t="s">
        <v>781</v>
      </c>
      <c r="AJ247" s="3" t="s">
        <v>782</v>
      </c>
      <c r="AK247" s="3"/>
      <c r="AL247" s="3"/>
      <c r="AM247" s="4"/>
      <c r="AN247" s="6">
        <v>2.1999999999999999E-2</v>
      </c>
      <c r="AO247" s="17">
        <f t="shared" si="33"/>
        <v>4.821676995067662E-2</v>
      </c>
      <c r="AP247" s="6"/>
      <c r="AQ247" s="3" t="s">
        <v>135</v>
      </c>
      <c r="AU247" s="21">
        <f t="shared" si="23"/>
        <v>220</v>
      </c>
      <c r="AV247" s="21">
        <f t="shared" si="24"/>
        <v>482.16769950676621</v>
      </c>
      <c r="AX247" s="24">
        <f t="shared" si="25"/>
        <v>278326.39999999997</v>
      </c>
      <c r="AY247" s="24">
        <f t="shared" si="26"/>
        <v>610000</v>
      </c>
    </row>
    <row r="248" spans="1:51" x14ac:dyDescent="0.6">
      <c r="A248" s="2" t="s">
        <v>1109</v>
      </c>
      <c r="B248" s="2" t="s">
        <v>239</v>
      </c>
      <c r="C248" s="3"/>
      <c r="D248" s="3"/>
      <c r="E248" s="3" t="s">
        <v>1116</v>
      </c>
      <c r="F248" s="3" t="s">
        <v>1110</v>
      </c>
      <c r="G248" s="2" t="s">
        <v>771</v>
      </c>
      <c r="H248" s="3" t="s">
        <v>772</v>
      </c>
      <c r="I248" s="3" t="s">
        <v>50</v>
      </c>
      <c r="J248" s="3" t="s">
        <v>687</v>
      </c>
      <c r="K248" s="2" t="s">
        <v>347</v>
      </c>
      <c r="L248" s="2" t="s">
        <v>461</v>
      </c>
      <c r="M248" s="2" t="s">
        <v>1117</v>
      </c>
      <c r="N248" s="3" t="s">
        <v>1118</v>
      </c>
      <c r="O248" s="3" t="s">
        <v>1119</v>
      </c>
      <c r="P248" s="3" t="s">
        <v>1120</v>
      </c>
      <c r="Q248" s="4">
        <v>8000</v>
      </c>
      <c r="R248" s="11"/>
      <c r="S248" s="5">
        <v>0</v>
      </c>
      <c r="T248" s="6">
        <v>40</v>
      </c>
      <c r="U248" s="5">
        <v>0</v>
      </c>
      <c r="V248" s="14">
        <v>320000</v>
      </c>
      <c r="W248" s="4">
        <v>32000</v>
      </c>
      <c r="X248" s="3" t="s">
        <v>115</v>
      </c>
      <c r="Y248" s="3" t="s">
        <v>777</v>
      </c>
      <c r="Z248" s="3" t="s">
        <v>74</v>
      </c>
      <c r="AA248" s="3" t="s">
        <v>95</v>
      </c>
      <c r="AB248" s="3" t="s">
        <v>623</v>
      </c>
      <c r="AC248" s="3" t="s">
        <v>248</v>
      </c>
      <c r="AD248" s="3"/>
      <c r="AE248" s="3" t="s">
        <v>777</v>
      </c>
      <c r="AF248" s="3" t="s">
        <v>353</v>
      </c>
      <c r="AG248" s="3" t="s">
        <v>1111</v>
      </c>
      <c r="AH248" s="3" t="s">
        <v>80</v>
      </c>
      <c r="AI248" s="2" t="s">
        <v>1121</v>
      </c>
      <c r="AJ248" s="3" t="s">
        <v>1122</v>
      </c>
      <c r="AK248" s="3"/>
      <c r="AL248" s="3"/>
      <c r="AM248" s="4"/>
      <c r="AN248" s="6">
        <v>2.4E-2</v>
      </c>
      <c r="AO248" s="17">
        <f t="shared" si="33"/>
        <v>3.1617554066017454E-2</v>
      </c>
      <c r="AP248" s="6"/>
      <c r="AQ248" s="3" t="s">
        <v>83</v>
      </c>
      <c r="AU248" s="21">
        <f t="shared" si="23"/>
        <v>192</v>
      </c>
      <c r="AV248" s="21">
        <f t="shared" si="24"/>
        <v>252.94043252813964</v>
      </c>
      <c r="AX248" s="24">
        <f t="shared" si="25"/>
        <v>242903.03999999998</v>
      </c>
      <c r="AY248" s="24">
        <f t="shared" si="26"/>
        <v>320000</v>
      </c>
    </row>
    <row r="249" spans="1:51" x14ac:dyDescent="0.6">
      <c r="A249" s="2" t="s">
        <v>1123</v>
      </c>
      <c r="B249" s="2" t="s">
        <v>239</v>
      </c>
      <c r="C249" s="3"/>
      <c r="D249" s="3"/>
      <c r="E249" s="3" t="s">
        <v>1124</v>
      </c>
      <c r="F249" s="3" t="s">
        <v>1125</v>
      </c>
      <c r="G249" s="2" t="s">
        <v>741</v>
      </c>
      <c r="H249" s="3" t="s">
        <v>742</v>
      </c>
      <c r="I249" s="3" t="s">
        <v>50</v>
      </c>
      <c r="J249" s="3" t="s">
        <v>161</v>
      </c>
      <c r="K249" s="2" t="s">
        <v>347</v>
      </c>
      <c r="L249" s="2" t="s">
        <v>461</v>
      </c>
      <c r="M249" s="2" t="s">
        <v>462</v>
      </c>
      <c r="N249" s="3" t="s">
        <v>463</v>
      </c>
      <c r="O249" s="3"/>
      <c r="P249" s="3" t="s">
        <v>464</v>
      </c>
      <c r="Q249" s="4">
        <v>28000</v>
      </c>
      <c r="R249" s="11"/>
      <c r="S249" s="5">
        <v>0</v>
      </c>
      <c r="T249" s="6">
        <v>77</v>
      </c>
      <c r="U249" s="5">
        <v>0</v>
      </c>
      <c r="V249" s="14">
        <v>2156000</v>
      </c>
      <c r="W249" s="4">
        <v>215600</v>
      </c>
      <c r="X249" s="3" t="s">
        <v>115</v>
      </c>
      <c r="Y249" s="3" t="s">
        <v>745</v>
      </c>
      <c r="Z249" s="3" t="s">
        <v>466</v>
      </c>
      <c r="AA249" s="3" t="s">
        <v>467</v>
      </c>
      <c r="AB249" s="3" t="s">
        <v>468</v>
      </c>
      <c r="AC249" s="3" t="s">
        <v>248</v>
      </c>
      <c r="AD249" s="3"/>
      <c r="AE249" s="3" t="s">
        <v>751</v>
      </c>
      <c r="AF249" s="3" t="s">
        <v>353</v>
      </c>
      <c r="AG249" s="3" t="s">
        <v>1126</v>
      </c>
      <c r="AH249" s="3" t="s">
        <v>80</v>
      </c>
      <c r="AI249" s="2" t="s">
        <v>1127</v>
      </c>
      <c r="AJ249" s="3" t="s">
        <v>1128</v>
      </c>
      <c r="AK249" s="3"/>
      <c r="AL249" s="3"/>
      <c r="AM249" s="4"/>
      <c r="AN249" s="6">
        <v>4.9320000000000003E-2</v>
      </c>
      <c r="AO249" s="17">
        <f t="shared" si="33"/>
        <v>6.0863791577083604E-2</v>
      </c>
      <c r="AP249" s="6"/>
      <c r="AQ249" s="3" t="s">
        <v>83</v>
      </c>
      <c r="AU249" s="21">
        <f t="shared" si="23"/>
        <v>1380.96</v>
      </c>
      <c r="AV249" s="21">
        <f t="shared" si="24"/>
        <v>1704.1861641583409</v>
      </c>
      <c r="AX249" s="24">
        <f t="shared" si="25"/>
        <v>1747080.1151999999</v>
      </c>
      <c r="AY249" s="24">
        <f t="shared" si="26"/>
        <v>2156000</v>
      </c>
    </row>
    <row r="250" spans="1:51" x14ac:dyDescent="0.6">
      <c r="A250" s="2" t="s">
        <v>1123</v>
      </c>
      <c r="B250" s="2" t="s">
        <v>239</v>
      </c>
      <c r="C250" s="3"/>
      <c r="D250" s="3"/>
      <c r="E250" s="3" t="s">
        <v>750</v>
      </c>
      <c r="F250" s="3" t="s">
        <v>1125</v>
      </c>
      <c r="G250" s="2" t="s">
        <v>741</v>
      </c>
      <c r="H250" s="3" t="s">
        <v>742</v>
      </c>
      <c r="I250" s="3" t="s">
        <v>50</v>
      </c>
      <c r="J250" s="3" t="s">
        <v>161</v>
      </c>
      <c r="K250" s="2" t="s">
        <v>347</v>
      </c>
      <c r="L250" s="2" t="s">
        <v>461</v>
      </c>
      <c r="M250" s="2" t="s">
        <v>462</v>
      </c>
      <c r="N250" s="3" t="s">
        <v>463</v>
      </c>
      <c r="O250" s="3"/>
      <c r="P250" s="3" t="s">
        <v>464</v>
      </c>
      <c r="Q250" s="4">
        <v>4500</v>
      </c>
      <c r="R250" s="11"/>
      <c r="S250" s="5">
        <v>0</v>
      </c>
      <c r="T250" s="6">
        <v>77</v>
      </c>
      <c r="U250" s="5">
        <v>0</v>
      </c>
      <c r="V250" s="14">
        <v>346500</v>
      </c>
      <c r="W250" s="4">
        <v>34650</v>
      </c>
      <c r="X250" s="3" t="s">
        <v>115</v>
      </c>
      <c r="Y250" s="3" t="s">
        <v>745</v>
      </c>
      <c r="Z250" s="3" t="s">
        <v>466</v>
      </c>
      <c r="AA250" s="3" t="s">
        <v>467</v>
      </c>
      <c r="AB250" s="3" t="s">
        <v>468</v>
      </c>
      <c r="AC250" s="3" t="s">
        <v>248</v>
      </c>
      <c r="AD250" s="3"/>
      <c r="AE250" s="3" t="s">
        <v>751</v>
      </c>
      <c r="AF250" s="3" t="s">
        <v>353</v>
      </c>
      <c r="AG250" s="3" t="s">
        <v>1126</v>
      </c>
      <c r="AH250" s="3" t="s">
        <v>80</v>
      </c>
      <c r="AI250" s="2" t="s">
        <v>752</v>
      </c>
      <c r="AJ250" s="3" t="s">
        <v>753</v>
      </c>
      <c r="AK250" s="3"/>
      <c r="AL250" s="3"/>
      <c r="AM250" s="4"/>
      <c r="AN250" s="6">
        <v>4.9320000000000003E-2</v>
      </c>
      <c r="AO250" s="17">
        <f t="shared" si="33"/>
        <v>6.0863791577083604E-2</v>
      </c>
      <c r="AP250" s="6"/>
      <c r="AQ250" s="3" t="s">
        <v>83</v>
      </c>
      <c r="AU250" s="21">
        <f t="shared" si="23"/>
        <v>221.94000000000003</v>
      </c>
      <c r="AV250" s="21">
        <f t="shared" si="24"/>
        <v>273.88706209687621</v>
      </c>
      <c r="AX250" s="24">
        <f t="shared" si="25"/>
        <v>280780.7328</v>
      </c>
      <c r="AY250" s="24">
        <f t="shared" si="26"/>
        <v>346500</v>
      </c>
    </row>
    <row r="251" spans="1:51" x14ac:dyDescent="0.6">
      <c r="A251" s="2" t="s">
        <v>1123</v>
      </c>
      <c r="B251" s="2" t="s">
        <v>239</v>
      </c>
      <c r="C251" s="3"/>
      <c r="D251" s="3"/>
      <c r="E251" s="3" t="s">
        <v>1129</v>
      </c>
      <c r="F251" s="3" t="s">
        <v>1125</v>
      </c>
      <c r="G251" s="2" t="s">
        <v>741</v>
      </c>
      <c r="H251" s="3" t="s">
        <v>742</v>
      </c>
      <c r="I251" s="3" t="s">
        <v>50</v>
      </c>
      <c r="J251" s="3" t="s">
        <v>161</v>
      </c>
      <c r="K251" s="2" t="s">
        <v>347</v>
      </c>
      <c r="L251" s="2" t="s">
        <v>461</v>
      </c>
      <c r="M251" s="2" t="s">
        <v>462</v>
      </c>
      <c r="N251" s="3" t="s">
        <v>463</v>
      </c>
      <c r="O251" s="3"/>
      <c r="P251" s="3" t="s">
        <v>464</v>
      </c>
      <c r="Q251" s="4">
        <v>47500</v>
      </c>
      <c r="R251" s="11"/>
      <c r="S251" s="5">
        <v>0</v>
      </c>
      <c r="T251" s="6">
        <v>77</v>
      </c>
      <c r="U251" s="5">
        <v>0</v>
      </c>
      <c r="V251" s="14">
        <v>3657500</v>
      </c>
      <c r="W251" s="4">
        <v>365750</v>
      </c>
      <c r="X251" s="3" t="s">
        <v>115</v>
      </c>
      <c r="Y251" s="3" t="s">
        <v>745</v>
      </c>
      <c r="Z251" s="3" t="s">
        <v>466</v>
      </c>
      <c r="AA251" s="3" t="s">
        <v>467</v>
      </c>
      <c r="AB251" s="3" t="s">
        <v>468</v>
      </c>
      <c r="AC251" s="3" t="s">
        <v>248</v>
      </c>
      <c r="AD251" s="3"/>
      <c r="AE251" s="3" t="s">
        <v>751</v>
      </c>
      <c r="AF251" s="3" t="s">
        <v>353</v>
      </c>
      <c r="AG251" s="3" t="s">
        <v>1126</v>
      </c>
      <c r="AH251" s="3" t="s">
        <v>80</v>
      </c>
      <c r="AI251" s="2" t="s">
        <v>1130</v>
      </c>
      <c r="AJ251" s="3" t="s">
        <v>1129</v>
      </c>
      <c r="AK251" s="3"/>
      <c r="AL251" s="3"/>
      <c r="AM251" s="4"/>
      <c r="AN251" s="6">
        <v>4.9320000000000003E-2</v>
      </c>
      <c r="AO251" s="17">
        <f t="shared" si="33"/>
        <v>6.0863791577083604E-2</v>
      </c>
      <c r="AP251" s="6"/>
      <c r="AQ251" s="3" t="s">
        <v>83</v>
      </c>
      <c r="AU251" s="21">
        <f t="shared" si="23"/>
        <v>2342.7000000000003</v>
      </c>
      <c r="AV251" s="21">
        <f t="shared" si="24"/>
        <v>2891.0300999114711</v>
      </c>
      <c r="AX251" s="24">
        <f t="shared" si="25"/>
        <v>2963796.6240000003</v>
      </c>
      <c r="AY251" s="24">
        <f t="shared" si="26"/>
        <v>3657500</v>
      </c>
    </row>
    <row r="252" spans="1:51" x14ac:dyDescent="0.6">
      <c r="A252" s="2" t="s">
        <v>1123</v>
      </c>
      <c r="B252" s="2" t="s">
        <v>239</v>
      </c>
      <c r="C252" s="3"/>
      <c r="D252" s="3"/>
      <c r="E252" s="3" t="s">
        <v>1131</v>
      </c>
      <c r="F252" s="3" t="s">
        <v>1125</v>
      </c>
      <c r="G252" s="2" t="s">
        <v>741</v>
      </c>
      <c r="H252" s="3" t="s">
        <v>742</v>
      </c>
      <c r="I252" s="3" t="s">
        <v>50</v>
      </c>
      <c r="J252" s="3" t="s">
        <v>161</v>
      </c>
      <c r="K252" s="2" t="s">
        <v>347</v>
      </c>
      <c r="L252" s="2" t="s">
        <v>461</v>
      </c>
      <c r="M252" s="2" t="s">
        <v>1132</v>
      </c>
      <c r="N252" s="3" t="s">
        <v>1133</v>
      </c>
      <c r="O252" s="3"/>
      <c r="P252" s="3" t="s">
        <v>1134</v>
      </c>
      <c r="Q252" s="4">
        <v>3000</v>
      </c>
      <c r="R252" s="11"/>
      <c r="S252" s="5">
        <v>0</v>
      </c>
      <c r="T252" s="6">
        <v>114</v>
      </c>
      <c r="U252" s="5">
        <v>0</v>
      </c>
      <c r="V252" s="14">
        <v>342000</v>
      </c>
      <c r="W252" s="4">
        <v>34200</v>
      </c>
      <c r="X252" s="3" t="s">
        <v>115</v>
      </c>
      <c r="Y252" s="3" t="s">
        <v>745</v>
      </c>
      <c r="Z252" s="3" t="s">
        <v>88</v>
      </c>
      <c r="AA252" s="3" t="s">
        <v>117</v>
      </c>
      <c r="AB252" s="3" t="s">
        <v>331</v>
      </c>
      <c r="AC252" s="3" t="s">
        <v>248</v>
      </c>
      <c r="AD252" s="3"/>
      <c r="AE252" s="3" t="s">
        <v>1135</v>
      </c>
      <c r="AF252" s="3" t="s">
        <v>353</v>
      </c>
      <c r="AG252" s="3" t="s">
        <v>1126</v>
      </c>
      <c r="AH252" s="3" t="s">
        <v>80</v>
      </c>
      <c r="AI252" s="2" t="s">
        <v>1136</v>
      </c>
      <c r="AJ252" s="3" t="s">
        <v>1137</v>
      </c>
      <c r="AK252" s="3"/>
      <c r="AL252" s="3"/>
      <c r="AM252" s="4"/>
      <c r="AN252" s="6">
        <v>9.2200000000000004E-2</v>
      </c>
      <c r="AO252" s="17">
        <f t="shared" si="33"/>
        <v>9.0110029088149746E-2</v>
      </c>
      <c r="AP252" s="6"/>
      <c r="AQ252" s="3" t="s">
        <v>123</v>
      </c>
      <c r="AU252" s="21">
        <f t="shared" si="23"/>
        <v>276.60000000000002</v>
      </c>
      <c r="AV252" s="21">
        <f t="shared" si="24"/>
        <v>270.33008726444922</v>
      </c>
      <c r="AX252" s="24">
        <f t="shared" si="25"/>
        <v>349932.19199999998</v>
      </c>
      <c r="AY252" s="24">
        <f t="shared" si="26"/>
        <v>341999.99999999994</v>
      </c>
    </row>
    <row r="253" spans="1:51" x14ac:dyDescent="0.6">
      <c r="A253" s="2" t="s">
        <v>1123</v>
      </c>
      <c r="B253" s="2" t="s">
        <v>239</v>
      </c>
      <c r="C253" s="3"/>
      <c r="D253" s="3"/>
      <c r="E253" s="3" t="s">
        <v>759</v>
      </c>
      <c r="F253" s="3" t="s">
        <v>1125</v>
      </c>
      <c r="G253" s="2" t="s">
        <v>741</v>
      </c>
      <c r="H253" s="3" t="s">
        <v>742</v>
      </c>
      <c r="I253" s="3" t="s">
        <v>50</v>
      </c>
      <c r="J253" s="3" t="s">
        <v>161</v>
      </c>
      <c r="K253" s="2" t="s">
        <v>347</v>
      </c>
      <c r="L253" s="2" t="s">
        <v>461</v>
      </c>
      <c r="M253" s="2" t="s">
        <v>760</v>
      </c>
      <c r="N253" s="3" t="s">
        <v>761</v>
      </c>
      <c r="O253" s="3"/>
      <c r="P253" s="3" t="s">
        <v>762</v>
      </c>
      <c r="Q253" s="4">
        <v>17500</v>
      </c>
      <c r="R253" s="11"/>
      <c r="S253" s="5">
        <v>0</v>
      </c>
      <c r="T253" s="6">
        <v>81</v>
      </c>
      <c r="U253" s="5">
        <v>0</v>
      </c>
      <c r="V253" s="14">
        <v>1417500</v>
      </c>
      <c r="W253" s="4">
        <v>141750</v>
      </c>
      <c r="X253" s="3" t="s">
        <v>115</v>
      </c>
      <c r="Y253" s="3" t="s">
        <v>745</v>
      </c>
      <c r="Z253" s="3" t="s">
        <v>466</v>
      </c>
      <c r="AA253" s="3" t="s">
        <v>467</v>
      </c>
      <c r="AB253" s="3" t="s">
        <v>468</v>
      </c>
      <c r="AC253" s="3" t="s">
        <v>248</v>
      </c>
      <c r="AD253" s="3"/>
      <c r="AE253" s="3" t="s">
        <v>751</v>
      </c>
      <c r="AF253" s="3" t="s">
        <v>353</v>
      </c>
      <c r="AG253" s="3" t="s">
        <v>1126</v>
      </c>
      <c r="AH253" s="3" t="s">
        <v>80</v>
      </c>
      <c r="AI253" s="2" t="s">
        <v>763</v>
      </c>
      <c r="AJ253" s="3" t="s">
        <v>764</v>
      </c>
      <c r="AK253" s="3"/>
      <c r="AL253" s="3"/>
      <c r="AM253" s="4"/>
      <c r="AN253" s="6">
        <v>5.7820000000000003E-2</v>
      </c>
      <c r="AO253" s="17">
        <f t="shared" si="33"/>
        <v>6.4025546983685344E-2</v>
      </c>
      <c r="AP253" s="6"/>
      <c r="AQ253" s="3" t="s">
        <v>83</v>
      </c>
      <c r="AU253" s="21">
        <f t="shared" si="23"/>
        <v>1011.85</v>
      </c>
      <c r="AV253" s="21">
        <f t="shared" si="24"/>
        <v>1120.4470722144936</v>
      </c>
      <c r="AX253" s="24">
        <f t="shared" si="25"/>
        <v>1280111.672</v>
      </c>
      <c r="AY253" s="24">
        <f t="shared" si="26"/>
        <v>1417500</v>
      </c>
    </row>
    <row r="254" spans="1:51" x14ac:dyDescent="0.6">
      <c r="A254" s="2" t="s">
        <v>1123</v>
      </c>
      <c r="B254" s="2" t="s">
        <v>239</v>
      </c>
      <c r="C254" s="3"/>
      <c r="D254" s="3"/>
      <c r="E254" s="3" t="s">
        <v>1138</v>
      </c>
      <c r="F254" s="3" t="s">
        <v>1125</v>
      </c>
      <c r="G254" s="2" t="s">
        <v>741</v>
      </c>
      <c r="H254" s="3" t="s">
        <v>742</v>
      </c>
      <c r="I254" s="3" t="s">
        <v>50</v>
      </c>
      <c r="J254" s="3" t="s">
        <v>161</v>
      </c>
      <c r="K254" s="2" t="s">
        <v>347</v>
      </c>
      <c r="L254" s="2" t="s">
        <v>461</v>
      </c>
      <c r="M254" s="2" t="s">
        <v>760</v>
      </c>
      <c r="N254" s="3" t="s">
        <v>761</v>
      </c>
      <c r="O254" s="3"/>
      <c r="P254" s="3" t="s">
        <v>762</v>
      </c>
      <c r="Q254" s="4">
        <v>20000</v>
      </c>
      <c r="R254" s="11"/>
      <c r="S254" s="5">
        <v>0</v>
      </c>
      <c r="T254" s="6">
        <v>81</v>
      </c>
      <c r="U254" s="5">
        <v>0</v>
      </c>
      <c r="V254" s="14">
        <v>1620000</v>
      </c>
      <c r="W254" s="4">
        <v>162000</v>
      </c>
      <c r="X254" s="3" t="s">
        <v>115</v>
      </c>
      <c r="Y254" s="3" t="s">
        <v>745</v>
      </c>
      <c r="Z254" s="3" t="s">
        <v>466</v>
      </c>
      <c r="AA254" s="3" t="s">
        <v>467</v>
      </c>
      <c r="AB254" s="3" t="s">
        <v>468</v>
      </c>
      <c r="AC254" s="3" t="s">
        <v>248</v>
      </c>
      <c r="AD254" s="3"/>
      <c r="AE254" s="3" t="s">
        <v>751</v>
      </c>
      <c r="AF254" s="3" t="s">
        <v>353</v>
      </c>
      <c r="AG254" s="3" t="s">
        <v>1126</v>
      </c>
      <c r="AH254" s="3" t="s">
        <v>80</v>
      </c>
      <c r="AI254" s="2" t="s">
        <v>1139</v>
      </c>
      <c r="AJ254" s="3" t="s">
        <v>1140</v>
      </c>
      <c r="AK254" s="3"/>
      <c r="AL254" s="3"/>
      <c r="AM254" s="4"/>
      <c r="AN254" s="6">
        <v>5.7820000000000003E-2</v>
      </c>
      <c r="AO254" s="17">
        <f t="shared" si="33"/>
        <v>6.4025546983685344E-2</v>
      </c>
      <c r="AP254" s="6"/>
      <c r="AQ254" s="3" t="s">
        <v>83</v>
      </c>
      <c r="AU254" s="21">
        <f t="shared" si="23"/>
        <v>1156.4000000000001</v>
      </c>
      <c r="AV254" s="21">
        <f t="shared" si="24"/>
        <v>1280.5109396737068</v>
      </c>
      <c r="AX254" s="24">
        <f t="shared" si="25"/>
        <v>1462984.7679999999</v>
      </c>
      <c r="AY254" s="24">
        <f t="shared" si="26"/>
        <v>1619999.9999999998</v>
      </c>
    </row>
    <row r="255" spans="1:51" x14ac:dyDescent="0.6">
      <c r="A255" s="2" t="s">
        <v>1123</v>
      </c>
      <c r="B255" s="2" t="s">
        <v>239</v>
      </c>
      <c r="C255" s="3"/>
      <c r="D255" s="3"/>
      <c r="E255" s="3" t="s">
        <v>750</v>
      </c>
      <c r="F255" s="3" t="s">
        <v>1125</v>
      </c>
      <c r="G255" s="2" t="s">
        <v>741</v>
      </c>
      <c r="H255" s="3" t="s">
        <v>742</v>
      </c>
      <c r="I255" s="3" t="s">
        <v>50</v>
      </c>
      <c r="J255" s="3" t="s">
        <v>161</v>
      </c>
      <c r="K255" s="2" t="s">
        <v>347</v>
      </c>
      <c r="L255" s="2" t="s">
        <v>461</v>
      </c>
      <c r="M255" s="2" t="s">
        <v>1141</v>
      </c>
      <c r="N255" s="3" t="s">
        <v>1142</v>
      </c>
      <c r="O255" s="3"/>
      <c r="P255" s="3" t="s">
        <v>745</v>
      </c>
      <c r="Q255" s="4">
        <v>10000</v>
      </c>
      <c r="R255" s="11"/>
      <c r="S255" s="5">
        <v>0</v>
      </c>
      <c r="T255" s="6">
        <v>112</v>
      </c>
      <c r="U255" s="5">
        <v>0</v>
      </c>
      <c r="V255" s="14">
        <v>1120000</v>
      </c>
      <c r="W255" s="4">
        <v>112000</v>
      </c>
      <c r="X255" s="3" t="s">
        <v>115</v>
      </c>
      <c r="Y255" s="3" t="s">
        <v>745</v>
      </c>
      <c r="Z255" s="3" t="s">
        <v>74</v>
      </c>
      <c r="AA255" s="3" t="s">
        <v>75</v>
      </c>
      <c r="AB255" s="3" t="s">
        <v>230</v>
      </c>
      <c r="AC255" s="3" t="s">
        <v>248</v>
      </c>
      <c r="AD255" s="3"/>
      <c r="AE255" s="3" t="s">
        <v>1143</v>
      </c>
      <c r="AF255" s="3" t="s">
        <v>353</v>
      </c>
      <c r="AG255" s="3" t="s">
        <v>1126</v>
      </c>
      <c r="AH255" s="3" t="s">
        <v>80</v>
      </c>
      <c r="AI255" s="2" t="s">
        <v>752</v>
      </c>
      <c r="AJ255" s="3" t="s">
        <v>753</v>
      </c>
      <c r="AK255" s="3"/>
      <c r="AL255" s="3"/>
      <c r="AM255" s="4"/>
      <c r="AN255" s="6">
        <v>0.08</v>
      </c>
      <c r="AO255" s="17">
        <f t="shared" si="33"/>
        <v>8.8529151384848875E-2</v>
      </c>
      <c r="AP255" s="6"/>
      <c r="AQ255" s="3" t="s">
        <v>83</v>
      </c>
      <c r="AU255" s="21">
        <f t="shared" si="23"/>
        <v>800</v>
      </c>
      <c r="AV255" s="21">
        <f t="shared" si="24"/>
        <v>885.29151384848876</v>
      </c>
      <c r="AX255" s="24">
        <f t="shared" si="25"/>
        <v>1012095.9999999999</v>
      </c>
      <c r="AY255" s="24">
        <f t="shared" si="26"/>
        <v>1120000</v>
      </c>
    </row>
    <row r="256" spans="1:51" x14ac:dyDescent="0.6">
      <c r="A256" s="2" t="s">
        <v>1123</v>
      </c>
      <c r="B256" s="2" t="s">
        <v>239</v>
      </c>
      <c r="C256" s="3"/>
      <c r="D256" s="3"/>
      <c r="E256" s="3" t="s">
        <v>765</v>
      </c>
      <c r="F256" s="3" t="s">
        <v>1125</v>
      </c>
      <c r="G256" s="2" t="s">
        <v>741</v>
      </c>
      <c r="H256" s="3" t="s">
        <v>742</v>
      </c>
      <c r="I256" s="3" t="s">
        <v>50</v>
      </c>
      <c r="J256" s="3" t="s">
        <v>161</v>
      </c>
      <c r="K256" s="2" t="s">
        <v>347</v>
      </c>
      <c r="L256" s="2" t="s">
        <v>461</v>
      </c>
      <c r="M256" s="2" t="s">
        <v>1141</v>
      </c>
      <c r="N256" s="3" t="s">
        <v>1142</v>
      </c>
      <c r="O256" s="3"/>
      <c r="P256" s="3" t="s">
        <v>745</v>
      </c>
      <c r="Q256" s="4">
        <v>5500</v>
      </c>
      <c r="R256" s="11"/>
      <c r="S256" s="5">
        <v>0</v>
      </c>
      <c r="T256" s="6">
        <v>112</v>
      </c>
      <c r="U256" s="5">
        <v>0</v>
      </c>
      <c r="V256" s="14">
        <v>616000</v>
      </c>
      <c r="W256" s="4">
        <v>61600</v>
      </c>
      <c r="X256" s="3" t="s">
        <v>115</v>
      </c>
      <c r="Y256" s="3" t="s">
        <v>745</v>
      </c>
      <c r="Z256" s="3" t="s">
        <v>74</v>
      </c>
      <c r="AA256" s="3" t="s">
        <v>75</v>
      </c>
      <c r="AB256" s="3" t="s">
        <v>230</v>
      </c>
      <c r="AC256" s="3" t="s">
        <v>248</v>
      </c>
      <c r="AD256" s="3"/>
      <c r="AE256" s="3" t="s">
        <v>1144</v>
      </c>
      <c r="AF256" s="3" t="s">
        <v>353</v>
      </c>
      <c r="AG256" s="3" t="s">
        <v>1126</v>
      </c>
      <c r="AH256" s="3" t="s">
        <v>80</v>
      </c>
      <c r="AI256" s="2" t="s">
        <v>766</v>
      </c>
      <c r="AJ256" s="3" t="s">
        <v>767</v>
      </c>
      <c r="AK256" s="3"/>
      <c r="AL256" s="3"/>
      <c r="AM256" s="4"/>
      <c r="AN256" s="6">
        <v>0.08</v>
      </c>
      <c r="AO256" s="17">
        <f t="shared" si="33"/>
        <v>8.8529151384848875E-2</v>
      </c>
      <c r="AP256" s="6"/>
      <c r="AQ256" s="3" t="s">
        <v>83</v>
      </c>
      <c r="AU256" s="21">
        <f t="shared" si="23"/>
        <v>440</v>
      </c>
      <c r="AV256" s="21">
        <f t="shared" si="24"/>
        <v>486.91033261666882</v>
      </c>
      <c r="AX256" s="24">
        <f t="shared" si="25"/>
        <v>556652.79999999993</v>
      </c>
      <c r="AY256" s="24">
        <f t="shared" si="26"/>
        <v>616000</v>
      </c>
    </row>
    <row r="257" spans="1:51" x14ac:dyDescent="0.6">
      <c r="A257" s="2" t="s">
        <v>1123</v>
      </c>
      <c r="B257" s="2" t="s">
        <v>239</v>
      </c>
      <c r="C257" s="3"/>
      <c r="D257" s="3"/>
      <c r="E257" s="3" t="s">
        <v>1145</v>
      </c>
      <c r="F257" s="3" t="s">
        <v>1125</v>
      </c>
      <c r="G257" s="2" t="s">
        <v>741</v>
      </c>
      <c r="H257" s="3" t="s">
        <v>742</v>
      </c>
      <c r="I257" s="3" t="s">
        <v>50</v>
      </c>
      <c r="J257" s="3" t="s">
        <v>161</v>
      </c>
      <c r="K257" s="2" t="s">
        <v>347</v>
      </c>
      <c r="L257" s="2" t="s">
        <v>461</v>
      </c>
      <c r="M257" s="2" t="s">
        <v>1146</v>
      </c>
      <c r="N257" s="3" t="s">
        <v>1147</v>
      </c>
      <c r="O257" s="3"/>
      <c r="P257" s="3" t="s">
        <v>745</v>
      </c>
      <c r="Q257" s="4">
        <v>27000</v>
      </c>
      <c r="R257" s="11"/>
      <c r="S257" s="5">
        <v>0</v>
      </c>
      <c r="T257" s="6">
        <v>35</v>
      </c>
      <c r="U257" s="5">
        <v>0</v>
      </c>
      <c r="V257" s="14">
        <v>945000</v>
      </c>
      <c r="W257" s="4">
        <v>94500</v>
      </c>
      <c r="X257" s="3" t="s">
        <v>115</v>
      </c>
      <c r="Y257" s="3" t="s">
        <v>745</v>
      </c>
      <c r="Z257" s="3" t="s">
        <v>88</v>
      </c>
      <c r="AA257" s="3" t="s">
        <v>89</v>
      </c>
      <c r="AB257" s="3" t="s">
        <v>90</v>
      </c>
      <c r="AC257" s="3" t="s">
        <v>248</v>
      </c>
      <c r="AD257" s="3"/>
      <c r="AE257" s="3" t="s">
        <v>1148</v>
      </c>
      <c r="AF257" s="3" t="s">
        <v>353</v>
      </c>
      <c r="AG257" s="3" t="s">
        <v>1126</v>
      </c>
      <c r="AH257" s="3" t="s">
        <v>80</v>
      </c>
      <c r="AI257" s="2" t="s">
        <v>1149</v>
      </c>
      <c r="AJ257" s="3" t="s">
        <v>1150</v>
      </c>
      <c r="AK257" s="3"/>
      <c r="AL257" s="3"/>
      <c r="AM257" s="4"/>
      <c r="AN257" s="6">
        <v>0.02</v>
      </c>
      <c r="AO257" s="17">
        <f t="shared" si="33"/>
        <v>2.7665359807765275E-2</v>
      </c>
      <c r="AP257" s="6"/>
      <c r="AQ257" s="3" t="s">
        <v>83</v>
      </c>
      <c r="AU257" s="21">
        <f t="shared" si="23"/>
        <v>540</v>
      </c>
      <c r="AV257" s="21">
        <f t="shared" si="24"/>
        <v>746.96471480966238</v>
      </c>
      <c r="AX257" s="24">
        <f t="shared" si="25"/>
        <v>683164.79999999993</v>
      </c>
      <c r="AY257" s="24">
        <f t="shared" si="26"/>
        <v>945000</v>
      </c>
    </row>
    <row r="258" spans="1:51" x14ac:dyDescent="0.6">
      <c r="A258" s="2" t="s">
        <v>1151</v>
      </c>
      <c r="B258" s="2" t="s">
        <v>45</v>
      </c>
      <c r="C258" s="3"/>
      <c r="D258" s="3"/>
      <c r="E258" s="3" t="s">
        <v>608</v>
      </c>
      <c r="F258" s="3" t="s">
        <v>1152</v>
      </c>
      <c r="G258" s="2" t="s">
        <v>589</v>
      </c>
      <c r="H258" s="3" t="s">
        <v>590</v>
      </c>
      <c r="I258" s="3" t="s">
        <v>50</v>
      </c>
      <c r="J258" s="3" t="s">
        <v>109</v>
      </c>
      <c r="K258" s="2" t="s">
        <v>110</v>
      </c>
      <c r="L258" s="2" t="s">
        <v>110</v>
      </c>
      <c r="M258" s="2" t="s">
        <v>150</v>
      </c>
      <c r="N258" s="3" t="s">
        <v>151</v>
      </c>
      <c r="O258" s="3" t="s">
        <v>152</v>
      </c>
      <c r="P258" s="3" t="s">
        <v>153</v>
      </c>
      <c r="Q258" s="4">
        <v>128000</v>
      </c>
      <c r="R258" s="11" t="s">
        <v>56</v>
      </c>
      <c r="S258" s="5">
        <v>1291.3</v>
      </c>
      <c r="T258" s="6">
        <v>2.7E-2</v>
      </c>
      <c r="U258" s="5">
        <v>3456</v>
      </c>
      <c r="V258" s="4">
        <v>4462733</v>
      </c>
      <c r="W258" s="4"/>
      <c r="X258" s="3" t="s">
        <v>115</v>
      </c>
      <c r="Y258" s="3" t="s">
        <v>116</v>
      </c>
      <c r="Z258" s="3" t="s">
        <v>74</v>
      </c>
      <c r="AA258" s="3" t="s">
        <v>148</v>
      </c>
      <c r="AB258" s="3" t="s">
        <v>154</v>
      </c>
      <c r="AC258" s="3" t="s">
        <v>58</v>
      </c>
      <c r="AD258" s="3" t="s">
        <v>993</v>
      </c>
      <c r="AE258" s="3"/>
      <c r="AF258" s="3" t="s">
        <v>119</v>
      </c>
      <c r="AG258" s="3" t="s">
        <v>1153</v>
      </c>
      <c r="AH258" s="3" t="s">
        <v>80</v>
      </c>
      <c r="AI258" s="2" t="s">
        <v>613</v>
      </c>
      <c r="AJ258" s="3" t="s">
        <v>614</v>
      </c>
      <c r="AK258" s="3"/>
      <c r="AL258" s="3"/>
      <c r="AM258" s="4"/>
      <c r="AN258" s="6">
        <v>2.4E-2</v>
      </c>
      <c r="AO258" s="6">
        <f t="shared" ref="AO258:AO292" si="34">T258</f>
        <v>2.7E-2</v>
      </c>
      <c r="AP258" s="6"/>
      <c r="AQ258" s="3" t="s">
        <v>135</v>
      </c>
      <c r="AU258" s="21">
        <f t="shared" si="23"/>
        <v>3072</v>
      </c>
      <c r="AV258" s="21">
        <f t="shared" si="24"/>
        <v>3456</v>
      </c>
      <c r="AX258" s="24">
        <f t="shared" si="25"/>
        <v>3886448.6399999997</v>
      </c>
      <c r="AY258" s="24">
        <f t="shared" si="26"/>
        <v>4372254.7199999997</v>
      </c>
    </row>
    <row r="259" spans="1:51" x14ac:dyDescent="0.6">
      <c r="A259" s="2" t="s">
        <v>694</v>
      </c>
      <c r="B259" s="2" t="s">
        <v>45</v>
      </c>
      <c r="C259" s="3"/>
      <c r="D259" s="3"/>
      <c r="E259" s="3" t="s">
        <v>823</v>
      </c>
      <c r="F259" s="3" t="s">
        <v>1154</v>
      </c>
      <c r="G259" s="2" t="s">
        <v>224</v>
      </c>
      <c r="H259" s="3" t="s">
        <v>225</v>
      </c>
      <c r="I259" s="3" t="s">
        <v>50</v>
      </c>
      <c r="J259" s="3" t="s">
        <v>161</v>
      </c>
      <c r="K259" s="2" t="s">
        <v>110</v>
      </c>
      <c r="L259" s="2" t="s">
        <v>110</v>
      </c>
      <c r="M259" s="2" t="s">
        <v>1155</v>
      </c>
      <c r="N259" s="3" t="s">
        <v>1156</v>
      </c>
      <c r="O259" s="3" t="s">
        <v>1157</v>
      </c>
      <c r="P259" s="3" t="s">
        <v>1158</v>
      </c>
      <c r="Q259" s="4">
        <v>9000</v>
      </c>
      <c r="R259" s="11" t="s">
        <v>56</v>
      </c>
      <c r="S259" s="5">
        <v>1289.7</v>
      </c>
      <c r="T259" s="6">
        <v>4.5999999999999999E-2</v>
      </c>
      <c r="U259" s="5">
        <v>414</v>
      </c>
      <c r="V259" s="4">
        <v>533936</v>
      </c>
      <c r="W259" s="4"/>
      <c r="X259" s="3" t="s">
        <v>115</v>
      </c>
      <c r="Y259" s="3" t="s">
        <v>225</v>
      </c>
      <c r="Z259" s="3" t="s">
        <v>74</v>
      </c>
      <c r="AA259" s="3" t="s">
        <v>148</v>
      </c>
      <c r="AB259" s="3" t="s">
        <v>507</v>
      </c>
      <c r="AC259" s="3" t="s">
        <v>58</v>
      </c>
      <c r="AD259" s="3" t="s">
        <v>1159</v>
      </c>
      <c r="AE259" s="3"/>
      <c r="AF259" s="3" t="s">
        <v>119</v>
      </c>
      <c r="AG259" s="3" t="s">
        <v>1160</v>
      </c>
      <c r="AH259" s="3" t="s">
        <v>80</v>
      </c>
      <c r="AI259" s="2" t="s">
        <v>824</v>
      </c>
      <c r="AJ259" s="3" t="s">
        <v>825</v>
      </c>
      <c r="AK259" s="3"/>
      <c r="AL259" s="3"/>
      <c r="AM259" s="4"/>
      <c r="AN259" s="6">
        <v>0.03</v>
      </c>
      <c r="AO259" s="6">
        <f t="shared" si="34"/>
        <v>4.5999999999999999E-2</v>
      </c>
      <c r="AP259" s="6"/>
      <c r="AQ259" s="3" t="s">
        <v>83</v>
      </c>
      <c r="AU259" s="21">
        <f t="shared" si="23"/>
        <v>270</v>
      </c>
      <c r="AV259" s="21">
        <f t="shared" si="24"/>
        <v>414</v>
      </c>
      <c r="AX259" s="24">
        <f t="shared" si="25"/>
        <v>341582.39999999997</v>
      </c>
      <c r="AY259" s="24">
        <f t="shared" si="26"/>
        <v>523759.67999999993</v>
      </c>
    </row>
    <row r="260" spans="1:51" x14ac:dyDescent="0.6">
      <c r="A260" s="2" t="s">
        <v>1161</v>
      </c>
      <c r="B260" s="2" t="s">
        <v>45</v>
      </c>
      <c r="C260" s="3"/>
      <c r="D260" s="3"/>
      <c r="E260" s="3" t="s">
        <v>1162</v>
      </c>
      <c r="F260" s="3" t="s">
        <v>1163</v>
      </c>
      <c r="G260" s="2" t="s">
        <v>242</v>
      </c>
      <c r="H260" s="3" t="s">
        <v>243</v>
      </c>
      <c r="I260" s="3" t="s">
        <v>50</v>
      </c>
      <c r="J260" s="3" t="s">
        <v>161</v>
      </c>
      <c r="K260" s="2" t="s">
        <v>244</v>
      </c>
      <c r="L260" s="2" t="s">
        <v>244</v>
      </c>
      <c r="M260" s="2" t="s">
        <v>256</v>
      </c>
      <c r="N260" s="3" t="s">
        <v>257</v>
      </c>
      <c r="O260" s="3" t="s">
        <v>258</v>
      </c>
      <c r="P260" s="3" t="s">
        <v>258</v>
      </c>
      <c r="Q260" s="4">
        <v>4000</v>
      </c>
      <c r="R260" s="11" t="s">
        <v>56</v>
      </c>
      <c r="S260" s="5">
        <v>1286</v>
      </c>
      <c r="T260" s="6">
        <v>6.3E-2</v>
      </c>
      <c r="U260" s="5">
        <v>252</v>
      </c>
      <c r="V260" s="4">
        <v>324072</v>
      </c>
      <c r="W260" s="4"/>
      <c r="X260" s="3" t="s">
        <v>115</v>
      </c>
      <c r="Y260" s="3" t="s">
        <v>243</v>
      </c>
      <c r="Z260" s="3" t="s">
        <v>88</v>
      </c>
      <c r="AA260" s="3" t="s">
        <v>89</v>
      </c>
      <c r="AB260" s="3" t="s">
        <v>259</v>
      </c>
      <c r="AC260" s="3" t="s">
        <v>58</v>
      </c>
      <c r="AD260" s="3"/>
      <c r="AE260" s="3"/>
      <c r="AF260" s="3" t="s">
        <v>251</v>
      </c>
      <c r="AG260" s="3" t="s">
        <v>1164</v>
      </c>
      <c r="AH260" s="3" t="s">
        <v>80</v>
      </c>
      <c r="AI260" s="2" t="s">
        <v>1165</v>
      </c>
      <c r="AJ260" s="3" t="s">
        <v>1166</v>
      </c>
      <c r="AK260" s="3"/>
      <c r="AL260" s="3"/>
      <c r="AM260" s="4"/>
      <c r="AN260" s="6">
        <v>5.8000000000000003E-2</v>
      </c>
      <c r="AO260" s="6">
        <f t="shared" si="34"/>
        <v>6.3E-2</v>
      </c>
      <c r="AP260" s="6"/>
      <c r="AQ260" s="3" t="s">
        <v>123</v>
      </c>
      <c r="AU260" s="21">
        <f t="shared" ref="AU260:AU323" si="35">AN260*Q260</f>
        <v>232</v>
      </c>
      <c r="AV260" s="21">
        <f t="shared" ref="AV260:AV323" si="36">AO260*Q260</f>
        <v>252</v>
      </c>
      <c r="AX260" s="24">
        <f t="shared" ref="AX260:AX323" si="37">AU260*$AR$1</f>
        <v>293507.83999999997</v>
      </c>
      <c r="AY260" s="24">
        <f t="shared" ref="AY260:AY323" si="38">AV260*$AR$1</f>
        <v>318810.23999999999</v>
      </c>
    </row>
    <row r="261" spans="1:51" x14ac:dyDescent="0.6">
      <c r="A261" s="2" t="s">
        <v>1161</v>
      </c>
      <c r="B261" s="2" t="s">
        <v>45</v>
      </c>
      <c r="C261" s="3"/>
      <c r="D261" s="3"/>
      <c r="E261" s="3" t="s">
        <v>931</v>
      </c>
      <c r="F261" s="3" t="s">
        <v>1163</v>
      </c>
      <c r="G261" s="2" t="s">
        <v>242</v>
      </c>
      <c r="H261" s="3" t="s">
        <v>243</v>
      </c>
      <c r="I261" s="3" t="s">
        <v>50</v>
      </c>
      <c r="J261" s="3" t="s">
        <v>161</v>
      </c>
      <c r="K261" s="2" t="s">
        <v>244</v>
      </c>
      <c r="L261" s="2" t="s">
        <v>244</v>
      </c>
      <c r="M261" s="2" t="s">
        <v>919</v>
      </c>
      <c r="N261" s="3" t="s">
        <v>920</v>
      </c>
      <c r="O261" s="3" t="s">
        <v>921</v>
      </c>
      <c r="P261" s="3" t="s">
        <v>922</v>
      </c>
      <c r="Q261" s="4">
        <v>28000</v>
      </c>
      <c r="R261" s="11" t="s">
        <v>56</v>
      </c>
      <c r="S261" s="5">
        <v>1286</v>
      </c>
      <c r="T261" s="6">
        <v>3.6999999999999998E-2</v>
      </c>
      <c r="U261" s="5">
        <v>1036</v>
      </c>
      <c r="V261" s="4">
        <v>1332296</v>
      </c>
      <c r="W261" s="4"/>
      <c r="X261" s="3" t="s">
        <v>115</v>
      </c>
      <c r="Y261" s="3" t="s">
        <v>243</v>
      </c>
      <c r="Z261" s="3" t="s">
        <v>88</v>
      </c>
      <c r="AA261" s="3" t="s">
        <v>117</v>
      </c>
      <c r="AB261" s="3" t="s">
        <v>90</v>
      </c>
      <c r="AC261" s="3" t="s">
        <v>58</v>
      </c>
      <c r="AD261" s="3"/>
      <c r="AE261" s="3"/>
      <c r="AF261" s="3" t="s">
        <v>251</v>
      </c>
      <c r="AG261" s="3" t="s">
        <v>1164</v>
      </c>
      <c r="AH261" s="3" t="s">
        <v>80</v>
      </c>
      <c r="AI261" s="2" t="s">
        <v>932</v>
      </c>
      <c r="AJ261" s="3" t="s">
        <v>933</v>
      </c>
      <c r="AK261" s="3"/>
      <c r="AL261" s="3"/>
      <c r="AM261" s="4"/>
      <c r="AN261" s="6">
        <v>1.7999999999999999E-2</v>
      </c>
      <c r="AO261" s="6">
        <f t="shared" si="34"/>
        <v>3.6999999999999998E-2</v>
      </c>
      <c r="AP261" s="6"/>
      <c r="AQ261" s="3" t="s">
        <v>83</v>
      </c>
      <c r="AU261" s="21">
        <f t="shared" si="35"/>
        <v>503.99999999999994</v>
      </c>
      <c r="AV261" s="21">
        <f t="shared" si="36"/>
        <v>1036</v>
      </c>
      <c r="AX261" s="24">
        <f t="shared" si="37"/>
        <v>637620.47999999986</v>
      </c>
      <c r="AY261" s="24">
        <f t="shared" si="38"/>
        <v>1310664.3199999998</v>
      </c>
    </row>
    <row r="262" spans="1:51" x14ac:dyDescent="0.6">
      <c r="A262" s="2" t="s">
        <v>1161</v>
      </c>
      <c r="B262" s="2" t="s">
        <v>45</v>
      </c>
      <c r="C262" s="3"/>
      <c r="D262" s="3"/>
      <c r="E262" s="3" t="s">
        <v>1167</v>
      </c>
      <c r="F262" s="3" t="s">
        <v>1163</v>
      </c>
      <c r="G262" s="2" t="s">
        <v>242</v>
      </c>
      <c r="H262" s="3" t="s">
        <v>243</v>
      </c>
      <c r="I262" s="3" t="s">
        <v>50</v>
      </c>
      <c r="J262" s="3" t="s">
        <v>161</v>
      </c>
      <c r="K262" s="2" t="s">
        <v>244</v>
      </c>
      <c r="L262" s="2" t="s">
        <v>244</v>
      </c>
      <c r="M262" s="2" t="s">
        <v>919</v>
      </c>
      <c r="N262" s="3" t="s">
        <v>920</v>
      </c>
      <c r="O262" s="3" t="s">
        <v>921</v>
      </c>
      <c r="P262" s="3" t="s">
        <v>922</v>
      </c>
      <c r="Q262" s="4">
        <v>30000</v>
      </c>
      <c r="R262" s="11" t="s">
        <v>56</v>
      </c>
      <c r="S262" s="5">
        <v>1286</v>
      </c>
      <c r="T262" s="6">
        <v>3.6999999999999998E-2</v>
      </c>
      <c r="U262" s="5">
        <v>1110</v>
      </c>
      <c r="V262" s="4">
        <v>1427460</v>
      </c>
      <c r="W262" s="4"/>
      <c r="X262" s="3" t="s">
        <v>115</v>
      </c>
      <c r="Y262" s="3" t="s">
        <v>243</v>
      </c>
      <c r="Z262" s="3" t="s">
        <v>88</v>
      </c>
      <c r="AA262" s="3" t="s">
        <v>117</v>
      </c>
      <c r="AB262" s="3" t="s">
        <v>90</v>
      </c>
      <c r="AC262" s="3" t="s">
        <v>58</v>
      </c>
      <c r="AD262" s="3"/>
      <c r="AE262" s="3"/>
      <c r="AF262" s="3" t="s">
        <v>251</v>
      </c>
      <c r="AG262" s="3" t="s">
        <v>1164</v>
      </c>
      <c r="AH262" s="3" t="s">
        <v>80</v>
      </c>
      <c r="AI262" s="2" t="s">
        <v>1168</v>
      </c>
      <c r="AJ262" s="3" t="s">
        <v>1169</v>
      </c>
      <c r="AK262" s="3"/>
      <c r="AL262" s="3"/>
      <c r="AM262" s="4"/>
      <c r="AN262" s="6">
        <v>1.7999999999999999E-2</v>
      </c>
      <c r="AO262" s="6">
        <f t="shared" si="34"/>
        <v>3.6999999999999998E-2</v>
      </c>
      <c r="AP262" s="6"/>
      <c r="AQ262" s="3" t="s">
        <v>83</v>
      </c>
      <c r="AU262" s="21">
        <f t="shared" si="35"/>
        <v>540</v>
      </c>
      <c r="AV262" s="21">
        <f t="shared" si="36"/>
        <v>1110</v>
      </c>
      <c r="AX262" s="24">
        <f t="shared" si="37"/>
        <v>683164.79999999993</v>
      </c>
      <c r="AY262" s="24">
        <f t="shared" si="38"/>
        <v>1404283.2</v>
      </c>
    </row>
    <row r="263" spans="1:51" x14ac:dyDescent="0.6">
      <c r="A263" s="2" t="s">
        <v>1161</v>
      </c>
      <c r="B263" s="2" t="s">
        <v>45</v>
      </c>
      <c r="C263" s="3"/>
      <c r="D263" s="3"/>
      <c r="E263" s="3" t="s">
        <v>1170</v>
      </c>
      <c r="F263" s="3" t="s">
        <v>1163</v>
      </c>
      <c r="G263" s="2" t="s">
        <v>242</v>
      </c>
      <c r="H263" s="3" t="s">
        <v>243</v>
      </c>
      <c r="I263" s="3" t="s">
        <v>50</v>
      </c>
      <c r="J263" s="3" t="s">
        <v>161</v>
      </c>
      <c r="K263" s="2" t="s">
        <v>244</v>
      </c>
      <c r="L263" s="2" t="s">
        <v>244</v>
      </c>
      <c r="M263" s="2" t="s">
        <v>919</v>
      </c>
      <c r="N263" s="3" t="s">
        <v>920</v>
      </c>
      <c r="O263" s="3" t="s">
        <v>921</v>
      </c>
      <c r="P263" s="3" t="s">
        <v>922</v>
      </c>
      <c r="Q263" s="4">
        <v>45000</v>
      </c>
      <c r="R263" s="11" t="s">
        <v>56</v>
      </c>
      <c r="S263" s="5">
        <v>1286</v>
      </c>
      <c r="T263" s="6">
        <v>3.6999999999999998E-2</v>
      </c>
      <c r="U263" s="5">
        <v>1665</v>
      </c>
      <c r="V263" s="4">
        <v>2141190</v>
      </c>
      <c r="W263" s="4"/>
      <c r="X263" s="3" t="s">
        <v>115</v>
      </c>
      <c r="Y263" s="3" t="s">
        <v>243</v>
      </c>
      <c r="Z263" s="3" t="s">
        <v>88</v>
      </c>
      <c r="AA263" s="3" t="s">
        <v>117</v>
      </c>
      <c r="AB263" s="3" t="s">
        <v>90</v>
      </c>
      <c r="AC263" s="3" t="s">
        <v>58</v>
      </c>
      <c r="AD263" s="3"/>
      <c r="AE263" s="3" t="s">
        <v>192</v>
      </c>
      <c r="AF263" s="3" t="s">
        <v>251</v>
      </c>
      <c r="AG263" s="3" t="s">
        <v>1164</v>
      </c>
      <c r="AH263" s="3" t="s">
        <v>80</v>
      </c>
      <c r="AI263" s="2" t="s">
        <v>1171</v>
      </c>
      <c r="AJ263" s="3" t="s">
        <v>1172</v>
      </c>
      <c r="AK263" s="3"/>
      <c r="AL263" s="3"/>
      <c r="AM263" s="4"/>
      <c r="AN263" s="6">
        <v>1.7999999999999999E-2</v>
      </c>
      <c r="AO263" s="6">
        <f t="shared" si="34"/>
        <v>3.6999999999999998E-2</v>
      </c>
      <c r="AP263" s="6"/>
      <c r="AQ263" s="3" t="s">
        <v>83</v>
      </c>
      <c r="AU263" s="21">
        <f t="shared" si="35"/>
        <v>809.99999999999989</v>
      </c>
      <c r="AV263" s="21">
        <f t="shared" si="36"/>
        <v>1665</v>
      </c>
      <c r="AX263" s="24">
        <f t="shared" si="37"/>
        <v>1024747.1999999997</v>
      </c>
      <c r="AY263" s="24">
        <f t="shared" si="38"/>
        <v>2106424.7999999998</v>
      </c>
    </row>
    <row r="264" spans="1:51" x14ac:dyDescent="0.6">
      <c r="A264" s="2" t="s">
        <v>1161</v>
      </c>
      <c r="B264" s="2" t="s">
        <v>45</v>
      </c>
      <c r="C264" s="3"/>
      <c r="D264" s="3"/>
      <c r="E264" s="3" t="s">
        <v>1173</v>
      </c>
      <c r="F264" s="3" t="s">
        <v>1163</v>
      </c>
      <c r="G264" s="2" t="s">
        <v>242</v>
      </c>
      <c r="H264" s="3" t="s">
        <v>243</v>
      </c>
      <c r="I264" s="3" t="s">
        <v>50</v>
      </c>
      <c r="J264" s="3" t="s">
        <v>161</v>
      </c>
      <c r="K264" s="2" t="s">
        <v>244</v>
      </c>
      <c r="L264" s="2" t="s">
        <v>244</v>
      </c>
      <c r="M264" s="2" t="s">
        <v>919</v>
      </c>
      <c r="N264" s="3" t="s">
        <v>920</v>
      </c>
      <c r="O264" s="3" t="s">
        <v>921</v>
      </c>
      <c r="P264" s="3" t="s">
        <v>922</v>
      </c>
      <c r="Q264" s="4">
        <v>2000</v>
      </c>
      <c r="R264" s="11" t="s">
        <v>56</v>
      </c>
      <c r="S264" s="5">
        <v>1286</v>
      </c>
      <c r="T264" s="6">
        <v>3.6999999999999998E-2</v>
      </c>
      <c r="U264" s="5">
        <v>74</v>
      </c>
      <c r="V264" s="4">
        <v>95164</v>
      </c>
      <c r="W264" s="4"/>
      <c r="X264" s="3" t="s">
        <v>115</v>
      </c>
      <c r="Y264" s="3" t="s">
        <v>243</v>
      </c>
      <c r="Z264" s="3" t="s">
        <v>88</v>
      </c>
      <c r="AA264" s="3" t="s">
        <v>117</v>
      </c>
      <c r="AB264" s="3" t="s">
        <v>90</v>
      </c>
      <c r="AC264" s="3" t="s">
        <v>58</v>
      </c>
      <c r="AD264" s="3"/>
      <c r="AE264" s="3" t="s">
        <v>192</v>
      </c>
      <c r="AF264" s="3" t="s">
        <v>251</v>
      </c>
      <c r="AG264" s="3" t="s">
        <v>1164</v>
      </c>
      <c r="AH264" s="3" t="s">
        <v>80</v>
      </c>
      <c r="AI264" s="2" t="s">
        <v>1174</v>
      </c>
      <c r="AJ264" s="3" t="s">
        <v>1175</v>
      </c>
      <c r="AK264" s="3"/>
      <c r="AL264" s="3"/>
      <c r="AM264" s="4"/>
      <c r="AN264" s="6">
        <v>1.7999999999999999E-2</v>
      </c>
      <c r="AO264" s="6">
        <f t="shared" si="34"/>
        <v>3.6999999999999998E-2</v>
      </c>
      <c r="AP264" s="6"/>
      <c r="AQ264" s="3" t="s">
        <v>83</v>
      </c>
      <c r="AU264" s="21">
        <f t="shared" si="35"/>
        <v>36</v>
      </c>
      <c r="AV264" s="21">
        <f t="shared" si="36"/>
        <v>74</v>
      </c>
      <c r="AX264" s="24">
        <f t="shared" si="37"/>
        <v>45544.319999999992</v>
      </c>
      <c r="AY264" s="24">
        <f t="shared" si="38"/>
        <v>93618.87999999999</v>
      </c>
    </row>
    <row r="265" spans="1:51" x14ac:dyDescent="0.6">
      <c r="A265" s="2" t="s">
        <v>1161</v>
      </c>
      <c r="B265" s="2" t="s">
        <v>45</v>
      </c>
      <c r="C265" s="3"/>
      <c r="D265" s="3"/>
      <c r="E265" s="3" t="s">
        <v>1176</v>
      </c>
      <c r="F265" s="3" t="s">
        <v>1163</v>
      </c>
      <c r="G265" s="2" t="s">
        <v>242</v>
      </c>
      <c r="H265" s="3" t="s">
        <v>243</v>
      </c>
      <c r="I265" s="3" t="s">
        <v>50</v>
      </c>
      <c r="J265" s="3" t="s">
        <v>161</v>
      </c>
      <c r="K265" s="2" t="s">
        <v>244</v>
      </c>
      <c r="L265" s="2" t="s">
        <v>244</v>
      </c>
      <c r="M265" s="2" t="s">
        <v>287</v>
      </c>
      <c r="N265" s="3" t="s">
        <v>288</v>
      </c>
      <c r="O265" s="3" t="s">
        <v>289</v>
      </c>
      <c r="P265" s="3" t="s">
        <v>290</v>
      </c>
      <c r="Q265" s="4">
        <v>45000</v>
      </c>
      <c r="R265" s="11" t="s">
        <v>56</v>
      </c>
      <c r="S265" s="5">
        <v>1286</v>
      </c>
      <c r="T265" s="6">
        <v>3.5889999999999998E-2</v>
      </c>
      <c r="U265" s="5">
        <v>1615.05</v>
      </c>
      <c r="V265" s="4">
        <v>2076954</v>
      </c>
      <c r="W265" s="4"/>
      <c r="X265" s="3" t="s">
        <v>115</v>
      </c>
      <c r="Y265" s="3" t="s">
        <v>243</v>
      </c>
      <c r="Z265" s="3" t="s">
        <v>88</v>
      </c>
      <c r="AA265" s="3" t="s">
        <v>117</v>
      </c>
      <c r="AB265" s="3" t="s">
        <v>90</v>
      </c>
      <c r="AC265" s="3" t="s">
        <v>58</v>
      </c>
      <c r="AD265" s="3"/>
      <c r="AE265" s="3" t="s">
        <v>192</v>
      </c>
      <c r="AF265" s="3" t="s">
        <v>251</v>
      </c>
      <c r="AG265" s="3" t="s">
        <v>1164</v>
      </c>
      <c r="AH265" s="3" t="s">
        <v>80</v>
      </c>
      <c r="AI265" s="2" t="s">
        <v>1177</v>
      </c>
      <c r="AJ265" s="3" t="s">
        <v>1178</v>
      </c>
      <c r="AK265" s="3"/>
      <c r="AL265" s="3"/>
      <c r="AM265" s="4"/>
      <c r="AN265" s="6">
        <v>1.7999999999999999E-2</v>
      </c>
      <c r="AO265" s="6">
        <f t="shared" si="34"/>
        <v>3.5889999999999998E-2</v>
      </c>
      <c r="AP265" s="6"/>
      <c r="AQ265" s="3" t="s">
        <v>83</v>
      </c>
      <c r="AU265" s="21">
        <f t="shared" si="35"/>
        <v>809.99999999999989</v>
      </c>
      <c r="AV265" s="21">
        <f t="shared" si="36"/>
        <v>1615.05</v>
      </c>
      <c r="AX265" s="24">
        <f t="shared" si="37"/>
        <v>1024747.1999999997</v>
      </c>
      <c r="AY265" s="24">
        <f t="shared" si="38"/>
        <v>2043232.0559999999</v>
      </c>
    </row>
    <row r="266" spans="1:51" x14ac:dyDescent="0.6">
      <c r="A266" s="2" t="s">
        <v>1161</v>
      </c>
      <c r="B266" s="2" t="s">
        <v>45</v>
      </c>
      <c r="C266" s="3"/>
      <c r="D266" s="3"/>
      <c r="E266" s="3" t="s">
        <v>1179</v>
      </c>
      <c r="F266" s="3" t="s">
        <v>1163</v>
      </c>
      <c r="G266" s="2" t="s">
        <v>242</v>
      </c>
      <c r="H266" s="3" t="s">
        <v>243</v>
      </c>
      <c r="I266" s="3" t="s">
        <v>50</v>
      </c>
      <c r="J266" s="3" t="s">
        <v>161</v>
      </c>
      <c r="K266" s="2" t="s">
        <v>244</v>
      </c>
      <c r="L266" s="2" t="s">
        <v>244</v>
      </c>
      <c r="M266" s="2" t="s">
        <v>287</v>
      </c>
      <c r="N266" s="3" t="s">
        <v>288</v>
      </c>
      <c r="O266" s="3" t="s">
        <v>289</v>
      </c>
      <c r="P266" s="3" t="s">
        <v>290</v>
      </c>
      <c r="Q266" s="4">
        <v>30000</v>
      </c>
      <c r="R266" s="11" t="s">
        <v>56</v>
      </c>
      <c r="S266" s="5">
        <v>1286</v>
      </c>
      <c r="T266" s="6">
        <v>3.5889999999999998E-2</v>
      </c>
      <c r="U266" s="5">
        <v>1076.7</v>
      </c>
      <c r="V266" s="4">
        <v>1384636</v>
      </c>
      <c r="W266" s="4"/>
      <c r="X266" s="3" t="s">
        <v>115</v>
      </c>
      <c r="Y266" s="3" t="s">
        <v>243</v>
      </c>
      <c r="Z266" s="3" t="s">
        <v>88</v>
      </c>
      <c r="AA266" s="3" t="s">
        <v>117</v>
      </c>
      <c r="AB266" s="3" t="s">
        <v>90</v>
      </c>
      <c r="AC266" s="3" t="s">
        <v>58</v>
      </c>
      <c r="AD266" s="3"/>
      <c r="AE266" s="3" t="s">
        <v>192</v>
      </c>
      <c r="AF266" s="3" t="s">
        <v>251</v>
      </c>
      <c r="AG266" s="3" t="s">
        <v>1164</v>
      </c>
      <c r="AH266" s="3" t="s">
        <v>80</v>
      </c>
      <c r="AI266" s="2" t="s">
        <v>1180</v>
      </c>
      <c r="AJ266" s="3" t="s">
        <v>1181</v>
      </c>
      <c r="AK266" s="3"/>
      <c r="AL266" s="3"/>
      <c r="AM266" s="4"/>
      <c r="AN266" s="6">
        <v>1.7999999999999999E-2</v>
      </c>
      <c r="AO266" s="6">
        <f t="shared" si="34"/>
        <v>3.5889999999999998E-2</v>
      </c>
      <c r="AP266" s="6"/>
      <c r="AQ266" s="3" t="s">
        <v>83</v>
      </c>
      <c r="AU266" s="21">
        <f t="shared" si="35"/>
        <v>540</v>
      </c>
      <c r="AV266" s="21">
        <f t="shared" si="36"/>
        <v>1076.7</v>
      </c>
      <c r="AX266" s="24">
        <f t="shared" si="37"/>
        <v>683164.79999999993</v>
      </c>
      <c r="AY266" s="24">
        <f t="shared" si="38"/>
        <v>1362154.7039999999</v>
      </c>
    </row>
    <row r="267" spans="1:51" x14ac:dyDescent="0.6">
      <c r="A267" s="2" t="s">
        <v>1161</v>
      </c>
      <c r="B267" s="2" t="s">
        <v>45</v>
      </c>
      <c r="C267" s="3"/>
      <c r="D267" s="3"/>
      <c r="E267" s="3" t="s">
        <v>1182</v>
      </c>
      <c r="F267" s="3" t="s">
        <v>1163</v>
      </c>
      <c r="G267" s="2" t="s">
        <v>242</v>
      </c>
      <c r="H267" s="3" t="s">
        <v>243</v>
      </c>
      <c r="I267" s="3" t="s">
        <v>50</v>
      </c>
      <c r="J267" s="3" t="s">
        <v>161</v>
      </c>
      <c r="K267" s="2" t="s">
        <v>244</v>
      </c>
      <c r="L267" s="2" t="s">
        <v>244</v>
      </c>
      <c r="M267" s="2" t="s">
        <v>382</v>
      </c>
      <c r="N267" s="3" t="s">
        <v>383</v>
      </c>
      <c r="O267" s="3" t="s">
        <v>384</v>
      </c>
      <c r="P267" s="3" t="s">
        <v>385</v>
      </c>
      <c r="Q267" s="4">
        <v>32000</v>
      </c>
      <c r="R267" s="11" t="s">
        <v>56</v>
      </c>
      <c r="S267" s="5">
        <v>1286</v>
      </c>
      <c r="T267" s="6">
        <v>0.08</v>
      </c>
      <c r="U267" s="5">
        <v>2560</v>
      </c>
      <c r="V267" s="4">
        <v>3292160</v>
      </c>
      <c r="W267" s="4"/>
      <c r="X267" s="3" t="s">
        <v>115</v>
      </c>
      <c r="Y267" s="3" t="s">
        <v>243</v>
      </c>
      <c r="Z267" s="3" t="s">
        <v>88</v>
      </c>
      <c r="AA267" s="3" t="s">
        <v>117</v>
      </c>
      <c r="AB267" s="3" t="s">
        <v>386</v>
      </c>
      <c r="AC267" s="3" t="s">
        <v>58</v>
      </c>
      <c r="AD267" s="3"/>
      <c r="AE267" s="3" t="s">
        <v>192</v>
      </c>
      <c r="AF267" s="3" t="s">
        <v>251</v>
      </c>
      <c r="AG267" s="3" t="s">
        <v>1164</v>
      </c>
      <c r="AH267" s="3" t="s">
        <v>80</v>
      </c>
      <c r="AI267" s="2" t="s">
        <v>1183</v>
      </c>
      <c r="AJ267" s="3" t="s">
        <v>1184</v>
      </c>
      <c r="AK267" s="3"/>
      <c r="AL267" s="3"/>
      <c r="AM267" s="4"/>
      <c r="AN267" s="6">
        <v>7.0000000000000007E-2</v>
      </c>
      <c r="AO267" s="6">
        <f t="shared" si="34"/>
        <v>0.08</v>
      </c>
      <c r="AP267" s="6"/>
      <c r="AQ267" s="3" t="s">
        <v>123</v>
      </c>
      <c r="AU267" s="21">
        <f t="shared" si="35"/>
        <v>2240</v>
      </c>
      <c r="AV267" s="21">
        <f t="shared" si="36"/>
        <v>2560</v>
      </c>
      <c r="AX267" s="24">
        <f t="shared" si="37"/>
        <v>2833868.7999999998</v>
      </c>
      <c r="AY267" s="24">
        <f t="shared" si="38"/>
        <v>3238707.1999999997</v>
      </c>
    </row>
    <row r="268" spans="1:51" x14ac:dyDescent="0.6">
      <c r="A268" s="2" t="s">
        <v>1161</v>
      </c>
      <c r="B268" s="2" t="s">
        <v>45</v>
      </c>
      <c r="C268" s="3"/>
      <c r="D268" s="3"/>
      <c r="E268" s="3" t="s">
        <v>1185</v>
      </c>
      <c r="F268" s="3" t="s">
        <v>1163</v>
      </c>
      <c r="G268" s="2" t="s">
        <v>242</v>
      </c>
      <c r="H268" s="3" t="s">
        <v>243</v>
      </c>
      <c r="I268" s="3" t="s">
        <v>50</v>
      </c>
      <c r="J268" s="3" t="s">
        <v>161</v>
      </c>
      <c r="K268" s="2" t="s">
        <v>244</v>
      </c>
      <c r="L268" s="2" t="s">
        <v>244</v>
      </c>
      <c r="M268" s="2" t="s">
        <v>382</v>
      </c>
      <c r="N268" s="3" t="s">
        <v>383</v>
      </c>
      <c r="O268" s="3" t="s">
        <v>384</v>
      </c>
      <c r="P268" s="3" t="s">
        <v>385</v>
      </c>
      <c r="Q268" s="4">
        <v>16000</v>
      </c>
      <c r="R268" s="11" t="s">
        <v>56</v>
      </c>
      <c r="S268" s="5">
        <v>1286</v>
      </c>
      <c r="T268" s="6">
        <v>0.08</v>
      </c>
      <c r="U268" s="5">
        <v>1280</v>
      </c>
      <c r="V268" s="4">
        <v>1646080</v>
      </c>
      <c r="W268" s="4"/>
      <c r="X268" s="3" t="s">
        <v>115</v>
      </c>
      <c r="Y268" s="3" t="s">
        <v>243</v>
      </c>
      <c r="Z268" s="3" t="s">
        <v>88</v>
      </c>
      <c r="AA268" s="3" t="s">
        <v>117</v>
      </c>
      <c r="AB268" s="3" t="s">
        <v>386</v>
      </c>
      <c r="AC268" s="3" t="s">
        <v>58</v>
      </c>
      <c r="AD268" s="3"/>
      <c r="AE268" s="3" t="s">
        <v>192</v>
      </c>
      <c r="AF268" s="3" t="s">
        <v>251</v>
      </c>
      <c r="AG268" s="3" t="s">
        <v>1164</v>
      </c>
      <c r="AH268" s="3" t="s">
        <v>80</v>
      </c>
      <c r="AI268" s="2" t="s">
        <v>1186</v>
      </c>
      <c r="AJ268" s="3" t="s">
        <v>1187</v>
      </c>
      <c r="AK268" s="3"/>
      <c r="AL268" s="3"/>
      <c r="AM268" s="4"/>
      <c r="AN268" s="6">
        <v>7.0000000000000007E-2</v>
      </c>
      <c r="AO268" s="6">
        <f t="shared" si="34"/>
        <v>0.08</v>
      </c>
      <c r="AP268" s="6"/>
      <c r="AQ268" s="3" t="s">
        <v>123</v>
      </c>
      <c r="AU268" s="21">
        <f t="shared" si="35"/>
        <v>1120</v>
      </c>
      <c r="AV268" s="21">
        <f t="shared" si="36"/>
        <v>1280</v>
      </c>
      <c r="AX268" s="24">
        <f t="shared" si="37"/>
        <v>1416934.3999999999</v>
      </c>
      <c r="AY268" s="24">
        <f t="shared" si="38"/>
        <v>1619353.5999999999</v>
      </c>
    </row>
    <row r="269" spans="1:51" x14ac:dyDescent="0.6">
      <c r="A269" s="2" t="s">
        <v>1161</v>
      </c>
      <c r="B269" s="2" t="s">
        <v>45</v>
      </c>
      <c r="C269" s="3"/>
      <c r="D269" s="3"/>
      <c r="E269" s="3" t="s">
        <v>1188</v>
      </c>
      <c r="F269" s="3" t="s">
        <v>1163</v>
      </c>
      <c r="G269" s="2" t="s">
        <v>242</v>
      </c>
      <c r="H269" s="3" t="s">
        <v>243</v>
      </c>
      <c r="I269" s="3" t="s">
        <v>50</v>
      </c>
      <c r="J269" s="3" t="s">
        <v>161</v>
      </c>
      <c r="K269" s="2" t="s">
        <v>244</v>
      </c>
      <c r="L269" s="2" t="s">
        <v>244</v>
      </c>
      <c r="M269" s="2" t="s">
        <v>361</v>
      </c>
      <c r="N269" s="3" t="s">
        <v>362</v>
      </c>
      <c r="O269" s="3" t="s">
        <v>363</v>
      </c>
      <c r="P269" s="3" t="s">
        <v>364</v>
      </c>
      <c r="Q269" s="4">
        <v>8000</v>
      </c>
      <c r="R269" s="11" t="s">
        <v>56</v>
      </c>
      <c r="S269" s="5">
        <v>1286</v>
      </c>
      <c r="T269" s="6">
        <v>0.06</v>
      </c>
      <c r="U269" s="5">
        <v>480</v>
      </c>
      <c r="V269" s="4">
        <v>617280</v>
      </c>
      <c r="W269" s="4"/>
      <c r="X269" s="3" t="s">
        <v>115</v>
      </c>
      <c r="Y269" s="3" t="s">
        <v>243</v>
      </c>
      <c r="Z269" s="3" t="s">
        <v>74</v>
      </c>
      <c r="AA269" s="3" t="s">
        <v>75</v>
      </c>
      <c r="AB269" s="3" t="s">
        <v>365</v>
      </c>
      <c r="AC269" s="3" t="s">
        <v>58</v>
      </c>
      <c r="AD269" s="3"/>
      <c r="AE269" s="3" t="s">
        <v>192</v>
      </c>
      <c r="AF269" s="3" t="s">
        <v>251</v>
      </c>
      <c r="AG269" s="3" t="s">
        <v>1164</v>
      </c>
      <c r="AH269" s="3" t="s">
        <v>80</v>
      </c>
      <c r="AI269" s="2" t="s">
        <v>1189</v>
      </c>
      <c r="AJ269" s="3" t="s">
        <v>1190</v>
      </c>
      <c r="AK269" s="3"/>
      <c r="AL269" s="3"/>
      <c r="AM269" s="4"/>
      <c r="AN269" s="6">
        <v>4.4999999999999998E-2</v>
      </c>
      <c r="AO269" s="6">
        <f t="shared" si="34"/>
        <v>0.06</v>
      </c>
      <c r="AP269" s="6"/>
      <c r="AQ269" s="3" t="s">
        <v>83</v>
      </c>
      <c r="AU269" s="21">
        <f t="shared" si="35"/>
        <v>360</v>
      </c>
      <c r="AV269" s="21">
        <f t="shared" si="36"/>
        <v>480</v>
      </c>
      <c r="AX269" s="24">
        <f t="shared" si="37"/>
        <v>455443.19999999995</v>
      </c>
      <c r="AY269" s="24">
        <f t="shared" si="38"/>
        <v>607257.59999999998</v>
      </c>
    </row>
    <row r="270" spans="1:51" x14ac:dyDescent="0.6">
      <c r="A270" s="2" t="s">
        <v>1161</v>
      </c>
      <c r="B270" s="2" t="s">
        <v>45</v>
      </c>
      <c r="C270" s="3"/>
      <c r="D270" s="3"/>
      <c r="E270" s="3" t="s">
        <v>1191</v>
      </c>
      <c r="F270" s="3" t="s">
        <v>1163</v>
      </c>
      <c r="G270" s="2" t="s">
        <v>242</v>
      </c>
      <c r="H270" s="3" t="s">
        <v>243</v>
      </c>
      <c r="I270" s="3" t="s">
        <v>50</v>
      </c>
      <c r="J270" s="3" t="s">
        <v>161</v>
      </c>
      <c r="K270" s="2" t="s">
        <v>244</v>
      </c>
      <c r="L270" s="2" t="s">
        <v>244</v>
      </c>
      <c r="M270" s="2" t="s">
        <v>361</v>
      </c>
      <c r="N270" s="3" t="s">
        <v>362</v>
      </c>
      <c r="O270" s="3" t="s">
        <v>363</v>
      </c>
      <c r="P270" s="3" t="s">
        <v>364</v>
      </c>
      <c r="Q270" s="4">
        <v>4000</v>
      </c>
      <c r="R270" s="11" t="s">
        <v>56</v>
      </c>
      <c r="S270" s="5">
        <v>1286</v>
      </c>
      <c r="T270" s="6">
        <v>0.06</v>
      </c>
      <c r="U270" s="5">
        <v>240</v>
      </c>
      <c r="V270" s="4">
        <v>308640</v>
      </c>
      <c r="W270" s="4"/>
      <c r="X270" s="3" t="s">
        <v>115</v>
      </c>
      <c r="Y270" s="3" t="s">
        <v>243</v>
      </c>
      <c r="Z270" s="3" t="s">
        <v>74</v>
      </c>
      <c r="AA270" s="3" t="s">
        <v>75</v>
      </c>
      <c r="AB270" s="3" t="s">
        <v>365</v>
      </c>
      <c r="AC270" s="3" t="s">
        <v>58</v>
      </c>
      <c r="AD270" s="3"/>
      <c r="AE270" s="3" t="s">
        <v>192</v>
      </c>
      <c r="AF270" s="3" t="s">
        <v>251</v>
      </c>
      <c r="AG270" s="3" t="s">
        <v>1164</v>
      </c>
      <c r="AH270" s="3" t="s">
        <v>80</v>
      </c>
      <c r="AI270" s="2" t="s">
        <v>1192</v>
      </c>
      <c r="AJ270" s="3" t="s">
        <v>1193</v>
      </c>
      <c r="AK270" s="3"/>
      <c r="AL270" s="3"/>
      <c r="AM270" s="4"/>
      <c r="AN270" s="6">
        <v>4.4999999999999998E-2</v>
      </c>
      <c r="AO270" s="6">
        <f t="shared" si="34"/>
        <v>0.06</v>
      </c>
      <c r="AP270" s="6"/>
      <c r="AQ270" s="3" t="s">
        <v>83</v>
      </c>
      <c r="AU270" s="21">
        <f t="shared" si="35"/>
        <v>180</v>
      </c>
      <c r="AV270" s="21">
        <f t="shared" si="36"/>
        <v>240</v>
      </c>
      <c r="AX270" s="24">
        <f t="shared" si="37"/>
        <v>227721.59999999998</v>
      </c>
      <c r="AY270" s="24">
        <f t="shared" si="38"/>
        <v>303628.79999999999</v>
      </c>
    </row>
    <row r="271" spans="1:51" x14ac:dyDescent="0.6">
      <c r="A271" s="2" t="s">
        <v>1161</v>
      </c>
      <c r="B271" s="2" t="s">
        <v>45</v>
      </c>
      <c r="C271" s="3"/>
      <c r="D271" s="3"/>
      <c r="E271" s="3" t="s">
        <v>1194</v>
      </c>
      <c r="F271" s="3" t="s">
        <v>1163</v>
      </c>
      <c r="G271" s="2" t="s">
        <v>242</v>
      </c>
      <c r="H271" s="3" t="s">
        <v>243</v>
      </c>
      <c r="I271" s="3" t="s">
        <v>50</v>
      </c>
      <c r="J271" s="3" t="s">
        <v>161</v>
      </c>
      <c r="K271" s="2" t="s">
        <v>244</v>
      </c>
      <c r="L271" s="2" t="s">
        <v>244</v>
      </c>
      <c r="M271" s="2" t="s">
        <v>369</v>
      </c>
      <c r="N271" s="3" t="s">
        <v>370</v>
      </c>
      <c r="O271" s="3" t="s">
        <v>371</v>
      </c>
      <c r="P271" s="3" t="s">
        <v>372</v>
      </c>
      <c r="Q271" s="4">
        <v>1200</v>
      </c>
      <c r="R271" s="11" t="s">
        <v>56</v>
      </c>
      <c r="S271" s="5">
        <v>1286</v>
      </c>
      <c r="T271" s="6">
        <v>9.1999999999999998E-2</v>
      </c>
      <c r="U271" s="5">
        <v>110.4</v>
      </c>
      <c r="V271" s="4">
        <v>141974</v>
      </c>
      <c r="W271" s="4"/>
      <c r="X271" s="3" t="s">
        <v>115</v>
      </c>
      <c r="Y271" s="3" t="s">
        <v>243</v>
      </c>
      <c r="Z271" s="3" t="s">
        <v>74</v>
      </c>
      <c r="AA271" s="3" t="s">
        <v>75</v>
      </c>
      <c r="AB271" s="3" t="s">
        <v>331</v>
      </c>
      <c r="AC271" s="3" t="s">
        <v>58</v>
      </c>
      <c r="AD271" s="3"/>
      <c r="AE271" s="3"/>
      <c r="AF271" s="3" t="s">
        <v>251</v>
      </c>
      <c r="AG271" s="3" t="s">
        <v>1164</v>
      </c>
      <c r="AH271" s="3" t="s">
        <v>80</v>
      </c>
      <c r="AI271" s="2" t="s">
        <v>1195</v>
      </c>
      <c r="AJ271" s="3" t="s">
        <v>1196</v>
      </c>
      <c r="AK271" s="3"/>
      <c r="AL271" s="3"/>
      <c r="AM271" s="4"/>
      <c r="AN271" s="6">
        <v>0.08</v>
      </c>
      <c r="AO271" s="6">
        <f t="shared" si="34"/>
        <v>9.1999999999999998E-2</v>
      </c>
      <c r="AP271" s="6"/>
      <c r="AQ271" s="3" t="s">
        <v>83</v>
      </c>
      <c r="AU271" s="21">
        <f t="shared" si="35"/>
        <v>96</v>
      </c>
      <c r="AV271" s="21">
        <f t="shared" si="36"/>
        <v>110.39999999999999</v>
      </c>
      <c r="AX271" s="24">
        <f t="shared" si="37"/>
        <v>121451.51999999999</v>
      </c>
      <c r="AY271" s="24">
        <f t="shared" si="38"/>
        <v>139669.24799999996</v>
      </c>
    </row>
    <row r="272" spans="1:51" x14ac:dyDescent="0.6">
      <c r="A272" s="2" t="s">
        <v>1161</v>
      </c>
      <c r="B272" s="2" t="s">
        <v>45</v>
      </c>
      <c r="C272" s="3"/>
      <c r="D272" s="3"/>
      <c r="E272" s="3" t="s">
        <v>1197</v>
      </c>
      <c r="F272" s="3" t="s">
        <v>1163</v>
      </c>
      <c r="G272" s="2" t="s">
        <v>242</v>
      </c>
      <c r="H272" s="3" t="s">
        <v>243</v>
      </c>
      <c r="I272" s="3" t="s">
        <v>50</v>
      </c>
      <c r="J272" s="3" t="s">
        <v>161</v>
      </c>
      <c r="K272" s="2" t="s">
        <v>244</v>
      </c>
      <c r="L272" s="2" t="s">
        <v>244</v>
      </c>
      <c r="M272" s="2" t="s">
        <v>1198</v>
      </c>
      <c r="N272" s="3" t="s">
        <v>1199</v>
      </c>
      <c r="O272" s="3" t="s">
        <v>1200</v>
      </c>
      <c r="P272" s="3" t="s">
        <v>243</v>
      </c>
      <c r="Q272" s="4">
        <v>2187</v>
      </c>
      <c r="R272" s="11" t="s">
        <v>56</v>
      </c>
      <c r="S272" s="5">
        <v>1286</v>
      </c>
      <c r="T272" s="6">
        <v>0.63</v>
      </c>
      <c r="U272" s="5">
        <v>1377.81</v>
      </c>
      <c r="V272" s="4">
        <v>1771864</v>
      </c>
      <c r="W272" s="4"/>
      <c r="X272" s="3" t="s">
        <v>115</v>
      </c>
      <c r="Y272" s="3" t="s">
        <v>243</v>
      </c>
      <c r="Z272" s="3" t="s">
        <v>429</v>
      </c>
      <c r="AA272" s="3" t="s">
        <v>430</v>
      </c>
      <c r="AB272" s="3" t="s">
        <v>431</v>
      </c>
      <c r="AC272" s="3" t="s">
        <v>58</v>
      </c>
      <c r="AD272" s="3"/>
      <c r="AE272" s="3"/>
      <c r="AF272" s="3" t="s">
        <v>251</v>
      </c>
      <c r="AG272" s="3" t="s">
        <v>1164</v>
      </c>
      <c r="AH272" s="3" t="s">
        <v>80</v>
      </c>
      <c r="AI272" s="2" t="s">
        <v>1201</v>
      </c>
      <c r="AJ272" s="3" t="s">
        <v>1197</v>
      </c>
      <c r="AK272" s="3"/>
      <c r="AL272" s="3"/>
      <c r="AM272" s="4"/>
      <c r="AN272" s="6">
        <v>0.49399999999999999</v>
      </c>
      <c r="AO272" s="6">
        <f t="shared" si="34"/>
        <v>0.63</v>
      </c>
      <c r="AP272" s="6"/>
      <c r="AQ272" s="3" t="s">
        <v>123</v>
      </c>
      <c r="AU272" s="21">
        <f t="shared" si="35"/>
        <v>1080.3779999999999</v>
      </c>
      <c r="AV272" s="21">
        <f t="shared" si="36"/>
        <v>1377.81</v>
      </c>
      <c r="AX272" s="24">
        <f t="shared" si="37"/>
        <v>1366807.8153599999</v>
      </c>
      <c r="AY272" s="24">
        <f t="shared" si="38"/>
        <v>1743094.9871999999</v>
      </c>
    </row>
    <row r="273" spans="1:51" x14ac:dyDescent="0.6">
      <c r="A273" s="2" t="s">
        <v>1161</v>
      </c>
      <c r="B273" s="2" t="s">
        <v>45</v>
      </c>
      <c r="C273" s="3"/>
      <c r="D273" s="3"/>
      <c r="E273" s="3" t="s">
        <v>1202</v>
      </c>
      <c r="F273" s="3" t="s">
        <v>1163</v>
      </c>
      <c r="G273" s="2" t="s">
        <v>242</v>
      </c>
      <c r="H273" s="3" t="s">
        <v>243</v>
      </c>
      <c r="I273" s="3" t="s">
        <v>50</v>
      </c>
      <c r="J273" s="3" t="s">
        <v>161</v>
      </c>
      <c r="K273" s="2" t="s">
        <v>244</v>
      </c>
      <c r="L273" s="2" t="s">
        <v>244</v>
      </c>
      <c r="M273" s="2" t="s">
        <v>1198</v>
      </c>
      <c r="N273" s="3" t="s">
        <v>1199</v>
      </c>
      <c r="O273" s="3" t="s">
        <v>1200</v>
      </c>
      <c r="P273" s="3" t="s">
        <v>243</v>
      </c>
      <c r="Q273" s="4">
        <v>1215</v>
      </c>
      <c r="R273" s="11" t="s">
        <v>56</v>
      </c>
      <c r="S273" s="5">
        <v>1286</v>
      </c>
      <c r="T273" s="6">
        <v>0.63</v>
      </c>
      <c r="U273" s="5">
        <v>765.45</v>
      </c>
      <c r="V273" s="4">
        <v>984369</v>
      </c>
      <c r="W273" s="4"/>
      <c r="X273" s="3" t="s">
        <v>115</v>
      </c>
      <c r="Y273" s="3" t="s">
        <v>243</v>
      </c>
      <c r="Z273" s="3" t="s">
        <v>429</v>
      </c>
      <c r="AA273" s="3" t="s">
        <v>430</v>
      </c>
      <c r="AB273" s="3" t="s">
        <v>431</v>
      </c>
      <c r="AC273" s="3" t="s">
        <v>58</v>
      </c>
      <c r="AD273" s="3"/>
      <c r="AE273" s="3" t="s">
        <v>192</v>
      </c>
      <c r="AF273" s="3" t="s">
        <v>251</v>
      </c>
      <c r="AG273" s="3" t="s">
        <v>1164</v>
      </c>
      <c r="AH273" s="3" t="s">
        <v>80</v>
      </c>
      <c r="AI273" s="2" t="s">
        <v>1203</v>
      </c>
      <c r="AJ273" s="3" t="s">
        <v>1204</v>
      </c>
      <c r="AK273" s="3"/>
      <c r="AL273" s="3"/>
      <c r="AM273" s="4"/>
      <c r="AN273" s="6">
        <v>0.49399999999999999</v>
      </c>
      <c r="AO273" s="6">
        <f t="shared" si="34"/>
        <v>0.63</v>
      </c>
      <c r="AP273" s="6"/>
      <c r="AQ273" s="3" t="s">
        <v>123</v>
      </c>
      <c r="AU273" s="21">
        <f t="shared" si="35"/>
        <v>600.21</v>
      </c>
      <c r="AV273" s="21">
        <f t="shared" si="36"/>
        <v>765.45</v>
      </c>
      <c r="AX273" s="24">
        <f t="shared" si="37"/>
        <v>759337.67519999994</v>
      </c>
      <c r="AY273" s="24">
        <f t="shared" si="38"/>
        <v>968386.10399999993</v>
      </c>
    </row>
    <row r="274" spans="1:51" x14ac:dyDescent="0.6">
      <c r="A274" s="2" t="s">
        <v>1161</v>
      </c>
      <c r="B274" s="2" t="s">
        <v>45</v>
      </c>
      <c r="C274" s="3"/>
      <c r="D274" s="3"/>
      <c r="E274" s="3" t="s">
        <v>988</v>
      </c>
      <c r="F274" s="3" t="s">
        <v>1163</v>
      </c>
      <c r="G274" s="2" t="s">
        <v>242</v>
      </c>
      <c r="H274" s="3" t="s">
        <v>243</v>
      </c>
      <c r="I274" s="3" t="s">
        <v>50</v>
      </c>
      <c r="J274" s="3" t="s">
        <v>161</v>
      </c>
      <c r="K274" s="2" t="s">
        <v>244</v>
      </c>
      <c r="L274" s="2" t="s">
        <v>244</v>
      </c>
      <c r="M274" s="2" t="s">
        <v>444</v>
      </c>
      <c r="N274" s="3" t="s">
        <v>445</v>
      </c>
      <c r="O274" s="3" t="s">
        <v>446</v>
      </c>
      <c r="P274" s="3" t="s">
        <v>243</v>
      </c>
      <c r="Q274" s="4">
        <v>810</v>
      </c>
      <c r="R274" s="11" t="s">
        <v>56</v>
      </c>
      <c r="S274" s="5">
        <v>1286</v>
      </c>
      <c r="T274" s="6">
        <v>0.47</v>
      </c>
      <c r="U274" s="5">
        <v>380.7</v>
      </c>
      <c r="V274" s="4">
        <v>489580</v>
      </c>
      <c r="W274" s="4"/>
      <c r="X274" s="3" t="s">
        <v>115</v>
      </c>
      <c r="Y274" s="3" t="s">
        <v>243</v>
      </c>
      <c r="Z274" s="3" t="s">
        <v>429</v>
      </c>
      <c r="AA274" s="3" t="s">
        <v>430</v>
      </c>
      <c r="AB274" s="3" t="s">
        <v>431</v>
      </c>
      <c r="AC274" s="3" t="s">
        <v>58</v>
      </c>
      <c r="AD274" s="3"/>
      <c r="AE274" s="3" t="s">
        <v>192</v>
      </c>
      <c r="AF274" s="3" t="s">
        <v>251</v>
      </c>
      <c r="AG274" s="3" t="s">
        <v>1164</v>
      </c>
      <c r="AH274" s="3" t="s">
        <v>80</v>
      </c>
      <c r="AI274" s="2" t="s">
        <v>989</v>
      </c>
      <c r="AJ274" s="3" t="s">
        <v>990</v>
      </c>
      <c r="AK274" s="3"/>
      <c r="AL274" s="3"/>
      <c r="AM274" s="4"/>
      <c r="AN274" s="6">
        <v>0.42</v>
      </c>
      <c r="AO274" s="6">
        <f t="shared" si="34"/>
        <v>0.47</v>
      </c>
      <c r="AP274" s="6"/>
      <c r="AQ274" s="3" t="s">
        <v>123</v>
      </c>
      <c r="AU274" s="21">
        <f t="shared" si="35"/>
        <v>340.2</v>
      </c>
      <c r="AV274" s="21">
        <f t="shared" si="36"/>
        <v>380.7</v>
      </c>
      <c r="AX274" s="24">
        <f t="shared" si="37"/>
        <v>430393.82399999996</v>
      </c>
      <c r="AY274" s="24">
        <f t="shared" si="38"/>
        <v>481631.18399999995</v>
      </c>
    </row>
    <row r="275" spans="1:51" x14ac:dyDescent="0.6">
      <c r="A275" s="2" t="s">
        <v>1161</v>
      </c>
      <c r="B275" s="2" t="s">
        <v>45</v>
      </c>
      <c r="C275" s="3"/>
      <c r="D275" s="3"/>
      <c r="E275" s="3" t="s">
        <v>1205</v>
      </c>
      <c r="F275" s="3" t="s">
        <v>1163</v>
      </c>
      <c r="G275" s="2" t="s">
        <v>242</v>
      </c>
      <c r="H275" s="3" t="s">
        <v>243</v>
      </c>
      <c r="I275" s="3" t="s">
        <v>50</v>
      </c>
      <c r="J275" s="3" t="s">
        <v>161</v>
      </c>
      <c r="K275" s="2" t="s">
        <v>244</v>
      </c>
      <c r="L275" s="2" t="s">
        <v>244</v>
      </c>
      <c r="M275" s="2" t="s">
        <v>444</v>
      </c>
      <c r="N275" s="3" t="s">
        <v>445</v>
      </c>
      <c r="O275" s="3" t="s">
        <v>446</v>
      </c>
      <c r="P275" s="3" t="s">
        <v>243</v>
      </c>
      <c r="Q275" s="4">
        <v>25920</v>
      </c>
      <c r="R275" s="11" t="s">
        <v>56</v>
      </c>
      <c r="S275" s="5">
        <v>1286</v>
      </c>
      <c r="T275" s="6">
        <v>0.47</v>
      </c>
      <c r="U275" s="5">
        <v>12182.4</v>
      </c>
      <c r="V275" s="4">
        <v>15666566</v>
      </c>
      <c r="W275" s="4"/>
      <c r="X275" s="3" t="s">
        <v>115</v>
      </c>
      <c r="Y275" s="3" t="s">
        <v>243</v>
      </c>
      <c r="Z275" s="3" t="s">
        <v>429</v>
      </c>
      <c r="AA275" s="3" t="s">
        <v>430</v>
      </c>
      <c r="AB275" s="3" t="s">
        <v>431</v>
      </c>
      <c r="AC275" s="3" t="s">
        <v>58</v>
      </c>
      <c r="AD275" s="3"/>
      <c r="AE275" s="3" t="s">
        <v>192</v>
      </c>
      <c r="AF275" s="3" t="s">
        <v>251</v>
      </c>
      <c r="AG275" s="3" t="s">
        <v>1164</v>
      </c>
      <c r="AH275" s="3" t="s">
        <v>80</v>
      </c>
      <c r="AI275" s="2" t="s">
        <v>1206</v>
      </c>
      <c r="AJ275" s="3" t="s">
        <v>1207</v>
      </c>
      <c r="AK275" s="3"/>
      <c r="AL275" s="3"/>
      <c r="AM275" s="4"/>
      <c r="AN275" s="6">
        <v>0.42</v>
      </c>
      <c r="AO275" s="6">
        <f t="shared" si="34"/>
        <v>0.47</v>
      </c>
      <c r="AP275" s="6"/>
      <c r="AQ275" s="3" t="s">
        <v>123</v>
      </c>
      <c r="AU275" s="21">
        <f t="shared" si="35"/>
        <v>10886.4</v>
      </c>
      <c r="AV275" s="21">
        <f t="shared" si="36"/>
        <v>12182.4</v>
      </c>
      <c r="AX275" s="24">
        <f t="shared" si="37"/>
        <v>13772602.367999999</v>
      </c>
      <c r="AY275" s="24">
        <f t="shared" si="38"/>
        <v>15412197.887999998</v>
      </c>
    </row>
    <row r="276" spans="1:51" x14ac:dyDescent="0.6">
      <c r="A276" s="2" t="s">
        <v>1161</v>
      </c>
      <c r="B276" s="2" t="s">
        <v>45</v>
      </c>
      <c r="C276" s="3"/>
      <c r="D276" s="3"/>
      <c r="E276" s="3" t="s">
        <v>1208</v>
      </c>
      <c r="F276" s="3" t="s">
        <v>1163</v>
      </c>
      <c r="G276" s="2" t="s">
        <v>242</v>
      </c>
      <c r="H276" s="3" t="s">
        <v>243</v>
      </c>
      <c r="I276" s="3" t="s">
        <v>50</v>
      </c>
      <c r="J276" s="3" t="s">
        <v>161</v>
      </c>
      <c r="K276" s="2" t="s">
        <v>244</v>
      </c>
      <c r="L276" s="2" t="s">
        <v>244</v>
      </c>
      <c r="M276" s="2" t="s">
        <v>444</v>
      </c>
      <c r="N276" s="3" t="s">
        <v>445</v>
      </c>
      <c r="O276" s="3" t="s">
        <v>446</v>
      </c>
      <c r="P276" s="3" t="s">
        <v>243</v>
      </c>
      <c r="Q276" s="4">
        <v>4860</v>
      </c>
      <c r="R276" s="11" t="s">
        <v>56</v>
      </c>
      <c r="S276" s="5">
        <v>1286</v>
      </c>
      <c r="T276" s="6">
        <v>0.47</v>
      </c>
      <c r="U276" s="5">
        <v>2284.1999999999998</v>
      </c>
      <c r="V276" s="4">
        <v>2937481</v>
      </c>
      <c r="W276" s="4"/>
      <c r="X276" s="3" t="s">
        <v>115</v>
      </c>
      <c r="Y276" s="3" t="s">
        <v>243</v>
      </c>
      <c r="Z276" s="3" t="s">
        <v>429</v>
      </c>
      <c r="AA276" s="3" t="s">
        <v>430</v>
      </c>
      <c r="AB276" s="3" t="s">
        <v>431</v>
      </c>
      <c r="AC276" s="3" t="s">
        <v>58</v>
      </c>
      <c r="AD276" s="3"/>
      <c r="AE276" s="3" t="s">
        <v>192</v>
      </c>
      <c r="AF276" s="3" t="s">
        <v>251</v>
      </c>
      <c r="AG276" s="3" t="s">
        <v>1164</v>
      </c>
      <c r="AH276" s="3" t="s">
        <v>80</v>
      </c>
      <c r="AI276" s="2" t="s">
        <v>1209</v>
      </c>
      <c r="AJ276" s="3" t="s">
        <v>1210</v>
      </c>
      <c r="AK276" s="3"/>
      <c r="AL276" s="3"/>
      <c r="AM276" s="4"/>
      <c r="AN276" s="6">
        <v>0.42</v>
      </c>
      <c r="AO276" s="6">
        <f t="shared" si="34"/>
        <v>0.47</v>
      </c>
      <c r="AP276" s="6"/>
      <c r="AQ276" s="3" t="s">
        <v>123</v>
      </c>
      <c r="AU276" s="21">
        <f t="shared" si="35"/>
        <v>2041.1999999999998</v>
      </c>
      <c r="AV276" s="21">
        <f t="shared" si="36"/>
        <v>2284.1999999999998</v>
      </c>
      <c r="AX276" s="24">
        <f t="shared" si="37"/>
        <v>2582362.9439999997</v>
      </c>
      <c r="AY276" s="24">
        <f t="shared" si="38"/>
        <v>2889787.1039999994</v>
      </c>
    </row>
    <row r="277" spans="1:51" x14ac:dyDescent="0.6">
      <c r="A277" s="2" t="s">
        <v>1161</v>
      </c>
      <c r="B277" s="2" t="s">
        <v>45</v>
      </c>
      <c r="C277" s="3"/>
      <c r="D277" s="3"/>
      <c r="E277" s="3" t="s">
        <v>1211</v>
      </c>
      <c r="F277" s="3" t="s">
        <v>1163</v>
      </c>
      <c r="G277" s="2" t="s">
        <v>242</v>
      </c>
      <c r="H277" s="3" t="s">
        <v>243</v>
      </c>
      <c r="I277" s="3" t="s">
        <v>50</v>
      </c>
      <c r="J277" s="3" t="s">
        <v>161</v>
      </c>
      <c r="K277" s="2" t="s">
        <v>244</v>
      </c>
      <c r="L277" s="2" t="s">
        <v>244</v>
      </c>
      <c r="M277" s="2" t="s">
        <v>444</v>
      </c>
      <c r="N277" s="3" t="s">
        <v>445</v>
      </c>
      <c r="O277" s="3" t="s">
        <v>446</v>
      </c>
      <c r="P277" s="3" t="s">
        <v>243</v>
      </c>
      <c r="Q277" s="4">
        <v>810</v>
      </c>
      <c r="R277" s="11" t="s">
        <v>56</v>
      </c>
      <c r="S277" s="5">
        <v>1286</v>
      </c>
      <c r="T277" s="6">
        <v>0.47</v>
      </c>
      <c r="U277" s="5">
        <v>380.7</v>
      </c>
      <c r="V277" s="4">
        <v>489580</v>
      </c>
      <c r="W277" s="4"/>
      <c r="X277" s="3" t="s">
        <v>115</v>
      </c>
      <c r="Y277" s="3" t="s">
        <v>243</v>
      </c>
      <c r="Z277" s="3" t="s">
        <v>429</v>
      </c>
      <c r="AA277" s="3" t="s">
        <v>430</v>
      </c>
      <c r="AB277" s="3" t="s">
        <v>431</v>
      </c>
      <c r="AC277" s="3" t="s">
        <v>58</v>
      </c>
      <c r="AD277" s="3"/>
      <c r="AE277" s="3" t="s">
        <v>192</v>
      </c>
      <c r="AF277" s="3" t="s">
        <v>251</v>
      </c>
      <c r="AG277" s="3" t="s">
        <v>1164</v>
      </c>
      <c r="AH277" s="3" t="s">
        <v>80</v>
      </c>
      <c r="AI277" s="2" t="s">
        <v>1212</v>
      </c>
      <c r="AJ277" s="3" t="s">
        <v>1213</v>
      </c>
      <c r="AK277" s="3"/>
      <c r="AL277" s="3"/>
      <c r="AM277" s="4"/>
      <c r="AN277" s="6">
        <v>0.42</v>
      </c>
      <c r="AO277" s="6">
        <f t="shared" si="34"/>
        <v>0.47</v>
      </c>
      <c r="AP277" s="6"/>
      <c r="AQ277" s="3" t="s">
        <v>123</v>
      </c>
      <c r="AU277" s="21">
        <f t="shared" si="35"/>
        <v>340.2</v>
      </c>
      <c r="AV277" s="21">
        <f t="shared" si="36"/>
        <v>380.7</v>
      </c>
      <c r="AX277" s="24">
        <f t="shared" si="37"/>
        <v>430393.82399999996</v>
      </c>
      <c r="AY277" s="24">
        <f t="shared" si="38"/>
        <v>481631.18399999995</v>
      </c>
    </row>
    <row r="278" spans="1:51" x14ac:dyDescent="0.6">
      <c r="A278" s="2" t="s">
        <v>1214</v>
      </c>
      <c r="B278" s="2" t="s">
        <v>45</v>
      </c>
      <c r="C278" s="3"/>
      <c r="D278" s="3"/>
      <c r="E278" s="3" t="s">
        <v>823</v>
      </c>
      <c r="F278" s="3" t="s">
        <v>1215</v>
      </c>
      <c r="G278" s="2" t="s">
        <v>224</v>
      </c>
      <c r="H278" s="3" t="s">
        <v>225</v>
      </c>
      <c r="I278" s="3" t="s">
        <v>50</v>
      </c>
      <c r="J278" s="3" t="s">
        <v>161</v>
      </c>
      <c r="K278" s="2" t="s">
        <v>110</v>
      </c>
      <c r="L278" s="2" t="s">
        <v>110</v>
      </c>
      <c r="M278" s="2" t="s">
        <v>870</v>
      </c>
      <c r="N278" s="3" t="s">
        <v>871</v>
      </c>
      <c r="O278" s="3" t="s">
        <v>872</v>
      </c>
      <c r="P278" s="3" t="s">
        <v>873</v>
      </c>
      <c r="Q278" s="4">
        <v>5400</v>
      </c>
      <c r="R278" s="11" t="s">
        <v>56</v>
      </c>
      <c r="S278" s="5">
        <v>1289.7</v>
      </c>
      <c r="T278" s="6">
        <v>0.108</v>
      </c>
      <c r="U278" s="5">
        <v>583.20000000000005</v>
      </c>
      <c r="V278" s="4">
        <v>752153</v>
      </c>
      <c r="W278" s="4"/>
      <c r="X278" s="3" t="s">
        <v>115</v>
      </c>
      <c r="Y278" s="3" t="s">
        <v>225</v>
      </c>
      <c r="Z278" s="3" t="s">
        <v>74</v>
      </c>
      <c r="AA278" s="3" t="s">
        <v>75</v>
      </c>
      <c r="AB278" s="3" t="s">
        <v>331</v>
      </c>
      <c r="AC278" s="3" t="s">
        <v>58</v>
      </c>
      <c r="AD278" s="3" t="s">
        <v>1216</v>
      </c>
      <c r="AE278" s="3"/>
      <c r="AF278" s="3" t="s">
        <v>119</v>
      </c>
      <c r="AG278" s="3" t="s">
        <v>1217</v>
      </c>
      <c r="AH278" s="3" t="s">
        <v>80</v>
      </c>
      <c r="AI278" s="2" t="s">
        <v>824</v>
      </c>
      <c r="AJ278" s="3" t="s">
        <v>825</v>
      </c>
      <c r="AK278" s="3"/>
      <c r="AL278" s="3"/>
      <c r="AM278" s="4"/>
      <c r="AN278" s="6">
        <v>8.4000000000000005E-2</v>
      </c>
      <c r="AO278" s="6">
        <f t="shared" si="34"/>
        <v>0.108</v>
      </c>
      <c r="AP278" s="6"/>
      <c r="AQ278" s="3" t="s">
        <v>83</v>
      </c>
      <c r="AU278" s="21">
        <f t="shared" si="35"/>
        <v>453.6</v>
      </c>
      <c r="AV278" s="21">
        <f t="shared" si="36"/>
        <v>583.20000000000005</v>
      </c>
      <c r="AX278" s="24">
        <f t="shared" si="37"/>
        <v>573858.43200000003</v>
      </c>
      <c r="AY278" s="24">
        <f t="shared" si="38"/>
        <v>737817.98399999994</v>
      </c>
    </row>
    <row r="279" spans="1:51" x14ac:dyDescent="0.6">
      <c r="A279" s="2" t="s">
        <v>1214</v>
      </c>
      <c r="B279" s="2" t="s">
        <v>45</v>
      </c>
      <c r="C279" s="3"/>
      <c r="D279" s="3"/>
      <c r="E279" s="3" t="s">
        <v>1218</v>
      </c>
      <c r="F279" s="3" t="s">
        <v>1215</v>
      </c>
      <c r="G279" s="2" t="s">
        <v>224</v>
      </c>
      <c r="H279" s="3" t="s">
        <v>225</v>
      </c>
      <c r="I279" s="3" t="s">
        <v>50</v>
      </c>
      <c r="J279" s="3" t="s">
        <v>161</v>
      </c>
      <c r="K279" s="2" t="s">
        <v>110</v>
      </c>
      <c r="L279" s="2" t="s">
        <v>110</v>
      </c>
      <c r="M279" s="2" t="s">
        <v>870</v>
      </c>
      <c r="N279" s="3" t="s">
        <v>871</v>
      </c>
      <c r="O279" s="3" t="s">
        <v>872</v>
      </c>
      <c r="P279" s="3" t="s">
        <v>873</v>
      </c>
      <c r="Q279" s="4">
        <v>600</v>
      </c>
      <c r="R279" s="11" t="s">
        <v>56</v>
      </c>
      <c r="S279" s="5">
        <v>1289.7</v>
      </c>
      <c r="T279" s="6">
        <v>0.109</v>
      </c>
      <c r="U279" s="5">
        <v>65.400000000000006</v>
      </c>
      <c r="V279" s="4">
        <v>84346</v>
      </c>
      <c r="W279" s="4"/>
      <c r="X279" s="3" t="s">
        <v>115</v>
      </c>
      <c r="Y279" s="3" t="s">
        <v>225</v>
      </c>
      <c r="Z279" s="3" t="s">
        <v>74</v>
      </c>
      <c r="AA279" s="3" t="s">
        <v>75</v>
      </c>
      <c r="AB279" s="3" t="s">
        <v>331</v>
      </c>
      <c r="AC279" s="3" t="s">
        <v>58</v>
      </c>
      <c r="AD279" s="3" t="s">
        <v>1216</v>
      </c>
      <c r="AE279" s="3"/>
      <c r="AF279" s="3" t="s">
        <v>119</v>
      </c>
      <c r="AG279" s="3" t="s">
        <v>1217</v>
      </c>
      <c r="AH279" s="3" t="s">
        <v>80</v>
      </c>
      <c r="AI279" s="2" t="s">
        <v>1219</v>
      </c>
      <c r="AJ279" s="3" t="s">
        <v>1220</v>
      </c>
      <c r="AK279" s="3"/>
      <c r="AL279" s="3"/>
      <c r="AM279" s="4"/>
      <c r="AN279" s="6">
        <v>8.4000000000000005E-2</v>
      </c>
      <c r="AO279" s="6">
        <f t="shared" si="34"/>
        <v>0.109</v>
      </c>
      <c r="AP279" s="6"/>
      <c r="AQ279" s="3" t="s">
        <v>83</v>
      </c>
      <c r="AU279" s="21">
        <f t="shared" si="35"/>
        <v>50.400000000000006</v>
      </c>
      <c r="AV279" s="21">
        <f t="shared" si="36"/>
        <v>65.400000000000006</v>
      </c>
      <c r="AX279" s="24">
        <f t="shared" si="37"/>
        <v>63762.048000000003</v>
      </c>
      <c r="AY279" s="24">
        <f t="shared" si="38"/>
        <v>82738.847999999998</v>
      </c>
    </row>
    <row r="280" spans="1:51" x14ac:dyDescent="0.6">
      <c r="A280" s="2" t="s">
        <v>1214</v>
      </c>
      <c r="B280" s="2" t="s">
        <v>45</v>
      </c>
      <c r="C280" s="3"/>
      <c r="D280" s="3"/>
      <c r="E280" s="3" t="s">
        <v>823</v>
      </c>
      <c r="F280" s="3" t="s">
        <v>1215</v>
      </c>
      <c r="G280" s="2" t="s">
        <v>224</v>
      </c>
      <c r="H280" s="3" t="s">
        <v>225</v>
      </c>
      <c r="I280" s="3" t="s">
        <v>50</v>
      </c>
      <c r="J280" s="3" t="s">
        <v>161</v>
      </c>
      <c r="K280" s="2" t="s">
        <v>110</v>
      </c>
      <c r="L280" s="2" t="s">
        <v>110</v>
      </c>
      <c r="M280" s="2" t="s">
        <v>818</v>
      </c>
      <c r="N280" s="3" t="s">
        <v>819</v>
      </c>
      <c r="O280" s="3" t="s">
        <v>820</v>
      </c>
      <c r="P280" s="3" t="s">
        <v>821</v>
      </c>
      <c r="Q280" s="4">
        <v>500</v>
      </c>
      <c r="R280" s="11" t="s">
        <v>56</v>
      </c>
      <c r="S280" s="5">
        <v>1289.7</v>
      </c>
      <c r="T280" s="6">
        <v>0.12659999999999999</v>
      </c>
      <c r="U280" s="5">
        <v>63.3</v>
      </c>
      <c r="V280" s="4">
        <v>81638</v>
      </c>
      <c r="W280" s="4"/>
      <c r="X280" s="3" t="s">
        <v>115</v>
      </c>
      <c r="Y280" s="3" t="s">
        <v>225</v>
      </c>
      <c r="Z280" s="3" t="s">
        <v>74</v>
      </c>
      <c r="AA280" s="3" t="s">
        <v>75</v>
      </c>
      <c r="AB280" s="3" t="s">
        <v>230</v>
      </c>
      <c r="AC280" s="3" t="s">
        <v>58</v>
      </c>
      <c r="AD280" s="3" t="s">
        <v>1216</v>
      </c>
      <c r="AE280" s="3"/>
      <c r="AF280" s="3" t="s">
        <v>119</v>
      </c>
      <c r="AG280" s="3" t="s">
        <v>1217</v>
      </c>
      <c r="AH280" s="3" t="s">
        <v>80</v>
      </c>
      <c r="AI280" s="2" t="s">
        <v>824</v>
      </c>
      <c r="AJ280" s="3" t="s">
        <v>825</v>
      </c>
      <c r="AK280" s="3"/>
      <c r="AL280" s="3"/>
      <c r="AM280" s="4"/>
      <c r="AN280" s="6">
        <v>9.0999999999999998E-2</v>
      </c>
      <c r="AO280" s="6">
        <f t="shared" si="34"/>
        <v>0.12659999999999999</v>
      </c>
      <c r="AP280" s="6"/>
      <c r="AQ280" s="3" t="s">
        <v>83</v>
      </c>
      <c r="AU280" s="21">
        <f t="shared" si="35"/>
        <v>45.5</v>
      </c>
      <c r="AV280" s="21">
        <f t="shared" si="36"/>
        <v>63.3</v>
      </c>
      <c r="AX280" s="24">
        <f t="shared" si="37"/>
        <v>57562.959999999992</v>
      </c>
      <c r="AY280" s="24">
        <f t="shared" si="38"/>
        <v>80082.09599999999</v>
      </c>
    </row>
    <row r="281" spans="1:51" x14ac:dyDescent="0.6">
      <c r="A281" s="2" t="s">
        <v>1214</v>
      </c>
      <c r="B281" s="2" t="s">
        <v>45</v>
      </c>
      <c r="C281" s="3"/>
      <c r="D281" s="3"/>
      <c r="E281" s="3" t="s">
        <v>1218</v>
      </c>
      <c r="F281" s="3" t="s">
        <v>1215</v>
      </c>
      <c r="G281" s="2" t="s">
        <v>224</v>
      </c>
      <c r="H281" s="3" t="s">
        <v>225</v>
      </c>
      <c r="I281" s="3" t="s">
        <v>50</v>
      </c>
      <c r="J281" s="3" t="s">
        <v>161</v>
      </c>
      <c r="K281" s="2" t="s">
        <v>110</v>
      </c>
      <c r="L281" s="2" t="s">
        <v>110</v>
      </c>
      <c r="M281" s="2" t="s">
        <v>818</v>
      </c>
      <c r="N281" s="3" t="s">
        <v>819</v>
      </c>
      <c r="O281" s="3" t="s">
        <v>820</v>
      </c>
      <c r="P281" s="3" t="s">
        <v>821</v>
      </c>
      <c r="Q281" s="4">
        <v>4500</v>
      </c>
      <c r="R281" s="11" t="s">
        <v>56</v>
      </c>
      <c r="S281" s="5">
        <v>1289.7</v>
      </c>
      <c r="T281" s="6">
        <v>0.128</v>
      </c>
      <c r="U281" s="5">
        <v>576</v>
      </c>
      <c r="V281" s="4">
        <v>742867</v>
      </c>
      <c r="W281" s="4"/>
      <c r="X281" s="3" t="s">
        <v>115</v>
      </c>
      <c r="Y281" s="3" t="s">
        <v>225</v>
      </c>
      <c r="Z281" s="3" t="s">
        <v>74</v>
      </c>
      <c r="AA281" s="3" t="s">
        <v>75</v>
      </c>
      <c r="AB281" s="3" t="s">
        <v>230</v>
      </c>
      <c r="AC281" s="3" t="s">
        <v>58</v>
      </c>
      <c r="AD281" s="3" t="s">
        <v>1216</v>
      </c>
      <c r="AE281" s="3"/>
      <c r="AF281" s="3" t="s">
        <v>119</v>
      </c>
      <c r="AG281" s="3" t="s">
        <v>1217</v>
      </c>
      <c r="AH281" s="3" t="s">
        <v>80</v>
      </c>
      <c r="AI281" s="2" t="s">
        <v>1219</v>
      </c>
      <c r="AJ281" s="3" t="s">
        <v>1220</v>
      </c>
      <c r="AK281" s="3"/>
      <c r="AL281" s="3"/>
      <c r="AM281" s="4"/>
      <c r="AN281" s="6">
        <v>9.0999999999999998E-2</v>
      </c>
      <c r="AO281" s="6">
        <f t="shared" si="34"/>
        <v>0.128</v>
      </c>
      <c r="AP281" s="6"/>
      <c r="AQ281" s="3" t="s">
        <v>83</v>
      </c>
      <c r="AU281" s="21">
        <f t="shared" si="35"/>
        <v>409.5</v>
      </c>
      <c r="AV281" s="21">
        <f t="shared" si="36"/>
        <v>576</v>
      </c>
      <c r="AX281" s="24">
        <f t="shared" si="37"/>
        <v>518066.63999999996</v>
      </c>
      <c r="AY281" s="24">
        <f t="shared" si="38"/>
        <v>728709.11999999988</v>
      </c>
    </row>
    <row r="282" spans="1:51" x14ac:dyDescent="0.6">
      <c r="A282" s="2" t="s">
        <v>1214</v>
      </c>
      <c r="B282" s="2" t="s">
        <v>45</v>
      </c>
      <c r="C282" s="3"/>
      <c r="D282" s="3"/>
      <c r="E282" s="3" t="s">
        <v>235</v>
      </c>
      <c r="F282" s="3" t="s">
        <v>1215</v>
      </c>
      <c r="G282" s="2" t="s">
        <v>224</v>
      </c>
      <c r="H282" s="3" t="s">
        <v>225</v>
      </c>
      <c r="I282" s="3" t="s">
        <v>50</v>
      </c>
      <c r="J282" s="3" t="s">
        <v>161</v>
      </c>
      <c r="K282" s="2" t="s">
        <v>110</v>
      </c>
      <c r="L282" s="2" t="s">
        <v>110</v>
      </c>
      <c r="M282" s="2" t="s">
        <v>226</v>
      </c>
      <c r="N282" s="3" t="s">
        <v>227</v>
      </c>
      <c r="O282" s="3" t="s">
        <v>228</v>
      </c>
      <c r="P282" s="3" t="s">
        <v>229</v>
      </c>
      <c r="Q282" s="4">
        <v>5000</v>
      </c>
      <c r="R282" s="11" t="s">
        <v>56</v>
      </c>
      <c r="S282" s="5">
        <v>1289.7</v>
      </c>
      <c r="T282" s="6">
        <v>0.12659999999999999</v>
      </c>
      <c r="U282" s="5">
        <v>633</v>
      </c>
      <c r="V282" s="4">
        <v>816380</v>
      </c>
      <c r="W282" s="4"/>
      <c r="X282" s="3" t="s">
        <v>115</v>
      </c>
      <c r="Y282" s="3" t="s">
        <v>225</v>
      </c>
      <c r="Z282" s="3" t="s">
        <v>74</v>
      </c>
      <c r="AA282" s="3" t="s">
        <v>75</v>
      </c>
      <c r="AB282" s="3" t="s">
        <v>230</v>
      </c>
      <c r="AC282" s="3" t="s">
        <v>58</v>
      </c>
      <c r="AD282" s="3" t="s">
        <v>1216</v>
      </c>
      <c r="AE282" s="3"/>
      <c r="AF282" s="3" t="s">
        <v>119</v>
      </c>
      <c r="AG282" s="3" t="s">
        <v>1217</v>
      </c>
      <c r="AH282" s="3" t="s">
        <v>80</v>
      </c>
      <c r="AI282" s="2" t="s">
        <v>236</v>
      </c>
      <c r="AJ282" s="3" t="s">
        <v>237</v>
      </c>
      <c r="AK282" s="3"/>
      <c r="AL282" s="3"/>
      <c r="AM282" s="4"/>
      <c r="AN282" s="6">
        <v>9.0999999999999998E-2</v>
      </c>
      <c r="AO282" s="6">
        <f t="shared" si="34"/>
        <v>0.12659999999999999</v>
      </c>
      <c r="AP282" s="6"/>
      <c r="AQ282" s="3" t="s">
        <v>83</v>
      </c>
      <c r="AU282" s="21">
        <f t="shared" si="35"/>
        <v>455</v>
      </c>
      <c r="AV282" s="21">
        <f t="shared" si="36"/>
        <v>633</v>
      </c>
      <c r="AX282" s="24">
        <f t="shared" si="37"/>
        <v>575629.6</v>
      </c>
      <c r="AY282" s="24">
        <f t="shared" si="38"/>
        <v>800820.96</v>
      </c>
    </row>
    <row r="283" spans="1:51" x14ac:dyDescent="0.6">
      <c r="A283" s="2" t="s">
        <v>1214</v>
      </c>
      <c r="B283" s="2" t="s">
        <v>45</v>
      </c>
      <c r="C283" s="3"/>
      <c r="D283" s="3"/>
      <c r="E283" s="3" t="s">
        <v>823</v>
      </c>
      <c r="F283" s="3" t="s">
        <v>1215</v>
      </c>
      <c r="G283" s="2" t="s">
        <v>224</v>
      </c>
      <c r="H283" s="3" t="s">
        <v>225</v>
      </c>
      <c r="I283" s="3" t="s">
        <v>50</v>
      </c>
      <c r="J283" s="3" t="s">
        <v>161</v>
      </c>
      <c r="K283" s="2" t="s">
        <v>110</v>
      </c>
      <c r="L283" s="2" t="s">
        <v>110</v>
      </c>
      <c r="M283" s="2" t="s">
        <v>877</v>
      </c>
      <c r="N283" s="3" t="s">
        <v>878</v>
      </c>
      <c r="O283" s="3" t="s">
        <v>879</v>
      </c>
      <c r="P283" s="3" t="s">
        <v>880</v>
      </c>
      <c r="Q283" s="4">
        <v>4500</v>
      </c>
      <c r="R283" s="11" t="s">
        <v>56</v>
      </c>
      <c r="S283" s="5">
        <v>1289.7</v>
      </c>
      <c r="T283" s="6">
        <v>0.12659999999999999</v>
      </c>
      <c r="U283" s="5">
        <v>569.70000000000005</v>
      </c>
      <c r="V283" s="4">
        <v>734742</v>
      </c>
      <c r="W283" s="4"/>
      <c r="X283" s="3" t="s">
        <v>115</v>
      </c>
      <c r="Y283" s="3" t="s">
        <v>225</v>
      </c>
      <c r="Z283" s="3" t="s">
        <v>74</v>
      </c>
      <c r="AA283" s="3" t="s">
        <v>75</v>
      </c>
      <c r="AB283" s="3" t="s">
        <v>230</v>
      </c>
      <c r="AC283" s="3" t="s">
        <v>58</v>
      </c>
      <c r="AD283" s="3" t="s">
        <v>1216</v>
      </c>
      <c r="AE283" s="3"/>
      <c r="AF283" s="3" t="s">
        <v>119</v>
      </c>
      <c r="AG283" s="3" t="s">
        <v>1217</v>
      </c>
      <c r="AH283" s="3" t="s">
        <v>80</v>
      </c>
      <c r="AI283" s="2" t="s">
        <v>824</v>
      </c>
      <c r="AJ283" s="3" t="s">
        <v>825</v>
      </c>
      <c r="AK283" s="3"/>
      <c r="AL283" s="3"/>
      <c r="AM283" s="4"/>
      <c r="AN283" s="6">
        <v>9.0999999999999998E-2</v>
      </c>
      <c r="AO283" s="6">
        <f t="shared" si="34"/>
        <v>0.12659999999999999</v>
      </c>
      <c r="AP283" s="6"/>
      <c r="AQ283" s="3" t="s">
        <v>83</v>
      </c>
      <c r="AU283" s="21">
        <f t="shared" si="35"/>
        <v>409.5</v>
      </c>
      <c r="AV283" s="21">
        <f t="shared" si="36"/>
        <v>569.69999999999993</v>
      </c>
      <c r="AX283" s="24">
        <f t="shared" si="37"/>
        <v>518066.63999999996</v>
      </c>
      <c r="AY283" s="24">
        <f t="shared" si="38"/>
        <v>720738.86399999983</v>
      </c>
    </row>
    <row r="284" spans="1:51" x14ac:dyDescent="0.6">
      <c r="A284" s="2" t="s">
        <v>1214</v>
      </c>
      <c r="B284" s="2" t="s">
        <v>45</v>
      </c>
      <c r="C284" s="3"/>
      <c r="D284" s="3"/>
      <c r="E284" s="3" t="s">
        <v>1218</v>
      </c>
      <c r="F284" s="3" t="s">
        <v>1215</v>
      </c>
      <c r="G284" s="2" t="s">
        <v>224</v>
      </c>
      <c r="H284" s="3" t="s">
        <v>225</v>
      </c>
      <c r="I284" s="3" t="s">
        <v>50</v>
      </c>
      <c r="J284" s="3" t="s">
        <v>161</v>
      </c>
      <c r="K284" s="2" t="s">
        <v>110</v>
      </c>
      <c r="L284" s="2" t="s">
        <v>110</v>
      </c>
      <c r="M284" s="2" t="s">
        <v>877</v>
      </c>
      <c r="N284" s="3" t="s">
        <v>878</v>
      </c>
      <c r="O284" s="3" t="s">
        <v>879</v>
      </c>
      <c r="P284" s="3" t="s">
        <v>880</v>
      </c>
      <c r="Q284" s="4">
        <v>1500</v>
      </c>
      <c r="R284" s="11" t="s">
        <v>56</v>
      </c>
      <c r="S284" s="5">
        <v>1289.7</v>
      </c>
      <c r="T284" s="6">
        <v>0.128</v>
      </c>
      <c r="U284" s="5">
        <v>192</v>
      </c>
      <c r="V284" s="4">
        <v>247622</v>
      </c>
      <c r="W284" s="4"/>
      <c r="X284" s="3" t="s">
        <v>115</v>
      </c>
      <c r="Y284" s="3" t="s">
        <v>225</v>
      </c>
      <c r="Z284" s="3" t="s">
        <v>74</v>
      </c>
      <c r="AA284" s="3" t="s">
        <v>75</v>
      </c>
      <c r="AB284" s="3" t="s">
        <v>230</v>
      </c>
      <c r="AC284" s="3" t="s">
        <v>58</v>
      </c>
      <c r="AD284" s="3" t="s">
        <v>1216</v>
      </c>
      <c r="AE284" s="3"/>
      <c r="AF284" s="3" t="s">
        <v>119</v>
      </c>
      <c r="AG284" s="3" t="s">
        <v>1217</v>
      </c>
      <c r="AH284" s="3" t="s">
        <v>80</v>
      </c>
      <c r="AI284" s="2" t="s">
        <v>1219</v>
      </c>
      <c r="AJ284" s="3" t="s">
        <v>1220</v>
      </c>
      <c r="AK284" s="3"/>
      <c r="AL284" s="3"/>
      <c r="AM284" s="4"/>
      <c r="AN284" s="6">
        <v>9.0999999999999998E-2</v>
      </c>
      <c r="AO284" s="6">
        <f t="shared" si="34"/>
        <v>0.128</v>
      </c>
      <c r="AP284" s="6"/>
      <c r="AQ284" s="3" t="s">
        <v>83</v>
      </c>
      <c r="AU284" s="21">
        <f t="shared" si="35"/>
        <v>136.5</v>
      </c>
      <c r="AV284" s="21">
        <f t="shared" si="36"/>
        <v>192</v>
      </c>
      <c r="AX284" s="24">
        <f t="shared" si="37"/>
        <v>172688.87999999998</v>
      </c>
      <c r="AY284" s="24">
        <f t="shared" si="38"/>
        <v>242903.03999999998</v>
      </c>
    </row>
    <row r="285" spans="1:51" x14ac:dyDescent="0.6">
      <c r="A285" s="2" t="s">
        <v>1214</v>
      </c>
      <c r="B285" s="2" t="s">
        <v>45</v>
      </c>
      <c r="C285" s="3"/>
      <c r="D285" s="3"/>
      <c r="E285" s="3" t="s">
        <v>235</v>
      </c>
      <c r="F285" s="3" t="s">
        <v>1215</v>
      </c>
      <c r="G285" s="2" t="s">
        <v>224</v>
      </c>
      <c r="H285" s="3" t="s">
        <v>225</v>
      </c>
      <c r="I285" s="3" t="s">
        <v>50</v>
      </c>
      <c r="J285" s="3" t="s">
        <v>161</v>
      </c>
      <c r="K285" s="2" t="s">
        <v>110</v>
      </c>
      <c r="L285" s="2" t="s">
        <v>110</v>
      </c>
      <c r="M285" s="2" t="s">
        <v>881</v>
      </c>
      <c r="N285" s="3" t="s">
        <v>882</v>
      </c>
      <c r="O285" s="3" t="s">
        <v>883</v>
      </c>
      <c r="P285" s="3" t="s">
        <v>884</v>
      </c>
      <c r="Q285" s="4">
        <v>9000</v>
      </c>
      <c r="R285" s="11" t="s">
        <v>56</v>
      </c>
      <c r="S285" s="5">
        <v>1289.7</v>
      </c>
      <c r="T285" s="6">
        <v>4.5499999999999999E-2</v>
      </c>
      <c r="U285" s="5">
        <v>409.5</v>
      </c>
      <c r="V285" s="4">
        <v>528132</v>
      </c>
      <c r="W285" s="4"/>
      <c r="X285" s="3" t="s">
        <v>115</v>
      </c>
      <c r="Y285" s="3" t="s">
        <v>225</v>
      </c>
      <c r="Z285" s="3" t="s">
        <v>74</v>
      </c>
      <c r="AA285" s="3" t="s">
        <v>148</v>
      </c>
      <c r="AB285" s="3" t="s">
        <v>365</v>
      </c>
      <c r="AC285" s="3" t="s">
        <v>58</v>
      </c>
      <c r="AD285" s="3" t="s">
        <v>1216</v>
      </c>
      <c r="AE285" s="3"/>
      <c r="AF285" s="3" t="s">
        <v>119</v>
      </c>
      <c r="AG285" s="3" t="s">
        <v>1217</v>
      </c>
      <c r="AH285" s="3" t="s">
        <v>80</v>
      </c>
      <c r="AI285" s="2" t="s">
        <v>236</v>
      </c>
      <c r="AJ285" s="3" t="s">
        <v>237</v>
      </c>
      <c r="AK285" s="3"/>
      <c r="AL285" s="3"/>
      <c r="AM285" s="4"/>
      <c r="AN285" s="6">
        <v>3.2500000000000001E-2</v>
      </c>
      <c r="AO285" s="6">
        <f t="shared" si="34"/>
        <v>4.5499999999999999E-2</v>
      </c>
      <c r="AP285" s="6"/>
      <c r="AQ285" s="3" t="s">
        <v>83</v>
      </c>
      <c r="AU285" s="21">
        <f t="shared" si="35"/>
        <v>292.5</v>
      </c>
      <c r="AV285" s="21">
        <f t="shared" si="36"/>
        <v>409.5</v>
      </c>
      <c r="AX285" s="24">
        <f t="shared" si="37"/>
        <v>370047.6</v>
      </c>
      <c r="AY285" s="24">
        <f t="shared" si="38"/>
        <v>518066.63999999996</v>
      </c>
    </row>
    <row r="286" spans="1:51" x14ac:dyDescent="0.6">
      <c r="A286" s="2" t="s">
        <v>1214</v>
      </c>
      <c r="B286" s="2" t="s">
        <v>45</v>
      </c>
      <c r="C286" s="3"/>
      <c r="D286" s="3"/>
      <c r="E286" s="3" t="s">
        <v>235</v>
      </c>
      <c r="F286" s="3" t="s">
        <v>1215</v>
      </c>
      <c r="G286" s="2" t="s">
        <v>224</v>
      </c>
      <c r="H286" s="3" t="s">
        <v>225</v>
      </c>
      <c r="I286" s="3" t="s">
        <v>50</v>
      </c>
      <c r="J286" s="3" t="s">
        <v>161</v>
      </c>
      <c r="K286" s="2" t="s">
        <v>110</v>
      </c>
      <c r="L286" s="2" t="s">
        <v>110</v>
      </c>
      <c r="M286" s="2" t="s">
        <v>885</v>
      </c>
      <c r="N286" s="3" t="s">
        <v>886</v>
      </c>
      <c r="O286" s="3" t="s">
        <v>887</v>
      </c>
      <c r="P286" s="3" t="s">
        <v>888</v>
      </c>
      <c r="Q286" s="4">
        <v>18000</v>
      </c>
      <c r="R286" s="11" t="s">
        <v>56</v>
      </c>
      <c r="S286" s="5">
        <v>1289.7</v>
      </c>
      <c r="T286" s="6">
        <v>4.5499999999999999E-2</v>
      </c>
      <c r="U286" s="5">
        <v>819</v>
      </c>
      <c r="V286" s="4">
        <v>1056264</v>
      </c>
      <c r="W286" s="4"/>
      <c r="X286" s="3" t="s">
        <v>115</v>
      </c>
      <c r="Y286" s="3" t="s">
        <v>225</v>
      </c>
      <c r="Z286" s="3" t="s">
        <v>74</v>
      </c>
      <c r="AA286" s="3" t="s">
        <v>148</v>
      </c>
      <c r="AB286" s="3" t="s">
        <v>365</v>
      </c>
      <c r="AC286" s="3" t="s">
        <v>58</v>
      </c>
      <c r="AD286" s="3" t="s">
        <v>1216</v>
      </c>
      <c r="AE286" s="3"/>
      <c r="AF286" s="3" t="s">
        <v>119</v>
      </c>
      <c r="AG286" s="3" t="s">
        <v>1217</v>
      </c>
      <c r="AH286" s="3" t="s">
        <v>80</v>
      </c>
      <c r="AI286" s="2" t="s">
        <v>236</v>
      </c>
      <c r="AJ286" s="3" t="s">
        <v>237</v>
      </c>
      <c r="AK286" s="3"/>
      <c r="AL286" s="3"/>
      <c r="AM286" s="4"/>
      <c r="AN286" s="6">
        <v>3.5000000000000003E-2</v>
      </c>
      <c r="AO286" s="6">
        <f t="shared" si="34"/>
        <v>4.5499999999999999E-2</v>
      </c>
      <c r="AP286" s="6"/>
      <c r="AQ286" s="3" t="s">
        <v>83</v>
      </c>
      <c r="AU286" s="21">
        <f t="shared" si="35"/>
        <v>630.00000000000011</v>
      </c>
      <c r="AV286" s="21">
        <f t="shared" si="36"/>
        <v>819</v>
      </c>
      <c r="AX286" s="24">
        <f t="shared" si="37"/>
        <v>797025.60000000009</v>
      </c>
      <c r="AY286" s="24">
        <f t="shared" si="38"/>
        <v>1036133.2799999999</v>
      </c>
    </row>
    <row r="287" spans="1:51" x14ac:dyDescent="0.6">
      <c r="A287" s="2" t="s">
        <v>1214</v>
      </c>
      <c r="B287" s="2" t="s">
        <v>45</v>
      </c>
      <c r="C287" s="3"/>
      <c r="D287" s="3"/>
      <c r="E287" s="3" t="s">
        <v>235</v>
      </c>
      <c r="F287" s="3" t="s">
        <v>1215</v>
      </c>
      <c r="G287" s="2" t="s">
        <v>224</v>
      </c>
      <c r="H287" s="3" t="s">
        <v>225</v>
      </c>
      <c r="I287" s="3" t="s">
        <v>50</v>
      </c>
      <c r="J287" s="3" t="s">
        <v>161</v>
      </c>
      <c r="K287" s="2" t="s">
        <v>110</v>
      </c>
      <c r="L287" s="2" t="s">
        <v>110</v>
      </c>
      <c r="M287" s="2" t="s">
        <v>889</v>
      </c>
      <c r="N287" s="3" t="s">
        <v>890</v>
      </c>
      <c r="O287" s="3" t="s">
        <v>891</v>
      </c>
      <c r="P287" s="3" t="s">
        <v>892</v>
      </c>
      <c r="Q287" s="4">
        <v>28000</v>
      </c>
      <c r="R287" s="11" t="s">
        <v>56</v>
      </c>
      <c r="S287" s="5">
        <v>1289.7</v>
      </c>
      <c r="T287" s="6">
        <v>4.5499999999999999E-2</v>
      </c>
      <c r="U287" s="5">
        <v>1274</v>
      </c>
      <c r="V287" s="4">
        <v>1643078</v>
      </c>
      <c r="W287" s="4"/>
      <c r="X287" s="3" t="s">
        <v>115</v>
      </c>
      <c r="Y287" s="3" t="s">
        <v>225</v>
      </c>
      <c r="Z287" s="3" t="s">
        <v>74</v>
      </c>
      <c r="AA287" s="3" t="s">
        <v>148</v>
      </c>
      <c r="AB287" s="3" t="s">
        <v>365</v>
      </c>
      <c r="AC287" s="3" t="s">
        <v>58</v>
      </c>
      <c r="AD287" s="3" t="s">
        <v>1216</v>
      </c>
      <c r="AE287" s="3"/>
      <c r="AF287" s="3" t="s">
        <v>119</v>
      </c>
      <c r="AG287" s="3" t="s">
        <v>1217</v>
      </c>
      <c r="AH287" s="3" t="s">
        <v>80</v>
      </c>
      <c r="AI287" s="2" t="s">
        <v>236</v>
      </c>
      <c r="AJ287" s="3" t="s">
        <v>237</v>
      </c>
      <c r="AK287" s="3"/>
      <c r="AL287" s="3"/>
      <c r="AM287" s="4"/>
      <c r="AN287" s="6">
        <v>3.3500000000000002E-2</v>
      </c>
      <c r="AO287" s="6">
        <f t="shared" si="34"/>
        <v>4.5499999999999999E-2</v>
      </c>
      <c r="AP287" s="6"/>
      <c r="AQ287" s="3" t="s">
        <v>83</v>
      </c>
      <c r="AU287" s="21">
        <f t="shared" si="35"/>
        <v>938</v>
      </c>
      <c r="AV287" s="21">
        <f t="shared" si="36"/>
        <v>1274</v>
      </c>
      <c r="AX287" s="24">
        <f t="shared" si="37"/>
        <v>1186682.5599999998</v>
      </c>
      <c r="AY287" s="24">
        <f t="shared" si="38"/>
        <v>1611762.88</v>
      </c>
    </row>
    <row r="288" spans="1:51" x14ac:dyDescent="0.6">
      <c r="A288" s="2" t="s">
        <v>1221</v>
      </c>
      <c r="B288" s="2" t="s">
        <v>45</v>
      </c>
      <c r="C288" s="3"/>
      <c r="D288" s="3"/>
      <c r="E288" s="3" t="s">
        <v>894</v>
      </c>
      <c r="F288" s="3" t="s">
        <v>1222</v>
      </c>
      <c r="G288" s="2" t="s">
        <v>224</v>
      </c>
      <c r="H288" s="3" t="s">
        <v>225</v>
      </c>
      <c r="I288" s="3" t="s">
        <v>50</v>
      </c>
      <c r="J288" s="3" t="s">
        <v>161</v>
      </c>
      <c r="K288" s="2" t="s">
        <v>110</v>
      </c>
      <c r="L288" s="2" t="s">
        <v>110</v>
      </c>
      <c r="M288" s="2" t="s">
        <v>896</v>
      </c>
      <c r="N288" s="3" t="s">
        <v>897</v>
      </c>
      <c r="O288" s="3" t="s">
        <v>898</v>
      </c>
      <c r="P288" s="3" t="s">
        <v>899</v>
      </c>
      <c r="Q288" s="4">
        <v>16000</v>
      </c>
      <c r="R288" s="11" t="s">
        <v>56</v>
      </c>
      <c r="S288" s="5">
        <v>1289.7</v>
      </c>
      <c r="T288" s="6">
        <v>0.12</v>
      </c>
      <c r="U288" s="5">
        <v>1920</v>
      </c>
      <c r="V288" s="4">
        <v>2476224</v>
      </c>
      <c r="W288" s="4"/>
      <c r="X288" s="3" t="s">
        <v>115</v>
      </c>
      <c r="Y288" s="3" t="s">
        <v>225</v>
      </c>
      <c r="Z288" s="3" t="s">
        <v>74</v>
      </c>
      <c r="AA288" s="3" t="s">
        <v>75</v>
      </c>
      <c r="AB288" s="3" t="s">
        <v>76</v>
      </c>
      <c r="AC288" s="3" t="s">
        <v>58</v>
      </c>
      <c r="AD288" s="3" t="s">
        <v>1159</v>
      </c>
      <c r="AE288" s="3" t="s">
        <v>201</v>
      </c>
      <c r="AF288" s="3" t="s">
        <v>119</v>
      </c>
      <c r="AG288" s="3" t="s">
        <v>1223</v>
      </c>
      <c r="AH288" s="3" t="s">
        <v>80</v>
      </c>
      <c r="AI288" s="2" t="s">
        <v>901</v>
      </c>
      <c r="AJ288" s="3" t="s">
        <v>902</v>
      </c>
      <c r="AK288" s="3"/>
      <c r="AL288" s="3"/>
      <c r="AM288" s="4"/>
      <c r="AN288" s="6">
        <v>7.0000000000000007E-2</v>
      </c>
      <c r="AO288" s="6">
        <f t="shared" si="34"/>
        <v>0.12</v>
      </c>
      <c r="AP288" s="6"/>
      <c r="AQ288" s="3" t="s">
        <v>83</v>
      </c>
      <c r="AU288" s="21">
        <f t="shared" si="35"/>
        <v>1120</v>
      </c>
      <c r="AV288" s="21">
        <f t="shared" si="36"/>
        <v>1920</v>
      </c>
      <c r="AX288" s="24">
        <f t="shared" si="37"/>
        <v>1416934.3999999999</v>
      </c>
      <c r="AY288" s="24">
        <f t="shared" si="38"/>
        <v>2429030.3999999999</v>
      </c>
    </row>
    <row r="289" spans="1:51" x14ac:dyDescent="0.6">
      <c r="A289" s="2" t="s">
        <v>1221</v>
      </c>
      <c r="B289" s="2" t="s">
        <v>45</v>
      </c>
      <c r="C289" s="3"/>
      <c r="D289" s="3"/>
      <c r="E289" s="3" t="s">
        <v>494</v>
      </c>
      <c r="F289" s="3" t="s">
        <v>1222</v>
      </c>
      <c r="G289" s="2" t="s">
        <v>224</v>
      </c>
      <c r="H289" s="3" t="s">
        <v>225</v>
      </c>
      <c r="I289" s="3" t="s">
        <v>50</v>
      </c>
      <c r="J289" s="3" t="s">
        <v>161</v>
      </c>
      <c r="K289" s="2" t="s">
        <v>110</v>
      </c>
      <c r="L289" s="2" t="s">
        <v>110</v>
      </c>
      <c r="M289" s="2" t="s">
        <v>488</v>
      </c>
      <c r="N289" s="3" t="s">
        <v>489</v>
      </c>
      <c r="O289" s="3" t="s">
        <v>490</v>
      </c>
      <c r="P289" s="3" t="s">
        <v>491</v>
      </c>
      <c r="Q289" s="4">
        <v>12000</v>
      </c>
      <c r="R289" s="11" t="s">
        <v>56</v>
      </c>
      <c r="S289" s="5">
        <v>1289.7</v>
      </c>
      <c r="T289" s="6">
        <v>9.1999999999999998E-2</v>
      </c>
      <c r="U289" s="5">
        <v>1104</v>
      </c>
      <c r="V289" s="4">
        <v>1423829</v>
      </c>
      <c r="W289" s="4"/>
      <c r="X289" s="3" t="s">
        <v>115</v>
      </c>
      <c r="Y289" s="3" t="s">
        <v>225</v>
      </c>
      <c r="Z289" s="3" t="s">
        <v>74</v>
      </c>
      <c r="AA289" s="3" t="s">
        <v>75</v>
      </c>
      <c r="AB289" s="3" t="s">
        <v>344</v>
      </c>
      <c r="AC289" s="3" t="s">
        <v>58</v>
      </c>
      <c r="AD289" s="3" t="s">
        <v>1159</v>
      </c>
      <c r="AE289" s="3"/>
      <c r="AF289" s="3" t="s">
        <v>119</v>
      </c>
      <c r="AG289" s="3" t="s">
        <v>1223</v>
      </c>
      <c r="AH289" s="3" t="s">
        <v>80</v>
      </c>
      <c r="AI289" s="2" t="s">
        <v>495</v>
      </c>
      <c r="AJ289" s="3" t="s">
        <v>496</v>
      </c>
      <c r="AK289" s="3"/>
      <c r="AL289" s="3"/>
      <c r="AM289" s="4"/>
      <c r="AN289" s="6">
        <v>0.04</v>
      </c>
      <c r="AO289" s="6">
        <f t="shared" si="34"/>
        <v>9.1999999999999998E-2</v>
      </c>
      <c r="AP289" s="6"/>
      <c r="AQ289" s="3" t="s">
        <v>83</v>
      </c>
      <c r="AU289" s="21">
        <f t="shared" si="35"/>
        <v>480</v>
      </c>
      <c r="AV289" s="21">
        <f t="shared" si="36"/>
        <v>1104</v>
      </c>
      <c r="AX289" s="24">
        <f t="shared" si="37"/>
        <v>607257.59999999998</v>
      </c>
      <c r="AY289" s="24">
        <f t="shared" si="38"/>
        <v>1396692.48</v>
      </c>
    </row>
    <row r="290" spans="1:51" x14ac:dyDescent="0.6">
      <c r="A290" s="2" t="s">
        <v>1221</v>
      </c>
      <c r="B290" s="2" t="s">
        <v>45</v>
      </c>
      <c r="C290" s="3"/>
      <c r="D290" s="3"/>
      <c r="E290" s="3" t="s">
        <v>823</v>
      </c>
      <c r="F290" s="3" t="s">
        <v>1222</v>
      </c>
      <c r="G290" s="2" t="s">
        <v>224</v>
      </c>
      <c r="H290" s="3" t="s">
        <v>225</v>
      </c>
      <c r="I290" s="3" t="s">
        <v>50</v>
      </c>
      <c r="J290" s="3" t="s">
        <v>161</v>
      </c>
      <c r="K290" s="2" t="s">
        <v>110</v>
      </c>
      <c r="L290" s="2" t="s">
        <v>110</v>
      </c>
      <c r="M290" s="2" t="s">
        <v>488</v>
      </c>
      <c r="N290" s="3" t="s">
        <v>489</v>
      </c>
      <c r="O290" s="3" t="s">
        <v>490</v>
      </c>
      <c r="P290" s="3" t="s">
        <v>491</v>
      </c>
      <c r="Q290" s="4">
        <v>9000</v>
      </c>
      <c r="R290" s="11" t="s">
        <v>56</v>
      </c>
      <c r="S290" s="5">
        <v>1289.7</v>
      </c>
      <c r="T290" s="6">
        <v>9.1999999999999998E-2</v>
      </c>
      <c r="U290" s="5">
        <v>828</v>
      </c>
      <c r="V290" s="4">
        <v>1067872</v>
      </c>
      <c r="W290" s="4"/>
      <c r="X290" s="3" t="s">
        <v>115</v>
      </c>
      <c r="Y290" s="3" t="s">
        <v>225</v>
      </c>
      <c r="Z290" s="3" t="s">
        <v>74</v>
      </c>
      <c r="AA290" s="3" t="s">
        <v>75</v>
      </c>
      <c r="AB290" s="3" t="s">
        <v>344</v>
      </c>
      <c r="AC290" s="3" t="s">
        <v>58</v>
      </c>
      <c r="AD290" s="3" t="s">
        <v>1159</v>
      </c>
      <c r="AE290" s="3"/>
      <c r="AF290" s="3" t="s">
        <v>119</v>
      </c>
      <c r="AG290" s="3" t="s">
        <v>1223</v>
      </c>
      <c r="AH290" s="3" t="s">
        <v>80</v>
      </c>
      <c r="AI290" s="2" t="s">
        <v>824</v>
      </c>
      <c r="AJ290" s="3" t="s">
        <v>825</v>
      </c>
      <c r="AK290" s="3"/>
      <c r="AL290" s="3"/>
      <c r="AM290" s="4"/>
      <c r="AN290" s="6">
        <v>0.04</v>
      </c>
      <c r="AO290" s="6">
        <f t="shared" si="34"/>
        <v>9.1999999999999998E-2</v>
      </c>
      <c r="AP290" s="6"/>
      <c r="AQ290" s="3" t="s">
        <v>83</v>
      </c>
      <c r="AU290" s="21">
        <f t="shared" si="35"/>
        <v>360</v>
      </c>
      <c r="AV290" s="21">
        <f t="shared" si="36"/>
        <v>828</v>
      </c>
      <c r="AX290" s="24">
        <f t="shared" si="37"/>
        <v>455443.19999999995</v>
      </c>
      <c r="AY290" s="24">
        <f t="shared" si="38"/>
        <v>1047519.3599999999</v>
      </c>
    </row>
    <row r="291" spans="1:51" x14ac:dyDescent="0.6">
      <c r="A291" s="2" t="s">
        <v>1221</v>
      </c>
      <c r="B291" s="2" t="s">
        <v>45</v>
      </c>
      <c r="C291" s="3"/>
      <c r="D291" s="3"/>
      <c r="E291" s="3" t="s">
        <v>494</v>
      </c>
      <c r="F291" s="3" t="s">
        <v>1222</v>
      </c>
      <c r="G291" s="2" t="s">
        <v>224</v>
      </c>
      <c r="H291" s="3" t="s">
        <v>225</v>
      </c>
      <c r="I291" s="3" t="s">
        <v>50</v>
      </c>
      <c r="J291" s="3" t="s">
        <v>161</v>
      </c>
      <c r="K291" s="2" t="s">
        <v>110</v>
      </c>
      <c r="L291" s="2" t="s">
        <v>110</v>
      </c>
      <c r="M291" s="2" t="s">
        <v>497</v>
      </c>
      <c r="N291" s="3" t="s">
        <v>498</v>
      </c>
      <c r="O291" s="3" t="s">
        <v>499</v>
      </c>
      <c r="P291" s="3" t="s">
        <v>500</v>
      </c>
      <c r="Q291" s="4">
        <v>4500</v>
      </c>
      <c r="R291" s="11" t="s">
        <v>56</v>
      </c>
      <c r="S291" s="5">
        <v>1289.7</v>
      </c>
      <c r="T291" s="6">
        <v>9.1999999999999998E-2</v>
      </c>
      <c r="U291" s="5">
        <v>414</v>
      </c>
      <c r="V291" s="4">
        <v>533936</v>
      </c>
      <c r="W291" s="4"/>
      <c r="X291" s="3" t="s">
        <v>115</v>
      </c>
      <c r="Y291" s="3" t="s">
        <v>225</v>
      </c>
      <c r="Z291" s="3" t="s">
        <v>74</v>
      </c>
      <c r="AA291" s="3" t="s">
        <v>75</v>
      </c>
      <c r="AB291" s="3" t="s">
        <v>344</v>
      </c>
      <c r="AC291" s="3" t="s">
        <v>58</v>
      </c>
      <c r="AD291" s="3" t="s">
        <v>1159</v>
      </c>
      <c r="AE291" s="3"/>
      <c r="AF291" s="3" t="s">
        <v>119</v>
      </c>
      <c r="AG291" s="3" t="s">
        <v>1223</v>
      </c>
      <c r="AH291" s="3" t="s">
        <v>80</v>
      </c>
      <c r="AI291" s="2" t="s">
        <v>495</v>
      </c>
      <c r="AJ291" s="3" t="s">
        <v>496</v>
      </c>
      <c r="AK291" s="3"/>
      <c r="AL291" s="3"/>
      <c r="AM291" s="4"/>
      <c r="AN291" s="6">
        <v>0.04</v>
      </c>
      <c r="AO291" s="6">
        <f t="shared" si="34"/>
        <v>9.1999999999999998E-2</v>
      </c>
      <c r="AP291" s="6"/>
      <c r="AQ291" s="3" t="s">
        <v>83</v>
      </c>
      <c r="AU291" s="21">
        <f t="shared" si="35"/>
        <v>180</v>
      </c>
      <c r="AV291" s="21">
        <f t="shared" si="36"/>
        <v>414</v>
      </c>
      <c r="AX291" s="24">
        <f t="shared" si="37"/>
        <v>227721.59999999998</v>
      </c>
      <c r="AY291" s="24">
        <f t="shared" si="38"/>
        <v>523759.67999999993</v>
      </c>
    </row>
    <row r="292" spans="1:51" x14ac:dyDescent="0.6">
      <c r="A292" s="2" t="s">
        <v>1221</v>
      </c>
      <c r="B292" s="2" t="s">
        <v>45</v>
      </c>
      <c r="C292" s="3"/>
      <c r="D292" s="3"/>
      <c r="E292" s="3" t="s">
        <v>823</v>
      </c>
      <c r="F292" s="3" t="s">
        <v>1222</v>
      </c>
      <c r="G292" s="2" t="s">
        <v>224</v>
      </c>
      <c r="H292" s="3" t="s">
        <v>225</v>
      </c>
      <c r="I292" s="3" t="s">
        <v>50</v>
      </c>
      <c r="J292" s="3" t="s">
        <v>161</v>
      </c>
      <c r="K292" s="2" t="s">
        <v>110</v>
      </c>
      <c r="L292" s="2" t="s">
        <v>110</v>
      </c>
      <c r="M292" s="2" t="s">
        <v>497</v>
      </c>
      <c r="N292" s="3" t="s">
        <v>498</v>
      </c>
      <c r="O292" s="3" t="s">
        <v>499</v>
      </c>
      <c r="P292" s="3" t="s">
        <v>500</v>
      </c>
      <c r="Q292" s="4">
        <v>4500</v>
      </c>
      <c r="R292" s="11" t="s">
        <v>56</v>
      </c>
      <c r="S292" s="5">
        <v>1289.7</v>
      </c>
      <c r="T292" s="6">
        <v>9.1999999999999998E-2</v>
      </c>
      <c r="U292" s="5">
        <v>414</v>
      </c>
      <c r="V292" s="4">
        <v>533936</v>
      </c>
      <c r="W292" s="4"/>
      <c r="X292" s="3" t="s">
        <v>115</v>
      </c>
      <c r="Y292" s="3" t="s">
        <v>225</v>
      </c>
      <c r="Z292" s="3" t="s">
        <v>74</v>
      </c>
      <c r="AA292" s="3" t="s">
        <v>75</v>
      </c>
      <c r="AB292" s="3" t="s">
        <v>344</v>
      </c>
      <c r="AC292" s="3" t="s">
        <v>58</v>
      </c>
      <c r="AD292" s="3" t="s">
        <v>1159</v>
      </c>
      <c r="AE292" s="3"/>
      <c r="AF292" s="3" t="s">
        <v>119</v>
      </c>
      <c r="AG292" s="3" t="s">
        <v>1223</v>
      </c>
      <c r="AH292" s="3" t="s">
        <v>80</v>
      </c>
      <c r="AI292" s="2" t="s">
        <v>824</v>
      </c>
      <c r="AJ292" s="3" t="s">
        <v>825</v>
      </c>
      <c r="AK292" s="3"/>
      <c r="AL292" s="3"/>
      <c r="AM292" s="4"/>
      <c r="AN292" s="6">
        <v>0.04</v>
      </c>
      <c r="AO292" s="6">
        <f t="shared" si="34"/>
        <v>9.1999999999999998E-2</v>
      </c>
      <c r="AP292" s="6"/>
      <c r="AQ292" s="3" t="s">
        <v>83</v>
      </c>
      <c r="AU292" s="21">
        <f t="shared" si="35"/>
        <v>180</v>
      </c>
      <c r="AV292" s="21">
        <f t="shared" si="36"/>
        <v>414</v>
      </c>
      <c r="AX292" s="24">
        <f t="shared" si="37"/>
        <v>227721.59999999998</v>
      </c>
      <c r="AY292" s="24">
        <f t="shared" si="38"/>
        <v>523759.67999999993</v>
      </c>
    </row>
    <row r="293" spans="1:51" x14ac:dyDescent="0.6">
      <c r="A293" s="2" t="s">
        <v>1224</v>
      </c>
      <c r="B293" s="2" t="s">
        <v>239</v>
      </c>
      <c r="C293" s="3"/>
      <c r="D293" s="3"/>
      <c r="E293" s="3"/>
      <c r="F293" s="3" t="s">
        <v>1225</v>
      </c>
      <c r="G293" s="2" t="s">
        <v>741</v>
      </c>
      <c r="H293" s="3" t="s">
        <v>742</v>
      </c>
      <c r="I293" s="3" t="s">
        <v>50</v>
      </c>
      <c r="J293" s="3" t="s">
        <v>161</v>
      </c>
      <c r="K293" s="2" t="s">
        <v>347</v>
      </c>
      <c r="L293" s="2" t="s">
        <v>461</v>
      </c>
      <c r="M293" s="2" t="s">
        <v>462</v>
      </c>
      <c r="N293" s="3" t="s">
        <v>463</v>
      </c>
      <c r="O293" s="3"/>
      <c r="P293" s="3" t="s">
        <v>464</v>
      </c>
      <c r="Q293" s="4">
        <v>72000</v>
      </c>
      <c r="R293" s="11"/>
      <c r="S293" s="5">
        <v>0</v>
      </c>
      <c r="T293" s="6">
        <v>77</v>
      </c>
      <c r="U293" s="5">
        <v>0</v>
      </c>
      <c r="V293" s="14">
        <v>5544000</v>
      </c>
      <c r="W293" s="4">
        <v>554400</v>
      </c>
      <c r="X293" s="3" t="s">
        <v>115</v>
      </c>
      <c r="Y293" s="3" t="s">
        <v>745</v>
      </c>
      <c r="Z293" s="3" t="s">
        <v>466</v>
      </c>
      <c r="AA293" s="3" t="s">
        <v>467</v>
      </c>
      <c r="AB293" s="3" t="s">
        <v>468</v>
      </c>
      <c r="AC293" s="3" t="s">
        <v>248</v>
      </c>
      <c r="AD293" s="3" t="s">
        <v>1226</v>
      </c>
      <c r="AE293" s="3" t="s">
        <v>751</v>
      </c>
      <c r="AF293" s="3" t="s">
        <v>353</v>
      </c>
      <c r="AG293" s="3" t="s">
        <v>1227</v>
      </c>
      <c r="AH293" s="3" t="s">
        <v>80</v>
      </c>
      <c r="AI293" s="2" t="s">
        <v>1127</v>
      </c>
      <c r="AJ293" s="3" t="s">
        <v>1128</v>
      </c>
      <c r="AK293" s="3"/>
      <c r="AL293" s="3"/>
      <c r="AM293" s="4"/>
      <c r="AN293" s="6">
        <v>4.9320000000000003E-2</v>
      </c>
      <c r="AO293" s="17">
        <f t="shared" ref="AO293:AO296" si="39">T293/$AR$1</f>
        <v>6.0863791577083604E-2</v>
      </c>
      <c r="AP293" s="6"/>
      <c r="AQ293" s="3" t="s">
        <v>83</v>
      </c>
      <c r="AU293" s="21">
        <f t="shared" si="35"/>
        <v>3551.0400000000004</v>
      </c>
      <c r="AV293" s="21">
        <f t="shared" si="36"/>
        <v>4382.1929935500193</v>
      </c>
      <c r="AX293" s="24">
        <f t="shared" si="37"/>
        <v>4492491.7248</v>
      </c>
      <c r="AY293" s="24">
        <f t="shared" si="38"/>
        <v>5544000</v>
      </c>
    </row>
    <row r="294" spans="1:51" x14ac:dyDescent="0.6">
      <c r="A294" s="2" t="s">
        <v>1224</v>
      </c>
      <c r="B294" s="2" t="s">
        <v>239</v>
      </c>
      <c r="C294" s="3"/>
      <c r="D294" s="3"/>
      <c r="E294" s="3"/>
      <c r="F294" s="3" t="s">
        <v>1225</v>
      </c>
      <c r="G294" s="2" t="s">
        <v>741</v>
      </c>
      <c r="H294" s="3" t="s">
        <v>742</v>
      </c>
      <c r="I294" s="3" t="s">
        <v>50</v>
      </c>
      <c r="J294" s="3" t="s">
        <v>161</v>
      </c>
      <c r="K294" s="2" t="s">
        <v>347</v>
      </c>
      <c r="L294" s="2" t="s">
        <v>461</v>
      </c>
      <c r="M294" s="2" t="s">
        <v>760</v>
      </c>
      <c r="N294" s="3" t="s">
        <v>761</v>
      </c>
      <c r="O294" s="3"/>
      <c r="P294" s="3" t="s">
        <v>762</v>
      </c>
      <c r="Q294" s="4">
        <v>26000</v>
      </c>
      <c r="R294" s="11"/>
      <c r="S294" s="5">
        <v>0</v>
      </c>
      <c r="T294" s="6">
        <v>81</v>
      </c>
      <c r="U294" s="5">
        <v>0</v>
      </c>
      <c r="V294" s="14">
        <v>2106000</v>
      </c>
      <c r="W294" s="4">
        <v>210600</v>
      </c>
      <c r="X294" s="3" t="s">
        <v>115</v>
      </c>
      <c r="Y294" s="3" t="s">
        <v>745</v>
      </c>
      <c r="Z294" s="3" t="s">
        <v>466</v>
      </c>
      <c r="AA294" s="3" t="s">
        <v>467</v>
      </c>
      <c r="AB294" s="3" t="s">
        <v>468</v>
      </c>
      <c r="AC294" s="3" t="s">
        <v>248</v>
      </c>
      <c r="AD294" s="3" t="s">
        <v>1226</v>
      </c>
      <c r="AE294" s="3" t="s">
        <v>751</v>
      </c>
      <c r="AF294" s="3" t="s">
        <v>353</v>
      </c>
      <c r="AG294" s="3" t="s">
        <v>1227</v>
      </c>
      <c r="AH294" s="3" t="s">
        <v>80</v>
      </c>
      <c r="AI294" s="2" t="s">
        <v>752</v>
      </c>
      <c r="AJ294" s="3" t="s">
        <v>753</v>
      </c>
      <c r="AK294" s="3"/>
      <c r="AL294" s="3"/>
      <c r="AM294" s="4"/>
      <c r="AN294" s="6">
        <v>5.7820000000000003E-2</v>
      </c>
      <c r="AO294" s="17">
        <f t="shared" si="39"/>
        <v>6.4025546983685344E-2</v>
      </c>
      <c r="AP294" s="6"/>
      <c r="AQ294" s="3" t="s">
        <v>83</v>
      </c>
      <c r="AU294" s="21">
        <f t="shared" si="35"/>
        <v>1503.3200000000002</v>
      </c>
      <c r="AV294" s="21">
        <f t="shared" si="36"/>
        <v>1664.6642215758191</v>
      </c>
      <c r="AX294" s="24">
        <f t="shared" si="37"/>
        <v>1901880.1984000001</v>
      </c>
      <c r="AY294" s="24">
        <f t="shared" si="38"/>
        <v>2106000</v>
      </c>
    </row>
    <row r="295" spans="1:51" x14ac:dyDescent="0.6">
      <c r="A295" s="2" t="s">
        <v>1228</v>
      </c>
      <c r="B295" s="2" t="s">
        <v>239</v>
      </c>
      <c r="C295" s="3"/>
      <c r="D295" s="3"/>
      <c r="E295" s="3" t="s">
        <v>1131</v>
      </c>
      <c r="F295" s="3" t="s">
        <v>1229</v>
      </c>
      <c r="G295" s="2" t="s">
        <v>741</v>
      </c>
      <c r="H295" s="3" t="s">
        <v>742</v>
      </c>
      <c r="I295" s="3" t="s">
        <v>50</v>
      </c>
      <c r="J295" s="3" t="s">
        <v>161</v>
      </c>
      <c r="K295" s="2" t="s">
        <v>347</v>
      </c>
      <c r="L295" s="2" t="s">
        <v>461</v>
      </c>
      <c r="M295" s="2" t="s">
        <v>1132</v>
      </c>
      <c r="N295" s="3" t="s">
        <v>1133</v>
      </c>
      <c r="O295" s="3"/>
      <c r="P295" s="3" t="s">
        <v>1134</v>
      </c>
      <c r="Q295" s="4">
        <v>11000</v>
      </c>
      <c r="R295" s="11"/>
      <c r="S295" s="5">
        <v>0</v>
      </c>
      <c r="T295" s="6">
        <v>114</v>
      </c>
      <c r="U295" s="5">
        <v>0</v>
      </c>
      <c r="V295" s="14">
        <v>1254000</v>
      </c>
      <c r="W295" s="4">
        <v>125400</v>
      </c>
      <c r="X295" s="3" t="s">
        <v>115</v>
      </c>
      <c r="Y295" s="3" t="s">
        <v>745</v>
      </c>
      <c r="Z295" s="3" t="s">
        <v>88</v>
      </c>
      <c r="AA295" s="3" t="s">
        <v>117</v>
      </c>
      <c r="AB295" s="3" t="s">
        <v>331</v>
      </c>
      <c r="AC295" s="3" t="s">
        <v>248</v>
      </c>
      <c r="AD295" s="3"/>
      <c r="AE295" s="3" t="s">
        <v>1135</v>
      </c>
      <c r="AF295" s="3" t="s">
        <v>353</v>
      </c>
      <c r="AG295" s="3" t="s">
        <v>1230</v>
      </c>
      <c r="AH295" s="3" t="s">
        <v>80</v>
      </c>
      <c r="AI295" s="2" t="s">
        <v>1136</v>
      </c>
      <c r="AJ295" s="3" t="s">
        <v>1137</v>
      </c>
      <c r="AK295" s="3"/>
      <c r="AL295" s="3"/>
      <c r="AM295" s="4"/>
      <c r="AN295" s="6">
        <v>9.2200000000000004E-2</v>
      </c>
      <c r="AO295" s="17">
        <f t="shared" si="39"/>
        <v>9.0110029088149746E-2</v>
      </c>
      <c r="AP295" s="6"/>
      <c r="AQ295" s="3" t="s">
        <v>123</v>
      </c>
      <c r="AU295" s="21">
        <f t="shared" si="35"/>
        <v>1014.2</v>
      </c>
      <c r="AV295" s="21">
        <f t="shared" si="36"/>
        <v>991.21031996964723</v>
      </c>
      <c r="AX295" s="24">
        <f t="shared" si="37"/>
        <v>1283084.7039999999</v>
      </c>
      <c r="AY295" s="24">
        <f t="shared" si="38"/>
        <v>1254000</v>
      </c>
    </row>
    <row r="296" spans="1:51" x14ac:dyDescent="0.6">
      <c r="A296" s="2" t="s">
        <v>1228</v>
      </c>
      <c r="B296" s="2" t="s">
        <v>239</v>
      </c>
      <c r="C296" s="3"/>
      <c r="D296" s="3"/>
      <c r="E296" s="3" t="s">
        <v>1131</v>
      </c>
      <c r="F296" s="3" t="s">
        <v>1229</v>
      </c>
      <c r="G296" s="2" t="s">
        <v>741</v>
      </c>
      <c r="H296" s="3" t="s">
        <v>742</v>
      </c>
      <c r="I296" s="3" t="s">
        <v>50</v>
      </c>
      <c r="J296" s="3" t="s">
        <v>161</v>
      </c>
      <c r="K296" s="2" t="s">
        <v>347</v>
      </c>
      <c r="L296" s="2" t="s">
        <v>461</v>
      </c>
      <c r="M296" s="2" t="s">
        <v>1231</v>
      </c>
      <c r="N296" s="3" t="s">
        <v>1232</v>
      </c>
      <c r="O296" s="3"/>
      <c r="P296" s="3" t="s">
        <v>1134</v>
      </c>
      <c r="Q296" s="4">
        <v>8000</v>
      </c>
      <c r="R296" s="11"/>
      <c r="S296" s="5">
        <v>0</v>
      </c>
      <c r="T296" s="6">
        <v>62</v>
      </c>
      <c r="U296" s="5">
        <v>0</v>
      </c>
      <c r="V296" s="14">
        <v>496000</v>
      </c>
      <c r="W296" s="4">
        <v>49600</v>
      </c>
      <c r="X296" s="3" t="s">
        <v>115</v>
      </c>
      <c r="Y296" s="3" t="s">
        <v>745</v>
      </c>
      <c r="Z296" s="3" t="s">
        <v>88</v>
      </c>
      <c r="AA296" s="3" t="s">
        <v>117</v>
      </c>
      <c r="AB296" s="3" t="s">
        <v>143</v>
      </c>
      <c r="AC296" s="3" t="s">
        <v>248</v>
      </c>
      <c r="AD296" s="3"/>
      <c r="AE296" s="3" t="s">
        <v>1135</v>
      </c>
      <c r="AF296" s="3" t="s">
        <v>353</v>
      </c>
      <c r="AG296" s="3" t="s">
        <v>1230</v>
      </c>
      <c r="AH296" s="3" t="s">
        <v>80</v>
      </c>
      <c r="AI296" s="2" t="s">
        <v>1136</v>
      </c>
      <c r="AJ296" s="3" t="s">
        <v>1137</v>
      </c>
      <c r="AK296" s="3"/>
      <c r="AL296" s="3"/>
      <c r="AM296" s="4"/>
      <c r="AN296" s="6">
        <v>4.9000000000000002E-2</v>
      </c>
      <c r="AO296" s="17">
        <f t="shared" si="39"/>
        <v>4.9007208802327056E-2</v>
      </c>
      <c r="AP296" s="6"/>
      <c r="AQ296" s="3" t="s">
        <v>123</v>
      </c>
      <c r="AU296" s="21">
        <f t="shared" si="35"/>
        <v>392</v>
      </c>
      <c r="AV296" s="21">
        <f t="shared" si="36"/>
        <v>392.05767041861645</v>
      </c>
      <c r="AX296" s="24">
        <f t="shared" si="37"/>
        <v>495927.03999999998</v>
      </c>
      <c r="AY296" s="24">
        <f t="shared" si="38"/>
        <v>496000</v>
      </c>
    </row>
    <row r="297" spans="1:51" x14ac:dyDescent="0.6">
      <c r="A297" s="2" t="s">
        <v>1233</v>
      </c>
      <c r="B297" s="2" t="s">
        <v>45</v>
      </c>
      <c r="C297" s="3"/>
      <c r="D297" s="3" t="s">
        <v>1234</v>
      </c>
      <c r="E297" s="3" t="s">
        <v>798</v>
      </c>
      <c r="F297" s="3" t="s">
        <v>1235</v>
      </c>
      <c r="G297" s="2" t="s">
        <v>786</v>
      </c>
      <c r="H297" s="3" t="s">
        <v>787</v>
      </c>
      <c r="I297" s="3" t="s">
        <v>50</v>
      </c>
      <c r="J297" s="3" t="s">
        <v>687</v>
      </c>
      <c r="K297" s="2" t="s">
        <v>347</v>
      </c>
      <c r="L297" s="2" t="s">
        <v>244</v>
      </c>
      <c r="M297" s="2" t="s">
        <v>799</v>
      </c>
      <c r="N297" s="3" t="s">
        <v>800</v>
      </c>
      <c r="O297" s="3" t="s">
        <v>801</v>
      </c>
      <c r="P297" s="3" t="s">
        <v>802</v>
      </c>
      <c r="Q297" s="4">
        <v>60000</v>
      </c>
      <c r="R297" s="11" t="s">
        <v>56</v>
      </c>
      <c r="S297" s="5">
        <v>1198.3399999999999</v>
      </c>
      <c r="T297" s="6">
        <v>1.7999999999999999E-2</v>
      </c>
      <c r="U297" s="5">
        <v>1080</v>
      </c>
      <c r="V297" s="4">
        <v>1294207</v>
      </c>
      <c r="W297" s="4"/>
      <c r="X297" s="3" t="s">
        <v>115</v>
      </c>
      <c r="Y297" s="3" t="s">
        <v>692</v>
      </c>
      <c r="Z297" s="3" t="s">
        <v>88</v>
      </c>
      <c r="AA297" s="3" t="s">
        <v>89</v>
      </c>
      <c r="AB297" s="3" t="s">
        <v>272</v>
      </c>
      <c r="AC297" s="3" t="s">
        <v>58</v>
      </c>
      <c r="AD297" s="3"/>
      <c r="AE297" s="3"/>
      <c r="AF297" s="3" t="s">
        <v>353</v>
      </c>
      <c r="AG297" s="3" t="s">
        <v>1236</v>
      </c>
      <c r="AH297" s="3" t="s">
        <v>80</v>
      </c>
      <c r="AI297" s="2" t="s">
        <v>803</v>
      </c>
      <c r="AJ297" s="3" t="s">
        <v>804</v>
      </c>
      <c r="AK297" s="3"/>
      <c r="AL297" s="3"/>
      <c r="AM297" s="4"/>
      <c r="AN297" s="6">
        <v>1.4E-2</v>
      </c>
      <c r="AO297" s="6">
        <f t="shared" ref="AO297:AO328" si="40">T297</f>
        <v>1.7999999999999999E-2</v>
      </c>
      <c r="AP297" s="6"/>
      <c r="AQ297" s="3" t="s">
        <v>83</v>
      </c>
      <c r="AU297" s="21">
        <f t="shared" si="35"/>
        <v>840</v>
      </c>
      <c r="AV297" s="21">
        <f t="shared" si="36"/>
        <v>1080</v>
      </c>
      <c r="AX297" s="24">
        <f t="shared" si="37"/>
        <v>1062700.7999999998</v>
      </c>
      <c r="AY297" s="24">
        <f t="shared" si="38"/>
        <v>1366329.5999999999</v>
      </c>
    </row>
    <row r="298" spans="1:51" x14ac:dyDescent="0.6">
      <c r="A298" s="2" t="s">
        <v>1233</v>
      </c>
      <c r="B298" s="2" t="s">
        <v>45</v>
      </c>
      <c r="C298" s="3"/>
      <c r="D298" s="3" t="s">
        <v>1234</v>
      </c>
      <c r="E298" s="3" t="s">
        <v>805</v>
      </c>
      <c r="F298" s="3" t="s">
        <v>1235</v>
      </c>
      <c r="G298" s="2" t="s">
        <v>786</v>
      </c>
      <c r="H298" s="3" t="s">
        <v>787</v>
      </c>
      <c r="I298" s="3" t="s">
        <v>50</v>
      </c>
      <c r="J298" s="3" t="s">
        <v>687</v>
      </c>
      <c r="K298" s="2" t="s">
        <v>347</v>
      </c>
      <c r="L298" s="2" t="s">
        <v>244</v>
      </c>
      <c r="M298" s="2" t="s">
        <v>806</v>
      </c>
      <c r="N298" s="3" t="s">
        <v>807</v>
      </c>
      <c r="O298" s="3" t="s">
        <v>808</v>
      </c>
      <c r="P298" s="3" t="s">
        <v>809</v>
      </c>
      <c r="Q298" s="4">
        <v>66000</v>
      </c>
      <c r="R298" s="11" t="s">
        <v>56</v>
      </c>
      <c r="S298" s="5">
        <v>1198.3399999999999</v>
      </c>
      <c r="T298" s="6">
        <v>1.7999999999999999E-2</v>
      </c>
      <c r="U298" s="5">
        <v>1188</v>
      </c>
      <c r="V298" s="4">
        <v>1423628</v>
      </c>
      <c r="W298" s="4"/>
      <c r="X298" s="3" t="s">
        <v>115</v>
      </c>
      <c r="Y298" s="3" t="s">
        <v>692</v>
      </c>
      <c r="Z298" s="3" t="s">
        <v>88</v>
      </c>
      <c r="AA298" s="3" t="s">
        <v>89</v>
      </c>
      <c r="AB298" s="3" t="s">
        <v>272</v>
      </c>
      <c r="AC298" s="3" t="s">
        <v>58</v>
      </c>
      <c r="AD298" s="3"/>
      <c r="AE298" s="3"/>
      <c r="AF298" s="3" t="s">
        <v>353</v>
      </c>
      <c r="AG298" s="3" t="s">
        <v>1236</v>
      </c>
      <c r="AH298" s="3" t="s">
        <v>80</v>
      </c>
      <c r="AI298" s="2" t="s">
        <v>810</v>
      </c>
      <c r="AJ298" s="3" t="s">
        <v>805</v>
      </c>
      <c r="AK298" s="3"/>
      <c r="AL298" s="3"/>
      <c r="AM298" s="4"/>
      <c r="AN298" s="6">
        <v>1.4E-2</v>
      </c>
      <c r="AO298" s="6">
        <f t="shared" si="40"/>
        <v>1.7999999999999999E-2</v>
      </c>
      <c r="AP298" s="6"/>
      <c r="AQ298" s="3" t="s">
        <v>83</v>
      </c>
      <c r="AU298" s="21">
        <f t="shared" si="35"/>
        <v>924</v>
      </c>
      <c r="AV298" s="21">
        <f t="shared" si="36"/>
        <v>1188</v>
      </c>
      <c r="AX298" s="24">
        <f t="shared" si="37"/>
        <v>1168970.8799999999</v>
      </c>
      <c r="AY298" s="24">
        <f t="shared" si="38"/>
        <v>1502962.5599999998</v>
      </c>
    </row>
    <row r="299" spans="1:51" x14ac:dyDescent="0.6">
      <c r="A299" s="2" t="s">
        <v>1233</v>
      </c>
      <c r="B299" s="2" t="s">
        <v>45</v>
      </c>
      <c r="C299" s="3"/>
      <c r="D299" s="3" t="s">
        <v>1234</v>
      </c>
      <c r="E299" s="3" t="s">
        <v>784</v>
      </c>
      <c r="F299" s="3" t="s">
        <v>1235</v>
      </c>
      <c r="G299" s="2" t="s">
        <v>786</v>
      </c>
      <c r="H299" s="3" t="s">
        <v>787</v>
      </c>
      <c r="I299" s="3" t="s">
        <v>50</v>
      </c>
      <c r="J299" s="3" t="s">
        <v>687</v>
      </c>
      <c r="K299" s="2" t="s">
        <v>347</v>
      </c>
      <c r="L299" s="2" t="s">
        <v>244</v>
      </c>
      <c r="M299" s="2" t="s">
        <v>688</v>
      </c>
      <c r="N299" s="3" t="s">
        <v>689</v>
      </c>
      <c r="O299" s="3" t="s">
        <v>690</v>
      </c>
      <c r="P299" s="3" t="s">
        <v>691</v>
      </c>
      <c r="Q299" s="4">
        <v>45000</v>
      </c>
      <c r="R299" s="11" t="s">
        <v>56</v>
      </c>
      <c r="S299" s="5">
        <v>1198.3399999999999</v>
      </c>
      <c r="T299" s="6">
        <v>1.7999999999999999E-2</v>
      </c>
      <c r="U299" s="5">
        <v>810</v>
      </c>
      <c r="V299" s="4">
        <v>970655</v>
      </c>
      <c r="W299" s="4"/>
      <c r="X299" s="3" t="s">
        <v>115</v>
      </c>
      <c r="Y299" s="3" t="s">
        <v>692</v>
      </c>
      <c r="Z299" s="3" t="s">
        <v>88</v>
      </c>
      <c r="AA299" s="3" t="s">
        <v>89</v>
      </c>
      <c r="AB299" s="3" t="s">
        <v>272</v>
      </c>
      <c r="AC299" s="3" t="s">
        <v>58</v>
      </c>
      <c r="AD299" s="3"/>
      <c r="AE299" s="3" t="s">
        <v>201</v>
      </c>
      <c r="AF299" s="3" t="s">
        <v>353</v>
      </c>
      <c r="AG299" s="3" t="s">
        <v>1236</v>
      </c>
      <c r="AH299" s="3" t="s">
        <v>80</v>
      </c>
      <c r="AI299" s="2" t="s">
        <v>793</v>
      </c>
      <c r="AJ299" s="3" t="s">
        <v>794</v>
      </c>
      <c r="AK299" s="3"/>
      <c r="AL299" s="3"/>
      <c r="AM299" s="4"/>
      <c r="AN299" s="6">
        <v>1.4E-2</v>
      </c>
      <c r="AO299" s="6">
        <f t="shared" si="40"/>
        <v>1.7999999999999999E-2</v>
      </c>
      <c r="AP299" s="6"/>
      <c r="AQ299" s="3" t="s">
        <v>83</v>
      </c>
      <c r="AU299" s="21">
        <f t="shared" si="35"/>
        <v>630</v>
      </c>
      <c r="AV299" s="21">
        <f t="shared" si="36"/>
        <v>809.99999999999989</v>
      </c>
      <c r="AX299" s="24">
        <f t="shared" si="37"/>
        <v>797025.6</v>
      </c>
      <c r="AY299" s="24">
        <f t="shared" si="38"/>
        <v>1024747.1999999997</v>
      </c>
    </row>
    <row r="300" spans="1:51" x14ac:dyDescent="0.6">
      <c r="A300" s="2" t="s">
        <v>1237</v>
      </c>
      <c r="B300" s="2" t="s">
        <v>45</v>
      </c>
      <c r="C300" s="3" t="s">
        <v>1238</v>
      </c>
      <c r="D300" s="3"/>
      <c r="E300" s="3" t="s">
        <v>1239</v>
      </c>
      <c r="F300" s="3" t="s">
        <v>1240</v>
      </c>
      <c r="G300" s="2" t="s">
        <v>1241</v>
      </c>
      <c r="H300" s="3" t="s">
        <v>1242</v>
      </c>
      <c r="I300" s="3" t="s">
        <v>50</v>
      </c>
      <c r="J300" s="3" t="s">
        <v>109</v>
      </c>
      <c r="K300" s="2" t="s">
        <v>110</v>
      </c>
      <c r="L300" s="2" t="s">
        <v>110</v>
      </c>
      <c r="M300" s="2" t="s">
        <v>144</v>
      </c>
      <c r="N300" s="3" t="s">
        <v>145</v>
      </c>
      <c r="O300" s="3" t="s">
        <v>146</v>
      </c>
      <c r="P300" s="3" t="s">
        <v>147</v>
      </c>
      <c r="Q300" s="4">
        <v>8000</v>
      </c>
      <c r="R300" s="11" t="s">
        <v>56</v>
      </c>
      <c r="S300" s="5">
        <v>1232.3399999999999</v>
      </c>
      <c r="T300" s="6">
        <v>2.8000000000000001E-2</v>
      </c>
      <c r="U300" s="5">
        <v>224</v>
      </c>
      <c r="V300" s="4">
        <v>276044</v>
      </c>
      <c r="W300" s="4"/>
      <c r="X300" s="3" t="s">
        <v>115</v>
      </c>
      <c r="Y300" s="3" t="s">
        <v>116</v>
      </c>
      <c r="Z300" s="3" t="s">
        <v>74</v>
      </c>
      <c r="AA300" s="3" t="s">
        <v>148</v>
      </c>
      <c r="AB300" s="3" t="s">
        <v>149</v>
      </c>
      <c r="AC300" s="3" t="s">
        <v>58</v>
      </c>
      <c r="AD300" s="3"/>
      <c r="AE300" s="3"/>
      <c r="AF300" s="3" t="s">
        <v>119</v>
      </c>
      <c r="AG300" s="3" t="s">
        <v>1243</v>
      </c>
      <c r="AH300" s="3" t="s">
        <v>80</v>
      </c>
      <c r="AI300" s="2" t="s">
        <v>1244</v>
      </c>
      <c r="AJ300" s="3" t="s">
        <v>1245</v>
      </c>
      <c r="AK300" s="3"/>
      <c r="AL300" s="3"/>
      <c r="AM300" s="4"/>
      <c r="AN300" s="6">
        <v>2.4E-2</v>
      </c>
      <c r="AO300" s="6">
        <f t="shared" si="40"/>
        <v>2.8000000000000001E-2</v>
      </c>
      <c r="AP300" s="6"/>
      <c r="AQ300" s="3" t="s">
        <v>135</v>
      </c>
      <c r="AU300" s="21">
        <f t="shared" si="35"/>
        <v>192</v>
      </c>
      <c r="AV300" s="21">
        <f t="shared" si="36"/>
        <v>224</v>
      </c>
      <c r="AX300" s="24">
        <f t="shared" si="37"/>
        <v>242903.03999999998</v>
      </c>
      <c r="AY300" s="24">
        <f t="shared" si="38"/>
        <v>283386.88</v>
      </c>
    </row>
    <row r="301" spans="1:51" x14ac:dyDescent="0.6">
      <c r="A301" s="2" t="s">
        <v>1246</v>
      </c>
      <c r="B301" s="2" t="s">
        <v>45</v>
      </c>
      <c r="C301" s="3" t="s">
        <v>1247</v>
      </c>
      <c r="D301" s="3"/>
      <c r="E301" s="3" t="s">
        <v>633</v>
      </c>
      <c r="F301" s="3" t="s">
        <v>1248</v>
      </c>
      <c r="G301" s="2" t="s">
        <v>107</v>
      </c>
      <c r="H301" s="3" t="s">
        <v>108</v>
      </c>
      <c r="I301" s="3" t="s">
        <v>50</v>
      </c>
      <c r="J301" s="3" t="s">
        <v>109</v>
      </c>
      <c r="K301" s="2" t="s">
        <v>110</v>
      </c>
      <c r="L301" s="2" t="s">
        <v>110</v>
      </c>
      <c r="M301" s="2" t="s">
        <v>628</v>
      </c>
      <c r="N301" s="3" t="s">
        <v>629</v>
      </c>
      <c r="O301" s="3" t="s">
        <v>630</v>
      </c>
      <c r="P301" s="3" t="s">
        <v>631</v>
      </c>
      <c r="Q301" s="4">
        <v>75000</v>
      </c>
      <c r="R301" s="11" t="s">
        <v>56</v>
      </c>
      <c r="S301" s="5">
        <v>1269.8800000000001</v>
      </c>
      <c r="T301" s="6">
        <v>2.1700000000000001E-2</v>
      </c>
      <c r="U301" s="5">
        <v>1627.5</v>
      </c>
      <c r="V301" s="4">
        <v>2066730</v>
      </c>
      <c r="W301" s="4"/>
      <c r="X301" s="3" t="s">
        <v>115</v>
      </c>
      <c r="Y301" s="3" t="s">
        <v>116</v>
      </c>
      <c r="Z301" s="3" t="s">
        <v>74</v>
      </c>
      <c r="AA301" s="3" t="s">
        <v>132</v>
      </c>
      <c r="AB301" s="3" t="s">
        <v>632</v>
      </c>
      <c r="AC301" s="3" t="s">
        <v>58</v>
      </c>
      <c r="AD301" s="3"/>
      <c r="AE301" s="3"/>
      <c r="AF301" s="3" t="s">
        <v>119</v>
      </c>
      <c r="AG301" s="3" t="s">
        <v>1249</v>
      </c>
      <c r="AH301" s="3" t="s">
        <v>80</v>
      </c>
      <c r="AI301" s="2" t="s">
        <v>634</v>
      </c>
      <c r="AJ301" s="3" t="s">
        <v>635</v>
      </c>
      <c r="AK301" s="3"/>
      <c r="AL301" s="3"/>
      <c r="AM301" s="4"/>
      <c r="AN301" s="6">
        <v>0.02</v>
      </c>
      <c r="AO301" s="6">
        <f t="shared" si="40"/>
        <v>2.1700000000000001E-2</v>
      </c>
      <c r="AP301" s="6"/>
      <c r="AQ301" s="3" t="s">
        <v>83</v>
      </c>
      <c r="AU301" s="21">
        <f t="shared" si="35"/>
        <v>1500</v>
      </c>
      <c r="AV301" s="21">
        <f t="shared" si="36"/>
        <v>1627.5</v>
      </c>
      <c r="AX301" s="24">
        <f t="shared" si="37"/>
        <v>1897679.9999999998</v>
      </c>
      <c r="AY301" s="24">
        <f t="shared" si="38"/>
        <v>2058982.7999999998</v>
      </c>
    </row>
    <row r="302" spans="1:51" x14ac:dyDescent="0.6">
      <c r="A302" s="2" t="s">
        <v>1246</v>
      </c>
      <c r="B302" s="2" t="s">
        <v>45</v>
      </c>
      <c r="C302" s="3" t="s">
        <v>1247</v>
      </c>
      <c r="D302" s="3"/>
      <c r="E302" s="3" t="s">
        <v>105</v>
      </c>
      <c r="F302" s="3" t="s">
        <v>1248</v>
      </c>
      <c r="G302" s="2" t="s">
        <v>107</v>
      </c>
      <c r="H302" s="3" t="s">
        <v>108</v>
      </c>
      <c r="I302" s="3" t="s">
        <v>50</v>
      </c>
      <c r="J302" s="3" t="s">
        <v>109</v>
      </c>
      <c r="K302" s="2" t="s">
        <v>110</v>
      </c>
      <c r="L302" s="2" t="s">
        <v>110</v>
      </c>
      <c r="M302" s="2" t="s">
        <v>139</v>
      </c>
      <c r="N302" s="3" t="s">
        <v>140</v>
      </c>
      <c r="O302" s="3" t="s">
        <v>141</v>
      </c>
      <c r="P302" s="3" t="s">
        <v>142</v>
      </c>
      <c r="Q302" s="4">
        <v>44000</v>
      </c>
      <c r="R302" s="11" t="s">
        <v>56</v>
      </c>
      <c r="S302" s="5">
        <v>1269.8800000000001</v>
      </c>
      <c r="T302" s="6">
        <v>5.2479999999999999E-2</v>
      </c>
      <c r="U302" s="5">
        <v>2309.12</v>
      </c>
      <c r="V302" s="4">
        <v>2845621</v>
      </c>
      <c r="W302" s="4"/>
      <c r="X302" s="3" t="s">
        <v>115</v>
      </c>
      <c r="Y302" s="3" t="s">
        <v>116</v>
      </c>
      <c r="Z302" s="3" t="s">
        <v>88</v>
      </c>
      <c r="AA302" s="3" t="s">
        <v>117</v>
      </c>
      <c r="AB302" s="3" t="s">
        <v>143</v>
      </c>
      <c r="AC302" s="3" t="s">
        <v>58</v>
      </c>
      <c r="AD302" s="3"/>
      <c r="AE302" s="3"/>
      <c r="AF302" s="3" t="s">
        <v>119</v>
      </c>
      <c r="AG302" s="3" t="s">
        <v>1249</v>
      </c>
      <c r="AH302" s="3" t="s">
        <v>80</v>
      </c>
      <c r="AI302" s="2" t="s">
        <v>121</v>
      </c>
      <c r="AJ302" s="3" t="s">
        <v>122</v>
      </c>
      <c r="AK302" s="3"/>
      <c r="AL302" s="3"/>
      <c r="AM302" s="4"/>
      <c r="AN302" s="6">
        <v>5.024E-2</v>
      </c>
      <c r="AO302" s="6">
        <f t="shared" si="40"/>
        <v>5.2479999999999999E-2</v>
      </c>
      <c r="AP302" s="6"/>
      <c r="AQ302" s="3" t="s">
        <v>123</v>
      </c>
      <c r="AU302" s="21">
        <f t="shared" si="35"/>
        <v>2210.56</v>
      </c>
      <c r="AV302" s="21">
        <f t="shared" si="36"/>
        <v>2309.12</v>
      </c>
      <c r="AX302" s="24">
        <f t="shared" si="37"/>
        <v>2796623.6671999996</v>
      </c>
      <c r="AY302" s="24">
        <f t="shared" si="38"/>
        <v>2921313.8943999996</v>
      </c>
    </row>
    <row r="303" spans="1:51" x14ac:dyDescent="0.6">
      <c r="A303" s="2" t="s">
        <v>1246</v>
      </c>
      <c r="B303" s="2" t="s">
        <v>45</v>
      </c>
      <c r="C303" s="3" t="s">
        <v>1247</v>
      </c>
      <c r="D303" s="3"/>
      <c r="E303" s="3" t="s">
        <v>1250</v>
      </c>
      <c r="F303" s="3" t="s">
        <v>1248</v>
      </c>
      <c r="G303" s="2" t="s">
        <v>107</v>
      </c>
      <c r="H303" s="3" t="s">
        <v>108</v>
      </c>
      <c r="I303" s="3" t="s">
        <v>50</v>
      </c>
      <c r="J303" s="3" t="s">
        <v>109</v>
      </c>
      <c r="K303" s="2" t="s">
        <v>110</v>
      </c>
      <c r="L303" s="2" t="s">
        <v>110</v>
      </c>
      <c r="M303" s="2" t="s">
        <v>139</v>
      </c>
      <c r="N303" s="3" t="s">
        <v>140</v>
      </c>
      <c r="O303" s="3" t="s">
        <v>141</v>
      </c>
      <c r="P303" s="3" t="s">
        <v>142</v>
      </c>
      <c r="Q303" s="4">
        <v>98000</v>
      </c>
      <c r="R303" s="11" t="s">
        <v>56</v>
      </c>
      <c r="S303" s="5">
        <v>1269.8800000000001</v>
      </c>
      <c r="T303" s="6">
        <v>5.2479999999999999E-2</v>
      </c>
      <c r="U303" s="5">
        <v>5143.04</v>
      </c>
      <c r="V303" s="4">
        <v>6277389</v>
      </c>
      <c r="W303" s="4"/>
      <c r="X303" s="3" t="s">
        <v>115</v>
      </c>
      <c r="Y303" s="3" t="s">
        <v>116</v>
      </c>
      <c r="Z303" s="3" t="s">
        <v>88</v>
      </c>
      <c r="AA303" s="3" t="s">
        <v>117</v>
      </c>
      <c r="AB303" s="3" t="s">
        <v>143</v>
      </c>
      <c r="AC303" s="3" t="s">
        <v>58</v>
      </c>
      <c r="AD303" s="3"/>
      <c r="AE303" s="3"/>
      <c r="AF303" s="3" t="s">
        <v>119</v>
      </c>
      <c r="AG303" s="3" t="s">
        <v>1249</v>
      </c>
      <c r="AH303" s="3" t="s">
        <v>80</v>
      </c>
      <c r="AI303" s="2" t="s">
        <v>1251</v>
      </c>
      <c r="AJ303" s="3" t="s">
        <v>1252</v>
      </c>
      <c r="AK303" s="3"/>
      <c r="AL303" s="3"/>
      <c r="AM303" s="4"/>
      <c r="AN303" s="6">
        <v>5.024E-2</v>
      </c>
      <c r="AO303" s="6">
        <f t="shared" si="40"/>
        <v>5.2479999999999999E-2</v>
      </c>
      <c r="AP303" s="6"/>
      <c r="AQ303" s="3" t="s">
        <v>123</v>
      </c>
      <c r="AU303" s="21">
        <f t="shared" si="35"/>
        <v>4923.5200000000004</v>
      </c>
      <c r="AV303" s="21">
        <f t="shared" si="36"/>
        <v>5143.04</v>
      </c>
      <c r="AX303" s="24">
        <f t="shared" si="37"/>
        <v>6228843.6223999998</v>
      </c>
      <c r="AY303" s="24">
        <f t="shared" si="38"/>
        <v>6506562.7647999991</v>
      </c>
    </row>
    <row r="304" spans="1:51" x14ac:dyDescent="0.6">
      <c r="A304" s="2" t="s">
        <v>1246</v>
      </c>
      <c r="B304" s="2" t="s">
        <v>45</v>
      </c>
      <c r="C304" s="3" t="s">
        <v>1247</v>
      </c>
      <c r="D304" s="3"/>
      <c r="E304" s="3" t="s">
        <v>1250</v>
      </c>
      <c r="F304" s="3" t="s">
        <v>1248</v>
      </c>
      <c r="G304" s="2" t="s">
        <v>107</v>
      </c>
      <c r="H304" s="3" t="s">
        <v>108</v>
      </c>
      <c r="I304" s="3" t="s">
        <v>50</v>
      </c>
      <c r="J304" s="3" t="s">
        <v>109</v>
      </c>
      <c r="K304" s="2" t="s">
        <v>110</v>
      </c>
      <c r="L304" s="2" t="s">
        <v>110</v>
      </c>
      <c r="M304" s="2" t="s">
        <v>139</v>
      </c>
      <c r="N304" s="3" t="s">
        <v>140</v>
      </c>
      <c r="O304" s="3" t="s">
        <v>141</v>
      </c>
      <c r="P304" s="3" t="s">
        <v>142</v>
      </c>
      <c r="Q304" s="4">
        <v>52000</v>
      </c>
      <c r="R304" s="11" t="s">
        <v>56</v>
      </c>
      <c r="S304" s="5">
        <v>1269.8800000000001</v>
      </c>
      <c r="T304" s="6">
        <v>5.2479999999999999E-2</v>
      </c>
      <c r="U304" s="5">
        <v>2728.96</v>
      </c>
      <c r="V304" s="4">
        <v>3330859</v>
      </c>
      <c r="W304" s="4"/>
      <c r="X304" s="3" t="s">
        <v>115</v>
      </c>
      <c r="Y304" s="3" t="s">
        <v>116</v>
      </c>
      <c r="Z304" s="3" t="s">
        <v>88</v>
      </c>
      <c r="AA304" s="3" t="s">
        <v>117</v>
      </c>
      <c r="AB304" s="3" t="s">
        <v>143</v>
      </c>
      <c r="AC304" s="3" t="s">
        <v>58</v>
      </c>
      <c r="AD304" s="3"/>
      <c r="AE304" s="3"/>
      <c r="AF304" s="3" t="s">
        <v>119</v>
      </c>
      <c r="AG304" s="3" t="s">
        <v>1249</v>
      </c>
      <c r="AH304" s="3" t="s">
        <v>80</v>
      </c>
      <c r="AI304" s="2" t="s">
        <v>1251</v>
      </c>
      <c r="AJ304" s="3" t="s">
        <v>1252</v>
      </c>
      <c r="AK304" s="3"/>
      <c r="AL304" s="3"/>
      <c r="AM304" s="4"/>
      <c r="AN304" s="6">
        <v>5.024E-2</v>
      </c>
      <c r="AO304" s="6">
        <f t="shared" si="40"/>
        <v>5.2479999999999999E-2</v>
      </c>
      <c r="AP304" s="6"/>
      <c r="AQ304" s="3" t="s">
        <v>123</v>
      </c>
      <c r="AU304" s="21">
        <f t="shared" si="35"/>
        <v>2612.48</v>
      </c>
      <c r="AV304" s="21">
        <f t="shared" si="36"/>
        <v>2728.96</v>
      </c>
      <c r="AX304" s="24">
        <f t="shared" si="37"/>
        <v>3305100.6975999996</v>
      </c>
      <c r="AY304" s="24">
        <f t="shared" si="38"/>
        <v>3452461.8751999997</v>
      </c>
    </row>
    <row r="305" spans="1:51" x14ac:dyDescent="0.6">
      <c r="A305" s="2" t="s">
        <v>1246</v>
      </c>
      <c r="B305" s="2" t="s">
        <v>45</v>
      </c>
      <c r="C305" s="3" t="s">
        <v>1247</v>
      </c>
      <c r="D305" s="3"/>
      <c r="E305" s="3" t="s">
        <v>124</v>
      </c>
      <c r="F305" s="3" t="s">
        <v>1248</v>
      </c>
      <c r="G305" s="2" t="s">
        <v>107</v>
      </c>
      <c r="H305" s="3" t="s">
        <v>108</v>
      </c>
      <c r="I305" s="3" t="s">
        <v>50</v>
      </c>
      <c r="J305" s="3" t="s">
        <v>109</v>
      </c>
      <c r="K305" s="2" t="s">
        <v>110</v>
      </c>
      <c r="L305" s="2" t="s">
        <v>110</v>
      </c>
      <c r="M305" s="2" t="s">
        <v>1253</v>
      </c>
      <c r="N305" s="3" t="s">
        <v>1254</v>
      </c>
      <c r="O305" s="3" t="s">
        <v>1255</v>
      </c>
      <c r="P305" s="3" t="s">
        <v>1256</v>
      </c>
      <c r="Q305" s="4">
        <v>6000</v>
      </c>
      <c r="R305" s="11" t="s">
        <v>56</v>
      </c>
      <c r="S305" s="5">
        <v>1269.8800000000001</v>
      </c>
      <c r="T305" s="6">
        <v>5.4469999999999998E-2</v>
      </c>
      <c r="U305" s="5">
        <v>326.82</v>
      </c>
      <c r="V305" s="4">
        <v>402753</v>
      </c>
      <c r="W305" s="4"/>
      <c r="X305" s="3" t="s">
        <v>115</v>
      </c>
      <c r="Y305" s="3" t="s">
        <v>116</v>
      </c>
      <c r="Z305" s="3" t="s">
        <v>88</v>
      </c>
      <c r="AA305" s="3" t="s">
        <v>117</v>
      </c>
      <c r="AB305" s="3" t="s">
        <v>118</v>
      </c>
      <c r="AC305" s="3" t="s">
        <v>58</v>
      </c>
      <c r="AD305" s="3"/>
      <c r="AE305" s="3"/>
      <c r="AF305" s="3" t="s">
        <v>119</v>
      </c>
      <c r="AG305" s="3" t="s">
        <v>1249</v>
      </c>
      <c r="AH305" s="3" t="s">
        <v>80</v>
      </c>
      <c r="AI305" s="2" t="s">
        <v>125</v>
      </c>
      <c r="AJ305" s="3" t="s">
        <v>126</v>
      </c>
      <c r="AK305" s="3"/>
      <c r="AL305" s="3"/>
      <c r="AM305" s="4"/>
      <c r="AN305" s="6">
        <v>4.9050000000000003E-2</v>
      </c>
      <c r="AO305" s="6">
        <f t="shared" si="40"/>
        <v>5.4469999999999998E-2</v>
      </c>
      <c r="AP305" s="6"/>
      <c r="AQ305" s="3" t="s">
        <v>123</v>
      </c>
      <c r="AU305" s="21">
        <f t="shared" si="35"/>
        <v>294.3</v>
      </c>
      <c r="AV305" s="21">
        <f t="shared" si="36"/>
        <v>326.82</v>
      </c>
      <c r="AX305" s="24">
        <f t="shared" si="37"/>
        <v>372324.81599999999</v>
      </c>
      <c r="AY305" s="24">
        <f t="shared" si="38"/>
        <v>413466.51839999994</v>
      </c>
    </row>
    <row r="306" spans="1:51" x14ac:dyDescent="0.6">
      <c r="A306" s="2" t="s">
        <v>1246</v>
      </c>
      <c r="B306" s="2" t="s">
        <v>45</v>
      </c>
      <c r="C306" s="3" t="s">
        <v>1247</v>
      </c>
      <c r="D306" s="3"/>
      <c r="E306" s="3" t="s">
        <v>1250</v>
      </c>
      <c r="F306" s="3" t="s">
        <v>1248</v>
      </c>
      <c r="G306" s="2" t="s">
        <v>107</v>
      </c>
      <c r="H306" s="3" t="s">
        <v>108</v>
      </c>
      <c r="I306" s="3" t="s">
        <v>50</v>
      </c>
      <c r="J306" s="3" t="s">
        <v>109</v>
      </c>
      <c r="K306" s="2" t="s">
        <v>110</v>
      </c>
      <c r="L306" s="2" t="s">
        <v>110</v>
      </c>
      <c r="M306" s="2" t="s">
        <v>1253</v>
      </c>
      <c r="N306" s="3" t="s">
        <v>1254</v>
      </c>
      <c r="O306" s="3" t="s">
        <v>1255</v>
      </c>
      <c r="P306" s="3" t="s">
        <v>1256</v>
      </c>
      <c r="Q306" s="4">
        <v>2000</v>
      </c>
      <c r="R306" s="11" t="s">
        <v>56</v>
      </c>
      <c r="S306" s="5">
        <v>1269.8800000000001</v>
      </c>
      <c r="T306" s="6">
        <v>5.4469999999999998E-2</v>
      </c>
      <c r="U306" s="5">
        <v>108.94</v>
      </c>
      <c r="V306" s="4">
        <v>132968</v>
      </c>
      <c r="W306" s="4"/>
      <c r="X306" s="3" t="s">
        <v>115</v>
      </c>
      <c r="Y306" s="3" t="s">
        <v>116</v>
      </c>
      <c r="Z306" s="3" t="s">
        <v>88</v>
      </c>
      <c r="AA306" s="3" t="s">
        <v>117</v>
      </c>
      <c r="AB306" s="3" t="s">
        <v>118</v>
      </c>
      <c r="AC306" s="3" t="s">
        <v>58</v>
      </c>
      <c r="AD306" s="3"/>
      <c r="AE306" s="3"/>
      <c r="AF306" s="3" t="s">
        <v>119</v>
      </c>
      <c r="AG306" s="3" t="s">
        <v>1249</v>
      </c>
      <c r="AH306" s="3" t="s">
        <v>80</v>
      </c>
      <c r="AI306" s="2" t="s">
        <v>1251</v>
      </c>
      <c r="AJ306" s="3" t="s">
        <v>1252</v>
      </c>
      <c r="AK306" s="3"/>
      <c r="AL306" s="3"/>
      <c r="AM306" s="4"/>
      <c r="AN306" s="6">
        <v>4.9050000000000003E-2</v>
      </c>
      <c r="AO306" s="6">
        <f t="shared" si="40"/>
        <v>5.4469999999999998E-2</v>
      </c>
      <c r="AP306" s="6"/>
      <c r="AQ306" s="3" t="s">
        <v>123</v>
      </c>
      <c r="AU306" s="21">
        <f t="shared" si="35"/>
        <v>98.100000000000009</v>
      </c>
      <c r="AV306" s="21">
        <f t="shared" si="36"/>
        <v>108.94</v>
      </c>
      <c r="AX306" s="24">
        <f t="shared" si="37"/>
        <v>124108.272</v>
      </c>
      <c r="AY306" s="24">
        <f t="shared" si="38"/>
        <v>137822.17279999997</v>
      </c>
    </row>
    <row r="307" spans="1:51" x14ac:dyDescent="0.6">
      <c r="A307" s="2" t="s">
        <v>1246</v>
      </c>
      <c r="B307" s="2" t="s">
        <v>45</v>
      </c>
      <c r="C307" s="3" t="s">
        <v>1247</v>
      </c>
      <c r="D307" s="3"/>
      <c r="E307" s="3" t="s">
        <v>105</v>
      </c>
      <c r="F307" s="3" t="s">
        <v>1248</v>
      </c>
      <c r="G307" s="2" t="s">
        <v>107</v>
      </c>
      <c r="H307" s="3" t="s">
        <v>108</v>
      </c>
      <c r="I307" s="3" t="s">
        <v>50</v>
      </c>
      <c r="J307" s="3" t="s">
        <v>109</v>
      </c>
      <c r="K307" s="2" t="s">
        <v>110</v>
      </c>
      <c r="L307" s="2" t="s">
        <v>110</v>
      </c>
      <c r="M307" s="2" t="s">
        <v>624</v>
      </c>
      <c r="N307" s="3" t="s">
        <v>625</v>
      </c>
      <c r="O307" s="3" t="s">
        <v>626</v>
      </c>
      <c r="P307" s="3" t="s">
        <v>627</v>
      </c>
      <c r="Q307" s="4">
        <v>7000</v>
      </c>
      <c r="R307" s="11" t="s">
        <v>56</v>
      </c>
      <c r="S307" s="5">
        <v>1269.8800000000001</v>
      </c>
      <c r="T307" s="6">
        <v>2.6849999999999999E-2</v>
      </c>
      <c r="U307" s="5">
        <v>187.95</v>
      </c>
      <c r="V307" s="4">
        <v>238674</v>
      </c>
      <c r="W307" s="4"/>
      <c r="X307" s="3" t="s">
        <v>115</v>
      </c>
      <c r="Y307" s="3" t="s">
        <v>116</v>
      </c>
      <c r="Z307" s="3" t="s">
        <v>74</v>
      </c>
      <c r="AA307" s="3" t="s">
        <v>132</v>
      </c>
      <c r="AB307" s="3" t="s">
        <v>96</v>
      </c>
      <c r="AC307" s="3" t="s">
        <v>58</v>
      </c>
      <c r="AD307" s="3"/>
      <c r="AE307" s="3"/>
      <c r="AF307" s="3" t="s">
        <v>119</v>
      </c>
      <c r="AG307" s="3" t="s">
        <v>1249</v>
      </c>
      <c r="AH307" s="3" t="s">
        <v>80</v>
      </c>
      <c r="AI307" s="2" t="s">
        <v>121</v>
      </c>
      <c r="AJ307" s="3" t="s">
        <v>122</v>
      </c>
      <c r="AK307" s="3"/>
      <c r="AL307" s="3"/>
      <c r="AM307" s="4"/>
      <c r="AN307" s="6">
        <v>0.02</v>
      </c>
      <c r="AO307" s="6">
        <f t="shared" si="40"/>
        <v>2.6849999999999999E-2</v>
      </c>
      <c r="AP307" s="6"/>
      <c r="AQ307" s="3" t="s">
        <v>135</v>
      </c>
      <c r="AU307" s="21">
        <f t="shared" si="35"/>
        <v>140</v>
      </c>
      <c r="AV307" s="21">
        <f t="shared" si="36"/>
        <v>187.95</v>
      </c>
      <c r="AX307" s="24">
        <f t="shared" si="37"/>
        <v>177116.79999999999</v>
      </c>
      <c r="AY307" s="24">
        <f t="shared" si="38"/>
        <v>237779.30399999997</v>
      </c>
    </row>
    <row r="308" spans="1:51" x14ac:dyDescent="0.6">
      <c r="A308" s="2" t="s">
        <v>1246</v>
      </c>
      <c r="B308" s="2" t="s">
        <v>45</v>
      </c>
      <c r="C308" s="3" t="s">
        <v>1247</v>
      </c>
      <c r="D308" s="3"/>
      <c r="E308" s="3" t="s">
        <v>641</v>
      </c>
      <c r="F308" s="3" t="s">
        <v>1248</v>
      </c>
      <c r="G308" s="2" t="s">
        <v>107</v>
      </c>
      <c r="H308" s="3" t="s">
        <v>108</v>
      </c>
      <c r="I308" s="3" t="s">
        <v>50</v>
      </c>
      <c r="J308" s="3" t="s">
        <v>109</v>
      </c>
      <c r="K308" s="2" t="s">
        <v>110</v>
      </c>
      <c r="L308" s="2" t="s">
        <v>110</v>
      </c>
      <c r="M308" s="2" t="s">
        <v>624</v>
      </c>
      <c r="N308" s="3" t="s">
        <v>625</v>
      </c>
      <c r="O308" s="3" t="s">
        <v>626</v>
      </c>
      <c r="P308" s="3" t="s">
        <v>627</v>
      </c>
      <c r="Q308" s="4">
        <v>14000</v>
      </c>
      <c r="R308" s="11" t="s">
        <v>56</v>
      </c>
      <c r="S308" s="5">
        <v>1269.8800000000001</v>
      </c>
      <c r="T308" s="6">
        <v>2.6849999999999999E-2</v>
      </c>
      <c r="U308" s="5">
        <v>375.9</v>
      </c>
      <c r="V308" s="4">
        <v>463237</v>
      </c>
      <c r="W308" s="4"/>
      <c r="X308" s="3" t="s">
        <v>115</v>
      </c>
      <c r="Y308" s="3" t="s">
        <v>116</v>
      </c>
      <c r="Z308" s="3" t="s">
        <v>74</v>
      </c>
      <c r="AA308" s="3" t="s">
        <v>132</v>
      </c>
      <c r="AB308" s="3" t="s">
        <v>96</v>
      </c>
      <c r="AC308" s="3" t="s">
        <v>58</v>
      </c>
      <c r="AD308" s="3"/>
      <c r="AE308" s="3"/>
      <c r="AF308" s="3" t="s">
        <v>119</v>
      </c>
      <c r="AG308" s="3" t="s">
        <v>1249</v>
      </c>
      <c r="AH308" s="3" t="s">
        <v>80</v>
      </c>
      <c r="AI308" s="2" t="s">
        <v>642</v>
      </c>
      <c r="AJ308" s="3" t="s">
        <v>643</v>
      </c>
      <c r="AK308" s="3"/>
      <c r="AL308" s="3"/>
      <c r="AM308" s="4"/>
      <c r="AN308" s="6">
        <v>0.02</v>
      </c>
      <c r="AO308" s="6">
        <f t="shared" si="40"/>
        <v>2.6849999999999999E-2</v>
      </c>
      <c r="AP308" s="6"/>
      <c r="AQ308" s="3" t="s">
        <v>135</v>
      </c>
      <c r="AU308" s="21">
        <f t="shared" si="35"/>
        <v>280</v>
      </c>
      <c r="AV308" s="21">
        <f t="shared" si="36"/>
        <v>375.9</v>
      </c>
      <c r="AX308" s="24">
        <f t="shared" si="37"/>
        <v>354233.59999999998</v>
      </c>
      <c r="AY308" s="24">
        <f t="shared" si="38"/>
        <v>475558.60799999995</v>
      </c>
    </row>
    <row r="309" spans="1:51" x14ac:dyDescent="0.6">
      <c r="A309" s="2" t="s">
        <v>1257</v>
      </c>
      <c r="B309" s="2" t="s">
        <v>45</v>
      </c>
      <c r="C309" s="3"/>
      <c r="D309" s="3"/>
      <c r="E309" s="3" t="s">
        <v>608</v>
      </c>
      <c r="F309" s="3" t="s">
        <v>1258</v>
      </c>
      <c r="G309" s="2" t="s">
        <v>589</v>
      </c>
      <c r="H309" s="3" t="s">
        <v>590</v>
      </c>
      <c r="I309" s="3" t="s">
        <v>50</v>
      </c>
      <c r="J309" s="3" t="s">
        <v>109</v>
      </c>
      <c r="K309" s="2" t="s">
        <v>110</v>
      </c>
      <c r="L309" s="2" t="s">
        <v>110</v>
      </c>
      <c r="M309" s="2" t="s">
        <v>628</v>
      </c>
      <c r="N309" s="3" t="s">
        <v>629</v>
      </c>
      <c r="O309" s="3" t="s">
        <v>630</v>
      </c>
      <c r="P309" s="3" t="s">
        <v>631</v>
      </c>
      <c r="Q309" s="4">
        <v>60000</v>
      </c>
      <c r="R309" s="11" t="s">
        <v>56</v>
      </c>
      <c r="S309" s="5">
        <v>1286</v>
      </c>
      <c r="T309" s="6">
        <v>2.1700000000000001E-2</v>
      </c>
      <c r="U309" s="5">
        <v>1302</v>
      </c>
      <c r="V309" s="4">
        <v>1674372</v>
      </c>
      <c r="W309" s="4"/>
      <c r="X309" s="3" t="s">
        <v>115</v>
      </c>
      <c r="Y309" s="3" t="s">
        <v>116</v>
      </c>
      <c r="Z309" s="3" t="s">
        <v>74</v>
      </c>
      <c r="AA309" s="3" t="s">
        <v>132</v>
      </c>
      <c r="AB309" s="3" t="s">
        <v>632</v>
      </c>
      <c r="AC309" s="3" t="s">
        <v>58</v>
      </c>
      <c r="AD309" s="3" t="s">
        <v>993</v>
      </c>
      <c r="AE309" s="3"/>
      <c r="AF309" s="3" t="s">
        <v>119</v>
      </c>
      <c r="AG309" s="3" t="s">
        <v>1259</v>
      </c>
      <c r="AH309" s="3" t="s">
        <v>80</v>
      </c>
      <c r="AI309" s="2" t="s">
        <v>613</v>
      </c>
      <c r="AJ309" s="3" t="s">
        <v>614</v>
      </c>
      <c r="AK309" s="3"/>
      <c r="AL309" s="3"/>
      <c r="AM309" s="4"/>
      <c r="AN309" s="6">
        <v>0.02</v>
      </c>
      <c r="AO309" s="6">
        <f t="shared" si="40"/>
        <v>2.1700000000000001E-2</v>
      </c>
      <c r="AP309" s="6"/>
      <c r="AQ309" s="3" t="s">
        <v>83</v>
      </c>
      <c r="AU309" s="21">
        <f t="shared" si="35"/>
        <v>1200</v>
      </c>
      <c r="AV309" s="21">
        <f t="shared" si="36"/>
        <v>1302</v>
      </c>
      <c r="AX309" s="24">
        <f t="shared" si="37"/>
        <v>1518143.9999999998</v>
      </c>
      <c r="AY309" s="24">
        <f t="shared" si="38"/>
        <v>1647186.2399999998</v>
      </c>
    </row>
    <row r="310" spans="1:51" x14ac:dyDescent="0.6">
      <c r="A310" s="2" t="s">
        <v>1257</v>
      </c>
      <c r="B310" s="2" t="s">
        <v>45</v>
      </c>
      <c r="C310" s="3"/>
      <c r="D310" s="3"/>
      <c r="E310" s="3" t="s">
        <v>608</v>
      </c>
      <c r="F310" s="3" t="s">
        <v>1258</v>
      </c>
      <c r="G310" s="2" t="s">
        <v>589</v>
      </c>
      <c r="H310" s="3" t="s">
        <v>590</v>
      </c>
      <c r="I310" s="3" t="s">
        <v>50</v>
      </c>
      <c r="J310" s="3" t="s">
        <v>109</v>
      </c>
      <c r="K310" s="2" t="s">
        <v>110</v>
      </c>
      <c r="L310" s="2" t="s">
        <v>110</v>
      </c>
      <c r="M310" s="2" t="s">
        <v>144</v>
      </c>
      <c r="N310" s="3" t="s">
        <v>145</v>
      </c>
      <c r="O310" s="3" t="s">
        <v>146</v>
      </c>
      <c r="P310" s="3" t="s">
        <v>147</v>
      </c>
      <c r="Q310" s="4">
        <v>44000</v>
      </c>
      <c r="R310" s="11" t="s">
        <v>56</v>
      </c>
      <c r="S310" s="5">
        <v>1286</v>
      </c>
      <c r="T310" s="6">
        <v>2.8000000000000001E-2</v>
      </c>
      <c r="U310" s="5">
        <v>1232</v>
      </c>
      <c r="V310" s="4">
        <v>1584352</v>
      </c>
      <c r="W310" s="4"/>
      <c r="X310" s="3" t="s">
        <v>115</v>
      </c>
      <c r="Y310" s="3" t="s">
        <v>116</v>
      </c>
      <c r="Z310" s="3" t="s">
        <v>74</v>
      </c>
      <c r="AA310" s="3" t="s">
        <v>148</v>
      </c>
      <c r="AB310" s="3" t="s">
        <v>149</v>
      </c>
      <c r="AC310" s="3" t="s">
        <v>58</v>
      </c>
      <c r="AD310" s="3" t="s">
        <v>993</v>
      </c>
      <c r="AE310" s="3"/>
      <c r="AF310" s="3" t="s">
        <v>119</v>
      </c>
      <c r="AG310" s="3" t="s">
        <v>1259</v>
      </c>
      <c r="AH310" s="3" t="s">
        <v>80</v>
      </c>
      <c r="AI310" s="2" t="s">
        <v>613</v>
      </c>
      <c r="AJ310" s="3" t="s">
        <v>614</v>
      </c>
      <c r="AK310" s="3"/>
      <c r="AL310" s="3"/>
      <c r="AM310" s="4"/>
      <c r="AN310" s="6">
        <v>2.4E-2</v>
      </c>
      <c r="AO310" s="6">
        <f t="shared" si="40"/>
        <v>2.8000000000000001E-2</v>
      </c>
      <c r="AP310" s="6"/>
      <c r="AQ310" s="3" t="s">
        <v>135</v>
      </c>
      <c r="AU310" s="21">
        <f t="shared" si="35"/>
        <v>1056</v>
      </c>
      <c r="AV310" s="21">
        <f t="shared" si="36"/>
        <v>1232</v>
      </c>
      <c r="AX310" s="24">
        <f t="shared" si="37"/>
        <v>1335966.72</v>
      </c>
      <c r="AY310" s="24">
        <f t="shared" si="38"/>
        <v>1558627.8399999999</v>
      </c>
    </row>
    <row r="311" spans="1:51" x14ac:dyDescent="0.6">
      <c r="A311" s="2" t="s">
        <v>1257</v>
      </c>
      <c r="B311" s="2" t="s">
        <v>45</v>
      </c>
      <c r="C311" s="3"/>
      <c r="D311" s="3"/>
      <c r="E311" s="3" t="s">
        <v>658</v>
      </c>
      <c r="F311" s="3" t="s">
        <v>1258</v>
      </c>
      <c r="G311" s="2" t="s">
        <v>589</v>
      </c>
      <c r="H311" s="3" t="s">
        <v>590</v>
      </c>
      <c r="I311" s="3" t="s">
        <v>50</v>
      </c>
      <c r="J311" s="3" t="s">
        <v>109</v>
      </c>
      <c r="K311" s="2" t="s">
        <v>110</v>
      </c>
      <c r="L311" s="2" t="s">
        <v>110</v>
      </c>
      <c r="M311" s="2" t="s">
        <v>144</v>
      </c>
      <c r="N311" s="3" t="s">
        <v>145</v>
      </c>
      <c r="O311" s="3" t="s">
        <v>146</v>
      </c>
      <c r="P311" s="3" t="s">
        <v>147</v>
      </c>
      <c r="Q311" s="4">
        <v>176000</v>
      </c>
      <c r="R311" s="11" t="s">
        <v>56</v>
      </c>
      <c r="S311" s="5">
        <v>1286</v>
      </c>
      <c r="T311" s="6">
        <v>2.8000000000000001E-2</v>
      </c>
      <c r="U311" s="5">
        <v>4928</v>
      </c>
      <c r="V311" s="4">
        <v>6337408</v>
      </c>
      <c r="W311" s="4"/>
      <c r="X311" s="3" t="s">
        <v>115</v>
      </c>
      <c r="Y311" s="3" t="s">
        <v>116</v>
      </c>
      <c r="Z311" s="3" t="s">
        <v>74</v>
      </c>
      <c r="AA311" s="3" t="s">
        <v>148</v>
      </c>
      <c r="AB311" s="3" t="s">
        <v>149</v>
      </c>
      <c r="AC311" s="3" t="s">
        <v>58</v>
      </c>
      <c r="AD311" s="3" t="s">
        <v>993</v>
      </c>
      <c r="AE311" s="3"/>
      <c r="AF311" s="3" t="s">
        <v>119</v>
      </c>
      <c r="AG311" s="3" t="s">
        <v>1259</v>
      </c>
      <c r="AH311" s="3" t="s">
        <v>80</v>
      </c>
      <c r="AI311" s="2" t="s">
        <v>667</v>
      </c>
      <c r="AJ311" s="3" t="s">
        <v>668</v>
      </c>
      <c r="AK311" s="3"/>
      <c r="AL311" s="3"/>
      <c r="AM311" s="4"/>
      <c r="AN311" s="6">
        <v>2.4E-2</v>
      </c>
      <c r="AO311" s="6">
        <f t="shared" si="40"/>
        <v>2.8000000000000001E-2</v>
      </c>
      <c r="AP311" s="6"/>
      <c r="AQ311" s="3" t="s">
        <v>135</v>
      </c>
      <c r="AU311" s="21">
        <f t="shared" si="35"/>
        <v>4224</v>
      </c>
      <c r="AV311" s="21">
        <f t="shared" si="36"/>
        <v>4928</v>
      </c>
      <c r="AX311" s="24">
        <f t="shared" si="37"/>
        <v>5343866.8799999999</v>
      </c>
      <c r="AY311" s="24">
        <f t="shared" si="38"/>
        <v>6234511.3599999994</v>
      </c>
    </row>
    <row r="312" spans="1:51" x14ac:dyDescent="0.6">
      <c r="A312" s="2" t="s">
        <v>1257</v>
      </c>
      <c r="B312" s="2" t="s">
        <v>45</v>
      </c>
      <c r="C312" s="3"/>
      <c r="D312" s="3"/>
      <c r="E312" s="3" t="s">
        <v>608</v>
      </c>
      <c r="F312" s="3" t="s">
        <v>1258</v>
      </c>
      <c r="G312" s="2" t="s">
        <v>589</v>
      </c>
      <c r="H312" s="3" t="s">
        <v>590</v>
      </c>
      <c r="I312" s="3" t="s">
        <v>50</v>
      </c>
      <c r="J312" s="3" t="s">
        <v>109</v>
      </c>
      <c r="K312" s="2" t="s">
        <v>110</v>
      </c>
      <c r="L312" s="2" t="s">
        <v>110</v>
      </c>
      <c r="M312" s="2" t="s">
        <v>150</v>
      </c>
      <c r="N312" s="3" t="s">
        <v>151</v>
      </c>
      <c r="O312" s="3" t="s">
        <v>152</v>
      </c>
      <c r="P312" s="3" t="s">
        <v>153</v>
      </c>
      <c r="Q312" s="4">
        <v>4000</v>
      </c>
      <c r="R312" s="11" t="s">
        <v>56</v>
      </c>
      <c r="S312" s="5">
        <v>1286</v>
      </c>
      <c r="T312" s="6">
        <v>2.7E-2</v>
      </c>
      <c r="U312" s="5">
        <v>108</v>
      </c>
      <c r="V312" s="4">
        <v>138888</v>
      </c>
      <c r="W312" s="4"/>
      <c r="X312" s="3" t="s">
        <v>115</v>
      </c>
      <c r="Y312" s="3" t="s">
        <v>116</v>
      </c>
      <c r="Z312" s="3" t="s">
        <v>74</v>
      </c>
      <c r="AA312" s="3" t="s">
        <v>148</v>
      </c>
      <c r="AB312" s="3" t="s">
        <v>154</v>
      </c>
      <c r="AC312" s="3" t="s">
        <v>58</v>
      </c>
      <c r="AD312" s="3" t="s">
        <v>993</v>
      </c>
      <c r="AE312" s="3"/>
      <c r="AF312" s="3" t="s">
        <v>119</v>
      </c>
      <c r="AG312" s="3" t="s">
        <v>1259</v>
      </c>
      <c r="AH312" s="3" t="s">
        <v>80</v>
      </c>
      <c r="AI312" s="2" t="s">
        <v>613</v>
      </c>
      <c r="AJ312" s="3" t="s">
        <v>614</v>
      </c>
      <c r="AK312" s="3"/>
      <c r="AL312" s="3"/>
      <c r="AM312" s="4"/>
      <c r="AN312" s="6">
        <v>2.4E-2</v>
      </c>
      <c r="AO312" s="6">
        <f t="shared" si="40"/>
        <v>2.7E-2</v>
      </c>
      <c r="AP312" s="6"/>
      <c r="AQ312" s="3" t="s">
        <v>135</v>
      </c>
      <c r="AU312" s="21">
        <f t="shared" si="35"/>
        <v>96</v>
      </c>
      <c r="AV312" s="21">
        <f t="shared" si="36"/>
        <v>108</v>
      </c>
      <c r="AX312" s="24">
        <f t="shared" si="37"/>
        <v>121451.51999999999</v>
      </c>
      <c r="AY312" s="24">
        <f t="shared" si="38"/>
        <v>136632.95999999999</v>
      </c>
    </row>
    <row r="313" spans="1:51" x14ac:dyDescent="0.6">
      <c r="A313" s="2" t="s">
        <v>1257</v>
      </c>
      <c r="B313" s="2" t="s">
        <v>45</v>
      </c>
      <c r="C313" s="3"/>
      <c r="D313" s="3"/>
      <c r="E313" s="3" t="s">
        <v>658</v>
      </c>
      <c r="F313" s="3" t="s">
        <v>1258</v>
      </c>
      <c r="G313" s="2" t="s">
        <v>589</v>
      </c>
      <c r="H313" s="3" t="s">
        <v>590</v>
      </c>
      <c r="I313" s="3" t="s">
        <v>50</v>
      </c>
      <c r="J313" s="3" t="s">
        <v>109</v>
      </c>
      <c r="K313" s="2" t="s">
        <v>110</v>
      </c>
      <c r="L313" s="2" t="s">
        <v>110</v>
      </c>
      <c r="M313" s="2" t="s">
        <v>150</v>
      </c>
      <c r="N313" s="3" t="s">
        <v>151</v>
      </c>
      <c r="O313" s="3" t="s">
        <v>152</v>
      </c>
      <c r="P313" s="3" t="s">
        <v>153</v>
      </c>
      <c r="Q313" s="4">
        <v>76000</v>
      </c>
      <c r="R313" s="11" t="s">
        <v>56</v>
      </c>
      <c r="S313" s="5">
        <v>1286</v>
      </c>
      <c r="T313" s="6">
        <v>2.7E-2</v>
      </c>
      <c r="U313" s="5">
        <v>2052</v>
      </c>
      <c r="V313" s="4">
        <v>2638872</v>
      </c>
      <c r="W313" s="4"/>
      <c r="X313" s="3" t="s">
        <v>115</v>
      </c>
      <c r="Y313" s="3" t="s">
        <v>116</v>
      </c>
      <c r="Z313" s="3" t="s">
        <v>74</v>
      </c>
      <c r="AA313" s="3" t="s">
        <v>148</v>
      </c>
      <c r="AB313" s="3" t="s">
        <v>154</v>
      </c>
      <c r="AC313" s="3" t="s">
        <v>58</v>
      </c>
      <c r="AD313" s="3" t="s">
        <v>993</v>
      </c>
      <c r="AE313" s="3"/>
      <c r="AF313" s="3" t="s">
        <v>119</v>
      </c>
      <c r="AG313" s="3" t="s">
        <v>1259</v>
      </c>
      <c r="AH313" s="3" t="s">
        <v>80</v>
      </c>
      <c r="AI313" s="2" t="s">
        <v>667</v>
      </c>
      <c r="AJ313" s="3" t="s">
        <v>668</v>
      </c>
      <c r="AK313" s="3"/>
      <c r="AL313" s="3"/>
      <c r="AM313" s="4"/>
      <c r="AN313" s="6">
        <v>2.4E-2</v>
      </c>
      <c r="AO313" s="6">
        <f t="shared" si="40"/>
        <v>2.7E-2</v>
      </c>
      <c r="AP313" s="6"/>
      <c r="AQ313" s="3" t="s">
        <v>135</v>
      </c>
      <c r="AU313" s="21">
        <f t="shared" si="35"/>
        <v>1824</v>
      </c>
      <c r="AV313" s="21">
        <f t="shared" si="36"/>
        <v>2052</v>
      </c>
      <c r="AX313" s="24">
        <f t="shared" si="37"/>
        <v>2307578.8799999999</v>
      </c>
      <c r="AY313" s="24">
        <f t="shared" si="38"/>
        <v>2596026.2399999998</v>
      </c>
    </row>
    <row r="314" spans="1:51" x14ac:dyDescent="0.6">
      <c r="A314" s="2" t="s">
        <v>1260</v>
      </c>
      <c r="B314" s="2" t="s">
        <v>45</v>
      </c>
      <c r="C314" s="3"/>
      <c r="D314" s="3"/>
      <c r="E314" s="3" t="s">
        <v>587</v>
      </c>
      <c r="F314" s="3" t="s">
        <v>1261</v>
      </c>
      <c r="G314" s="2" t="s">
        <v>589</v>
      </c>
      <c r="H314" s="3" t="s">
        <v>590</v>
      </c>
      <c r="I314" s="3" t="s">
        <v>50</v>
      </c>
      <c r="J314" s="3" t="s">
        <v>109</v>
      </c>
      <c r="K314" s="2" t="s">
        <v>110</v>
      </c>
      <c r="L314" s="2" t="s">
        <v>110</v>
      </c>
      <c r="M314" s="2" t="s">
        <v>999</v>
      </c>
      <c r="N314" s="3" t="s">
        <v>1000</v>
      </c>
      <c r="O314" s="3" t="s">
        <v>1001</v>
      </c>
      <c r="P314" s="3" t="s">
        <v>1002</v>
      </c>
      <c r="Q314" s="4">
        <v>51000</v>
      </c>
      <c r="R314" s="11" t="s">
        <v>56</v>
      </c>
      <c r="S314" s="5">
        <v>1286</v>
      </c>
      <c r="T314" s="6">
        <v>2.7400000000000001E-2</v>
      </c>
      <c r="U314" s="5">
        <v>1397.4</v>
      </c>
      <c r="V314" s="4">
        <v>1797056</v>
      </c>
      <c r="W314" s="4"/>
      <c r="X314" s="3" t="s">
        <v>115</v>
      </c>
      <c r="Y314" s="3" t="s">
        <v>116</v>
      </c>
      <c r="Z314" s="3" t="s">
        <v>88</v>
      </c>
      <c r="AA314" s="3" t="s">
        <v>117</v>
      </c>
      <c r="AB314" s="3" t="s">
        <v>272</v>
      </c>
      <c r="AC314" s="3" t="s">
        <v>58</v>
      </c>
      <c r="AD314" s="3" t="s">
        <v>997</v>
      </c>
      <c r="AE314" s="3"/>
      <c r="AF314" s="3" t="s">
        <v>119</v>
      </c>
      <c r="AG314" s="3" t="s">
        <v>1262</v>
      </c>
      <c r="AH314" s="3" t="s">
        <v>80</v>
      </c>
      <c r="AI314" s="2" t="s">
        <v>598</v>
      </c>
      <c r="AJ314" s="3" t="s">
        <v>599</v>
      </c>
      <c r="AK314" s="3"/>
      <c r="AL314" s="3"/>
      <c r="AM314" s="4"/>
      <c r="AN314" s="6">
        <v>2.1000000000000001E-2</v>
      </c>
      <c r="AO314" s="6">
        <f t="shared" si="40"/>
        <v>2.7400000000000001E-2</v>
      </c>
      <c r="AP314" s="6"/>
      <c r="AQ314" s="3" t="s">
        <v>83</v>
      </c>
      <c r="AU314" s="21">
        <f t="shared" si="35"/>
        <v>1071</v>
      </c>
      <c r="AV314" s="21">
        <f t="shared" si="36"/>
        <v>1397.4</v>
      </c>
      <c r="AX314" s="24">
        <f t="shared" si="37"/>
        <v>1354943.5199999998</v>
      </c>
      <c r="AY314" s="24">
        <f t="shared" si="38"/>
        <v>1767878.6879999998</v>
      </c>
    </row>
    <row r="315" spans="1:51" x14ac:dyDescent="0.6">
      <c r="A315" s="2" t="s">
        <v>1260</v>
      </c>
      <c r="B315" s="2" t="s">
        <v>45</v>
      </c>
      <c r="C315" s="3"/>
      <c r="D315" s="3"/>
      <c r="E315" s="3" t="s">
        <v>608</v>
      </c>
      <c r="F315" s="3" t="s">
        <v>1261</v>
      </c>
      <c r="G315" s="2" t="s">
        <v>589</v>
      </c>
      <c r="H315" s="3" t="s">
        <v>590</v>
      </c>
      <c r="I315" s="3" t="s">
        <v>50</v>
      </c>
      <c r="J315" s="3" t="s">
        <v>109</v>
      </c>
      <c r="K315" s="2" t="s">
        <v>110</v>
      </c>
      <c r="L315" s="2" t="s">
        <v>110</v>
      </c>
      <c r="M315" s="2" t="s">
        <v>999</v>
      </c>
      <c r="N315" s="3" t="s">
        <v>1000</v>
      </c>
      <c r="O315" s="3" t="s">
        <v>1001</v>
      </c>
      <c r="P315" s="3" t="s">
        <v>1002</v>
      </c>
      <c r="Q315" s="4">
        <v>51000</v>
      </c>
      <c r="R315" s="11" t="s">
        <v>56</v>
      </c>
      <c r="S315" s="5">
        <v>1286</v>
      </c>
      <c r="T315" s="6">
        <v>2.7400000000000001E-2</v>
      </c>
      <c r="U315" s="5">
        <v>1397.4</v>
      </c>
      <c r="V315" s="4">
        <v>1797056</v>
      </c>
      <c r="W315" s="4"/>
      <c r="X315" s="3" t="s">
        <v>115</v>
      </c>
      <c r="Y315" s="3" t="s">
        <v>116</v>
      </c>
      <c r="Z315" s="3" t="s">
        <v>88</v>
      </c>
      <c r="AA315" s="3" t="s">
        <v>117</v>
      </c>
      <c r="AB315" s="3" t="s">
        <v>272</v>
      </c>
      <c r="AC315" s="3" t="s">
        <v>58</v>
      </c>
      <c r="AD315" s="3" t="s">
        <v>997</v>
      </c>
      <c r="AE315" s="3"/>
      <c r="AF315" s="3" t="s">
        <v>119</v>
      </c>
      <c r="AG315" s="3" t="s">
        <v>1262</v>
      </c>
      <c r="AH315" s="3" t="s">
        <v>80</v>
      </c>
      <c r="AI315" s="2" t="s">
        <v>613</v>
      </c>
      <c r="AJ315" s="3" t="s">
        <v>614</v>
      </c>
      <c r="AK315" s="3"/>
      <c r="AL315" s="3"/>
      <c r="AM315" s="4"/>
      <c r="AN315" s="6">
        <v>2.1000000000000001E-2</v>
      </c>
      <c r="AO315" s="6">
        <f t="shared" si="40"/>
        <v>2.7400000000000001E-2</v>
      </c>
      <c r="AP315" s="6"/>
      <c r="AQ315" s="3" t="s">
        <v>83</v>
      </c>
      <c r="AU315" s="21">
        <f t="shared" si="35"/>
        <v>1071</v>
      </c>
      <c r="AV315" s="21">
        <f t="shared" si="36"/>
        <v>1397.4</v>
      </c>
      <c r="AX315" s="24">
        <f t="shared" si="37"/>
        <v>1354943.5199999998</v>
      </c>
      <c r="AY315" s="24">
        <f t="shared" si="38"/>
        <v>1767878.6879999998</v>
      </c>
    </row>
    <row r="316" spans="1:51" x14ac:dyDescent="0.6">
      <c r="A316" s="2" t="s">
        <v>1260</v>
      </c>
      <c r="B316" s="2" t="s">
        <v>45</v>
      </c>
      <c r="C316" s="3"/>
      <c r="D316" s="3"/>
      <c r="E316" s="3" t="s">
        <v>658</v>
      </c>
      <c r="F316" s="3" t="s">
        <v>1261</v>
      </c>
      <c r="G316" s="2" t="s">
        <v>589</v>
      </c>
      <c r="H316" s="3" t="s">
        <v>590</v>
      </c>
      <c r="I316" s="3" t="s">
        <v>50</v>
      </c>
      <c r="J316" s="3" t="s">
        <v>109</v>
      </c>
      <c r="K316" s="2" t="s">
        <v>110</v>
      </c>
      <c r="L316" s="2" t="s">
        <v>110</v>
      </c>
      <c r="M316" s="2" t="s">
        <v>999</v>
      </c>
      <c r="N316" s="3" t="s">
        <v>1000</v>
      </c>
      <c r="O316" s="3" t="s">
        <v>1001</v>
      </c>
      <c r="P316" s="3" t="s">
        <v>1002</v>
      </c>
      <c r="Q316" s="4">
        <v>198000</v>
      </c>
      <c r="R316" s="11" t="s">
        <v>56</v>
      </c>
      <c r="S316" s="5">
        <v>1286</v>
      </c>
      <c r="T316" s="6">
        <v>2.7400000000000001E-2</v>
      </c>
      <c r="U316" s="5">
        <v>5425.2</v>
      </c>
      <c r="V316" s="4">
        <v>6976807</v>
      </c>
      <c r="W316" s="4"/>
      <c r="X316" s="3" t="s">
        <v>115</v>
      </c>
      <c r="Y316" s="3" t="s">
        <v>116</v>
      </c>
      <c r="Z316" s="3" t="s">
        <v>88</v>
      </c>
      <c r="AA316" s="3" t="s">
        <v>117</v>
      </c>
      <c r="AB316" s="3" t="s">
        <v>272</v>
      </c>
      <c r="AC316" s="3" t="s">
        <v>58</v>
      </c>
      <c r="AD316" s="3" t="s">
        <v>997</v>
      </c>
      <c r="AE316" s="3"/>
      <c r="AF316" s="3" t="s">
        <v>119</v>
      </c>
      <c r="AG316" s="3" t="s">
        <v>1262</v>
      </c>
      <c r="AH316" s="3" t="s">
        <v>80</v>
      </c>
      <c r="AI316" s="2" t="s">
        <v>667</v>
      </c>
      <c r="AJ316" s="3" t="s">
        <v>668</v>
      </c>
      <c r="AK316" s="3"/>
      <c r="AL316" s="3"/>
      <c r="AM316" s="4"/>
      <c r="AN316" s="6">
        <v>2.1000000000000001E-2</v>
      </c>
      <c r="AO316" s="6">
        <f t="shared" si="40"/>
        <v>2.7400000000000001E-2</v>
      </c>
      <c r="AP316" s="6"/>
      <c r="AQ316" s="3" t="s">
        <v>83</v>
      </c>
      <c r="AU316" s="21">
        <f t="shared" si="35"/>
        <v>4158</v>
      </c>
      <c r="AV316" s="21">
        <f t="shared" si="36"/>
        <v>5425.2</v>
      </c>
      <c r="AX316" s="24">
        <f t="shared" si="37"/>
        <v>5260368.96</v>
      </c>
      <c r="AY316" s="24">
        <f t="shared" si="38"/>
        <v>6863529.0239999993</v>
      </c>
    </row>
    <row r="317" spans="1:51" x14ac:dyDescent="0.6">
      <c r="A317" s="2" t="s">
        <v>1260</v>
      </c>
      <c r="B317" s="2" t="s">
        <v>45</v>
      </c>
      <c r="C317" s="3"/>
      <c r="D317" s="3"/>
      <c r="E317" s="3" t="s">
        <v>645</v>
      </c>
      <c r="F317" s="3" t="s">
        <v>1261</v>
      </c>
      <c r="G317" s="2" t="s">
        <v>589</v>
      </c>
      <c r="H317" s="3" t="s">
        <v>590</v>
      </c>
      <c r="I317" s="3" t="s">
        <v>50</v>
      </c>
      <c r="J317" s="3" t="s">
        <v>109</v>
      </c>
      <c r="K317" s="2" t="s">
        <v>110</v>
      </c>
      <c r="L317" s="2" t="s">
        <v>110</v>
      </c>
      <c r="M317" s="2" t="s">
        <v>601</v>
      </c>
      <c r="N317" s="3" t="s">
        <v>602</v>
      </c>
      <c r="O317" s="3" t="s">
        <v>603</v>
      </c>
      <c r="P317" s="3" t="s">
        <v>604</v>
      </c>
      <c r="Q317" s="4">
        <v>6000</v>
      </c>
      <c r="R317" s="11" t="s">
        <v>56</v>
      </c>
      <c r="S317" s="5">
        <v>1286</v>
      </c>
      <c r="T317" s="6">
        <v>6.2859999999999999E-2</v>
      </c>
      <c r="U317" s="5">
        <v>377.16</v>
      </c>
      <c r="V317" s="4">
        <v>485028</v>
      </c>
      <c r="W317" s="4"/>
      <c r="X317" s="3" t="s">
        <v>115</v>
      </c>
      <c r="Y317" s="3" t="s">
        <v>116</v>
      </c>
      <c r="Z317" s="3" t="s">
        <v>88</v>
      </c>
      <c r="AA317" s="3" t="s">
        <v>117</v>
      </c>
      <c r="AB317" s="3" t="s">
        <v>605</v>
      </c>
      <c r="AC317" s="3" t="s">
        <v>58</v>
      </c>
      <c r="AD317" s="3" t="s">
        <v>997</v>
      </c>
      <c r="AE317" s="3"/>
      <c r="AF317" s="3" t="s">
        <v>119</v>
      </c>
      <c r="AG317" s="3" t="s">
        <v>1262</v>
      </c>
      <c r="AH317" s="3" t="s">
        <v>80</v>
      </c>
      <c r="AI317" s="2" t="s">
        <v>649</v>
      </c>
      <c r="AJ317" s="3" t="s">
        <v>650</v>
      </c>
      <c r="AK317" s="3"/>
      <c r="AL317" s="3"/>
      <c r="AM317" s="4"/>
      <c r="AN317" s="6">
        <v>5.604E-2</v>
      </c>
      <c r="AO317" s="6">
        <f t="shared" si="40"/>
        <v>6.2859999999999999E-2</v>
      </c>
      <c r="AP317" s="6"/>
      <c r="AQ317" s="3" t="s">
        <v>123</v>
      </c>
      <c r="AU317" s="21">
        <f t="shared" si="35"/>
        <v>336.24</v>
      </c>
      <c r="AV317" s="21">
        <f t="shared" si="36"/>
        <v>377.15999999999997</v>
      </c>
      <c r="AX317" s="24">
        <f t="shared" si="37"/>
        <v>425383.94879999995</v>
      </c>
      <c r="AY317" s="24">
        <f t="shared" si="38"/>
        <v>477152.65919999994</v>
      </c>
    </row>
    <row r="318" spans="1:51" x14ac:dyDescent="0.6">
      <c r="A318" s="2" t="s">
        <v>1260</v>
      </c>
      <c r="B318" s="2" t="s">
        <v>45</v>
      </c>
      <c r="C318" s="3"/>
      <c r="D318" s="3"/>
      <c r="E318" s="3" t="s">
        <v>651</v>
      </c>
      <c r="F318" s="3" t="s">
        <v>1261</v>
      </c>
      <c r="G318" s="2" t="s">
        <v>589</v>
      </c>
      <c r="H318" s="3" t="s">
        <v>590</v>
      </c>
      <c r="I318" s="3" t="s">
        <v>50</v>
      </c>
      <c r="J318" s="3" t="s">
        <v>109</v>
      </c>
      <c r="K318" s="2" t="s">
        <v>110</v>
      </c>
      <c r="L318" s="2" t="s">
        <v>110</v>
      </c>
      <c r="M318" s="2" t="s">
        <v>601</v>
      </c>
      <c r="N318" s="3" t="s">
        <v>602</v>
      </c>
      <c r="O318" s="3" t="s">
        <v>603</v>
      </c>
      <c r="P318" s="3" t="s">
        <v>604</v>
      </c>
      <c r="Q318" s="4">
        <v>28500</v>
      </c>
      <c r="R318" s="11" t="s">
        <v>56</v>
      </c>
      <c r="S318" s="5">
        <v>1286</v>
      </c>
      <c r="T318" s="6">
        <v>6.2859999999999999E-2</v>
      </c>
      <c r="U318" s="5">
        <v>1791.51</v>
      </c>
      <c r="V318" s="4">
        <v>2303882</v>
      </c>
      <c r="W318" s="4"/>
      <c r="X318" s="3" t="s">
        <v>115</v>
      </c>
      <c r="Y318" s="3" t="s">
        <v>116</v>
      </c>
      <c r="Z318" s="3" t="s">
        <v>88</v>
      </c>
      <c r="AA318" s="3" t="s">
        <v>117</v>
      </c>
      <c r="AB318" s="3" t="s">
        <v>605</v>
      </c>
      <c r="AC318" s="3" t="s">
        <v>58</v>
      </c>
      <c r="AD318" s="3" t="s">
        <v>997</v>
      </c>
      <c r="AE318" s="3"/>
      <c r="AF318" s="3" t="s">
        <v>119</v>
      </c>
      <c r="AG318" s="3" t="s">
        <v>1262</v>
      </c>
      <c r="AH318" s="3" t="s">
        <v>80</v>
      </c>
      <c r="AI318" s="2" t="s">
        <v>652</v>
      </c>
      <c r="AJ318" s="3" t="s">
        <v>653</v>
      </c>
      <c r="AK318" s="3"/>
      <c r="AL318" s="3"/>
      <c r="AM318" s="4"/>
      <c r="AN318" s="6">
        <v>5.604E-2</v>
      </c>
      <c r="AO318" s="6">
        <f t="shared" si="40"/>
        <v>6.2859999999999999E-2</v>
      </c>
      <c r="AP318" s="6"/>
      <c r="AQ318" s="3" t="s">
        <v>123</v>
      </c>
      <c r="AU318" s="21">
        <f t="shared" si="35"/>
        <v>1597.14</v>
      </c>
      <c r="AV318" s="21">
        <f t="shared" si="36"/>
        <v>1791.51</v>
      </c>
      <c r="AX318" s="24">
        <f t="shared" si="37"/>
        <v>2020573.7567999999</v>
      </c>
      <c r="AY318" s="24">
        <f t="shared" si="38"/>
        <v>2266475.1311999997</v>
      </c>
    </row>
    <row r="319" spans="1:51" x14ac:dyDescent="0.6">
      <c r="A319" s="2" t="s">
        <v>1260</v>
      </c>
      <c r="B319" s="2" t="s">
        <v>45</v>
      </c>
      <c r="C319" s="3"/>
      <c r="D319" s="3"/>
      <c r="E319" s="3" t="s">
        <v>654</v>
      </c>
      <c r="F319" s="3" t="s">
        <v>1261</v>
      </c>
      <c r="G319" s="2" t="s">
        <v>589</v>
      </c>
      <c r="H319" s="3" t="s">
        <v>590</v>
      </c>
      <c r="I319" s="3" t="s">
        <v>50</v>
      </c>
      <c r="J319" s="3" t="s">
        <v>109</v>
      </c>
      <c r="K319" s="2" t="s">
        <v>110</v>
      </c>
      <c r="L319" s="2" t="s">
        <v>110</v>
      </c>
      <c r="M319" s="2" t="s">
        <v>601</v>
      </c>
      <c r="N319" s="3" t="s">
        <v>602</v>
      </c>
      <c r="O319" s="3" t="s">
        <v>603</v>
      </c>
      <c r="P319" s="3" t="s">
        <v>604</v>
      </c>
      <c r="Q319" s="4">
        <v>16500</v>
      </c>
      <c r="R319" s="11" t="s">
        <v>56</v>
      </c>
      <c r="S319" s="5">
        <v>1286</v>
      </c>
      <c r="T319" s="6">
        <v>6.2859999999999999E-2</v>
      </c>
      <c r="U319" s="5">
        <v>1037.19</v>
      </c>
      <c r="V319" s="4">
        <v>1333826</v>
      </c>
      <c r="W319" s="4"/>
      <c r="X319" s="3" t="s">
        <v>115</v>
      </c>
      <c r="Y319" s="3" t="s">
        <v>116</v>
      </c>
      <c r="Z319" s="3" t="s">
        <v>88</v>
      </c>
      <c r="AA319" s="3" t="s">
        <v>117</v>
      </c>
      <c r="AB319" s="3" t="s">
        <v>605</v>
      </c>
      <c r="AC319" s="3" t="s">
        <v>58</v>
      </c>
      <c r="AD319" s="3" t="s">
        <v>997</v>
      </c>
      <c r="AE319" s="3"/>
      <c r="AF319" s="3" t="s">
        <v>119</v>
      </c>
      <c r="AG319" s="3" t="s">
        <v>1262</v>
      </c>
      <c r="AH319" s="3" t="s">
        <v>80</v>
      </c>
      <c r="AI319" s="2" t="s">
        <v>655</v>
      </c>
      <c r="AJ319" s="3" t="s">
        <v>656</v>
      </c>
      <c r="AK319" s="3"/>
      <c r="AL319" s="3"/>
      <c r="AM319" s="4"/>
      <c r="AN319" s="6">
        <v>5.604E-2</v>
      </c>
      <c r="AO319" s="6">
        <f t="shared" si="40"/>
        <v>6.2859999999999999E-2</v>
      </c>
      <c r="AP319" s="6"/>
      <c r="AQ319" s="3" t="s">
        <v>123</v>
      </c>
      <c r="AU319" s="21">
        <f t="shared" si="35"/>
        <v>924.66</v>
      </c>
      <c r="AV319" s="21">
        <f t="shared" si="36"/>
        <v>1037.19</v>
      </c>
      <c r="AX319" s="24">
        <f t="shared" si="37"/>
        <v>1169805.8591999998</v>
      </c>
      <c r="AY319" s="24">
        <f t="shared" si="38"/>
        <v>1312169.8128</v>
      </c>
    </row>
    <row r="320" spans="1:51" x14ac:dyDescent="0.6">
      <c r="A320" s="2" t="s">
        <v>1260</v>
      </c>
      <c r="B320" s="2" t="s">
        <v>45</v>
      </c>
      <c r="C320" s="3"/>
      <c r="D320" s="3"/>
      <c r="E320" s="3" t="s">
        <v>1263</v>
      </c>
      <c r="F320" s="3" t="s">
        <v>1261</v>
      </c>
      <c r="G320" s="2" t="s">
        <v>589</v>
      </c>
      <c r="H320" s="3" t="s">
        <v>590</v>
      </c>
      <c r="I320" s="3" t="s">
        <v>50</v>
      </c>
      <c r="J320" s="3" t="s">
        <v>109</v>
      </c>
      <c r="K320" s="2" t="s">
        <v>110</v>
      </c>
      <c r="L320" s="2" t="s">
        <v>110</v>
      </c>
      <c r="M320" s="2" t="s">
        <v>601</v>
      </c>
      <c r="N320" s="3" t="s">
        <v>602</v>
      </c>
      <c r="O320" s="3" t="s">
        <v>603</v>
      </c>
      <c r="P320" s="3" t="s">
        <v>604</v>
      </c>
      <c r="Q320" s="4">
        <v>9000</v>
      </c>
      <c r="R320" s="11" t="s">
        <v>56</v>
      </c>
      <c r="S320" s="5">
        <v>1286</v>
      </c>
      <c r="T320" s="6">
        <v>6.2859999999999999E-2</v>
      </c>
      <c r="U320" s="5">
        <v>565.74</v>
      </c>
      <c r="V320" s="4">
        <v>727542</v>
      </c>
      <c r="W320" s="4"/>
      <c r="X320" s="3" t="s">
        <v>115</v>
      </c>
      <c r="Y320" s="3" t="s">
        <v>116</v>
      </c>
      <c r="Z320" s="3" t="s">
        <v>88</v>
      </c>
      <c r="AA320" s="3" t="s">
        <v>117</v>
      </c>
      <c r="AB320" s="3" t="s">
        <v>605</v>
      </c>
      <c r="AC320" s="3" t="s">
        <v>58</v>
      </c>
      <c r="AD320" s="3" t="s">
        <v>997</v>
      </c>
      <c r="AE320" s="3"/>
      <c r="AF320" s="3" t="s">
        <v>119</v>
      </c>
      <c r="AG320" s="3" t="s">
        <v>1262</v>
      </c>
      <c r="AH320" s="3" t="s">
        <v>80</v>
      </c>
      <c r="AI320" s="2" t="s">
        <v>1264</v>
      </c>
      <c r="AJ320" s="3" t="s">
        <v>1263</v>
      </c>
      <c r="AK320" s="3"/>
      <c r="AL320" s="3"/>
      <c r="AM320" s="4"/>
      <c r="AN320" s="6">
        <v>5.604E-2</v>
      </c>
      <c r="AO320" s="6">
        <f t="shared" si="40"/>
        <v>6.2859999999999999E-2</v>
      </c>
      <c r="AP320" s="6"/>
      <c r="AQ320" s="3" t="s">
        <v>123</v>
      </c>
      <c r="AU320" s="21">
        <f t="shared" si="35"/>
        <v>504.36</v>
      </c>
      <c r="AV320" s="21">
        <f t="shared" si="36"/>
        <v>565.74</v>
      </c>
      <c r="AX320" s="24">
        <f t="shared" si="37"/>
        <v>638075.92319999996</v>
      </c>
      <c r="AY320" s="24">
        <f t="shared" si="38"/>
        <v>715728.98879999993</v>
      </c>
    </row>
    <row r="321" spans="1:51" x14ac:dyDescent="0.6">
      <c r="A321" s="2" t="s">
        <v>1260</v>
      </c>
      <c r="B321" s="2" t="s">
        <v>45</v>
      </c>
      <c r="C321" s="3"/>
      <c r="D321" s="3"/>
      <c r="E321" s="3" t="s">
        <v>587</v>
      </c>
      <c r="F321" s="3" t="s">
        <v>1261</v>
      </c>
      <c r="G321" s="2" t="s">
        <v>589</v>
      </c>
      <c r="H321" s="3" t="s">
        <v>590</v>
      </c>
      <c r="I321" s="3" t="s">
        <v>50</v>
      </c>
      <c r="J321" s="3" t="s">
        <v>109</v>
      </c>
      <c r="K321" s="2" t="s">
        <v>110</v>
      </c>
      <c r="L321" s="2" t="s">
        <v>110</v>
      </c>
      <c r="M321" s="2" t="s">
        <v>1265</v>
      </c>
      <c r="N321" s="3" t="s">
        <v>1266</v>
      </c>
      <c r="O321" s="3" t="s">
        <v>1267</v>
      </c>
      <c r="P321" s="3" t="s">
        <v>1268</v>
      </c>
      <c r="Q321" s="4">
        <v>180000</v>
      </c>
      <c r="R321" s="11" t="s">
        <v>56</v>
      </c>
      <c r="S321" s="5">
        <v>1286</v>
      </c>
      <c r="T321" s="6">
        <v>4.07E-2</v>
      </c>
      <c r="U321" s="5">
        <v>7326</v>
      </c>
      <c r="V321" s="4">
        <v>9421236</v>
      </c>
      <c r="W321" s="4"/>
      <c r="X321" s="3" t="s">
        <v>115</v>
      </c>
      <c r="Y321" s="3" t="s">
        <v>116</v>
      </c>
      <c r="Z321" s="3" t="s">
        <v>88</v>
      </c>
      <c r="AA321" s="3" t="s">
        <v>117</v>
      </c>
      <c r="AB321" s="3" t="s">
        <v>664</v>
      </c>
      <c r="AC321" s="3" t="s">
        <v>58</v>
      </c>
      <c r="AD321" s="3" t="s">
        <v>997</v>
      </c>
      <c r="AE321" s="3"/>
      <c r="AF321" s="3" t="s">
        <v>119</v>
      </c>
      <c r="AG321" s="3" t="s">
        <v>1262</v>
      </c>
      <c r="AH321" s="3" t="s">
        <v>80</v>
      </c>
      <c r="AI321" s="2" t="s">
        <v>598</v>
      </c>
      <c r="AJ321" s="3" t="s">
        <v>599</v>
      </c>
      <c r="AK321" s="3"/>
      <c r="AL321" s="3"/>
      <c r="AM321" s="4"/>
      <c r="AN321" s="6">
        <v>3.7999999999999999E-2</v>
      </c>
      <c r="AO321" s="6">
        <f t="shared" si="40"/>
        <v>4.07E-2</v>
      </c>
      <c r="AP321" s="6"/>
      <c r="AQ321" s="3" t="s">
        <v>83</v>
      </c>
      <c r="AU321" s="21">
        <f t="shared" si="35"/>
        <v>6840</v>
      </c>
      <c r="AV321" s="21">
        <f t="shared" si="36"/>
        <v>7326</v>
      </c>
      <c r="AX321" s="24">
        <f t="shared" si="37"/>
        <v>8653420.7999999989</v>
      </c>
      <c r="AY321" s="24">
        <f t="shared" si="38"/>
        <v>9268269.1199999992</v>
      </c>
    </row>
    <row r="322" spans="1:51" x14ac:dyDescent="0.6">
      <c r="A322" s="2" t="s">
        <v>1260</v>
      </c>
      <c r="B322" s="2" t="s">
        <v>45</v>
      </c>
      <c r="C322" s="3"/>
      <c r="D322" s="3"/>
      <c r="E322" s="3" t="s">
        <v>658</v>
      </c>
      <c r="F322" s="3" t="s">
        <v>1261</v>
      </c>
      <c r="G322" s="2" t="s">
        <v>589</v>
      </c>
      <c r="H322" s="3" t="s">
        <v>590</v>
      </c>
      <c r="I322" s="3" t="s">
        <v>50</v>
      </c>
      <c r="J322" s="3" t="s">
        <v>109</v>
      </c>
      <c r="K322" s="2" t="s">
        <v>110</v>
      </c>
      <c r="L322" s="2" t="s">
        <v>110</v>
      </c>
      <c r="M322" s="2" t="s">
        <v>1265</v>
      </c>
      <c r="N322" s="3" t="s">
        <v>1266</v>
      </c>
      <c r="O322" s="3" t="s">
        <v>1267</v>
      </c>
      <c r="P322" s="3" t="s">
        <v>1268</v>
      </c>
      <c r="Q322" s="4">
        <v>49500</v>
      </c>
      <c r="R322" s="11" t="s">
        <v>56</v>
      </c>
      <c r="S322" s="5">
        <v>1286</v>
      </c>
      <c r="T322" s="6">
        <v>4.07E-2</v>
      </c>
      <c r="U322" s="5">
        <v>2014.65</v>
      </c>
      <c r="V322" s="4">
        <v>2590840</v>
      </c>
      <c r="W322" s="4"/>
      <c r="X322" s="3" t="s">
        <v>115</v>
      </c>
      <c r="Y322" s="3" t="s">
        <v>116</v>
      </c>
      <c r="Z322" s="3" t="s">
        <v>88</v>
      </c>
      <c r="AA322" s="3" t="s">
        <v>117</v>
      </c>
      <c r="AB322" s="3" t="s">
        <v>664</v>
      </c>
      <c r="AC322" s="3" t="s">
        <v>58</v>
      </c>
      <c r="AD322" s="3" t="s">
        <v>997</v>
      </c>
      <c r="AE322" s="3"/>
      <c r="AF322" s="3" t="s">
        <v>119</v>
      </c>
      <c r="AG322" s="3" t="s">
        <v>1262</v>
      </c>
      <c r="AH322" s="3" t="s">
        <v>80</v>
      </c>
      <c r="AI322" s="2" t="s">
        <v>667</v>
      </c>
      <c r="AJ322" s="3" t="s">
        <v>668</v>
      </c>
      <c r="AK322" s="3"/>
      <c r="AL322" s="3"/>
      <c r="AM322" s="4"/>
      <c r="AN322" s="6">
        <v>3.7999999999999999E-2</v>
      </c>
      <c r="AO322" s="6">
        <f t="shared" si="40"/>
        <v>4.07E-2</v>
      </c>
      <c r="AP322" s="6"/>
      <c r="AQ322" s="3" t="s">
        <v>83</v>
      </c>
      <c r="AU322" s="21">
        <f t="shared" si="35"/>
        <v>1881</v>
      </c>
      <c r="AV322" s="21">
        <f t="shared" si="36"/>
        <v>2014.65</v>
      </c>
      <c r="AX322" s="24">
        <f t="shared" si="37"/>
        <v>2379690.7199999997</v>
      </c>
      <c r="AY322" s="24">
        <f t="shared" si="38"/>
        <v>2548774.0079999999</v>
      </c>
    </row>
    <row r="323" spans="1:51" x14ac:dyDescent="0.6">
      <c r="A323" s="2" t="s">
        <v>1260</v>
      </c>
      <c r="B323" s="2" t="s">
        <v>45</v>
      </c>
      <c r="C323" s="3"/>
      <c r="D323" s="3"/>
      <c r="E323" s="3" t="s">
        <v>645</v>
      </c>
      <c r="F323" s="3" t="s">
        <v>1261</v>
      </c>
      <c r="G323" s="2" t="s">
        <v>589</v>
      </c>
      <c r="H323" s="3" t="s">
        <v>590</v>
      </c>
      <c r="I323" s="3" t="s">
        <v>50</v>
      </c>
      <c r="J323" s="3" t="s">
        <v>109</v>
      </c>
      <c r="K323" s="2" t="s">
        <v>110</v>
      </c>
      <c r="L323" s="2" t="s">
        <v>110</v>
      </c>
      <c r="M323" s="2" t="s">
        <v>1265</v>
      </c>
      <c r="N323" s="3" t="s">
        <v>1266</v>
      </c>
      <c r="O323" s="3" t="s">
        <v>1267</v>
      </c>
      <c r="P323" s="3" t="s">
        <v>1268</v>
      </c>
      <c r="Q323" s="4">
        <v>178500</v>
      </c>
      <c r="R323" s="11" t="s">
        <v>56</v>
      </c>
      <c r="S323" s="5">
        <v>1286</v>
      </c>
      <c r="T323" s="6">
        <v>4.07E-2</v>
      </c>
      <c r="U323" s="5">
        <v>7264.95</v>
      </c>
      <c r="V323" s="4">
        <v>9342726</v>
      </c>
      <c r="W323" s="4"/>
      <c r="X323" s="3" t="s">
        <v>115</v>
      </c>
      <c r="Y323" s="3" t="s">
        <v>116</v>
      </c>
      <c r="Z323" s="3" t="s">
        <v>88</v>
      </c>
      <c r="AA323" s="3" t="s">
        <v>117</v>
      </c>
      <c r="AB323" s="3" t="s">
        <v>664</v>
      </c>
      <c r="AC323" s="3" t="s">
        <v>58</v>
      </c>
      <c r="AD323" s="3" t="s">
        <v>997</v>
      </c>
      <c r="AE323" s="3"/>
      <c r="AF323" s="3" t="s">
        <v>119</v>
      </c>
      <c r="AG323" s="3" t="s">
        <v>1262</v>
      </c>
      <c r="AH323" s="3" t="s">
        <v>80</v>
      </c>
      <c r="AI323" s="2" t="s">
        <v>649</v>
      </c>
      <c r="AJ323" s="3" t="s">
        <v>650</v>
      </c>
      <c r="AK323" s="3"/>
      <c r="AL323" s="3"/>
      <c r="AM323" s="4"/>
      <c r="AN323" s="6">
        <v>3.7999999999999999E-2</v>
      </c>
      <c r="AO323" s="6">
        <f t="shared" si="40"/>
        <v>4.07E-2</v>
      </c>
      <c r="AP323" s="6"/>
      <c r="AQ323" s="3" t="s">
        <v>83</v>
      </c>
      <c r="AU323" s="21">
        <f t="shared" si="35"/>
        <v>6783</v>
      </c>
      <c r="AV323" s="21">
        <f t="shared" si="36"/>
        <v>7264.95</v>
      </c>
      <c r="AX323" s="24">
        <f t="shared" si="37"/>
        <v>8581308.959999999</v>
      </c>
      <c r="AY323" s="24">
        <f t="shared" si="38"/>
        <v>9191033.5439999998</v>
      </c>
    </row>
    <row r="324" spans="1:51" x14ac:dyDescent="0.6">
      <c r="A324" s="2" t="s">
        <v>1260</v>
      </c>
      <c r="B324" s="2" t="s">
        <v>45</v>
      </c>
      <c r="C324" s="3"/>
      <c r="D324" s="3"/>
      <c r="E324" s="3" t="s">
        <v>587</v>
      </c>
      <c r="F324" s="3" t="s">
        <v>1261</v>
      </c>
      <c r="G324" s="2" t="s">
        <v>589</v>
      </c>
      <c r="H324" s="3" t="s">
        <v>590</v>
      </c>
      <c r="I324" s="3" t="s">
        <v>50</v>
      </c>
      <c r="J324" s="3" t="s">
        <v>109</v>
      </c>
      <c r="K324" s="2" t="s">
        <v>110</v>
      </c>
      <c r="L324" s="2" t="s">
        <v>110</v>
      </c>
      <c r="M324" s="2" t="s">
        <v>591</v>
      </c>
      <c r="N324" s="3" t="s">
        <v>592</v>
      </c>
      <c r="O324" s="3" t="s">
        <v>593</v>
      </c>
      <c r="P324" s="3" t="s">
        <v>594</v>
      </c>
      <c r="Q324" s="4">
        <v>9000</v>
      </c>
      <c r="R324" s="11" t="s">
        <v>56</v>
      </c>
      <c r="S324" s="5">
        <v>1286</v>
      </c>
      <c r="T324" s="6">
        <v>3.1E-2</v>
      </c>
      <c r="U324" s="5">
        <v>279</v>
      </c>
      <c r="V324" s="4">
        <v>358794</v>
      </c>
      <c r="W324" s="4"/>
      <c r="X324" s="3" t="s">
        <v>115</v>
      </c>
      <c r="Y324" s="3" t="s">
        <v>116</v>
      </c>
      <c r="Z324" s="3" t="s">
        <v>88</v>
      </c>
      <c r="AA324" s="3" t="s">
        <v>89</v>
      </c>
      <c r="AB324" s="3" t="s">
        <v>595</v>
      </c>
      <c r="AC324" s="3" t="s">
        <v>58</v>
      </c>
      <c r="AD324" s="3" t="s">
        <v>997</v>
      </c>
      <c r="AE324" s="3"/>
      <c r="AF324" s="3" t="s">
        <v>119</v>
      </c>
      <c r="AG324" s="3" t="s">
        <v>1262</v>
      </c>
      <c r="AH324" s="3" t="s">
        <v>80</v>
      </c>
      <c r="AI324" s="2" t="s">
        <v>598</v>
      </c>
      <c r="AJ324" s="3" t="s">
        <v>599</v>
      </c>
      <c r="AK324" s="3"/>
      <c r="AL324" s="3"/>
      <c r="AM324" s="4"/>
      <c r="AN324" s="6">
        <v>1.9E-2</v>
      </c>
      <c r="AO324" s="6">
        <f t="shared" si="40"/>
        <v>3.1E-2</v>
      </c>
      <c r="AP324" s="6"/>
      <c r="AQ324" s="3" t="s">
        <v>83</v>
      </c>
      <c r="AU324" s="21">
        <f t="shared" ref="AU324:AU387" si="41">AN324*Q324</f>
        <v>171</v>
      </c>
      <c r="AV324" s="21">
        <f t="shared" ref="AV324:AV387" si="42">AO324*Q324</f>
        <v>279</v>
      </c>
      <c r="AX324" s="24">
        <f t="shared" ref="AX324:AX387" si="43">AU324*$AR$1</f>
        <v>216335.52</v>
      </c>
      <c r="AY324" s="24">
        <f t="shared" ref="AY324:AY387" si="44">AV324*$AR$1</f>
        <v>352968.48</v>
      </c>
    </row>
    <row r="325" spans="1:51" x14ac:dyDescent="0.6">
      <c r="A325" s="2" t="s">
        <v>1260</v>
      </c>
      <c r="B325" s="2" t="s">
        <v>45</v>
      </c>
      <c r="C325" s="3"/>
      <c r="D325" s="3"/>
      <c r="E325" s="3" t="s">
        <v>608</v>
      </c>
      <c r="F325" s="3" t="s">
        <v>1261</v>
      </c>
      <c r="G325" s="2" t="s">
        <v>589</v>
      </c>
      <c r="H325" s="3" t="s">
        <v>590</v>
      </c>
      <c r="I325" s="3" t="s">
        <v>50</v>
      </c>
      <c r="J325" s="3" t="s">
        <v>109</v>
      </c>
      <c r="K325" s="2" t="s">
        <v>110</v>
      </c>
      <c r="L325" s="2" t="s">
        <v>110</v>
      </c>
      <c r="M325" s="2" t="s">
        <v>591</v>
      </c>
      <c r="N325" s="3" t="s">
        <v>592</v>
      </c>
      <c r="O325" s="3" t="s">
        <v>593</v>
      </c>
      <c r="P325" s="3" t="s">
        <v>594</v>
      </c>
      <c r="Q325" s="4">
        <v>3000</v>
      </c>
      <c r="R325" s="11" t="s">
        <v>56</v>
      </c>
      <c r="S325" s="5">
        <v>1286</v>
      </c>
      <c r="T325" s="6">
        <v>3.1E-2</v>
      </c>
      <c r="U325" s="5">
        <v>93</v>
      </c>
      <c r="V325" s="4">
        <v>119598</v>
      </c>
      <c r="W325" s="4"/>
      <c r="X325" s="3" t="s">
        <v>115</v>
      </c>
      <c r="Y325" s="3" t="s">
        <v>116</v>
      </c>
      <c r="Z325" s="3" t="s">
        <v>88</v>
      </c>
      <c r="AA325" s="3" t="s">
        <v>89</v>
      </c>
      <c r="AB325" s="3" t="s">
        <v>595</v>
      </c>
      <c r="AC325" s="3" t="s">
        <v>58</v>
      </c>
      <c r="AD325" s="3" t="s">
        <v>997</v>
      </c>
      <c r="AE325" s="3"/>
      <c r="AF325" s="3" t="s">
        <v>119</v>
      </c>
      <c r="AG325" s="3" t="s">
        <v>1262</v>
      </c>
      <c r="AH325" s="3" t="s">
        <v>80</v>
      </c>
      <c r="AI325" s="2" t="s">
        <v>613</v>
      </c>
      <c r="AJ325" s="3" t="s">
        <v>614</v>
      </c>
      <c r="AK325" s="3"/>
      <c r="AL325" s="3"/>
      <c r="AM325" s="4"/>
      <c r="AN325" s="6">
        <v>1.9E-2</v>
      </c>
      <c r="AO325" s="6">
        <f t="shared" si="40"/>
        <v>3.1E-2</v>
      </c>
      <c r="AP325" s="6"/>
      <c r="AQ325" s="3" t="s">
        <v>83</v>
      </c>
      <c r="AU325" s="21">
        <f t="shared" si="41"/>
        <v>57</v>
      </c>
      <c r="AV325" s="21">
        <f t="shared" si="42"/>
        <v>93</v>
      </c>
      <c r="AX325" s="24">
        <f t="shared" si="43"/>
        <v>72111.839999999997</v>
      </c>
      <c r="AY325" s="24">
        <f t="shared" si="44"/>
        <v>117656.15999999999</v>
      </c>
    </row>
    <row r="326" spans="1:51" x14ac:dyDescent="0.6">
      <c r="A326" s="2" t="s">
        <v>1260</v>
      </c>
      <c r="B326" s="2" t="s">
        <v>45</v>
      </c>
      <c r="C326" s="3"/>
      <c r="D326" s="3"/>
      <c r="E326" s="3" t="s">
        <v>658</v>
      </c>
      <c r="F326" s="3" t="s">
        <v>1261</v>
      </c>
      <c r="G326" s="2" t="s">
        <v>589</v>
      </c>
      <c r="H326" s="3" t="s">
        <v>590</v>
      </c>
      <c r="I326" s="3" t="s">
        <v>50</v>
      </c>
      <c r="J326" s="3" t="s">
        <v>109</v>
      </c>
      <c r="K326" s="2" t="s">
        <v>110</v>
      </c>
      <c r="L326" s="2" t="s">
        <v>110</v>
      </c>
      <c r="M326" s="2" t="s">
        <v>591</v>
      </c>
      <c r="N326" s="3" t="s">
        <v>592</v>
      </c>
      <c r="O326" s="3" t="s">
        <v>593</v>
      </c>
      <c r="P326" s="3" t="s">
        <v>594</v>
      </c>
      <c r="Q326" s="4">
        <v>6000</v>
      </c>
      <c r="R326" s="11" t="s">
        <v>56</v>
      </c>
      <c r="S326" s="5">
        <v>1286</v>
      </c>
      <c r="T326" s="6">
        <v>3.1E-2</v>
      </c>
      <c r="U326" s="5">
        <v>186</v>
      </c>
      <c r="V326" s="4">
        <v>239196</v>
      </c>
      <c r="W326" s="4"/>
      <c r="X326" s="3" t="s">
        <v>115</v>
      </c>
      <c r="Y326" s="3" t="s">
        <v>116</v>
      </c>
      <c r="Z326" s="3" t="s">
        <v>88</v>
      </c>
      <c r="AA326" s="3" t="s">
        <v>89</v>
      </c>
      <c r="AB326" s="3" t="s">
        <v>595</v>
      </c>
      <c r="AC326" s="3" t="s">
        <v>58</v>
      </c>
      <c r="AD326" s="3" t="s">
        <v>997</v>
      </c>
      <c r="AE326" s="3"/>
      <c r="AF326" s="3" t="s">
        <v>119</v>
      </c>
      <c r="AG326" s="3" t="s">
        <v>1262</v>
      </c>
      <c r="AH326" s="3" t="s">
        <v>80</v>
      </c>
      <c r="AI326" s="2" t="s">
        <v>667</v>
      </c>
      <c r="AJ326" s="3" t="s">
        <v>668</v>
      </c>
      <c r="AK326" s="3"/>
      <c r="AL326" s="3"/>
      <c r="AM326" s="4"/>
      <c r="AN326" s="6">
        <v>1.9E-2</v>
      </c>
      <c r="AO326" s="6">
        <f t="shared" si="40"/>
        <v>3.1E-2</v>
      </c>
      <c r="AP326" s="6"/>
      <c r="AQ326" s="3" t="s">
        <v>83</v>
      </c>
      <c r="AU326" s="21">
        <f t="shared" si="41"/>
        <v>114</v>
      </c>
      <c r="AV326" s="21">
        <f t="shared" si="42"/>
        <v>186</v>
      </c>
      <c r="AX326" s="24">
        <f t="shared" si="43"/>
        <v>144223.67999999999</v>
      </c>
      <c r="AY326" s="24">
        <f t="shared" si="44"/>
        <v>235312.31999999998</v>
      </c>
    </row>
    <row r="327" spans="1:51" x14ac:dyDescent="0.6">
      <c r="A327" s="2" t="s">
        <v>1269</v>
      </c>
      <c r="B327" s="2" t="s">
        <v>45</v>
      </c>
      <c r="C327" s="3"/>
      <c r="D327" s="3"/>
      <c r="E327" s="3" t="s">
        <v>837</v>
      </c>
      <c r="F327" s="3" t="s">
        <v>1270</v>
      </c>
      <c r="G327" s="2" t="s">
        <v>829</v>
      </c>
      <c r="H327" s="3" t="s">
        <v>830</v>
      </c>
      <c r="I327" s="3" t="s">
        <v>50</v>
      </c>
      <c r="J327" s="3" t="s">
        <v>109</v>
      </c>
      <c r="K327" s="2" t="s">
        <v>110</v>
      </c>
      <c r="L327" s="2" t="s">
        <v>110</v>
      </c>
      <c r="M327" s="2" t="s">
        <v>674</v>
      </c>
      <c r="N327" s="3" t="s">
        <v>675</v>
      </c>
      <c r="O327" s="3" t="s">
        <v>676</v>
      </c>
      <c r="P327" s="3" t="s">
        <v>677</v>
      </c>
      <c r="Q327" s="4">
        <v>3000</v>
      </c>
      <c r="R327" s="11" t="s">
        <v>56</v>
      </c>
      <c r="S327" s="5">
        <v>1277.3499999999999</v>
      </c>
      <c r="T327" s="6">
        <v>4.8000000000000001E-2</v>
      </c>
      <c r="U327" s="5">
        <v>144</v>
      </c>
      <c r="V327" s="4">
        <v>183938</v>
      </c>
      <c r="W327" s="4"/>
      <c r="X327" s="3" t="s">
        <v>115</v>
      </c>
      <c r="Y327" s="3" t="s">
        <v>678</v>
      </c>
      <c r="Z327" s="3" t="s">
        <v>88</v>
      </c>
      <c r="AA327" s="3" t="s">
        <v>351</v>
      </c>
      <c r="AB327" s="3" t="s">
        <v>272</v>
      </c>
      <c r="AC327" s="3" t="s">
        <v>58</v>
      </c>
      <c r="AD327" s="3"/>
      <c r="AE327" s="3"/>
      <c r="AF327" s="3" t="s">
        <v>119</v>
      </c>
      <c r="AG327" s="3" t="s">
        <v>1271</v>
      </c>
      <c r="AH327" s="3" t="s">
        <v>80</v>
      </c>
      <c r="AI327" s="2" t="s">
        <v>838</v>
      </c>
      <c r="AJ327" s="3" t="s">
        <v>839</v>
      </c>
      <c r="AK327" s="3"/>
      <c r="AL327" s="3"/>
      <c r="AM327" s="4"/>
      <c r="AN327" s="6">
        <v>1.4E-2</v>
      </c>
      <c r="AO327" s="6">
        <f t="shared" si="40"/>
        <v>4.8000000000000001E-2</v>
      </c>
      <c r="AP327" s="6"/>
      <c r="AQ327" s="3" t="s">
        <v>83</v>
      </c>
      <c r="AU327" s="21">
        <f t="shared" si="41"/>
        <v>42</v>
      </c>
      <c r="AV327" s="21">
        <f t="shared" si="42"/>
        <v>144</v>
      </c>
      <c r="AX327" s="24">
        <f t="shared" si="43"/>
        <v>53135.039999999994</v>
      </c>
      <c r="AY327" s="24">
        <f t="shared" si="44"/>
        <v>182177.27999999997</v>
      </c>
    </row>
    <row r="328" spans="1:51" x14ac:dyDescent="0.6">
      <c r="A328" s="2" t="s">
        <v>1269</v>
      </c>
      <c r="B328" s="2" t="s">
        <v>45</v>
      </c>
      <c r="C328" s="3"/>
      <c r="D328" s="3"/>
      <c r="E328" s="3" t="s">
        <v>1272</v>
      </c>
      <c r="F328" s="3" t="s">
        <v>1270</v>
      </c>
      <c r="G328" s="2" t="s">
        <v>829</v>
      </c>
      <c r="H328" s="3" t="s">
        <v>830</v>
      </c>
      <c r="I328" s="3" t="s">
        <v>50</v>
      </c>
      <c r="J328" s="3" t="s">
        <v>109</v>
      </c>
      <c r="K328" s="2" t="s">
        <v>110</v>
      </c>
      <c r="L328" s="2" t="s">
        <v>110</v>
      </c>
      <c r="M328" s="2" t="s">
        <v>674</v>
      </c>
      <c r="N328" s="3" t="s">
        <v>675</v>
      </c>
      <c r="O328" s="3" t="s">
        <v>676</v>
      </c>
      <c r="P328" s="3" t="s">
        <v>677</v>
      </c>
      <c r="Q328" s="4">
        <v>9000</v>
      </c>
      <c r="R328" s="11" t="s">
        <v>56</v>
      </c>
      <c r="S328" s="5">
        <v>1277.3499999999999</v>
      </c>
      <c r="T328" s="6">
        <v>4.8000000000000001E-2</v>
      </c>
      <c r="U328" s="5">
        <v>432</v>
      </c>
      <c r="V328" s="4">
        <v>551815</v>
      </c>
      <c r="W328" s="4"/>
      <c r="X328" s="3" t="s">
        <v>115</v>
      </c>
      <c r="Y328" s="3" t="s">
        <v>678</v>
      </c>
      <c r="Z328" s="3" t="s">
        <v>88</v>
      </c>
      <c r="AA328" s="3" t="s">
        <v>351</v>
      </c>
      <c r="AB328" s="3" t="s">
        <v>272</v>
      </c>
      <c r="AC328" s="3" t="s">
        <v>58</v>
      </c>
      <c r="AD328" s="3"/>
      <c r="AE328" s="3"/>
      <c r="AF328" s="3" t="s">
        <v>119</v>
      </c>
      <c r="AG328" s="3" t="s">
        <v>1271</v>
      </c>
      <c r="AH328" s="3" t="s">
        <v>80</v>
      </c>
      <c r="AI328" s="2" t="s">
        <v>1273</v>
      </c>
      <c r="AJ328" s="3" t="s">
        <v>1274</v>
      </c>
      <c r="AK328" s="3"/>
      <c r="AL328" s="3"/>
      <c r="AM328" s="4"/>
      <c r="AN328" s="6">
        <v>1.4E-2</v>
      </c>
      <c r="AO328" s="6">
        <f t="shared" si="40"/>
        <v>4.8000000000000001E-2</v>
      </c>
      <c r="AP328" s="6"/>
      <c r="AQ328" s="3" t="s">
        <v>83</v>
      </c>
      <c r="AU328" s="21">
        <f t="shared" si="41"/>
        <v>126</v>
      </c>
      <c r="AV328" s="21">
        <f t="shared" si="42"/>
        <v>432</v>
      </c>
      <c r="AX328" s="24">
        <f t="shared" si="43"/>
        <v>159405.12</v>
      </c>
      <c r="AY328" s="24">
        <f t="shared" si="44"/>
        <v>546531.83999999997</v>
      </c>
    </row>
    <row r="329" spans="1:51" x14ac:dyDescent="0.6">
      <c r="A329" s="2" t="s">
        <v>1275</v>
      </c>
      <c r="B329" s="2" t="s">
        <v>239</v>
      </c>
      <c r="C329" s="3"/>
      <c r="D329" s="3"/>
      <c r="E329" s="3" t="s">
        <v>1116</v>
      </c>
      <c r="F329" s="3" t="s">
        <v>1276</v>
      </c>
      <c r="G329" s="2" t="s">
        <v>771</v>
      </c>
      <c r="H329" s="3" t="s">
        <v>772</v>
      </c>
      <c r="I329" s="3" t="s">
        <v>50</v>
      </c>
      <c r="J329" s="3" t="s">
        <v>687</v>
      </c>
      <c r="K329" s="2" t="s">
        <v>347</v>
      </c>
      <c r="L329" s="2" t="s">
        <v>461</v>
      </c>
      <c r="M329" s="2" t="s">
        <v>773</v>
      </c>
      <c r="N329" s="3" t="s">
        <v>774</v>
      </c>
      <c r="O329" s="3" t="s">
        <v>775</v>
      </c>
      <c r="P329" s="3" t="s">
        <v>776</v>
      </c>
      <c r="Q329" s="4">
        <v>50000</v>
      </c>
      <c r="R329" s="11"/>
      <c r="S329" s="5">
        <v>0</v>
      </c>
      <c r="T329" s="6">
        <v>106</v>
      </c>
      <c r="U329" s="5">
        <v>0</v>
      </c>
      <c r="V329" s="14">
        <v>5300000</v>
      </c>
      <c r="W329" s="4">
        <v>530000</v>
      </c>
      <c r="X329" s="3" t="s">
        <v>115</v>
      </c>
      <c r="Y329" s="3" t="s">
        <v>777</v>
      </c>
      <c r="Z329" s="3" t="s">
        <v>74</v>
      </c>
      <c r="AA329" s="3" t="s">
        <v>75</v>
      </c>
      <c r="AB329" s="3" t="s">
        <v>778</v>
      </c>
      <c r="AC329" s="3" t="s">
        <v>248</v>
      </c>
      <c r="AD329" s="3" t="s">
        <v>1277</v>
      </c>
      <c r="AE329" s="3" t="s">
        <v>777</v>
      </c>
      <c r="AF329" s="3" t="s">
        <v>353</v>
      </c>
      <c r="AG329" s="3" t="s">
        <v>1278</v>
      </c>
      <c r="AH329" s="3" t="s">
        <v>80</v>
      </c>
      <c r="AI329" s="2" t="s">
        <v>1121</v>
      </c>
      <c r="AJ329" s="3" t="s">
        <v>1122</v>
      </c>
      <c r="AK329" s="3"/>
      <c r="AL329" s="3"/>
      <c r="AM329" s="4"/>
      <c r="AN329" s="6">
        <v>0.05</v>
      </c>
      <c r="AO329" s="17">
        <f t="shared" ref="AO329:AO331" si="45">T329/$AR$1</f>
        <v>8.3786518274946251E-2</v>
      </c>
      <c r="AP329" s="6"/>
      <c r="AQ329" s="3" t="s">
        <v>135</v>
      </c>
      <c r="AU329" s="21">
        <f t="shared" si="41"/>
        <v>2500</v>
      </c>
      <c r="AV329" s="21">
        <f t="shared" si="42"/>
        <v>4189.3259137473124</v>
      </c>
      <c r="AX329" s="24">
        <f t="shared" si="43"/>
        <v>3162799.9999999995</v>
      </c>
      <c r="AY329" s="24">
        <f t="shared" si="44"/>
        <v>5299999.9999999991</v>
      </c>
    </row>
    <row r="330" spans="1:51" x14ac:dyDescent="0.6">
      <c r="A330" s="2" t="s">
        <v>1275</v>
      </c>
      <c r="B330" s="2" t="s">
        <v>239</v>
      </c>
      <c r="C330" s="3"/>
      <c r="D330" s="3"/>
      <c r="E330" s="3" t="s">
        <v>1112</v>
      </c>
      <c r="F330" s="3" t="s">
        <v>1276</v>
      </c>
      <c r="G330" s="2" t="s">
        <v>771</v>
      </c>
      <c r="H330" s="3" t="s">
        <v>772</v>
      </c>
      <c r="I330" s="3" t="s">
        <v>50</v>
      </c>
      <c r="J330" s="3" t="s">
        <v>687</v>
      </c>
      <c r="K330" s="2" t="s">
        <v>347</v>
      </c>
      <c r="L330" s="2" t="s">
        <v>461</v>
      </c>
      <c r="M330" s="2" t="s">
        <v>773</v>
      </c>
      <c r="N330" s="3" t="s">
        <v>774</v>
      </c>
      <c r="O330" s="3" t="s">
        <v>775</v>
      </c>
      <c r="P330" s="3" t="s">
        <v>776</v>
      </c>
      <c r="Q330" s="4">
        <v>10000</v>
      </c>
      <c r="R330" s="11"/>
      <c r="S330" s="5">
        <v>0</v>
      </c>
      <c r="T330" s="6">
        <v>106</v>
      </c>
      <c r="U330" s="5">
        <v>0</v>
      </c>
      <c r="V330" s="14">
        <v>1060000</v>
      </c>
      <c r="W330" s="4">
        <v>106000</v>
      </c>
      <c r="X330" s="3" t="s">
        <v>115</v>
      </c>
      <c r="Y330" s="3" t="s">
        <v>777</v>
      </c>
      <c r="Z330" s="3" t="s">
        <v>74</v>
      </c>
      <c r="AA330" s="3" t="s">
        <v>75</v>
      </c>
      <c r="AB330" s="3" t="s">
        <v>778</v>
      </c>
      <c r="AC330" s="3" t="s">
        <v>248</v>
      </c>
      <c r="AD330" s="3" t="s">
        <v>1277</v>
      </c>
      <c r="AE330" s="3" t="s">
        <v>537</v>
      </c>
      <c r="AF330" s="3" t="s">
        <v>353</v>
      </c>
      <c r="AG330" s="3" t="s">
        <v>1278</v>
      </c>
      <c r="AH330" s="3" t="s">
        <v>80</v>
      </c>
      <c r="AI330" s="2" t="s">
        <v>1113</v>
      </c>
      <c r="AJ330" s="3" t="s">
        <v>1114</v>
      </c>
      <c r="AK330" s="3"/>
      <c r="AL330" s="3"/>
      <c r="AM330" s="4"/>
      <c r="AN330" s="6">
        <v>0.05</v>
      </c>
      <c r="AO330" s="17">
        <f t="shared" si="45"/>
        <v>8.3786518274946251E-2</v>
      </c>
      <c r="AP330" s="6"/>
      <c r="AQ330" s="3" t="s">
        <v>135</v>
      </c>
      <c r="AU330" s="21">
        <f t="shared" si="41"/>
        <v>500</v>
      </c>
      <c r="AV330" s="21">
        <f t="shared" si="42"/>
        <v>837.86518274946252</v>
      </c>
      <c r="AX330" s="24">
        <f t="shared" si="43"/>
        <v>632560</v>
      </c>
      <c r="AY330" s="24">
        <f t="shared" si="44"/>
        <v>1060000</v>
      </c>
    </row>
    <row r="331" spans="1:51" x14ac:dyDescent="0.6">
      <c r="A331" s="2" t="s">
        <v>1275</v>
      </c>
      <c r="B331" s="2" t="s">
        <v>239</v>
      </c>
      <c r="C331" s="3"/>
      <c r="D331" s="3"/>
      <c r="E331" s="3" t="s">
        <v>769</v>
      </c>
      <c r="F331" s="3" t="s">
        <v>1276</v>
      </c>
      <c r="G331" s="2" t="s">
        <v>771</v>
      </c>
      <c r="H331" s="3" t="s">
        <v>772</v>
      </c>
      <c r="I331" s="3" t="s">
        <v>50</v>
      </c>
      <c r="J331" s="3" t="s">
        <v>687</v>
      </c>
      <c r="K331" s="2" t="s">
        <v>347</v>
      </c>
      <c r="L331" s="2" t="s">
        <v>461</v>
      </c>
      <c r="M331" s="2" t="s">
        <v>1117</v>
      </c>
      <c r="N331" s="3" t="s">
        <v>1118</v>
      </c>
      <c r="O331" s="3" t="s">
        <v>1119</v>
      </c>
      <c r="P331" s="3" t="s">
        <v>1120</v>
      </c>
      <c r="Q331" s="4">
        <v>16000</v>
      </c>
      <c r="R331" s="11"/>
      <c r="S331" s="5">
        <v>0</v>
      </c>
      <c r="T331" s="6">
        <v>40</v>
      </c>
      <c r="U331" s="5">
        <v>0</v>
      </c>
      <c r="V331" s="14">
        <v>640000</v>
      </c>
      <c r="W331" s="4">
        <v>64000</v>
      </c>
      <c r="X331" s="3" t="s">
        <v>115</v>
      </c>
      <c r="Y331" s="3" t="s">
        <v>777</v>
      </c>
      <c r="Z331" s="3" t="s">
        <v>74</v>
      </c>
      <c r="AA331" s="3" t="s">
        <v>95</v>
      </c>
      <c r="AB331" s="3" t="s">
        <v>623</v>
      </c>
      <c r="AC331" s="3" t="s">
        <v>248</v>
      </c>
      <c r="AD331" s="3" t="s">
        <v>1277</v>
      </c>
      <c r="AE331" s="3" t="s">
        <v>1279</v>
      </c>
      <c r="AF331" s="3" t="s">
        <v>353</v>
      </c>
      <c r="AG331" s="3" t="s">
        <v>1278</v>
      </c>
      <c r="AH331" s="3" t="s">
        <v>80</v>
      </c>
      <c r="AI331" s="2" t="s">
        <v>781</v>
      </c>
      <c r="AJ331" s="3" t="s">
        <v>782</v>
      </c>
      <c r="AK331" s="3"/>
      <c r="AL331" s="3"/>
      <c r="AM331" s="4"/>
      <c r="AN331" s="6">
        <v>2.4E-2</v>
      </c>
      <c r="AO331" s="17">
        <f t="shared" si="45"/>
        <v>3.1617554066017454E-2</v>
      </c>
      <c r="AP331" s="6"/>
      <c r="AQ331" s="3" t="s">
        <v>83</v>
      </c>
      <c r="AU331" s="21">
        <f t="shared" si="41"/>
        <v>384</v>
      </c>
      <c r="AV331" s="21">
        <f t="shared" si="42"/>
        <v>505.88086505627928</v>
      </c>
      <c r="AX331" s="24">
        <f t="shared" si="43"/>
        <v>485806.07999999996</v>
      </c>
      <c r="AY331" s="24">
        <f t="shared" si="44"/>
        <v>640000</v>
      </c>
    </row>
    <row r="332" spans="1:51" x14ac:dyDescent="0.6">
      <c r="A332" s="2" t="s">
        <v>1280</v>
      </c>
      <c r="B332" s="2" t="s">
        <v>45</v>
      </c>
      <c r="C332" s="3"/>
      <c r="D332" s="3"/>
      <c r="E332" s="3" t="s">
        <v>798</v>
      </c>
      <c r="F332" s="3" t="s">
        <v>1281</v>
      </c>
      <c r="G332" s="2" t="s">
        <v>786</v>
      </c>
      <c r="H332" s="3" t="s">
        <v>787</v>
      </c>
      <c r="I332" s="3" t="s">
        <v>50</v>
      </c>
      <c r="J332" s="3" t="s">
        <v>687</v>
      </c>
      <c r="K332" s="2" t="s">
        <v>347</v>
      </c>
      <c r="L332" s="2" t="s">
        <v>244</v>
      </c>
      <c r="M332" s="2" t="s">
        <v>799</v>
      </c>
      <c r="N332" s="3" t="s">
        <v>800</v>
      </c>
      <c r="O332" s="3" t="s">
        <v>801</v>
      </c>
      <c r="P332" s="3" t="s">
        <v>802</v>
      </c>
      <c r="Q332" s="4">
        <v>63000</v>
      </c>
      <c r="R332" s="11" t="s">
        <v>56</v>
      </c>
      <c r="S332" s="5">
        <v>1198.3399999999999</v>
      </c>
      <c r="T332" s="6">
        <v>1.7999999999999999E-2</v>
      </c>
      <c r="U332" s="5">
        <v>1134</v>
      </c>
      <c r="V332" s="4">
        <v>1358918</v>
      </c>
      <c r="W332" s="4"/>
      <c r="X332" s="3" t="s">
        <v>115</v>
      </c>
      <c r="Y332" s="3" t="s">
        <v>692</v>
      </c>
      <c r="Z332" s="3" t="s">
        <v>88</v>
      </c>
      <c r="AA332" s="3" t="s">
        <v>89</v>
      </c>
      <c r="AB332" s="3" t="s">
        <v>272</v>
      </c>
      <c r="AC332" s="3" t="s">
        <v>58</v>
      </c>
      <c r="AD332" s="3" t="s">
        <v>1282</v>
      </c>
      <c r="AE332" s="3"/>
      <c r="AF332" s="3" t="s">
        <v>353</v>
      </c>
      <c r="AG332" s="3" t="s">
        <v>1283</v>
      </c>
      <c r="AH332" s="3" t="s">
        <v>80</v>
      </c>
      <c r="AI332" s="2" t="s">
        <v>803</v>
      </c>
      <c r="AJ332" s="3" t="s">
        <v>804</v>
      </c>
      <c r="AK332" s="3"/>
      <c r="AL332" s="3"/>
      <c r="AM332" s="4"/>
      <c r="AN332" s="6">
        <v>1.4E-2</v>
      </c>
      <c r="AO332" s="6">
        <f>T332</f>
        <v>1.7999999999999999E-2</v>
      </c>
      <c r="AP332" s="6"/>
      <c r="AQ332" s="3" t="s">
        <v>83</v>
      </c>
      <c r="AU332" s="21">
        <f t="shared" si="41"/>
        <v>882</v>
      </c>
      <c r="AV332" s="21">
        <f t="shared" si="42"/>
        <v>1134</v>
      </c>
      <c r="AX332" s="24">
        <f t="shared" si="43"/>
        <v>1115835.8399999999</v>
      </c>
      <c r="AY332" s="24">
        <f t="shared" si="44"/>
        <v>1434646.0799999998</v>
      </c>
    </row>
    <row r="333" spans="1:51" x14ac:dyDescent="0.6">
      <c r="A333" s="2" t="s">
        <v>1284</v>
      </c>
      <c r="B333" s="2" t="s">
        <v>239</v>
      </c>
      <c r="C333" s="3"/>
      <c r="D333" s="3"/>
      <c r="E333" s="3" t="s">
        <v>750</v>
      </c>
      <c r="F333" s="3" t="s">
        <v>1285</v>
      </c>
      <c r="G333" s="2" t="s">
        <v>741</v>
      </c>
      <c r="H333" s="3" t="s">
        <v>742</v>
      </c>
      <c r="I333" s="3" t="s">
        <v>50</v>
      </c>
      <c r="J333" s="3" t="s">
        <v>161</v>
      </c>
      <c r="K333" s="2" t="s">
        <v>347</v>
      </c>
      <c r="L333" s="2" t="s">
        <v>461</v>
      </c>
      <c r="M333" s="2" t="s">
        <v>1286</v>
      </c>
      <c r="N333" s="3" t="s">
        <v>1287</v>
      </c>
      <c r="O333" s="3"/>
      <c r="P333" s="3" t="s">
        <v>745</v>
      </c>
      <c r="Q333" s="4">
        <v>15000</v>
      </c>
      <c r="R333" s="11"/>
      <c r="S333" s="5">
        <v>0</v>
      </c>
      <c r="T333" s="6">
        <v>35</v>
      </c>
      <c r="U333" s="5">
        <v>0</v>
      </c>
      <c r="V333" s="14">
        <v>525000</v>
      </c>
      <c r="W333" s="4">
        <v>52500</v>
      </c>
      <c r="X333" s="3" t="s">
        <v>115</v>
      </c>
      <c r="Y333" s="3" t="s">
        <v>745</v>
      </c>
      <c r="Z333" s="3" t="s">
        <v>88</v>
      </c>
      <c r="AA333" s="3" t="s">
        <v>89</v>
      </c>
      <c r="AB333" s="3" t="s">
        <v>90</v>
      </c>
      <c r="AC333" s="3" t="s">
        <v>248</v>
      </c>
      <c r="AD333" s="3"/>
      <c r="AE333" s="3" t="s">
        <v>1288</v>
      </c>
      <c r="AF333" s="3" t="s">
        <v>353</v>
      </c>
      <c r="AG333" s="3" t="s">
        <v>1289</v>
      </c>
      <c r="AH333" s="3" t="s">
        <v>80</v>
      </c>
      <c r="AI333" s="2" t="s">
        <v>752</v>
      </c>
      <c r="AJ333" s="3" t="s">
        <v>753</v>
      </c>
      <c r="AK333" s="3"/>
      <c r="AL333" s="3"/>
      <c r="AM333" s="4"/>
      <c r="AN333" s="6">
        <v>0.02</v>
      </c>
      <c r="AO333" s="17">
        <f t="shared" ref="AO333:AO353" si="46">T333/$AR$1</f>
        <v>2.7665359807765275E-2</v>
      </c>
      <c r="AP333" s="6"/>
      <c r="AQ333" s="3" t="s">
        <v>83</v>
      </c>
      <c r="AU333" s="21">
        <f t="shared" si="41"/>
        <v>300</v>
      </c>
      <c r="AV333" s="21">
        <f t="shared" si="42"/>
        <v>414.98039711647914</v>
      </c>
      <c r="AX333" s="24">
        <f t="shared" si="43"/>
        <v>379535.99999999994</v>
      </c>
      <c r="AY333" s="24">
        <f t="shared" si="44"/>
        <v>525000</v>
      </c>
    </row>
    <row r="334" spans="1:51" x14ac:dyDescent="0.6">
      <c r="A334" s="2" t="s">
        <v>1290</v>
      </c>
      <c r="B334" s="2" t="s">
        <v>239</v>
      </c>
      <c r="C334" s="3"/>
      <c r="D334" s="3"/>
      <c r="E334" s="3" t="s">
        <v>1291</v>
      </c>
      <c r="F334" s="3" t="s">
        <v>1292</v>
      </c>
      <c r="G334" s="2" t="s">
        <v>741</v>
      </c>
      <c r="H334" s="3" t="s">
        <v>742</v>
      </c>
      <c r="I334" s="3" t="s">
        <v>50</v>
      </c>
      <c r="J334" s="3" t="s">
        <v>161</v>
      </c>
      <c r="K334" s="2" t="s">
        <v>461</v>
      </c>
      <c r="L334" s="2" t="s">
        <v>461</v>
      </c>
      <c r="M334" s="2" t="s">
        <v>1293</v>
      </c>
      <c r="N334" s="3" t="s">
        <v>1294</v>
      </c>
      <c r="O334" s="3"/>
      <c r="P334" s="3" t="s">
        <v>1295</v>
      </c>
      <c r="Q334" s="4">
        <v>200</v>
      </c>
      <c r="R334" s="11"/>
      <c r="S334" s="5">
        <v>0</v>
      </c>
      <c r="T334" s="6">
        <v>320</v>
      </c>
      <c r="U334" s="5">
        <v>0</v>
      </c>
      <c r="V334" s="14">
        <v>64000</v>
      </c>
      <c r="W334" s="4">
        <v>6400</v>
      </c>
      <c r="X334" s="3" t="s">
        <v>115</v>
      </c>
      <c r="Y334" s="3" t="s">
        <v>745</v>
      </c>
      <c r="Z334" s="3" t="s">
        <v>88</v>
      </c>
      <c r="AA334" s="3" t="s">
        <v>351</v>
      </c>
      <c r="AB334" s="3" t="s">
        <v>1296</v>
      </c>
      <c r="AC334" s="3" t="s">
        <v>248</v>
      </c>
      <c r="AD334" s="3"/>
      <c r="AE334" s="3"/>
      <c r="AF334" s="3" t="s">
        <v>353</v>
      </c>
      <c r="AG334" s="3" t="s">
        <v>1297</v>
      </c>
      <c r="AH334" s="3" t="s">
        <v>80</v>
      </c>
      <c r="AI334" s="2" t="s">
        <v>1298</v>
      </c>
      <c r="AJ334" s="3" t="s">
        <v>1299</v>
      </c>
      <c r="AK334" s="3"/>
      <c r="AL334" s="3"/>
      <c r="AM334" s="4"/>
      <c r="AN334" s="6">
        <v>0.21</v>
      </c>
      <c r="AO334" s="17">
        <f t="shared" si="46"/>
        <v>0.25294043252813964</v>
      </c>
      <c r="AP334" s="6"/>
      <c r="AQ334" s="3" t="s">
        <v>123</v>
      </c>
      <c r="AU334" s="21">
        <f t="shared" si="41"/>
        <v>42</v>
      </c>
      <c r="AV334" s="21">
        <f t="shared" si="42"/>
        <v>50.588086505627928</v>
      </c>
      <c r="AX334" s="24">
        <f t="shared" si="43"/>
        <v>53135.039999999994</v>
      </c>
      <c r="AY334" s="24">
        <f t="shared" si="44"/>
        <v>64000</v>
      </c>
    </row>
    <row r="335" spans="1:51" x14ac:dyDescent="0.6">
      <c r="A335" s="2" t="s">
        <v>1290</v>
      </c>
      <c r="B335" s="2" t="s">
        <v>239</v>
      </c>
      <c r="C335" s="3"/>
      <c r="D335" s="3"/>
      <c r="E335" s="3" t="s">
        <v>1291</v>
      </c>
      <c r="F335" s="3" t="s">
        <v>1292</v>
      </c>
      <c r="G335" s="2" t="s">
        <v>741</v>
      </c>
      <c r="H335" s="3" t="s">
        <v>742</v>
      </c>
      <c r="I335" s="3" t="s">
        <v>50</v>
      </c>
      <c r="J335" s="3" t="s">
        <v>161</v>
      </c>
      <c r="K335" s="2" t="s">
        <v>461</v>
      </c>
      <c r="L335" s="2" t="s">
        <v>461</v>
      </c>
      <c r="M335" s="2" t="s">
        <v>1300</v>
      </c>
      <c r="N335" s="3" t="s">
        <v>1301</v>
      </c>
      <c r="O335" s="3"/>
      <c r="P335" s="3" t="s">
        <v>1295</v>
      </c>
      <c r="Q335" s="4">
        <v>200</v>
      </c>
      <c r="R335" s="11"/>
      <c r="S335" s="5">
        <v>0</v>
      </c>
      <c r="T335" s="6">
        <v>60</v>
      </c>
      <c r="U335" s="5">
        <v>0</v>
      </c>
      <c r="V335" s="14">
        <v>12000</v>
      </c>
      <c r="W335" s="4">
        <v>1200</v>
      </c>
      <c r="X335" s="3" t="s">
        <v>115</v>
      </c>
      <c r="Y335" s="3" t="s">
        <v>745</v>
      </c>
      <c r="Z335" s="3" t="s">
        <v>74</v>
      </c>
      <c r="AA335" s="3" t="s">
        <v>95</v>
      </c>
      <c r="AB335" s="3" t="s">
        <v>1302</v>
      </c>
      <c r="AC335" s="3" t="s">
        <v>248</v>
      </c>
      <c r="AD335" s="3"/>
      <c r="AE335" s="3"/>
      <c r="AF335" s="3" t="s">
        <v>353</v>
      </c>
      <c r="AG335" s="3" t="s">
        <v>1297</v>
      </c>
      <c r="AH335" s="3" t="s">
        <v>80</v>
      </c>
      <c r="AI335" s="2" t="s">
        <v>1298</v>
      </c>
      <c r="AJ335" s="3" t="s">
        <v>1299</v>
      </c>
      <c r="AK335" s="3"/>
      <c r="AL335" s="3"/>
      <c r="AM335" s="4"/>
      <c r="AN335" s="6">
        <v>2.5000000000000001E-2</v>
      </c>
      <c r="AO335" s="17">
        <f t="shared" si="46"/>
        <v>4.7426331099026185E-2</v>
      </c>
      <c r="AP335" s="6"/>
      <c r="AQ335" s="3" t="s">
        <v>83</v>
      </c>
      <c r="AU335" s="21">
        <f t="shared" si="41"/>
        <v>5</v>
      </c>
      <c r="AV335" s="21">
        <f t="shared" si="42"/>
        <v>9.4852662198052364</v>
      </c>
      <c r="AX335" s="24">
        <f t="shared" si="43"/>
        <v>6325.5999999999995</v>
      </c>
      <c r="AY335" s="24">
        <f t="shared" si="44"/>
        <v>12000</v>
      </c>
    </row>
    <row r="336" spans="1:51" x14ac:dyDescent="0.6">
      <c r="A336" s="2" t="s">
        <v>1290</v>
      </c>
      <c r="B336" s="2" t="s">
        <v>239</v>
      </c>
      <c r="C336" s="3"/>
      <c r="D336" s="3"/>
      <c r="E336" s="3" t="s">
        <v>1291</v>
      </c>
      <c r="F336" s="3" t="s">
        <v>1292</v>
      </c>
      <c r="G336" s="2" t="s">
        <v>741</v>
      </c>
      <c r="H336" s="3" t="s">
        <v>742</v>
      </c>
      <c r="I336" s="3" t="s">
        <v>50</v>
      </c>
      <c r="J336" s="3" t="s">
        <v>161</v>
      </c>
      <c r="K336" s="2" t="s">
        <v>461</v>
      </c>
      <c r="L336" s="2" t="s">
        <v>461</v>
      </c>
      <c r="M336" s="2" t="s">
        <v>1303</v>
      </c>
      <c r="N336" s="3" t="s">
        <v>1304</v>
      </c>
      <c r="O336" s="3"/>
      <c r="P336" s="3" t="s">
        <v>745</v>
      </c>
      <c r="Q336" s="4">
        <v>200</v>
      </c>
      <c r="R336" s="11"/>
      <c r="S336" s="5">
        <v>0</v>
      </c>
      <c r="T336" s="6">
        <v>39</v>
      </c>
      <c r="U336" s="5">
        <v>0</v>
      </c>
      <c r="V336" s="14">
        <v>7800</v>
      </c>
      <c r="W336" s="4">
        <v>780</v>
      </c>
      <c r="X336" s="3" t="s">
        <v>115</v>
      </c>
      <c r="Y336" s="3" t="s">
        <v>745</v>
      </c>
      <c r="Z336" s="3" t="s">
        <v>88</v>
      </c>
      <c r="AA336" s="3" t="s">
        <v>89</v>
      </c>
      <c r="AB336" s="3" t="s">
        <v>90</v>
      </c>
      <c r="AC336" s="3" t="s">
        <v>248</v>
      </c>
      <c r="AD336" s="3"/>
      <c r="AE336" s="3"/>
      <c r="AF336" s="3" t="s">
        <v>353</v>
      </c>
      <c r="AG336" s="3" t="s">
        <v>1297</v>
      </c>
      <c r="AH336" s="3" t="s">
        <v>80</v>
      </c>
      <c r="AI336" s="2" t="s">
        <v>1298</v>
      </c>
      <c r="AJ336" s="3" t="s">
        <v>1299</v>
      </c>
      <c r="AK336" s="3"/>
      <c r="AL336" s="3"/>
      <c r="AM336" s="4"/>
      <c r="AN336" s="6">
        <v>0.02</v>
      </c>
      <c r="AO336" s="17">
        <f t="shared" si="46"/>
        <v>3.0827115214367019E-2</v>
      </c>
      <c r="AP336" s="6"/>
      <c r="AQ336" s="3" t="s">
        <v>83</v>
      </c>
      <c r="AU336" s="21">
        <f t="shared" si="41"/>
        <v>4</v>
      </c>
      <c r="AV336" s="21">
        <f t="shared" si="42"/>
        <v>6.165423042873404</v>
      </c>
      <c r="AX336" s="24">
        <f t="shared" si="43"/>
        <v>5060.4799999999996</v>
      </c>
      <c r="AY336" s="24">
        <f t="shared" si="44"/>
        <v>7800</v>
      </c>
    </row>
    <row r="337" spans="1:51" x14ac:dyDescent="0.6">
      <c r="A337" s="2" t="s">
        <v>1290</v>
      </c>
      <c r="B337" s="2" t="s">
        <v>239</v>
      </c>
      <c r="C337" s="3"/>
      <c r="D337" s="3"/>
      <c r="E337" s="3" t="s">
        <v>1291</v>
      </c>
      <c r="F337" s="3" t="s">
        <v>1292</v>
      </c>
      <c r="G337" s="2" t="s">
        <v>741</v>
      </c>
      <c r="H337" s="3" t="s">
        <v>742</v>
      </c>
      <c r="I337" s="3" t="s">
        <v>50</v>
      </c>
      <c r="J337" s="3" t="s">
        <v>161</v>
      </c>
      <c r="K337" s="2" t="s">
        <v>461</v>
      </c>
      <c r="L337" s="2" t="s">
        <v>461</v>
      </c>
      <c r="M337" s="2" t="s">
        <v>1303</v>
      </c>
      <c r="N337" s="3" t="s">
        <v>1304</v>
      </c>
      <c r="O337" s="3"/>
      <c r="P337" s="3" t="s">
        <v>745</v>
      </c>
      <c r="Q337" s="4">
        <v>1000</v>
      </c>
      <c r="R337" s="11"/>
      <c r="S337" s="5">
        <v>0</v>
      </c>
      <c r="T337" s="6">
        <v>39</v>
      </c>
      <c r="U337" s="5">
        <v>0</v>
      </c>
      <c r="V337" s="14">
        <v>39000</v>
      </c>
      <c r="W337" s="4">
        <v>3900</v>
      </c>
      <c r="X337" s="3" t="s">
        <v>115</v>
      </c>
      <c r="Y337" s="3" t="s">
        <v>745</v>
      </c>
      <c r="Z337" s="3" t="s">
        <v>88</v>
      </c>
      <c r="AA337" s="3" t="s">
        <v>89</v>
      </c>
      <c r="AB337" s="3" t="s">
        <v>90</v>
      </c>
      <c r="AC337" s="3" t="s">
        <v>248</v>
      </c>
      <c r="AD337" s="3"/>
      <c r="AE337" s="3"/>
      <c r="AF337" s="3" t="s">
        <v>353</v>
      </c>
      <c r="AG337" s="3" t="s">
        <v>1297</v>
      </c>
      <c r="AH337" s="3" t="s">
        <v>80</v>
      </c>
      <c r="AI337" s="2" t="s">
        <v>1298</v>
      </c>
      <c r="AJ337" s="3" t="s">
        <v>1299</v>
      </c>
      <c r="AK337" s="3"/>
      <c r="AL337" s="3"/>
      <c r="AM337" s="4"/>
      <c r="AN337" s="6">
        <v>0.02</v>
      </c>
      <c r="AO337" s="17">
        <f t="shared" si="46"/>
        <v>3.0827115214367019E-2</v>
      </c>
      <c r="AP337" s="6"/>
      <c r="AQ337" s="3" t="s">
        <v>83</v>
      </c>
      <c r="AU337" s="21">
        <f t="shared" si="41"/>
        <v>20</v>
      </c>
      <c r="AV337" s="21">
        <f t="shared" si="42"/>
        <v>30.827115214367019</v>
      </c>
      <c r="AX337" s="24">
        <f t="shared" si="43"/>
        <v>25302.399999999998</v>
      </c>
      <c r="AY337" s="24">
        <f t="shared" si="44"/>
        <v>39000</v>
      </c>
    </row>
    <row r="338" spans="1:51" x14ac:dyDescent="0.6">
      <c r="A338" s="2" t="s">
        <v>1290</v>
      </c>
      <c r="B338" s="2" t="s">
        <v>239</v>
      </c>
      <c r="C338" s="3"/>
      <c r="D338" s="3"/>
      <c r="E338" s="3" t="s">
        <v>1291</v>
      </c>
      <c r="F338" s="3" t="s">
        <v>1292</v>
      </c>
      <c r="G338" s="2" t="s">
        <v>741</v>
      </c>
      <c r="H338" s="3" t="s">
        <v>742</v>
      </c>
      <c r="I338" s="3" t="s">
        <v>50</v>
      </c>
      <c r="J338" s="3" t="s">
        <v>161</v>
      </c>
      <c r="K338" s="2" t="s">
        <v>461</v>
      </c>
      <c r="L338" s="2" t="s">
        <v>461</v>
      </c>
      <c r="M338" s="2" t="s">
        <v>1305</v>
      </c>
      <c r="N338" s="3" t="s">
        <v>1306</v>
      </c>
      <c r="O338" s="3"/>
      <c r="P338" s="3" t="s">
        <v>745</v>
      </c>
      <c r="Q338" s="4">
        <v>200</v>
      </c>
      <c r="R338" s="11"/>
      <c r="S338" s="5">
        <v>0</v>
      </c>
      <c r="T338" s="6">
        <v>130</v>
      </c>
      <c r="U338" s="5">
        <v>0</v>
      </c>
      <c r="V338" s="14">
        <v>26000</v>
      </c>
      <c r="W338" s="4">
        <v>2600</v>
      </c>
      <c r="X338" s="3" t="s">
        <v>115</v>
      </c>
      <c r="Y338" s="3" t="s">
        <v>745</v>
      </c>
      <c r="Z338" s="3" t="s">
        <v>74</v>
      </c>
      <c r="AA338" s="3" t="s">
        <v>75</v>
      </c>
      <c r="AB338" s="3" t="s">
        <v>519</v>
      </c>
      <c r="AC338" s="3" t="s">
        <v>248</v>
      </c>
      <c r="AD338" s="3"/>
      <c r="AE338" s="3"/>
      <c r="AF338" s="3" t="s">
        <v>353</v>
      </c>
      <c r="AG338" s="3" t="s">
        <v>1297</v>
      </c>
      <c r="AH338" s="3" t="s">
        <v>80</v>
      </c>
      <c r="AI338" s="2" t="s">
        <v>1298</v>
      </c>
      <c r="AJ338" s="3" t="s">
        <v>1299</v>
      </c>
      <c r="AK338" s="3"/>
      <c r="AL338" s="3"/>
      <c r="AM338" s="4"/>
      <c r="AN338" s="6">
        <v>0.08</v>
      </c>
      <c r="AO338" s="17">
        <f t="shared" si="46"/>
        <v>0.10275705071455674</v>
      </c>
      <c r="AP338" s="6"/>
      <c r="AQ338" s="3" t="s">
        <v>83</v>
      </c>
      <c r="AU338" s="21">
        <f t="shared" si="41"/>
        <v>16</v>
      </c>
      <c r="AV338" s="21">
        <f t="shared" si="42"/>
        <v>20.551410142911347</v>
      </c>
      <c r="AX338" s="24">
        <f t="shared" si="43"/>
        <v>20241.919999999998</v>
      </c>
      <c r="AY338" s="24">
        <f t="shared" si="44"/>
        <v>26000</v>
      </c>
    </row>
    <row r="339" spans="1:51" x14ac:dyDescent="0.6">
      <c r="A339" s="2" t="s">
        <v>1290</v>
      </c>
      <c r="B339" s="2" t="s">
        <v>239</v>
      </c>
      <c r="C339" s="3"/>
      <c r="D339" s="3"/>
      <c r="E339" s="3" t="s">
        <v>1291</v>
      </c>
      <c r="F339" s="3" t="s">
        <v>1292</v>
      </c>
      <c r="G339" s="2" t="s">
        <v>741</v>
      </c>
      <c r="H339" s="3" t="s">
        <v>742</v>
      </c>
      <c r="I339" s="3" t="s">
        <v>50</v>
      </c>
      <c r="J339" s="3" t="s">
        <v>161</v>
      </c>
      <c r="K339" s="2" t="s">
        <v>461</v>
      </c>
      <c r="L339" s="2" t="s">
        <v>461</v>
      </c>
      <c r="M339" s="2" t="s">
        <v>1307</v>
      </c>
      <c r="N339" s="3" t="s">
        <v>1308</v>
      </c>
      <c r="O339" s="3"/>
      <c r="P339" s="3" t="s">
        <v>1134</v>
      </c>
      <c r="Q339" s="4">
        <v>200</v>
      </c>
      <c r="R339" s="11"/>
      <c r="S339" s="5">
        <v>0</v>
      </c>
      <c r="T339" s="6">
        <v>121</v>
      </c>
      <c r="U339" s="5">
        <v>0</v>
      </c>
      <c r="V339" s="14">
        <v>24200</v>
      </c>
      <c r="W339" s="4">
        <v>2420</v>
      </c>
      <c r="X339" s="3" t="s">
        <v>115</v>
      </c>
      <c r="Y339" s="3" t="s">
        <v>745</v>
      </c>
      <c r="Z339" s="3" t="s">
        <v>88</v>
      </c>
      <c r="AA339" s="3" t="s">
        <v>117</v>
      </c>
      <c r="AB339" s="3" t="s">
        <v>1309</v>
      </c>
      <c r="AC339" s="3" t="s">
        <v>248</v>
      </c>
      <c r="AD339" s="3"/>
      <c r="AE339" s="3"/>
      <c r="AF339" s="3" t="s">
        <v>353</v>
      </c>
      <c r="AG339" s="3" t="s">
        <v>1297</v>
      </c>
      <c r="AH339" s="3" t="s">
        <v>80</v>
      </c>
      <c r="AI339" s="2" t="s">
        <v>1298</v>
      </c>
      <c r="AJ339" s="3" t="s">
        <v>1299</v>
      </c>
      <c r="AK339" s="3"/>
      <c r="AL339" s="3"/>
      <c r="AM339" s="4"/>
      <c r="AN339" s="6">
        <v>9.5000000000000001E-2</v>
      </c>
      <c r="AO339" s="17">
        <f t="shared" si="46"/>
        <v>9.5643101049702806E-2</v>
      </c>
      <c r="AP339" s="6"/>
      <c r="AQ339" s="3" t="s">
        <v>123</v>
      </c>
      <c r="AU339" s="21">
        <f t="shared" si="41"/>
        <v>19</v>
      </c>
      <c r="AV339" s="21">
        <f t="shared" si="42"/>
        <v>19.128620209940561</v>
      </c>
      <c r="AX339" s="24">
        <f t="shared" si="43"/>
        <v>24037.279999999999</v>
      </c>
      <c r="AY339" s="24">
        <f t="shared" si="44"/>
        <v>24200</v>
      </c>
    </row>
    <row r="340" spans="1:51" x14ac:dyDescent="0.6">
      <c r="A340" s="2" t="s">
        <v>1290</v>
      </c>
      <c r="B340" s="2" t="s">
        <v>239</v>
      </c>
      <c r="C340" s="3"/>
      <c r="D340" s="3"/>
      <c r="E340" s="3" t="s">
        <v>1291</v>
      </c>
      <c r="F340" s="3" t="s">
        <v>1292</v>
      </c>
      <c r="G340" s="2" t="s">
        <v>741</v>
      </c>
      <c r="H340" s="3" t="s">
        <v>742</v>
      </c>
      <c r="I340" s="3" t="s">
        <v>50</v>
      </c>
      <c r="J340" s="3" t="s">
        <v>161</v>
      </c>
      <c r="K340" s="2" t="s">
        <v>461</v>
      </c>
      <c r="L340" s="2" t="s">
        <v>461</v>
      </c>
      <c r="M340" s="2" t="s">
        <v>1310</v>
      </c>
      <c r="N340" s="3" t="s">
        <v>1311</v>
      </c>
      <c r="O340" s="3"/>
      <c r="P340" s="3" t="s">
        <v>745</v>
      </c>
      <c r="Q340" s="4">
        <v>100</v>
      </c>
      <c r="R340" s="11"/>
      <c r="S340" s="5">
        <v>0</v>
      </c>
      <c r="T340" s="6">
        <v>229</v>
      </c>
      <c r="U340" s="5">
        <v>0</v>
      </c>
      <c r="V340" s="14">
        <v>22900</v>
      </c>
      <c r="W340" s="4">
        <v>2290</v>
      </c>
      <c r="X340" s="3" t="s">
        <v>115</v>
      </c>
      <c r="Y340" s="3" t="s">
        <v>745</v>
      </c>
      <c r="Z340" s="3" t="s">
        <v>88</v>
      </c>
      <c r="AA340" s="3" t="s">
        <v>117</v>
      </c>
      <c r="AB340" s="3" t="s">
        <v>1312</v>
      </c>
      <c r="AC340" s="3" t="s">
        <v>248</v>
      </c>
      <c r="AD340" s="3"/>
      <c r="AE340" s="3"/>
      <c r="AF340" s="3" t="s">
        <v>353</v>
      </c>
      <c r="AG340" s="3" t="s">
        <v>1297</v>
      </c>
      <c r="AH340" s="3" t="s">
        <v>80</v>
      </c>
      <c r="AI340" s="2" t="s">
        <v>1298</v>
      </c>
      <c r="AJ340" s="3" t="s">
        <v>1299</v>
      </c>
      <c r="AK340" s="3"/>
      <c r="AL340" s="3"/>
      <c r="AM340" s="4"/>
      <c r="AN340" s="6">
        <v>0.16</v>
      </c>
      <c r="AO340" s="17">
        <f t="shared" si="46"/>
        <v>0.18101049702794994</v>
      </c>
      <c r="AP340" s="6"/>
      <c r="AQ340" s="3" t="s">
        <v>123</v>
      </c>
      <c r="AU340" s="21">
        <f t="shared" si="41"/>
        <v>16</v>
      </c>
      <c r="AV340" s="21">
        <f t="shared" si="42"/>
        <v>18.101049702794995</v>
      </c>
      <c r="AX340" s="24">
        <f t="shared" si="43"/>
        <v>20241.919999999998</v>
      </c>
      <c r="AY340" s="24">
        <f t="shared" si="44"/>
        <v>22900.000000000004</v>
      </c>
    </row>
    <row r="341" spans="1:51" x14ac:dyDescent="0.6">
      <c r="A341" s="2" t="s">
        <v>1290</v>
      </c>
      <c r="B341" s="2" t="s">
        <v>239</v>
      </c>
      <c r="C341" s="3"/>
      <c r="D341" s="3"/>
      <c r="E341" s="3" t="s">
        <v>1291</v>
      </c>
      <c r="F341" s="3" t="s">
        <v>1292</v>
      </c>
      <c r="G341" s="2" t="s">
        <v>741</v>
      </c>
      <c r="H341" s="3" t="s">
        <v>742</v>
      </c>
      <c r="I341" s="3" t="s">
        <v>50</v>
      </c>
      <c r="J341" s="3" t="s">
        <v>161</v>
      </c>
      <c r="K341" s="2" t="s">
        <v>461</v>
      </c>
      <c r="L341" s="2" t="s">
        <v>461</v>
      </c>
      <c r="M341" s="2" t="s">
        <v>1313</v>
      </c>
      <c r="N341" s="3" t="s">
        <v>1314</v>
      </c>
      <c r="O341" s="3"/>
      <c r="P341" s="3" t="s">
        <v>1315</v>
      </c>
      <c r="Q341" s="4">
        <v>200</v>
      </c>
      <c r="R341" s="11"/>
      <c r="S341" s="5">
        <v>0</v>
      </c>
      <c r="T341" s="6">
        <v>85</v>
      </c>
      <c r="U341" s="5">
        <v>0</v>
      </c>
      <c r="V341" s="14">
        <v>17000</v>
      </c>
      <c r="W341" s="4">
        <v>1700</v>
      </c>
      <c r="X341" s="3" t="s">
        <v>115</v>
      </c>
      <c r="Y341" s="3" t="s">
        <v>745</v>
      </c>
      <c r="Z341" s="3" t="s">
        <v>88</v>
      </c>
      <c r="AA341" s="3" t="s">
        <v>117</v>
      </c>
      <c r="AB341" s="3" t="s">
        <v>507</v>
      </c>
      <c r="AC341" s="3" t="s">
        <v>248</v>
      </c>
      <c r="AD341" s="3"/>
      <c r="AE341" s="3"/>
      <c r="AF341" s="3" t="s">
        <v>353</v>
      </c>
      <c r="AG341" s="3" t="s">
        <v>1297</v>
      </c>
      <c r="AH341" s="3" t="s">
        <v>80</v>
      </c>
      <c r="AI341" s="2" t="s">
        <v>1298</v>
      </c>
      <c r="AJ341" s="3" t="s">
        <v>1299</v>
      </c>
      <c r="AK341" s="3"/>
      <c r="AL341" s="3"/>
      <c r="AM341" s="4"/>
      <c r="AN341" s="6">
        <v>5.2499999999999998E-2</v>
      </c>
      <c r="AO341" s="17">
        <f t="shared" si="46"/>
        <v>6.7187302390287099E-2</v>
      </c>
      <c r="AP341" s="6"/>
      <c r="AQ341" s="3" t="s">
        <v>123</v>
      </c>
      <c r="AU341" s="21">
        <f t="shared" si="41"/>
        <v>10.5</v>
      </c>
      <c r="AV341" s="21">
        <f t="shared" si="42"/>
        <v>13.437460478057419</v>
      </c>
      <c r="AX341" s="24">
        <f t="shared" si="43"/>
        <v>13283.759999999998</v>
      </c>
      <c r="AY341" s="24">
        <f t="shared" si="44"/>
        <v>17000</v>
      </c>
    </row>
    <row r="342" spans="1:51" x14ac:dyDescent="0.6">
      <c r="A342" s="2" t="s">
        <v>1290</v>
      </c>
      <c r="B342" s="2" t="s">
        <v>239</v>
      </c>
      <c r="C342" s="3"/>
      <c r="D342" s="3"/>
      <c r="E342" s="3" t="s">
        <v>1291</v>
      </c>
      <c r="F342" s="3" t="s">
        <v>1292</v>
      </c>
      <c r="G342" s="2" t="s">
        <v>741</v>
      </c>
      <c r="H342" s="3" t="s">
        <v>742</v>
      </c>
      <c r="I342" s="3" t="s">
        <v>50</v>
      </c>
      <c r="J342" s="3" t="s">
        <v>161</v>
      </c>
      <c r="K342" s="2" t="s">
        <v>461</v>
      </c>
      <c r="L342" s="2" t="s">
        <v>461</v>
      </c>
      <c r="M342" s="2" t="s">
        <v>1313</v>
      </c>
      <c r="N342" s="3" t="s">
        <v>1314</v>
      </c>
      <c r="O342" s="3"/>
      <c r="P342" s="3" t="s">
        <v>1315</v>
      </c>
      <c r="Q342" s="4">
        <v>1000</v>
      </c>
      <c r="R342" s="11"/>
      <c r="S342" s="5">
        <v>0</v>
      </c>
      <c r="T342" s="6">
        <v>85</v>
      </c>
      <c r="U342" s="5">
        <v>0</v>
      </c>
      <c r="V342" s="14">
        <v>85000</v>
      </c>
      <c r="W342" s="4">
        <v>8500</v>
      </c>
      <c r="X342" s="3" t="s">
        <v>115</v>
      </c>
      <c r="Y342" s="3" t="s">
        <v>745</v>
      </c>
      <c r="Z342" s="3" t="s">
        <v>88</v>
      </c>
      <c r="AA342" s="3" t="s">
        <v>117</v>
      </c>
      <c r="AB342" s="3" t="s">
        <v>507</v>
      </c>
      <c r="AC342" s="3" t="s">
        <v>248</v>
      </c>
      <c r="AD342" s="3"/>
      <c r="AE342" s="3"/>
      <c r="AF342" s="3" t="s">
        <v>353</v>
      </c>
      <c r="AG342" s="3" t="s">
        <v>1297</v>
      </c>
      <c r="AH342" s="3" t="s">
        <v>80</v>
      </c>
      <c r="AI342" s="2" t="s">
        <v>1298</v>
      </c>
      <c r="AJ342" s="3" t="s">
        <v>1299</v>
      </c>
      <c r="AK342" s="3"/>
      <c r="AL342" s="3"/>
      <c r="AM342" s="4"/>
      <c r="AN342" s="6">
        <v>5.2499999999999998E-2</v>
      </c>
      <c r="AO342" s="17">
        <f t="shared" si="46"/>
        <v>6.7187302390287099E-2</v>
      </c>
      <c r="AP342" s="6"/>
      <c r="AQ342" s="3" t="s">
        <v>123</v>
      </c>
      <c r="AU342" s="21">
        <f t="shared" si="41"/>
        <v>52.5</v>
      </c>
      <c r="AV342" s="21">
        <f t="shared" si="42"/>
        <v>67.187302390287101</v>
      </c>
      <c r="AX342" s="24">
        <f t="shared" si="43"/>
        <v>66418.799999999988</v>
      </c>
      <c r="AY342" s="24">
        <f t="shared" si="44"/>
        <v>85000.000000000015</v>
      </c>
    </row>
    <row r="343" spans="1:51" x14ac:dyDescent="0.6">
      <c r="A343" s="2" t="s">
        <v>1290</v>
      </c>
      <c r="B343" s="2" t="s">
        <v>239</v>
      </c>
      <c r="C343" s="3"/>
      <c r="D343" s="3"/>
      <c r="E343" s="3" t="s">
        <v>1291</v>
      </c>
      <c r="F343" s="3" t="s">
        <v>1292</v>
      </c>
      <c r="G343" s="2" t="s">
        <v>741</v>
      </c>
      <c r="H343" s="3" t="s">
        <v>742</v>
      </c>
      <c r="I343" s="3" t="s">
        <v>50</v>
      </c>
      <c r="J343" s="3" t="s">
        <v>161</v>
      </c>
      <c r="K343" s="2" t="s">
        <v>461</v>
      </c>
      <c r="L343" s="2" t="s">
        <v>461</v>
      </c>
      <c r="M343" s="2" t="s">
        <v>1316</v>
      </c>
      <c r="N343" s="3" t="s">
        <v>1317</v>
      </c>
      <c r="O343" s="3"/>
      <c r="P343" s="3" t="s">
        <v>1318</v>
      </c>
      <c r="Q343" s="4">
        <v>200</v>
      </c>
      <c r="R343" s="11"/>
      <c r="S343" s="5">
        <v>0</v>
      </c>
      <c r="T343" s="6">
        <v>85</v>
      </c>
      <c r="U343" s="5">
        <v>0</v>
      </c>
      <c r="V343" s="14">
        <v>17000</v>
      </c>
      <c r="W343" s="4">
        <v>1700</v>
      </c>
      <c r="X343" s="3" t="s">
        <v>115</v>
      </c>
      <c r="Y343" s="3" t="s">
        <v>745</v>
      </c>
      <c r="Z343" s="3" t="s">
        <v>88</v>
      </c>
      <c r="AA343" s="3" t="s">
        <v>117</v>
      </c>
      <c r="AB343" s="3" t="s">
        <v>1088</v>
      </c>
      <c r="AC343" s="3" t="s">
        <v>248</v>
      </c>
      <c r="AD343" s="3"/>
      <c r="AE343" s="3"/>
      <c r="AF343" s="3" t="s">
        <v>353</v>
      </c>
      <c r="AG343" s="3" t="s">
        <v>1297</v>
      </c>
      <c r="AH343" s="3" t="s">
        <v>80</v>
      </c>
      <c r="AI343" s="2" t="s">
        <v>1298</v>
      </c>
      <c r="AJ343" s="3" t="s">
        <v>1299</v>
      </c>
      <c r="AK343" s="3"/>
      <c r="AL343" s="3"/>
      <c r="AM343" s="4"/>
      <c r="AN343" s="6">
        <v>5.2499999999999998E-2</v>
      </c>
      <c r="AO343" s="17">
        <f t="shared" si="46"/>
        <v>6.7187302390287099E-2</v>
      </c>
      <c r="AP343" s="6"/>
      <c r="AQ343" s="3" t="s">
        <v>123</v>
      </c>
      <c r="AU343" s="21">
        <f t="shared" si="41"/>
        <v>10.5</v>
      </c>
      <c r="AV343" s="21">
        <f t="shared" si="42"/>
        <v>13.437460478057419</v>
      </c>
      <c r="AX343" s="24">
        <f t="shared" si="43"/>
        <v>13283.759999999998</v>
      </c>
      <c r="AY343" s="24">
        <f t="shared" si="44"/>
        <v>17000</v>
      </c>
    </row>
    <row r="344" spans="1:51" x14ac:dyDescent="0.6">
      <c r="A344" s="2" t="s">
        <v>1290</v>
      </c>
      <c r="B344" s="2" t="s">
        <v>239</v>
      </c>
      <c r="C344" s="3"/>
      <c r="D344" s="3"/>
      <c r="E344" s="3" t="s">
        <v>1291</v>
      </c>
      <c r="F344" s="3" t="s">
        <v>1292</v>
      </c>
      <c r="G344" s="2" t="s">
        <v>741</v>
      </c>
      <c r="H344" s="3" t="s">
        <v>742</v>
      </c>
      <c r="I344" s="3" t="s">
        <v>50</v>
      </c>
      <c r="J344" s="3" t="s">
        <v>161</v>
      </c>
      <c r="K344" s="2" t="s">
        <v>461</v>
      </c>
      <c r="L344" s="2" t="s">
        <v>461</v>
      </c>
      <c r="M344" s="2" t="s">
        <v>1316</v>
      </c>
      <c r="N344" s="3" t="s">
        <v>1317</v>
      </c>
      <c r="O344" s="3"/>
      <c r="P344" s="3" t="s">
        <v>1318</v>
      </c>
      <c r="Q344" s="4">
        <v>1000</v>
      </c>
      <c r="R344" s="11"/>
      <c r="S344" s="5">
        <v>0</v>
      </c>
      <c r="T344" s="6">
        <v>85</v>
      </c>
      <c r="U344" s="5">
        <v>0</v>
      </c>
      <c r="V344" s="14">
        <v>85000</v>
      </c>
      <c r="W344" s="4">
        <v>8500</v>
      </c>
      <c r="X344" s="3" t="s">
        <v>115</v>
      </c>
      <c r="Y344" s="3" t="s">
        <v>745</v>
      </c>
      <c r="Z344" s="3" t="s">
        <v>88</v>
      </c>
      <c r="AA344" s="3" t="s">
        <v>117</v>
      </c>
      <c r="AB344" s="3" t="s">
        <v>1088</v>
      </c>
      <c r="AC344" s="3" t="s">
        <v>248</v>
      </c>
      <c r="AD344" s="3"/>
      <c r="AE344" s="3"/>
      <c r="AF344" s="3" t="s">
        <v>353</v>
      </c>
      <c r="AG344" s="3" t="s">
        <v>1297</v>
      </c>
      <c r="AH344" s="3" t="s">
        <v>80</v>
      </c>
      <c r="AI344" s="2" t="s">
        <v>1298</v>
      </c>
      <c r="AJ344" s="3" t="s">
        <v>1299</v>
      </c>
      <c r="AK344" s="3"/>
      <c r="AL344" s="3"/>
      <c r="AM344" s="4"/>
      <c r="AN344" s="6">
        <v>5.2499999999999998E-2</v>
      </c>
      <c r="AO344" s="17">
        <f t="shared" si="46"/>
        <v>6.7187302390287099E-2</v>
      </c>
      <c r="AP344" s="6"/>
      <c r="AQ344" s="3" t="s">
        <v>123</v>
      </c>
      <c r="AU344" s="21">
        <f t="shared" si="41"/>
        <v>52.5</v>
      </c>
      <c r="AV344" s="21">
        <f t="shared" si="42"/>
        <v>67.187302390287101</v>
      </c>
      <c r="AX344" s="24">
        <f t="shared" si="43"/>
        <v>66418.799999999988</v>
      </c>
      <c r="AY344" s="24">
        <f t="shared" si="44"/>
        <v>85000.000000000015</v>
      </c>
    </row>
    <row r="345" spans="1:51" x14ac:dyDescent="0.6">
      <c r="A345" s="2" t="s">
        <v>1290</v>
      </c>
      <c r="B345" s="2" t="s">
        <v>239</v>
      </c>
      <c r="C345" s="3"/>
      <c r="D345" s="3"/>
      <c r="E345" s="3" t="s">
        <v>1291</v>
      </c>
      <c r="F345" s="3" t="s">
        <v>1292</v>
      </c>
      <c r="G345" s="2" t="s">
        <v>741</v>
      </c>
      <c r="H345" s="3" t="s">
        <v>742</v>
      </c>
      <c r="I345" s="3" t="s">
        <v>50</v>
      </c>
      <c r="J345" s="3" t="s">
        <v>161</v>
      </c>
      <c r="K345" s="2" t="s">
        <v>461</v>
      </c>
      <c r="L345" s="2" t="s">
        <v>461</v>
      </c>
      <c r="M345" s="2" t="s">
        <v>1319</v>
      </c>
      <c r="N345" s="3" t="s">
        <v>1320</v>
      </c>
      <c r="O345" s="3"/>
      <c r="P345" s="3" t="s">
        <v>1318</v>
      </c>
      <c r="Q345" s="4">
        <v>200</v>
      </c>
      <c r="R345" s="11"/>
      <c r="S345" s="5">
        <v>0</v>
      </c>
      <c r="T345" s="6">
        <v>85</v>
      </c>
      <c r="U345" s="5">
        <v>0</v>
      </c>
      <c r="V345" s="14">
        <v>17000</v>
      </c>
      <c r="W345" s="4">
        <v>1700</v>
      </c>
      <c r="X345" s="3" t="s">
        <v>115</v>
      </c>
      <c r="Y345" s="3" t="s">
        <v>745</v>
      </c>
      <c r="Z345" s="3" t="s">
        <v>88</v>
      </c>
      <c r="AA345" s="3" t="s">
        <v>117</v>
      </c>
      <c r="AB345" s="3" t="s">
        <v>1088</v>
      </c>
      <c r="AC345" s="3" t="s">
        <v>248</v>
      </c>
      <c r="AD345" s="3"/>
      <c r="AE345" s="3"/>
      <c r="AF345" s="3" t="s">
        <v>353</v>
      </c>
      <c r="AG345" s="3" t="s">
        <v>1297</v>
      </c>
      <c r="AH345" s="3" t="s">
        <v>80</v>
      </c>
      <c r="AI345" s="2" t="s">
        <v>1298</v>
      </c>
      <c r="AJ345" s="3" t="s">
        <v>1299</v>
      </c>
      <c r="AK345" s="3"/>
      <c r="AL345" s="3"/>
      <c r="AM345" s="4"/>
      <c r="AN345" s="6">
        <v>5.2499999999999998E-2</v>
      </c>
      <c r="AO345" s="17">
        <f t="shared" si="46"/>
        <v>6.7187302390287099E-2</v>
      </c>
      <c r="AP345" s="6"/>
      <c r="AQ345" s="3" t="s">
        <v>123</v>
      </c>
      <c r="AU345" s="21">
        <f t="shared" si="41"/>
        <v>10.5</v>
      </c>
      <c r="AV345" s="21">
        <f t="shared" si="42"/>
        <v>13.437460478057419</v>
      </c>
      <c r="AX345" s="24">
        <f t="shared" si="43"/>
        <v>13283.759999999998</v>
      </c>
      <c r="AY345" s="24">
        <f t="shared" si="44"/>
        <v>17000</v>
      </c>
    </row>
    <row r="346" spans="1:51" x14ac:dyDescent="0.6">
      <c r="A346" s="2" t="s">
        <v>1290</v>
      </c>
      <c r="B346" s="2" t="s">
        <v>239</v>
      </c>
      <c r="C346" s="3"/>
      <c r="D346" s="3"/>
      <c r="E346" s="3" t="s">
        <v>1291</v>
      </c>
      <c r="F346" s="3" t="s">
        <v>1292</v>
      </c>
      <c r="G346" s="2" t="s">
        <v>741</v>
      </c>
      <c r="H346" s="3" t="s">
        <v>742</v>
      </c>
      <c r="I346" s="3" t="s">
        <v>50</v>
      </c>
      <c r="J346" s="3" t="s">
        <v>161</v>
      </c>
      <c r="K346" s="2" t="s">
        <v>461</v>
      </c>
      <c r="L346" s="2" t="s">
        <v>461</v>
      </c>
      <c r="M346" s="2" t="s">
        <v>1321</v>
      </c>
      <c r="N346" s="3" t="s">
        <v>1322</v>
      </c>
      <c r="O346" s="3" t="s">
        <v>1323</v>
      </c>
      <c r="P346" s="3" t="s">
        <v>1324</v>
      </c>
      <c r="Q346" s="4">
        <v>100</v>
      </c>
      <c r="R346" s="11"/>
      <c r="S346" s="5">
        <v>0</v>
      </c>
      <c r="T346" s="6">
        <v>112</v>
      </c>
      <c r="U346" s="5">
        <v>0</v>
      </c>
      <c r="V346" s="14">
        <v>11200</v>
      </c>
      <c r="W346" s="4">
        <v>1120</v>
      </c>
      <c r="X346" s="3" t="s">
        <v>115</v>
      </c>
      <c r="Y346" s="3" t="s">
        <v>745</v>
      </c>
      <c r="Z346" s="3" t="s">
        <v>74</v>
      </c>
      <c r="AA346" s="3" t="s">
        <v>75</v>
      </c>
      <c r="AB346" s="3" t="s">
        <v>230</v>
      </c>
      <c r="AC346" s="3" t="s">
        <v>248</v>
      </c>
      <c r="AD346" s="3"/>
      <c r="AE346" s="3"/>
      <c r="AF346" s="3" t="s">
        <v>353</v>
      </c>
      <c r="AG346" s="3" t="s">
        <v>1297</v>
      </c>
      <c r="AH346" s="3" t="s">
        <v>80</v>
      </c>
      <c r="AI346" s="2" t="s">
        <v>1298</v>
      </c>
      <c r="AJ346" s="3" t="s">
        <v>1299</v>
      </c>
      <c r="AK346" s="3"/>
      <c r="AL346" s="3"/>
      <c r="AM346" s="4"/>
      <c r="AN346" s="6">
        <v>7.0400000000000004E-2</v>
      </c>
      <c r="AO346" s="17">
        <f t="shared" si="46"/>
        <v>8.8529151384848875E-2</v>
      </c>
      <c r="AP346" s="6"/>
      <c r="AQ346" s="3" t="s">
        <v>83</v>
      </c>
      <c r="AU346" s="21">
        <f t="shared" si="41"/>
        <v>7.04</v>
      </c>
      <c r="AV346" s="21">
        <f t="shared" si="42"/>
        <v>8.852915138484887</v>
      </c>
      <c r="AX346" s="24">
        <f t="shared" si="43"/>
        <v>8906.4447999999993</v>
      </c>
      <c r="AY346" s="24">
        <f t="shared" si="44"/>
        <v>11200</v>
      </c>
    </row>
    <row r="347" spans="1:51" x14ac:dyDescent="0.6">
      <c r="A347" s="2" t="s">
        <v>1290</v>
      </c>
      <c r="B347" s="2" t="s">
        <v>239</v>
      </c>
      <c r="C347" s="3"/>
      <c r="D347" s="3"/>
      <c r="E347" s="3" t="s">
        <v>1291</v>
      </c>
      <c r="F347" s="3" t="s">
        <v>1292</v>
      </c>
      <c r="G347" s="2" t="s">
        <v>741</v>
      </c>
      <c r="H347" s="3" t="s">
        <v>742</v>
      </c>
      <c r="I347" s="3" t="s">
        <v>50</v>
      </c>
      <c r="J347" s="3" t="s">
        <v>161</v>
      </c>
      <c r="K347" s="2" t="s">
        <v>461</v>
      </c>
      <c r="L347" s="2" t="s">
        <v>461</v>
      </c>
      <c r="M347" s="2" t="s">
        <v>1325</v>
      </c>
      <c r="N347" s="3" t="s">
        <v>1326</v>
      </c>
      <c r="O347" s="3"/>
      <c r="P347" s="3" t="s">
        <v>1327</v>
      </c>
      <c r="Q347" s="4">
        <v>900</v>
      </c>
      <c r="R347" s="11"/>
      <c r="S347" s="5">
        <v>0</v>
      </c>
      <c r="T347" s="6">
        <v>167</v>
      </c>
      <c r="U347" s="5">
        <v>0</v>
      </c>
      <c r="V347" s="14">
        <v>150300</v>
      </c>
      <c r="W347" s="4">
        <v>15030</v>
      </c>
      <c r="X347" s="3" t="s">
        <v>115</v>
      </c>
      <c r="Y347" s="3" t="s">
        <v>745</v>
      </c>
      <c r="Z347" s="3" t="s">
        <v>88</v>
      </c>
      <c r="AA347" s="3" t="s">
        <v>117</v>
      </c>
      <c r="AB347" s="3" t="s">
        <v>1328</v>
      </c>
      <c r="AC347" s="3" t="s">
        <v>248</v>
      </c>
      <c r="AD347" s="3"/>
      <c r="AE347" s="3"/>
      <c r="AF347" s="3" t="s">
        <v>353</v>
      </c>
      <c r="AG347" s="3" t="s">
        <v>1297</v>
      </c>
      <c r="AH347" s="3" t="s">
        <v>80</v>
      </c>
      <c r="AI347" s="2" t="s">
        <v>1298</v>
      </c>
      <c r="AJ347" s="3" t="s">
        <v>1299</v>
      </c>
      <c r="AK347" s="3"/>
      <c r="AL347" s="3"/>
      <c r="AM347" s="4"/>
      <c r="AN347" s="6">
        <v>0.123</v>
      </c>
      <c r="AO347" s="17">
        <f t="shared" si="46"/>
        <v>0.13200328822562288</v>
      </c>
      <c r="AP347" s="6"/>
      <c r="AQ347" s="3" t="s">
        <v>123</v>
      </c>
      <c r="AU347" s="21">
        <f t="shared" si="41"/>
        <v>110.7</v>
      </c>
      <c r="AV347" s="21">
        <f t="shared" si="42"/>
        <v>118.80295940306058</v>
      </c>
      <c r="AX347" s="24">
        <f t="shared" si="43"/>
        <v>140048.78399999999</v>
      </c>
      <c r="AY347" s="24">
        <f t="shared" si="44"/>
        <v>150300</v>
      </c>
    </row>
    <row r="348" spans="1:51" x14ac:dyDescent="0.6">
      <c r="A348" s="2" t="s">
        <v>1290</v>
      </c>
      <c r="B348" s="2" t="s">
        <v>239</v>
      </c>
      <c r="C348" s="3"/>
      <c r="D348" s="3"/>
      <c r="E348" s="3" t="s">
        <v>1291</v>
      </c>
      <c r="F348" s="3" t="s">
        <v>1292</v>
      </c>
      <c r="G348" s="2" t="s">
        <v>741</v>
      </c>
      <c r="H348" s="3" t="s">
        <v>742</v>
      </c>
      <c r="I348" s="3" t="s">
        <v>50</v>
      </c>
      <c r="J348" s="3" t="s">
        <v>161</v>
      </c>
      <c r="K348" s="2" t="s">
        <v>461</v>
      </c>
      <c r="L348" s="2" t="s">
        <v>461</v>
      </c>
      <c r="M348" s="2" t="s">
        <v>1329</v>
      </c>
      <c r="N348" s="3" t="s">
        <v>1330</v>
      </c>
      <c r="O348" s="3"/>
      <c r="P348" s="3"/>
      <c r="Q348" s="4">
        <v>400</v>
      </c>
      <c r="R348" s="11"/>
      <c r="S348" s="5">
        <v>0</v>
      </c>
      <c r="T348" s="6">
        <v>76</v>
      </c>
      <c r="U348" s="5">
        <v>0</v>
      </c>
      <c r="V348" s="14">
        <v>30400</v>
      </c>
      <c r="W348" s="4">
        <v>3040</v>
      </c>
      <c r="X348" s="3" t="s">
        <v>115</v>
      </c>
      <c r="Y348" s="3" t="s">
        <v>745</v>
      </c>
      <c r="Z348" s="3" t="s">
        <v>88</v>
      </c>
      <c r="AA348" s="3" t="s">
        <v>89</v>
      </c>
      <c r="AB348" s="3" t="s">
        <v>1088</v>
      </c>
      <c r="AC348" s="3" t="s">
        <v>248</v>
      </c>
      <c r="AD348" s="3"/>
      <c r="AE348" s="3"/>
      <c r="AF348" s="3" t="s">
        <v>353</v>
      </c>
      <c r="AG348" s="3" t="s">
        <v>1297</v>
      </c>
      <c r="AH348" s="3" t="s">
        <v>80</v>
      </c>
      <c r="AI348" s="2" t="s">
        <v>1298</v>
      </c>
      <c r="AJ348" s="3" t="s">
        <v>1299</v>
      </c>
      <c r="AK348" s="3"/>
      <c r="AL348" s="3"/>
      <c r="AM348" s="4"/>
      <c r="AN348" s="6">
        <v>0.05</v>
      </c>
      <c r="AO348" s="17">
        <f t="shared" si="46"/>
        <v>6.0073352725433168E-2</v>
      </c>
      <c r="AP348" s="6"/>
      <c r="AQ348" s="3" t="s">
        <v>123</v>
      </c>
      <c r="AU348" s="21">
        <f t="shared" si="41"/>
        <v>20</v>
      </c>
      <c r="AV348" s="21">
        <f t="shared" si="42"/>
        <v>24.029341090173268</v>
      </c>
      <c r="AX348" s="24">
        <f t="shared" si="43"/>
        <v>25302.399999999998</v>
      </c>
      <c r="AY348" s="24">
        <f t="shared" si="44"/>
        <v>30400.000000000004</v>
      </c>
    </row>
    <row r="349" spans="1:51" x14ac:dyDescent="0.6">
      <c r="A349" s="2" t="s">
        <v>1290</v>
      </c>
      <c r="B349" s="2" t="s">
        <v>239</v>
      </c>
      <c r="C349" s="3"/>
      <c r="D349" s="3"/>
      <c r="E349" s="3" t="s">
        <v>1291</v>
      </c>
      <c r="F349" s="3" t="s">
        <v>1292</v>
      </c>
      <c r="G349" s="2" t="s">
        <v>741</v>
      </c>
      <c r="H349" s="3" t="s">
        <v>742</v>
      </c>
      <c r="I349" s="3" t="s">
        <v>50</v>
      </c>
      <c r="J349" s="3" t="s">
        <v>161</v>
      </c>
      <c r="K349" s="2" t="s">
        <v>461</v>
      </c>
      <c r="L349" s="2" t="s">
        <v>461</v>
      </c>
      <c r="M349" s="2" t="s">
        <v>1331</v>
      </c>
      <c r="N349" s="3" t="s">
        <v>1332</v>
      </c>
      <c r="O349" s="3"/>
      <c r="P349" s="3" t="s">
        <v>1333</v>
      </c>
      <c r="Q349" s="4">
        <v>3000</v>
      </c>
      <c r="R349" s="11"/>
      <c r="S349" s="5">
        <v>0</v>
      </c>
      <c r="T349" s="6">
        <v>70</v>
      </c>
      <c r="U349" s="5">
        <v>0</v>
      </c>
      <c r="V349" s="14">
        <v>210000</v>
      </c>
      <c r="W349" s="4">
        <v>21000</v>
      </c>
      <c r="X349" s="3" t="s">
        <v>115</v>
      </c>
      <c r="Y349" s="3" t="s">
        <v>745</v>
      </c>
      <c r="Z349" s="3" t="s">
        <v>88</v>
      </c>
      <c r="AA349" s="3" t="s">
        <v>89</v>
      </c>
      <c r="AB349" s="3" t="s">
        <v>507</v>
      </c>
      <c r="AC349" s="3" t="s">
        <v>248</v>
      </c>
      <c r="AD349" s="3"/>
      <c r="AE349" s="3"/>
      <c r="AF349" s="3" t="s">
        <v>353</v>
      </c>
      <c r="AG349" s="3" t="s">
        <v>1297</v>
      </c>
      <c r="AH349" s="3" t="s">
        <v>80</v>
      </c>
      <c r="AI349" s="2" t="s">
        <v>1298</v>
      </c>
      <c r="AJ349" s="3" t="s">
        <v>1299</v>
      </c>
      <c r="AK349" s="3"/>
      <c r="AL349" s="3"/>
      <c r="AM349" s="4"/>
      <c r="AN349" s="6">
        <v>5.067E-2</v>
      </c>
      <c r="AO349" s="17">
        <f t="shared" si="46"/>
        <v>5.5330719615530551E-2</v>
      </c>
      <c r="AP349" s="6"/>
      <c r="AQ349" s="3" t="s">
        <v>123</v>
      </c>
      <c r="AU349" s="21">
        <f t="shared" si="41"/>
        <v>152.01</v>
      </c>
      <c r="AV349" s="21">
        <f t="shared" si="42"/>
        <v>165.99215884659165</v>
      </c>
      <c r="AX349" s="24">
        <f t="shared" si="43"/>
        <v>192310.89119999998</v>
      </c>
      <c r="AY349" s="24">
        <f t="shared" si="44"/>
        <v>210000</v>
      </c>
    </row>
    <row r="350" spans="1:51" x14ac:dyDescent="0.6">
      <c r="A350" s="2" t="s">
        <v>1290</v>
      </c>
      <c r="B350" s="2" t="s">
        <v>239</v>
      </c>
      <c r="C350" s="3"/>
      <c r="D350" s="3"/>
      <c r="E350" s="3" t="s">
        <v>1291</v>
      </c>
      <c r="F350" s="3" t="s">
        <v>1292</v>
      </c>
      <c r="G350" s="2" t="s">
        <v>741</v>
      </c>
      <c r="H350" s="3" t="s">
        <v>742</v>
      </c>
      <c r="I350" s="3" t="s">
        <v>50</v>
      </c>
      <c r="J350" s="3" t="s">
        <v>161</v>
      </c>
      <c r="K350" s="2" t="s">
        <v>461</v>
      </c>
      <c r="L350" s="2" t="s">
        <v>461</v>
      </c>
      <c r="M350" s="2" t="s">
        <v>1331</v>
      </c>
      <c r="N350" s="3" t="s">
        <v>1332</v>
      </c>
      <c r="O350" s="3"/>
      <c r="P350" s="3" t="s">
        <v>1333</v>
      </c>
      <c r="Q350" s="4">
        <v>200</v>
      </c>
      <c r="R350" s="11"/>
      <c r="S350" s="5">
        <v>0</v>
      </c>
      <c r="T350" s="6">
        <v>70</v>
      </c>
      <c r="U350" s="5">
        <v>0</v>
      </c>
      <c r="V350" s="14">
        <v>14000</v>
      </c>
      <c r="W350" s="4">
        <v>1400</v>
      </c>
      <c r="X350" s="3" t="s">
        <v>115</v>
      </c>
      <c r="Y350" s="3" t="s">
        <v>745</v>
      </c>
      <c r="Z350" s="3" t="s">
        <v>88</v>
      </c>
      <c r="AA350" s="3" t="s">
        <v>89</v>
      </c>
      <c r="AB350" s="3" t="s">
        <v>507</v>
      </c>
      <c r="AC350" s="3" t="s">
        <v>248</v>
      </c>
      <c r="AD350" s="3"/>
      <c r="AE350" s="3"/>
      <c r="AF350" s="3" t="s">
        <v>353</v>
      </c>
      <c r="AG350" s="3" t="s">
        <v>1297</v>
      </c>
      <c r="AH350" s="3" t="s">
        <v>80</v>
      </c>
      <c r="AI350" s="2" t="s">
        <v>1298</v>
      </c>
      <c r="AJ350" s="3" t="s">
        <v>1299</v>
      </c>
      <c r="AK350" s="3"/>
      <c r="AL350" s="3"/>
      <c r="AM350" s="4"/>
      <c r="AN350" s="6">
        <v>5.067E-2</v>
      </c>
      <c r="AO350" s="17">
        <f t="shared" si="46"/>
        <v>5.5330719615530551E-2</v>
      </c>
      <c r="AP350" s="6"/>
      <c r="AQ350" s="3" t="s">
        <v>123</v>
      </c>
      <c r="AU350" s="21">
        <f t="shared" si="41"/>
        <v>10.134</v>
      </c>
      <c r="AV350" s="21">
        <f t="shared" si="42"/>
        <v>11.066143923106111</v>
      </c>
      <c r="AX350" s="24">
        <f t="shared" si="43"/>
        <v>12820.726079999999</v>
      </c>
      <c r="AY350" s="24">
        <f t="shared" si="44"/>
        <v>14000.000000000002</v>
      </c>
    </row>
    <row r="351" spans="1:51" x14ac:dyDescent="0.6">
      <c r="A351" s="2" t="s">
        <v>1290</v>
      </c>
      <c r="B351" s="2" t="s">
        <v>239</v>
      </c>
      <c r="C351" s="3"/>
      <c r="D351" s="3"/>
      <c r="E351" s="3" t="s">
        <v>1291</v>
      </c>
      <c r="F351" s="3" t="s">
        <v>1292</v>
      </c>
      <c r="G351" s="2" t="s">
        <v>741</v>
      </c>
      <c r="H351" s="3" t="s">
        <v>742</v>
      </c>
      <c r="I351" s="3" t="s">
        <v>50</v>
      </c>
      <c r="J351" s="3" t="s">
        <v>161</v>
      </c>
      <c r="K351" s="2" t="s">
        <v>461</v>
      </c>
      <c r="L351" s="2" t="s">
        <v>461</v>
      </c>
      <c r="M351" s="2" t="s">
        <v>473</v>
      </c>
      <c r="N351" s="3" t="s">
        <v>474</v>
      </c>
      <c r="O351" s="3"/>
      <c r="P351" s="3" t="s">
        <v>475</v>
      </c>
      <c r="Q351" s="4">
        <v>350</v>
      </c>
      <c r="R351" s="11"/>
      <c r="S351" s="5">
        <v>0</v>
      </c>
      <c r="T351" s="6">
        <v>35</v>
      </c>
      <c r="U351" s="5">
        <v>0</v>
      </c>
      <c r="V351" s="14">
        <v>12250</v>
      </c>
      <c r="W351" s="4">
        <v>1225</v>
      </c>
      <c r="X351" s="3" t="s">
        <v>115</v>
      </c>
      <c r="Y351" s="3" t="s">
        <v>745</v>
      </c>
      <c r="Z351" s="3" t="s">
        <v>88</v>
      </c>
      <c r="AA351" s="3" t="s">
        <v>89</v>
      </c>
      <c r="AB351" s="3" t="s">
        <v>90</v>
      </c>
      <c r="AC351" s="3" t="s">
        <v>248</v>
      </c>
      <c r="AD351" s="3"/>
      <c r="AE351" s="3"/>
      <c r="AF351" s="3" t="s">
        <v>353</v>
      </c>
      <c r="AG351" s="3" t="s">
        <v>1297</v>
      </c>
      <c r="AH351" s="3" t="s">
        <v>80</v>
      </c>
      <c r="AI351" s="2" t="s">
        <v>1298</v>
      </c>
      <c r="AJ351" s="3" t="s">
        <v>1299</v>
      </c>
      <c r="AK351" s="3"/>
      <c r="AL351" s="3"/>
      <c r="AM351" s="4"/>
      <c r="AN351" s="6">
        <v>0.02</v>
      </c>
      <c r="AO351" s="17">
        <f t="shared" si="46"/>
        <v>2.7665359807765275E-2</v>
      </c>
      <c r="AP351" s="6"/>
      <c r="AQ351" s="3" t="s">
        <v>83</v>
      </c>
      <c r="AU351" s="21">
        <f t="shared" si="41"/>
        <v>7</v>
      </c>
      <c r="AV351" s="21">
        <f t="shared" si="42"/>
        <v>9.6828759327178471</v>
      </c>
      <c r="AX351" s="24">
        <f t="shared" si="43"/>
        <v>8855.84</v>
      </c>
      <c r="AY351" s="24">
        <f t="shared" si="44"/>
        <v>12250.000000000002</v>
      </c>
    </row>
    <row r="352" spans="1:51" x14ac:dyDescent="0.6">
      <c r="A352" s="2" t="s">
        <v>1290</v>
      </c>
      <c r="B352" s="2" t="s">
        <v>239</v>
      </c>
      <c r="C352" s="3"/>
      <c r="D352" s="3"/>
      <c r="E352" s="3" t="s">
        <v>1291</v>
      </c>
      <c r="F352" s="3" t="s">
        <v>1292</v>
      </c>
      <c r="G352" s="2" t="s">
        <v>741</v>
      </c>
      <c r="H352" s="3" t="s">
        <v>742</v>
      </c>
      <c r="I352" s="3" t="s">
        <v>50</v>
      </c>
      <c r="J352" s="3" t="s">
        <v>161</v>
      </c>
      <c r="K352" s="2" t="s">
        <v>461</v>
      </c>
      <c r="L352" s="2" t="s">
        <v>461</v>
      </c>
      <c r="M352" s="2" t="s">
        <v>473</v>
      </c>
      <c r="N352" s="3" t="s">
        <v>474</v>
      </c>
      <c r="O352" s="3"/>
      <c r="P352" s="3" t="s">
        <v>475</v>
      </c>
      <c r="Q352" s="4">
        <v>400</v>
      </c>
      <c r="R352" s="11"/>
      <c r="S352" s="5">
        <v>0</v>
      </c>
      <c r="T352" s="6">
        <v>39</v>
      </c>
      <c r="U352" s="5">
        <v>0</v>
      </c>
      <c r="V352" s="14">
        <v>15600</v>
      </c>
      <c r="W352" s="4">
        <v>1560</v>
      </c>
      <c r="X352" s="3" t="s">
        <v>115</v>
      </c>
      <c r="Y352" s="3" t="s">
        <v>745</v>
      </c>
      <c r="Z352" s="3" t="s">
        <v>88</v>
      </c>
      <c r="AA352" s="3" t="s">
        <v>89</v>
      </c>
      <c r="AB352" s="3" t="s">
        <v>90</v>
      </c>
      <c r="AC352" s="3" t="s">
        <v>248</v>
      </c>
      <c r="AD352" s="3"/>
      <c r="AE352" s="3"/>
      <c r="AF352" s="3" t="s">
        <v>353</v>
      </c>
      <c r="AG352" s="3" t="s">
        <v>1297</v>
      </c>
      <c r="AH352" s="3" t="s">
        <v>80</v>
      </c>
      <c r="AI352" s="2" t="s">
        <v>1298</v>
      </c>
      <c r="AJ352" s="3" t="s">
        <v>1299</v>
      </c>
      <c r="AK352" s="3"/>
      <c r="AL352" s="3"/>
      <c r="AM352" s="4"/>
      <c r="AN352" s="6">
        <v>0.02</v>
      </c>
      <c r="AO352" s="17">
        <f t="shared" si="46"/>
        <v>3.0827115214367019E-2</v>
      </c>
      <c r="AP352" s="6"/>
      <c r="AQ352" s="3" t="s">
        <v>83</v>
      </c>
      <c r="AU352" s="21">
        <f t="shared" si="41"/>
        <v>8</v>
      </c>
      <c r="AV352" s="21">
        <f t="shared" si="42"/>
        <v>12.330846085746808</v>
      </c>
      <c r="AX352" s="24">
        <f t="shared" si="43"/>
        <v>10120.959999999999</v>
      </c>
      <c r="AY352" s="24">
        <f t="shared" si="44"/>
        <v>15600</v>
      </c>
    </row>
    <row r="353" spans="1:51" x14ac:dyDescent="0.6">
      <c r="A353" s="2" t="s">
        <v>1290</v>
      </c>
      <c r="B353" s="2" t="s">
        <v>239</v>
      </c>
      <c r="C353" s="3"/>
      <c r="D353" s="3"/>
      <c r="E353" s="3" t="s">
        <v>1291</v>
      </c>
      <c r="F353" s="3" t="s">
        <v>1292</v>
      </c>
      <c r="G353" s="2" t="s">
        <v>741</v>
      </c>
      <c r="H353" s="3" t="s">
        <v>742</v>
      </c>
      <c r="I353" s="3" t="s">
        <v>50</v>
      </c>
      <c r="J353" s="3" t="s">
        <v>161</v>
      </c>
      <c r="K353" s="2" t="s">
        <v>461</v>
      </c>
      <c r="L353" s="2" t="s">
        <v>461</v>
      </c>
      <c r="M353" s="2" t="s">
        <v>473</v>
      </c>
      <c r="N353" s="3" t="s">
        <v>474</v>
      </c>
      <c r="O353" s="3"/>
      <c r="P353" s="3" t="s">
        <v>475</v>
      </c>
      <c r="Q353" s="4">
        <v>1000</v>
      </c>
      <c r="R353" s="11"/>
      <c r="S353" s="5">
        <v>0</v>
      </c>
      <c r="T353" s="6">
        <v>39</v>
      </c>
      <c r="U353" s="5">
        <v>0</v>
      </c>
      <c r="V353" s="14">
        <v>39000</v>
      </c>
      <c r="W353" s="4">
        <v>3900</v>
      </c>
      <c r="X353" s="3" t="s">
        <v>115</v>
      </c>
      <c r="Y353" s="3" t="s">
        <v>745</v>
      </c>
      <c r="Z353" s="3" t="s">
        <v>88</v>
      </c>
      <c r="AA353" s="3" t="s">
        <v>89</v>
      </c>
      <c r="AB353" s="3" t="s">
        <v>90</v>
      </c>
      <c r="AC353" s="3" t="s">
        <v>248</v>
      </c>
      <c r="AD353" s="3"/>
      <c r="AE353" s="3"/>
      <c r="AF353" s="3" t="s">
        <v>353</v>
      </c>
      <c r="AG353" s="3" t="s">
        <v>1297</v>
      </c>
      <c r="AH353" s="3" t="s">
        <v>80</v>
      </c>
      <c r="AI353" s="2" t="s">
        <v>1298</v>
      </c>
      <c r="AJ353" s="3" t="s">
        <v>1299</v>
      </c>
      <c r="AK353" s="3"/>
      <c r="AL353" s="3"/>
      <c r="AM353" s="4"/>
      <c r="AN353" s="6">
        <v>0.02</v>
      </c>
      <c r="AO353" s="17">
        <f t="shared" si="46"/>
        <v>3.0827115214367019E-2</v>
      </c>
      <c r="AP353" s="6"/>
      <c r="AQ353" s="3" t="s">
        <v>83</v>
      </c>
      <c r="AU353" s="21">
        <f t="shared" si="41"/>
        <v>20</v>
      </c>
      <c r="AV353" s="21">
        <f t="shared" si="42"/>
        <v>30.827115214367019</v>
      </c>
      <c r="AX353" s="24">
        <f t="shared" si="43"/>
        <v>25302.399999999998</v>
      </c>
      <c r="AY353" s="24">
        <f t="shared" si="44"/>
        <v>39000</v>
      </c>
    </row>
    <row r="354" spans="1:51" x14ac:dyDescent="0.6">
      <c r="A354" s="2" t="s">
        <v>1334</v>
      </c>
      <c r="B354" s="2" t="s">
        <v>45</v>
      </c>
      <c r="C354" s="3"/>
      <c r="D354" s="3"/>
      <c r="E354" s="3" t="s">
        <v>1272</v>
      </c>
      <c r="F354" s="3" t="s">
        <v>1335</v>
      </c>
      <c r="G354" s="2" t="s">
        <v>829</v>
      </c>
      <c r="H354" s="3" t="s">
        <v>830</v>
      </c>
      <c r="I354" s="3" t="s">
        <v>50</v>
      </c>
      <c r="J354" s="3" t="s">
        <v>109</v>
      </c>
      <c r="K354" s="2" t="s">
        <v>110</v>
      </c>
      <c r="L354" s="2" t="s">
        <v>110</v>
      </c>
      <c r="M354" s="2" t="s">
        <v>674</v>
      </c>
      <c r="N354" s="3" t="s">
        <v>675</v>
      </c>
      <c r="O354" s="3" t="s">
        <v>676</v>
      </c>
      <c r="P354" s="3" t="s">
        <v>677</v>
      </c>
      <c r="Q354" s="4">
        <v>6000</v>
      </c>
      <c r="R354" s="11" t="s">
        <v>56</v>
      </c>
      <c r="S354" s="5">
        <v>1277.3499999999999</v>
      </c>
      <c r="T354" s="6">
        <v>4.8000000000000001E-2</v>
      </c>
      <c r="U354" s="5">
        <v>288</v>
      </c>
      <c r="V354" s="4">
        <v>367877</v>
      </c>
      <c r="W354" s="4"/>
      <c r="X354" s="3" t="s">
        <v>115</v>
      </c>
      <c r="Y354" s="3" t="s">
        <v>678</v>
      </c>
      <c r="Z354" s="3" t="s">
        <v>88</v>
      </c>
      <c r="AA354" s="3" t="s">
        <v>351</v>
      </c>
      <c r="AB354" s="3" t="s">
        <v>272</v>
      </c>
      <c r="AC354" s="3" t="s">
        <v>58</v>
      </c>
      <c r="AD354" s="3"/>
      <c r="AE354" s="3"/>
      <c r="AF354" s="3" t="s">
        <v>119</v>
      </c>
      <c r="AG354" s="3" t="s">
        <v>1336</v>
      </c>
      <c r="AH354" s="3" t="s">
        <v>80</v>
      </c>
      <c r="AI354" s="2" t="s">
        <v>1273</v>
      </c>
      <c r="AJ354" s="3" t="s">
        <v>1274</v>
      </c>
      <c r="AK354" s="3"/>
      <c r="AL354" s="3"/>
      <c r="AM354" s="4"/>
      <c r="AN354" s="6">
        <v>1.4E-2</v>
      </c>
      <c r="AO354" s="6">
        <f>T354</f>
        <v>4.8000000000000001E-2</v>
      </c>
      <c r="AP354" s="6"/>
      <c r="AQ354" s="3" t="s">
        <v>83</v>
      </c>
      <c r="AU354" s="21">
        <f t="shared" si="41"/>
        <v>84</v>
      </c>
      <c r="AV354" s="21">
        <f t="shared" si="42"/>
        <v>288</v>
      </c>
      <c r="AX354" s="24">
        <f t="shared" si="43"/>
        <v>106270.07999999999</v>
      </c>
      <c r="AY354" s="24">
        <f t="shared" si="44"/>
        <v>364354.55999999994</v>
      </c>
    </row>
    <row r="355" spans="1:51" x14ac:dyDescent="0.6">
      <c r="A355" s="2" t="s">
        <v>1337</v>
      </c>
      <c r="B355" s="2" t="s">
        <v>239</v>
      </c>
      <c r="C355" s="3"/>
      <c r="D355" s="3"/>
      <c r="E355" s="3" t="s">
        <v>472</v>
      </c>
      <c r="F355" s="3" t="s">
        <v>1338</v>
      </c>
      <c r="G355" s="2" t="s">
        <v>459</v>
      </c>
      <c r="H355" s="3" t="s">
        <v>460</v>
      </c>
      <c r="I355" s="3" t="s">
        <v>50</v>
      </c>
      <c r="J355" s="3" t="s">
        <v>161</v>
      </c>
      <c r="K355" s="2" t="s">
        <v>461</v>
      </c>
      <c r="L355" s="2" t="s">
        <v>461</v>
      </c>
      <c r="M355" s="2" t="s">
        <v>473</v>
      </c>
      <c r="N355" s="3" t="s">
        <v>474</v>
      </c>
      <c r="O355" s="3"/>
      <c r="P355" s="3" t="s">
        <v>475</v>
      </c>
      <c r="Q355" s="4">
        <v>60000</v>
      </c>
      <c r="R355" s="11"/>
      <c r="S355" s="5">
        <v>0</v>
      </c>
      <c r="T355" s="6">
        <v>31</v>
      </c>
      <c r="U355" s="5">
        <v>0</v>
      </c>
      <c r="V355" s="14">
        <v>1860000</v>
      </c>
      <c r="W355" s="4">
        <v>186000</v>
      </c>
      <c r="X355" s="3" t="s">
        <v>115</v>
      </c>
      <c r="Y355" s="3" t="s">
        <v>465</v>
      </c>
      <c r="Z355" s="3" t="s">
        <v>88</v>
      </c>
      <c r="AA355" s="3" t="s">
        <v>89</v>
      </c>
      <c r="AB355" s="3" t="s">
        <v>90</v>
      </c>
      <c r="AC355" s="3" t="s">
        <v>248</v>
      </c>
      <c r="AD355" s="3"/>
      <c r="AE355" s="3" t="s">
        <v>1339</v>
      </c>
      <c r="AF355" s="3" t="s">
        <v>1340</v>
      </c>
      <c r="AG355" s="3" t="s">
        <v>1341</v>
      </c>
      <c r="AH355" s="3" t="s">
        <v>80</v>
      </c>
      <c r="AI355" s="2" t="s">
        <v>477</v>
      </c>
      <c r="AJ355" s="3" t="s">
        <v>478</v>
      </c>
      <c r="AK355" s="3"/>
      <c r="AL355" s="3"/>
      <c r="AM355" s="4"/>
      <c r="AN355" s="6">
        <v>0.02</v>
      </c>
      <c r="AO355" s="17">
        <f t="shared" ref="AO355:AO357" si="47">T355/$AR$1</f>
        <v>2.4503604401163528E-2</v>
      </c>
      <c r="AP355" s="6"/>
      <c r="AQ355" s="3" t="s">
        <v>83</v>
      </c>
      <c r="AU355" s="21">
        <f t="shared" si="41"/>
        <v>1200</v>
      </c>
      <c r="AV355" s="21">
        <f t="shared" si="42"/>
        <v>1470.2162640698116</v>
      </c>
      <c r="AX355" s="24">
        <f t="shared" si="43"/>
        <v>1518143.9999999998</v>
      </c>
      <c r="AY355" s="24">
        <f t="shared" si="44"/>
        <v>1859999.9999999998</v>
      </c>
    </row>
    <row r="356" spans="1:51" x14ac:dyDescent="0.6">
      <c r="A356" s="2" t="s">
        <v>1342</v>
      </c>
      <c r="B356" s="2" t="s">
        <v>239</v>
      </c>
      <c r="C356" s="3"/>
      <c r="D356" s="3"/>
      <c r="E356" s="3" t="s">
        <v>1343</v>
      </c>
      <c r="F356" s="3" t="s">
        <v>1344</v>
      </c>
      <c r="G356" s="2" t="s">
        <v>513</v>
      </c>
      <c r="H356" s="3" t="s">
        <v>514</v>
      </c>
      <c r="I356" s="3" t="s">
        <v>50</v>
      </c>
      <c r="J356" s="3" t="s">
        <v>515</v>
      </c>
      <c r="K356" s="2" t="s">
        <v>110</v>
      </c>
      <c r="L356" s="2" t="s">
        <v>110</v>
      </c>
      <c r="M356" s="2" t="s">
        <v>1097</v>
      </c>
      <c r="N356" s="3" t="s">
        <v>1098</v>
      </c>
      <c r="O356" s="3" t="s">
        <v>1099</v>
      </c>
      <c r="P356" s="3" t="s">
        <v>1100</v>
      </c>
      <c r="Q356" s="4">
        <v>8000</v>
      </c>
      <c r="R356" s="11"/>
      <c r="S356" s="5">
        <v>0</v>
      </c>
      <c r="T356" s="6">
        <v>72</v>
      </c>
      <c r="U356" s="5">
        <v>0</v>
      </c>
      <c r="V356" s="14">
        <v>576000</v>
      </c>
      <c r="W356" s="4">
        <v>57600</v>
      </c>
      <c r="X356" s="3" t="s">
        <v>115</v>
      </c>
      <c r="Y356" s="3" t="s">
        <v>514</v>
      </c>
      <c r="Z356" s="3" t="s">
        <v>88</v>
      </c>
      <c r="AA356" s="3" t="s">
        <v>117</v>
      </c>
      <c r="AB356" s="3" t="s">
        <v>143</v>
      </c>
      <c r="AC356" s="3" t="s">
        <v>248</v>
      </c>
      <c r="AD356" s="3"/>
      <c r="AE356" s="3"/>
      <c r="AF356" s="3" t="s">
        <v>119</v>
      </c>
      <c r="AG356" s="3" t="s">
        <v>1345</v>
      </c>
      <c r="AH356" s="3" t="s">
        <v>80</v>
      </c>
      <c r="AI356" s="2" t="s">
        <v>1346</v>
      </c>
      <c r="AJ356" s="3" t="s">
        <v>1347</v>
      </c>
      <c r="AK356" s="3"/>
      <c r="AL356" s="3"/>
      <c r="AM356" s="4"/>
      <c r="AN356" s="6">
        <v>0.05</v>
      </c>
      <c r="AO356" s="17">
        <f t="shared" si="47"/>
        <v>5.6911597318831421E-2</v>
      </c>
      <c r="AP356" s="6"/>
      <c r="AQ356" s="3" t="s">
        <v>123</v>
      </c>
      <c r="AU356" s="21">
        <f t="shared" si="41"/>
        <v>400</v>
      </c>
      <c r="AV356" s="21">
        <f t="shared" si="42"/>
        <v>455.29277855065135</v>
      </c>
      <c r="AX356" s="24">
        <f t="shared" si="43"/>
        <v>506047.99999999994</v>
      </c>
      <c r="AY356" s="24">
        <f t="shared" si="44"/>
        <v>576000</v>
      </c>
    </row>
    <row r="357" spans="1:51" x14ac:dyDescent="0.6">
      <c r="A357" s="2" t="s">
        <v>1342</v>
      </c>
      <c r="B357" s="2" t="s">
        <v>239</v>
      </c>
      <c r="C357" s="3"/>
      <c r="D357" s="3"/>
      <c r="E357" s="3" t="s">
        <v>1343</v>
      </c>
      <c r="F357" s="3" t="s">
        <v>1344</v>
      </c>
      <c r="G357" s="2" t="s">
        <v>513</v>
      </c>
      <c r="H357" s="3" t="s">
        <v>514</v>
      </c>
      <c r="I357" s="3" t="s">
        <v>50</v>
      </c>
      <c r="J357" s="3" t="s">
        <v>515</v>
      </c>
      <c r="K357" s="2" t="s">
        <v>110</v>
      </c>
      <c r="L357" s="2" t="s">
        <v>110</v>
      </c>
      <c r="M357" s="2" t="s">
        <v>1348</v>
      </c>
      <c r="N357" s="3" t="s">
        <v>1349</v>
      </c>
      <c r="O357" s="3"/>
      <c r="P357" s="3" t="s">
        <v>518</v>
      </c>
      <c r="Q357" s="4">
        <v>4800</v>
      </c>
      <c r="R357" s="11"/>
      <c r="S357" s="5">
        <v>0</v>
      </c>
      <c r="T357" s="6">
        <v>105</v>
      </c>
      <c r="U357" s="5">
        <v>0</v>
      </c>
      <c r="V357" s="14">
        <v>504000</v>
      </c>
      <c r="W357" s="4">
        <v>50400</v>
      </c>
      <c r="X357" s="3" t="s">
        <v>115</v>
      </c>
      <c r="Y357" s="3" t="s">
        <v>514</v>
      </c>
      <c r="Z357" s="3" t="s">
        <v>74</v>
      </c>
      <c r="AA357" s="3" t="s">
        <v>75</v>
      </c>
      <c r="AB357" s="3" t="s">
        <v>519</v>
      </c>
      <c r="AC357" s="3" t="s">
        <v>248</v>
      </c>
      <c r="AD357" s="3"/>
      <c r="AE357" s="3"/>
      <c r="AF357" s="3" t="s">
        <v>119</v>
      </c>
      <c r="AG357" s="3" t="s">
        <v>1345</v>
      </c>
      <c r="AH357" s="3" t="s">
        <v>80</v>
      </c>
      <c r="AI357" s="2" t="s">
        <v>1346</v>
      </c>
      <c r="AJ357" s="3" t="s">
        <v>1347</v>
      </c>
      <c r="AK357" s="3"/>
      <c r="AL357" s="3"/>
      <c r="AM357" s="4"/>
      <c r="AN357" s="6">
        <v>6.1760000000000002E-2</v>
      </c>
      <c r="AO357" s="17">
        <f t="shared" si="47"/>
        <v>8.2996079423295815E-2</v>
      </c>
      <c r="AP357" s="6"/>
      <c r="AQ357" s="3" t="s">
        <v>83</v>
      </c>
      <c r="AU357" s="21">
        <f t="shared" si="41"/>
        <v>296.44800000000004</v>
      </c>
      <c r="AV357" s="21">
        <f t="shared" si="42"/>
        <v>398.38118123181994</v>
      </c>
      <c r="AX357" s="24">
        <f t="shared" si="43"/>
        <v>375042.29376000003</v>
      </c>
      <c r="AY357" s="24">
        <f t="shared" si="44"/>
        <v>504000</v>
      </c>
    </row>
    <row r="358" spans="1:51" x14ac:dyDescent="0.6">
      <c r="A358" s="2" t="s">
        <v>1350</v>
      </c>
      <c r="B358" s="2" t="s">
        <v>45</v>
      </c>
      <c r="C358" s="3"/>
      <c r="D358" s="3"/>
      <c r="E358" s="3" t="s">
        <v>1218</v>
      </c>
      <c r="F358" s="3" t="s">
        <v>1351</v>
      </c>
      <c r="G358" s="2" t="s">
        <v>224</v>
      </c>
      <c r="H358" s="3" t="s">
        <v>225</v>
      </c>
      <c r="I358" s="3" t="s">
        <v>50</v>
      </c>
      <c r="J358" s="3" t="s">
        <v>161</v>
      </c>
      <c r="K358" s="2" t="s">
        <v>110</v>
      </c>
      <c r="L358" s="2" t="s">
        <v>110</v>
      </c>
      <c r="M358" s="2" t="s">
        <v>870</v>
      </c>
      <c r="N358" s="3" t="s">
        <v>871</v>
      </c>
      <c r="O358" s="3" t="s">
        <v>872</v>
      </c>
      <c r="P358" s="3" t="s">
        <v>873</v>
      </c>
      <c r="Q358" s="4">
        <v>2400</v>
      </c>
      <c r="R358" s="11" t="s">
        <v>56</v>
      </c>
      <c r="S358" s="5">
        <v>1251.2</v>
      </c>
      <c r="T358" s="6">
        <v>0.109</v>
      </c>
      <c r="U358" s="5">
        <v>261.60000000000002</v>
      </c>
      <c r="V358" s="4">
        <v>327314</v>
      </c>
      <c r="W358" s="4"/>
      <c r="X358" s="3" t="s">
        <v>115</v>
      </c>
      <c r="Y358" s="3" t="s">
        <v>225</v>
      </c>
      <c r="Z358" s="3" t="s">
        <v>74</v>
      </c>
      <c r="AA358" s="3" t="s">
        <v>75</v>
      </c>
      <c r="AB358" s="3" t="s">
        <v>331</v>
      </c>
      <c r="AC358" s="3" t="s">
        <v>58</v>
      </c>
      <c r="AD358" s="3" t="s">
        <v>1352</v>
      </c>
      <c r="AE358" s="3"/>
      <c r="AF358" s="3" t="s">
        <v>119</v>
      </c>
      <c r="AG358" s="3" t="s">
        <v>1353</v>
      </c>
      <c r="AH358" s="3" t="s">
        <v>80</v>
      </c>
      <c r="AI358" s="2" t="s">
        <v>1219</v>
      </c>
      <c r="AJ358" s="3" t="s">
        <v>1220</v>
      </c>
      <c r="AK358" s="3"/>
      <c r="AL358" s="3"/>
      <c r="AM358" s="4"/>
      <c r="AN358" s="6">
        <v>8.4000000000000005E-2</v>
      </c>
      <c r="AO358" s="6">
        <f t="shared" ref="AO358:AO373" si="48">T358</f>
        <v>0.109</v>
      </c>
      <c r="AP358" s="6"/>
      <c r="AQ358" s="3" t="s">
        <v>83</v>
      </c>
      <c r="AU358" s="21">
        <f t="shared" si="41"/>
        <v>201.60000000000002</v>
      </c>
      <c r="AV358" s="21">
        <f t="shared" si="42"/>
        <v>261.60000000000002</v>
      </c>
      <c r="AX358" s="24">
        <f t="shared" si="43"/>
        <v>255048.19200000001</v>
      </c>
      <c r="AY358" s="24">
        <f t="shared" si="44"/>
        <v>330955.39199999999</v>
      </c>
    </row>
    <row r="359" spans="1:51" x14ac:dyDescent="0.6">
      <c r="A359" s="2" t="s">
        <v>1354</v>
      </c>
      <c r="B359" s="2" t="s">
        <v>45</v>
      </c>
      <c r="C359" s="3"/>
      <c r="D359" s="3"/>
      <c r="E359" s="3" t="s">
        <v>1355</v>
      </c>
      <c r="F359" s="3" t="s">
        <v>1356</v>
      </c>
      <c r="G359" s="2" t="s">
        <v>242</v>
      </c>
      <c r="H359" s="3" t="s">
        <v>243</v>
      </c>
      <c r="I359" s="3" t="s">
        <v>50</v>
      </c>
      <c r="J359" s="3" t="s">
        <v>161</v>
      </c>
      <c r="K359" s="2" t="s">
        <v>347</v>
      </c>
      <c r="L359" s="2" t="s">
        <v>244</v>
      </c>
      <c r="M359" s="2" t="s">
        <v>435</v>
      </c>
      <c r="N359" s="3" t="s">
        <v>436</v>
      </c>
      <c r="O359" s="3" t="s">
        <v>437</v>
      </c>
      <c r="P359" s="3" t="s">
        <v>243</v>
      </c>
      <c r="Q359" s="4">
        <v>3402</v>
      </c>
      <c r="R359" s="11" t="s">
        <v>56</v>
      </c>
      <c r="S359" s="5">
        <v>1257.0999999999999</v>
      </c>
      <c r="T359" s="6">
        <v>0.93</v>
      </c>
      <c r="U359" s="5">
        <v>3163.86</v>
      </c>
      <c r="V359" s="4">
        <v>3977288</v>
      </c>
      <c r="W359" s="4"/>
      <c r="X359" s="3" t="s">
        <v>115</v>
      </c>
      <c r="Y359" s="3" t="s">
        <v>243</v>
      </c>
      <c r="Z359" s="3" t="s">
        <v>429</v>
      </c>
      <c r="AA359" s="3" t="s">
        <v>430</v>
      </c>
      <c r="AB359" s="3" t="s">
        <v>431</v>
      </c>
      <c r="AC359" s="3" t="s">
        <v>58</v>
      </c>
      <c r="AD359" s="3"/>
      <c r="AE359" s="3"/>
      <c r="AF359" s="3" t="s">
        <v>353</v>
      </c>
      <c r="AG359" s="3" t="s">
        <v>1357</v>
      </c>
      <c r="AH359" s="3" t="s">
        <v>80</v>
      </c>
      <c r="AI359" s="2" t="s">
        <v>1358</v>
      </c>
      <c r="AJ359" s="3" t="s">
        <v>1359</v>
      </c>
      <c r="AK359" s="3"/>
      <c r="AL359" s="3"/>
      <c r="AM359" s="4"/>
      <c r="AN359" s="6">
        <v>0.79049999999999998</v>
      </c>
      <c r="AO359" s="6">
        <f t="shared" si="48"/>
        <v>0.93</v>
      </c>
      <c r="AP359" s="6"/>
      <c r="AQ359" s="3" t="s">
        <v>123</v>
      </c>
      <c r="AU359" s="21">
        <f t="shared" si="41"/>
        <v>2689.2809999999999</v>
      </c>
      <c r="AV359" s="21">
        <f t="shared" si="42"/>
        <v>3163.86</v>
      </c>
      <c r="AX359" s="24">
        <f t="shared" si="43"/>
        <v>3402263.1787199997</v>
      </c>
      <c r="AY359" s="24">
        <f t="shared" si="44"/>
        <v>4002662.5631999997</v>
      </c>
    </row>
    <row r="360" spans="1:51" x14ac:dyDescent="0.6">
      <c r="A360" s="2" t="s">
        <v>1354</v>
      </c>
      <c r="B360" s="2" t="s">
        <v>45</v>
      </c>
      <c r="C360" s="3"/>
      <c r="D360" s="3"/>
      <c r="E360" s="3" t="s">
        <v>1360</v>
      </c>
      <c r="F360" s="3" t="s">
        <v>1356</v>
      </c>
      <c r="G360" s="2" t="s">
        <v>242</v>
      </c>
      <c r="H360" s="3" t="s">
        <v>243</v>
      </c>
      <c r="I360" s="3" t="s">
        <v>50</v>
      </c>
      <c r="J360" s="3" t="s">
        <v>161</v>
      </c>
      <c r="K360" s="2" t="s">
        <v>347</v>
      </c>
      <c r="L360" s="2" t="s">
        <v>244</v>
      </c>
      <c r="M360" s="2" t="s">
        <v>361</v>
      </c>
      <c r="N360" s="3" t="s">
        <v>362</v>
      </c>
      <c r="O360" s="3" t="s">
        <v>363</v>
      </c>
      <c r="P360" s="3" t="s">
        <v>364</v>
      </c>
      <c r="Q360" s="4">
        <v>4000</v>
      </c>
      <c r="R360" s="11" t="s">
        <v>56</v>
      </c>
      <c r="S360" s="5">
        <v>1257.0999999999999</v>
      </c>
      <c r="T360" s="6">
        <v>0.06</v>
      </c>
      <c r="U360" s="5">
        <v>240</v>
      </c>
      <c r="V360" s="4">
        <v>301704</v>
      </c>
      <c r="W360" s="4"/>
      <c r="X360" s="3" t="s">
        <v>115</v>
      </c>
      <c r="Y360" s="3" t="s">
        <v>243</v>
      </c>
      <c r="Z360" s="3" t="s">
        <v>74</v>
      </c>
      <c r="AA360" s="3" t="s">
        <v>75</v>
      </c>
      <c r="AB360" s="3" t="s">
        <v>365</v>
      </c>
      <c r="AC360" s="3" t="s">
        <v>58</v>
      </c>
      <c r="AD360" s="3"/>
      <c r="AE360" s="3" t="s">
        <v>192</v>
      </c>
      <c r="AF360" s="3" t="s">
        <v>353</v>
      </c>
      <c r="AG360" s="3" t="s">
        <v>1357</v>
      </c>
      <c r="AH360" s="3" t="s">
        <v>80</v>
      </c>
      <c r="AI360" s="2" t="s">
        <v>1361</v>
      </c>
      <c r="AJ360" s="3" t="s">
        <v>1362</v>
      </c>
      <c r="AK360" s="3"/>
      <c r="AL360" s="3"/>
      <c r="AM360" s="4"/>
      <c r="AN360" s="6">
        <v>4.4999999999999998E-2</v>
      </c>
      <c r="AO360" s="6">
        <f t="shared" si="48"/>
        <v>0.06</v>
      </c>
      <c r="AP360" s="6"/>
      <c r="AQ360" s="3" t="s">
        <v>83</v>
      </c>
      <c r="AU360" s="21">
        <f t="shared" si="41"/>
        <v>180</v>
      </c>
      <c r="AV360" s="21">
        <f t="shared" si="42"/>
        <v>240</v>
      </c>
      <c r="AX360" s="24">
        <f t="shared" si="43"/>
        <v>227721.59999999998</v>
      </c>
      <c r="AY360" s="24">
        <f t="shared" si="44"/>
        <v>303628.79999999999</v>
      </c>
    </row>
    <row r="361" spans="1:51" x14ac:dyDescent="0.6">
      <c r="A361" s="2" t="s">
        <v>1354</v>
      </c>
      <c r="B361" s="2" t="s">
        <v>45</v>
      </c>
      <c r="C361" s="3"/>
      <c r="D361" s="3"/>
      <c r="E361" s="3" t="s">
        <v>1363</v>
      </c>
      <c r="F361" s="3" t="s">
        <v>1356</v>
      </c>
      <c r="G361" s="2" t="s">
        <v>242</v>
      </c>
      <c r="H361" s="3" t="s">
        <v>243</v>
      </c>
      <c r="I361" s="3" t="s">
        <v>50</v>
      </c>
      <c r="J361" s="3" t="s">
        <v>161</v>
      </c>
      <c r="K361" s="2" t="s">
        <v>347</v>
      </c>
      <c r="L361" s="2" t="s">
        <v>244</v>
      </c>
      <c r="M361" s="2" t="s">
        <v>369</v>
      </c>
      <c r="N361" s="3" t="s">
        <v>370</v>
      </c>
      <c r="O361" s="3" t="s">
        <v>371</v>
      </c>
      <c r="P361" s="3" t="s">
        <v>372</v>
      </c>
      <c r="Q361" s="4">
        <v>1200</v>
      </c>
      <c r="R361" s="11" t="s">
        <v>56</v>
      </c>
      <c r="S361" s="5">
        <v>1257.0999999999999</v>
      </c>
      <c r="T361" s="6">
        <v>9.1999999999999998E-2</v>
      </c>
      <c r="U361" s="5">
        <v>110.4</v>
      </c>
      <c r="V361" s="4">
        <v>138784</v>
      </c>
      <c r="W361" s="4"/>
      <c r="X361" s="3" t="s">
        <v>115</v>
      </c>
      <c r="Y361" s="3" t="s">
        <v>243</v>
      </c>
      <c r="Z361" s="3" t="s">
        <v>74</v>
      </c>
      <c r="AA361" s="3" t="s">
        <v>75</v>
      </c>
      <c r="AB361" s="3" t="s">
        <v>331</v>
      </c>
      <c r="AC361" s="3" t="s">
        <v>58</v>
      </c>
      <c r="AD361" s="3"/>
      <c r="AE361" s="3"/>
      <c r="AF361" s="3" t="s">
        <v>353</v>
      </c>
      <c r="AG361" s="3" t="s">
        <v>1357</v>
      </c>
      <c r="AH361" s="3" t="s">
        <v>80</v>
      </c>
      <c r="AI361" s="2" t="s">
        <v>1364</v>
      </c>
      <c r="AJ361" s="3" t="s">
        <v>1365</v>
      </c>
      <c r="AK361" s="3"/>
      <c r="AL361" s="3"/>
      <c r="AM361" s="4"/>
      <c r="AN361" s="6">
        <v>0.08</v>
      </c>
      <c r="AO361" s="6">
        <f t="shared" si="48"/>
        <v>9.1999999999999998E-2</v>
      </c>
      <c r="AP361" s="6"/>
      <c r="AQ361" s="3" t="s">
        <v>83</v>
      </c>
      <c r="AU361" s="21">
        <f t="shared" si="41"/>
        <v>96</v>
      </c>
      <c r="AV361" s="21">
        <f t="shared" si="42"/>
        <v>110.39999999999999</v>
      </c>
      <c r="AX361" s="24">
        <f t="shared" si="43"/>
        <v>121451.51999999999</v>
      </c>
      <c r="AY361" s="24">
        <f t="shared" si="44"/>
        <v>139669.24799999996</v>
      </c>
    </row>
    <row r="362" spans="1:51" x14ac:dyDescent="0.6">
      <c r="A362" s="2" t="s">
        <v>1354</v>
      </c>
      <c r="B362" s="2" t="s">
        <v>45</v>
      </c>
      <c r="C362" s="3"/>
      <c r="D362" s="3"/>
      <c r="E362" s="3" t="s">
        <v>1366</v>
      </c>
      <c r="F362" s="3" t="s">
        <v>1356</v>
      </c>
      <c r="G362" s="2" t="s">
        <v>242</v>
      </c>
      <c r="H362" s="3" t="s">
        <v>243</v>
      </c>
      <c r="I362" s="3" t="s">
        <v>50</v>
      </c>
      <c r="J362" s="3" t="s">
        <v>161</v>
      </c>
      <c r="K362" s="2" t="s">
        <v>347</v>
      </c>
      <c r="L362" s="2" t="s">
        <v>244</v>
      </c>
      <c r="M362" s="2" t="s">
        <v>1367</v>
      </c>
      <c r="N362" s="3" t="s">
        <v>1368</v>
      </c>
      <c r="O362" s="3" t="s">
        <v>1369</v>
      </c>
      <c r="P362" s="3" t="s">
        <v>1370</v>
      </c>
      <c r="Q362" s="4">
        <v>12000</v>
      </c>
      <c r="R362" s="11" t="s">
        <v>56</v>
      </c>
      <c r="S362" s="5">
        <v>1257.0999999999999</v>
      </c>
      <c r="T362" s="6">
        <v>6.4000000000000001E-2</v>
      </c>
      <c r="U362" s="5">
        <v>768</v>
      </c>
      <c r="V362" s="4">
        <v>965453</v>
      </c>
      <c r="W362" s="4"/>
      <c r="X362" s="3" t="s">
        <v>115</v>
      </c>
      <c r="Y362" s="3" t="s">
        <v>243</v>
      </c>
      <c r="Z362" s="3" t="s">
        <v>88</v>
      </c>
      <c r="AA362" s="3" t="s">
        <v>117</v>
      </c>
      <c r="AB362" s="3" t="s">
        <v>1088</v>
      </c>
      <c r="AC362" s="3" t="s">
        <v>58</v>
      </c>
      <c r="AD362" s="3"/>
      <c r="AE362" s="3"/>
      <c r="AF362" s="3" t="s">
        <v>353</v>
      </c>
      <c r="AG362" s="3" t="s">
        <v>1357</v>
      </c>
      <c r="AH362" s="3" t="s">
        <v>80</v>
      </c>
      <c r="AI362" s="2" t="s">
        <v>1371</v>
      </c>
      <c r="AJ362" s="3" t="s">
        <v>1372</v>
      </c>
      <c r="AK362" s="3"/>
      <c r="AL362" s="3"/>
      <c r="AM362" s="4"/>
      <c r="AN362" s="6">
        <v>6.0999999999999999E-2</v>
      </c>
      <c r="AO362" s="6">
        <f t="shared" si="48"/>
        <v>6.4000000000000001E-2</v>
      </c>
      <c r="AP362" s="6"/>
      <c r="AQ362" s="3" t="s">
        <v>123</v>
      </c>
      <c r="AU362" s="21">
        <f t="shared" si="41"/>
        <v>732</v>
      </c>
      <c r="AV362" s="21">
        <f t="shared" si="42"/>
        <v>768</v>
      </c>
      <c r="AX362" s="24">
        <f t="shared" si="43"/>
        <v>926067.84</v>
      </c>
      <c r="AY362" s="24">
        <f t="shared" si="44"/>
        <v>971612.15999999992</v>
      </c>
    </row>
    <row r="363" spans="1:51" x14ac:dyDescent="0.6">
      <c r="A363" s="2" t="s">
        <v>1354</v>
      </c>
      <c r="B363" s="2" t="s">
        <v>45</v>
      </c>
      <c r="C363" s="3"/>
      <c r="D363" s="3"/>
      <c r="E363" s="3" t="s">
        <v>1373</v>
      </c>
      <c r="F363" s="3" t="s">
        <v>1356</v>
      </c>
      <c r="G363" s="2" t="s">
        <v>242</v>
      </c>
      <c r="H363" s="3" t="s">
        <v>243</v>
      </c>
      <c r="I363" s="3" t="s">
        <v>50</v>
      </c>
      <c r="J363" s="3" t="s">
        <v>161</v>
      </c>
      <c r="K363" s="2" t="s">
        <v>347</v>
      </c>
      <c r="L363" s="2" t="s">
        <v>244</v>
      </c>
      <c r="M363" s="2" t="s">
        <v>1367</v>
      </c>
      <c r="N363" s="3" t="s">
        <v>1368</v>
      </c>
      <c r="O363" s="3" t="s">
        <v>1369</v>
      </c>
      <c r="P363" s="3" t="s">
        <v>1370</v>
      </c>
      <c r="Q363" s="4">
        <v>6000</v>
      </c>
      <c r="R363" s="11" t="s">
        <v>56</v>
      </c>
      <c r="S363" s="5">
        <v>1257.0999999999999</v>
      </c>
      <c r="T363" s="6">
        <v>6.4000000000000001E-2</v>
      </c>
      <c r="U363" s="5">
        <v>384</v>
      </c>
      <c r="V363" s="4">
        <v>482726</v>
      </c>
      <c r="W363" s="4"/>
      <c r="X363" s="3" t="s">
        <v>115</v>
      </c>
      <c r="Y363" s="3" t="s">
        <v>243</v>
      </c>
      <c r="Z363" s="3" t="s">
        <v>88</v>
      </c>
      <c r="AA363" s="3" t="s">
        <v>117</v>
      </c>
      <c r="AB363" s="3" t="s">
        <v>1088</v>
      </c>
      <c r="AC363" s="3" t="s">
        <v>58</v>
      </c>
      <c r="AD363" s="3"/>
      <c r="AE363" s="3" t="s">
        <v>192</v>
      </c>
      <c r="AF363" s="3" t="s">
        <v>353</v>
      </c>
      <c r="AG363" s="3" t="s">
        <v>1357</v>
      </c>
      <c r="AH363" s="3" t="s">
        <v>80</v>
      </c>
      <c r="AI363" s="2" t="s">
        <v>1374</v>
      </c>
      <c r="AJ363" s="3" t="s">
        <v>1375</v>
      </c>
      <c r="AK363" s="3"/>
      <c r="AL363" s="3"/>
      <c r="AM363" s="4"/>
      <c r="AN363" s="6">
        <v>6.0999999999999999E-2</v>
      </c>
      <c r="AO363" s="6">
        <f t="shared" si="48"/>
        <v>6.4000000000000001E-2</v>
      </c>
      <c r="AP363" s="6"/>
      <c r="AQ363" s="3" t="s">
        <v>123</v>
      </c>
      <c r="AU363" s="21">
        <f t="shared" si="41"/>
        <v>366</v>
      </c>
      <c r="AV363" s="21">
        <f t="shared" si="42"/>
        <v>384</v>
      </c>
      <c r="AX363" s="24">
        <f t="shared" si="43"/>
        <v>463033.92</v>
      </c>
      <c r="AY363" s="24">
        <f t="shared" si="44"/>
        <v>485806.07999999996</v>
      </c>
    </row>
    <row r="364" spans="1:51" x14ac:dyDescent="0.6">
      <c r="A364" s="2" t="s">
        <v>1354</v>
      </c>
      <c r="B364" s="2" t="s">
        <v>45</v>
      </c>
      <c r="C364" s="3"/>
      <c r="D364" s="3"/>
      <c r="E364" s="3" t="s">
        <v>1376</v>
      </c>
      <c r="F364" s="3" t="s">
        <v>1356</v>
      </c>
      <c r="G364" s="2" t="s">
        <v>242</v>
      </c>
      <c r="H364" s="3" t="s">
        <v>243</v>
      </c>
      <c r="I364" s="3" t="s">
        <v>50</v>
      </c>
      <c r="J364" s="3" t="s">
        <v>161</v>
      </c>
      <c r="K364" s="2" t="s">
        <v>347</v>
      </c>
      <c r="L364" s="2" t="s">
        <v>244</v>
      </c>
      <c r="M364" s="2" t="s">
        <v>382</v>
      </c>
      <c r="N364" s="3" t="s">
        <v>383</v>
      </c>
      <c r="O364" s="3" t="s">
        <v>384</v>
      </c>
      <c r="P364" s="3" t="s">
        <v>385</v>
      </c>
      <c r="Q364" s="4">
        <v>16000</v>
      </c>
      <c r="R364" s="11" t="s">
        <v>56</v>
      </c>
      <c r="S364" s="5">
        <v>1257.0999999999999</v>
      </c>
      <c r="T364" s="6">
        <v>0.08</v>
      </c>
      <c r="U364" s="5">
        <v>1280</v>
      </c>
      <c r="V364" s="4">
        <v>1609088</v>
      </c>
      <c r="W364" s="4"/>
      <c r="X364" s="3" t="s">
        <v>115</v>
      </c>
      <c r="Y364" s="3" t="s">
        <v>243</v>
      </c>
      <c r="Z364" s="3" t="s">
        <v>88</v>
      </c>
      <c r="AA364" s="3" t="s">
        <v>117</v>
      </c>
      <c r="AB364" s="3" t="s">
        <v>386</v>
      </c>
      <c r="AC364" s="3" t="s">
        <v>58</v>
      </c>
      <c r="AD364" s="3"/>
      <c r="AE364" s="3" t="s">
        <v>192</v>
      </c>
      <c r="AF364" s="3" t="s">
        <v>353</v>
      </c>
      <c r="AG364" s="3" t="s">
        <v>1357</v>
      </c>
      <c r="AH364" s="3" t="s">
        <v>80</v>
      </c>
      <c r="AI364" s="2" t="s">
        <v>1377</v>
      </c>
      <c r="AJ364" s="3" t="s">
        <v>1378</v>
      </c>
      <c r="AK364" s="3"/>
      <c r="AL364" s="3"/>
      <c r="AM364" s="4"/>
      <c r="AN364" s="6">
        <v>7.0000000000000007E-2</v>
      </c>
      <c r="AO364" s="6">
        <f t="shared" si="48"/>
        <v>0.08</v>
      </c>
      <c r="AP364" s="6"/>
      <c r="AQ364" s="3" t="s">
        <v>123</v>
      </c>
      <c r="AU364" s="21">
        <f t="shared" si="41"/>
        <v>1120</v>
      </c>
      <c r="AV364" s="21">
        <f t="shared" si="42"/>
        <v>1280</v>
      </c>
      <c r="AX364" s="24">
        <f t="shared" si="43"/>
        <v>1416934.3999999999</v>
      </c>
      <c r="AY364" s="24">
        <f t="shared" si="44"/>
        <v>1619353.5999999999</v>
      </c>
    </row>
    <row r="365" spans="1:51" x14ac:dyDescent="0.6">
      <c r="A365" s="2" t="s">
        <v>1354</v>
      </c>
      <c r="B365" s="2" t="s">
        <v>45</v>
      </c>
      <c r="C365" s="3"/>
      <c r="D365" s="3"/>
      <c r="E365" s="3" t="s">
        <v>1379</v>
      </c>
      <c r="F365" s="3" t="s">
        <v>1356</v>
      </c>
      <c r="G365" s="2" t="s">
        <v>242</v>
      </c>
      <c r="H365" s="3" t="s">
        <v>243</v>
      </c>
      <c r="I365" s="3" t="s">
        <v>50</v>
      </c>
      <c r="J365" s="3" t="s">
        <v>161</v>
      </c>
      <c r="K365" s="2" t="s">
        <v>347</v>
      </c>
      <c r="L365" s="2" t="s">
        <v>244</v>
      </c>
      <c r="M365" s="2" t="s">
        <v>382</v>
      </c>
      <c r="N365" s="3" t="s">
        <v>383</v>
      </c>
      <c r="O365" s="3" t="s">
        <v>384</v>
      </c>
      <c r="P365" s="3" t="s">
        <v>385</v>
      </c>
      <c r="Q365" s="4">
        <v>16000</v>
      </c>
      <c r="R365" s="11" t="s">
        <v>56</v>
      </c>
      <c r="S365" s="5">
        <v>1257.0999999999999</v>
      </c>
      <c r="T365" s="6">
        <v>0.08</v>
      </c>
      <c r="U365" s="5">
        <v>1280</v>
      </c>
      <c r="V365" s="4">
        <v>1609088</v>
      </c>
      <c r="W365" s="4"/>
      <c r="X365" s="3" t="s">
        <v>115</v>
      </c>
      <c r="Y365" s="3" t="s">
        <v>243</v>
      </c>
      <c r="Z365" s="3" t="s">
        <v>88</v>
      </c>
      <c r="AA365" s="3" t="s">
        <v>117</v>
      </c>
      <c r="AB365" s="3" t="s">
        <v>386</v>
      </c>
      <c r="AC365" s="3" t="s">
        <v>58</v>
      </c>
      <c r="AD365" s="3"/>
      <c r="AE365" s="3" t="s">
        <v>192</v>
      </c>
      <c r="AF365" s="3" t="s">
        <v>353</v>
      </c>
      <c r="AG365" s="3" t="s">
        <v>1357</v>
      </c>
      <c r="AH365" s="3" t="s">
        <v>80</v>
      </c>
      <c r="AI365" s="2" t="s">
        <v>1380</v>
      </c>
      <c r="AJ365" s="3" t="s">
        <v>1381</v>
      </c>
      <c r="AK365" s="3"/>
      <c r="AL365" s="3"/>
      <c r="AM365" s="4"/>
      <c r="AN365" s="6">
        <v>7.0000000000000007E-2</v>
      </c>
      <c r="AO365" s="6">
        <f t="shared" si="48"/>
        <v>0.08</v>
      </c>
      <c r="AP365" s="6"/>
      <c r="AQ365" s="3" t="s">
        <v>123</v>
      </c>
      <c r="AU365" s="21">
        <f t="shared" si="41"/>
        <v>1120</v>
      </c>
      <c r="AV365" s="21">
        <f t="shared" si="42"/>
        <v>1280</v>
      </c>
      <c r="AX365" s="24">
        <f t="shared" si="43"/>
        <v>1416934.3999999999</v>
      </c>
      <c r="AY365" s="24">
        <f t="shared" si="44"/>
        <v>1619353.5999999999</v>
      </c>
    </row>
    <row r="366" spans="1:51" x14ac:dyDescent="0.6">
      <c r="A366" s="2" t="s">
        <v>1354</v>
      </c>
      <c r="B366" s="2" t="s">
        <v>45</v>
      </c>
      <c r="C366" s="3"/>
      <c r="D366" s="3"/>
      <c r="E366" s="3" t="s">
        <v>952</v>
      </c>
      <c r="F366" s="3" t="s">
        <v>1356</v>
      </c>
      <c r="G366" s="2" t="s">
        <v>242</v>
      </c>
      <c r="H366" s="3" t="s">
        <v>243</v>
      </c>
      <c r="I366" s="3" t="s">
        <v>50</v>
      </c>
      <c r="J366" s="3" t="s">
        <v>161</v>
      </c>
      <c r="K366" s="2" t="s">
        <v>347</v>
      </c>
      <c r="L366" s="2" t="s">
        <v>244</v>
      </c>
      <c r="M366" s="2" t="s">
        <v>393</v>
      </c>
      <c r="N366" s="3" t="s">
        <v>394</v>
      </c>
      <c r="O366" s="3" t="s">
        <v>395</v>
      </c>
      <c r="P366" s="3" t="s">
        <v>396</v>
      </c>
      <c r="Q366" s="4">
        <v>30000</v>
      </c>
      <c r="R366" s="11" t="s">
        <v>56</v>
      </c>
      <c r="S366" s="5">
        <v>1257.0999999999999</v>
      </c>
      <c r="T366" s="6">
        <v>2.8000000000000001E-2</v>
      </c>
      <c r="U366" s="5">
        <v>840</v>
      </c>
      <c r="V366" s="4">
        <v>1055964</v>
      </c>
      <c r="W366" s="4"/>
      <c r="X366" s="3" t="s">
        <v>115</v>
      </c>
      <c r="Y366" s="3" t="s">
        <v>243</v>
      </c>
      <c r="Z366" s="3" t="s">
        <v>88</v>
      </c>
      <c r="AA366" s="3" t="s">
        <v>117</v>
      </c>
      <c r="AB366" s="3" t="s">
        <v>90</v>
      </c>
      <c r="AC366" s="3" t="s">
        <v>58</v>
      </c>
      <c r="AD366" s="3"/>
      <c r="AE366" s="3"/>
      <c r="AF366" s="3" t="s">
        <v>353</v>
      </c>
      <c r="AG366" s="3" t="s">
        <v>1357</v>
      </c>
      <c r="AH366" s="3" t="s">
        <v>80</v>
      </c>
      <c r="AI366" s="2" t="s">
        <v>953</v>
      </c>
      <c r="AJ366" s="3" t="s">
        <v>954</v>
      </c>
      <c r="AK366" s="3"/>
      <c r="AL366" s="3"/>
      <c r="AM366" s="4"/>
      <c r="AN366" s="6">
        <v>1.7999999999999999E-2</v>
      </c>
      <c r="AO366" s="6">
        <f t="shared" si="48"/>
        <v>2.8000000000000001E-2</v>
      </c>
      <c r="AP366" s="6"/>
      <c r="AQ366" s="3" t="s">
        <v>83</v>
      </c>
      <c r="AU366" s="21">
        <f t="shared" si="41"/>
        <v>540</v>
      </c>
      <c r="AV366" s="21">
        <f t="shared" si="42"/>
        <v>840</v>
      </c>
      <c r="AX366" s="24">
        <f t="shared" si="43"/>
        <v>683164.79999999993</v>
      </c>
      <c r="AY366" s="24">
        <f t="shared" si="44"/>
        <v>1062700.7999999998</v>
      </c>
    </row>
    <row r="367" spans="1:51" x14ac:dyDescent="0.6">
      <c r="A367" s="2" t="s">
        <v>1354</v>
      </c>
      <c r="B367" s="2" t="s">
        <v>45</v>
      </c>
      <c r="C367" s="3"/>
      <c r="D367" s="3"/>
      <c r="E367" s="3" t="s">
        <v>1176</v>
      </c>
      <c r="F367" s="3" t="s">
        <v>1356</v>
      </c>
      <c r="G367" s="2" t="s">
        <v>242</v>
      </c>
      <c r="H367" s="3" t="s">
        <v>243</v>
      </c>
      <c r="I367" s="3" t="s">
        <v>50</v>
      </c>
      <c r="J367" s="3" t="s">
        <v>161</v>
      </c>
      <c r="K367" s="2" t="s">
        <v>347</v>
      </c>
      <c r="L367" s="2" t="s">
        <v>244</v>
      </c>
      <c r="M367" s="2" t="s">
        <v>287</v>
      </c>
      <c r="N367" s="3" t="s">
        <v>288</v>
      </c>
      <c r="O367" s="3" t="s">
        <v>289</v>
      </c>
      <c r="P367" s="3" t="s">
        <v>290</v>
      </c>
      <c r="Q367" s="4">
        <v>60000</v>
      </c>
      <c r="R367" s="11" t="s">
        <v>56</v>
      </c>
      <c r="S367" s="5">
        <v>1257.0999999999999</v>
      </c>
      <c r="T367" s="6">
        <v>3.5889999999999998E-2</v>
      </c>
      <c r="U367" s="5">
        <v>2153.4</v>
      </c>
      <c r="V367" s="4">
        <v>2707039</v>
      </c>
      <c r="W367" s="4"/>
      <c r="X367" s="3" t="s">
        <v>115</v>
      </c>
      <c r="Y367" s="3" t="s">
        <v>243</v>
      </c>
      <c r="Z367" s="3" t="s">
        <v>88</v>
      </c>
      <c r="AA367" s="3" t="s">
        <v>117</v>
      </c>
      <c r="AB367" s="3" t="s">
        <v>90</v>
      </c>
      <c r="AC367" s="3" t="s">
        <v>58</v>
      </c>
      <c r="AD367" s="3"/>
      <c r="AE367" s="3" t="s">
        <v>192</v>
      </c>
      <c r="AF367" s="3" t="s">
        <v>353</v>
      </c>
      <c r="AG367" s="3" t="s">
        <v>1357</v>
      </c>
      <c r="AH367" s="3" t="s">
        <v>80</v>
      </c>
      <c r="AI367" s="2" t="s">
        <v>1177</v>
      </c>
      <c r="AJ367" s="3" t="s">
        <v>1178</v>
      </c>
      <c r="AK367" s="3"/>
      <c r="AL367" s="3"/>
      <c r="AM367" s="4"/>
      <c r="AN367" s="6">
        <v>1.7999999999999999E-2</v>
      </c>
      <c r="AO367" s="6">
        <f t="shared" si="48"/>
        <v>3.5889999999999998E-2</v>
      </c>
      <c r="AP367" s="6"/>
      <c r="AQ367" s="3" t="s">
        <v>83</v>
      </c>
      <c r="AU367" s="21">
        <f t="shared" si="41"/>
        <v>1080</v>
      </c>
      <c r="AV367" s="21">
        <f t="shared" si="42"/>
        <v>2153.4</v>
      </c>
      <c r="AX367" s="24">
        <f t="shared" si="43"/>
        <v>1366329.5999999999</v>
      </c>
      <c r="AY367" s="24">
        <f t="shared" si="44"/>
        <v>2724309.4079999998</v>
      </c>
    </row>
    <row r="368" spans="1:51" x14ac:dyDescent="0.6">
      <c r="A368" s="2" t="s">
        <v>1354</v>
      </c>
      <c r="B368" s="2" t="s">
        <v>45</v>
      </c>
      <c r="C368" s="3"/>
      <c r="D368" s="3"/>
      <c r="E368" s="3" t="s">
        <v>1382</v>
      </c>
      <c r="F368" s="3" t="s">
        <v>1356</v>
      </c>
      <c r="G368" s="2" t="s">
        <v>242</v>
      </c>
      <c r="H368" s="3" t="s">
        <v>243</v>
      </c>
      <c r="I368" s="3" t="s">
        <v>50</v>
      </c>
      <c r="J368" s="3" t="s">
        <v>161</v>
      </c>
      <c r="K368" s="2" t="s">
        <v>347</v>
      </c>
      <c r="L368" s="2" t="s">
        <v>244</v>
      </c>
      <c r="M368" s="2" t="s">
        <v>1198</v>
      </c>
      <c r="N368" s="3" t="s">
        <v>1199</v>
      </c>
      <c r="O368" s="3" t="s">
        <v>1200</v>
      </c>
      <c r="P368" s="3" t="s">
        <v>243</v>
      </c>
      <c r="Q368" s="4">
        <v>2916</v>
      </c>
      <c r="R368" s="11" t="s">
        <v>56</v>
      </c>
      <c r="S368" s="5">
        <v>1257.0999999999999</v>
      </c>
      <c r="T368" s="6">
        <v>0.63</v>
      </c>
      <c r="U368" s="5">
        <v>1837.08</v>
      </c>
      <c r="V368" s="4">
        <v>2309393</v>
      </c>
      <c r="W368" s="4"/>
      <c r="X368" s="3" t="s">
        <v>115</v>
      </c>
      <c r="Y368" s="3" t="s">
        <v>243</v>
      </c>
      <c r="Z368" s="3" t="s">
        <v>429</v>
      </c>
      <c r="AA368" s="3" t="s">
        <v>430</v>
      </c>
      <c r="AB368" s="3" t="s">
        <v>431</v>
      </c>
      <c r="AC368" s="3" t="s">
        <v>58</v>
      </c>
      <c r="AD368" s="3"/>
      <c r="AE368" s="3" t="s">
        <v>192</v>
      </c>
      <c r="AF368" s="3" t="s">
        <v>353</v>
      </c>
      <c r="AG368" s="3" t="s">
        <v>1357</v>
      </c>
      <c r="AH368" s="3" t="s">
        <v>80</v>
      </c>
      <c r="AI368" s="2" t="s">
        <v>1383</v>
      </c>
      <c r="AJ368" s="3" t="s">
        <v>1384</v>
      </c>
      <c r="AK368" s="3"/>
      <c r="AL368" s="3"/>
      <c r="AM368" s="4"/>
      <c r="AN368" s="6">
        <v>0.49399999999999999</v>
      </c>
      <c r="AO368" s="6">
        <f t="shared" si="48"/>
        <v>0.63</v>
      </c>
      <c r="AP368" s="6"/>
      <c r="AQ368" s="3" t="s">
        <v>123</v>
      </c>
      <c r="AU368" s="21">
        <f t="shared" si="41"/>
        <v>1440.5039999999999</v>
      </c>
      <c r="AV368" s="21">
        <f t="shared" si="42"/>
        <v>1837.08</v>
      </c>
      <c r="AX368" s="24">
        <f t="shared" si="43"/>
        <v>1822410.4204799996</v>
      </c>
      <c r="AY368" s="24">
        <f t="shared" si="44"/>
        <v>2324126.6495999997</v>
      </c>
    </row>
    <row r="369" spans="1:51" x14ac:dyDescent="0.6">
      <c r="A369" s="2" t="s">
        <v>1354</v>
      </c>
      <c r="B369" s="2" t="s">
        <v>45</v>
      </c>
      <c r="C369" s="3"/>
      <c r="D369" s="3"/>
      <c r="E369" s="3" t="s">
        <v>1385</v>
      </c>
      <c r="F369" s="3" t="s">
        <v>1356</v>
      </c>
      <c r="G369" s="2" t="s">
        <v>242</v>
      </c>
      <c r="H369" s="3" t="s">
        <v>243</v>
      </c>
      <c r="I369" s="3" t="s">
        <v>50</v>
      </c>
      <c r="J369" s="3" t="s">
        <v>161</v>
      </c>
      <c r="K369" s="2" t="s">
        <v>347</v>
      </c>
      <c r="L369" s="2" t="s">
        <v>244</v>
      </c>
      <c r="M369" s="2" t="s">
        <v>1386</v>
      </c>
      <c r="N369" s="3" t="s">
        <v>1387</v>
      </c>
      <c r="O369" s="3" t="s">
        <v>1388</v>
      </c>
      <c r="P369" s="3" t="s">
        <v>1389</v>
      </c>
      <c r="Q369" s="4">
        <v>486</v>
      </c>
      <c r="R369" s="11" t="s">
        <v>56</v>
      </c>
      <c r="S369" s="5">
        <v>1257.0999999999999</v>
      </c>
      <c r="T369" s="6">
        <v>0.54</v>
      </c>
      <c r="U369" s="5">
        <v>262.44</v>
      </c>
      <c r="V369" s="4">
        <v>329913</v>
      </c>
      <c r="W369" s="4"/>
      <c r="X369" s="3" t="s">
        <v>115</v>
      </c>
      <c r="Y369" s="3" t="s">
        <v>243</v>
      </c>
      <c r="Z369" s="3" t="s">
        <v>429</v>
      </c>
      <c r="AA369" s="3" t="s">
        <v>430</v>
      </c>
      <c r="AB369" s="3" t="s">
        <v>431</v>
      </c>
      <c r="AC369" s="3" t="s">
        <v>58</v>
      </c>
      <c r="AD369" s="3"/>
      <c r="AE369" s="3"/>
      <c r="AF369" s="3" t="s">
        <v>353</v>
      </c>
      <c r="AG369" s="3" t="s">
        <v>1357</v>
      </c>
      <c r="AH369" s="3" t="s">
        <v>80</v>
      </c>
      <c r="AI369" s="2" t="s">
        <v>1390</v>
      </c>
      <c r="AJ369" s="3" t="s">
        <v>1391</v>
      </c>
      <c r="AK369" s="3"/>
      <c r="AL369" s="3"/>
      <c r="AM369" s="4"/>
      <c r="AN369" s="6">
        <v>0.49153000000000002</v>
      </c>
      <c r="AO369" s="6">
        <f t="shared" si="48"/>
        <v>0.54</v>
      </c>
      <c r="AP369" s="6"/>
      <c r="AQ369" s="3" t="s">
        <v>123</v>
      </c>
      <c r="AU369" s="21">
        <f t="shared" si="41"/>
        <v>238.88358000000002</v>
      </c>
      <c r="AV369" s="21">
        <f t="shared" si="42"/>
        <v>262.44</v>
      </c>
      <c r="AX369" s="24">
        <f t="shared" si="43"/>
        <v>302216.3947296</v>
      </c>
      <c r="AY369" s="24">
        <f t="shared" si="44"/>
        <v>332018.09279999998</v>
      </c>
    </row>
    <row r="370" spans="1:51" x14ac:dyDescent="0.6">
      <c r="A370" s="2" t="s">
        <v>1354</v>
      </c>
      <c r="B370" s="2" t="s">
        <v>45</v>
      </c>
      <c r="C370" s="3"/>
      <c r="D370" s="3"/>
      <c r="E370" s="3" t="s">
        <v>1211</v>
      </c>
      <c r="F370" s="3" t="s">
        <v>1356</v>
      </c>
      <c r="G370" s="2" t="s">
        <v>242</v>
      </c>
      <c r="H370" s="3" t="s">
        <v>243</v>
      </c>
      <c r="I370" s="3" t="s">
        <v>50</v>
      </c>
      <c r="J370" s="3" t="s">
        <v>161</v>
      </c>
      <c r="K370" s="2" t="s">
        <v>347</v>
      </c>
      <c r="L370" s="2" t="s">
        <v>244</v>
      </c>
      <c r="M370" s="2" t="s">
        <v>444</v>
      </c>
      <c r="N370" s="3" t="s">
        <v>445</v>
      </c>
      <c r="O370" s="3" t="s">
        <v>446</v>
      </c>
      <c r="P370" s="3" t="s">
        <v>243</v>
      </c>
      <c r="Q370" s="4">
        <v>5670</v>
      </c>
      <c r="R370" s="11" t="s">
        <v>56</v>
      </c>
      <c r="S370" s="5">
        <v>1257.0999999999999</v>
      </c>
      <c r="T370" s="6">
        <v>0.47</v>
      </c>
      <c r="U370" s="5">
        <v>2664.9</v>
      </c>
      <c r="V370" s="4">
        <v>3350046</v>
      </c>
      <c r="W370" s="4"/>
      <c r="X370" s="3" t="s">
        <v>115</v>
      </c>
      <c r="Y370" s="3" t="s">
        <v>243</v>
      </c>
      <c r="Z370" s="3" t="s">
        <v>429</v>
      </c>
      <c r="AA370" s="3" t="s">
        <v>430</v>
      </c>
      <c r="AB370" s="3" t="s">
        <v>431</v>
      </c>
      <c r="AC370" s="3" t="s">
        <v>58</v>
      </c>
      <c r="AD370" s="3"/>
      <c r="AE370" s="3" t="s">
        <v>192</v>
      </c>
      <c r="AF370" s="3" t="s">
        <v>353</v>
      </c>
      <c r="AG370" s="3" t="s">
        <v>1357</v>
      </c>
      <c r="AH370" s="3" t="s">
        <v>80</v>
      </c>
      <c r="AI370" s="2" t="s">
        <v>1212</v>
      </c>
      <c r="AJ370" s="3" t="s">
        <v>1213</v>
      </c>
      <c r="AK370" s="3"/>
      <c r="AL370" s="3"/>
      <c r="AM370" s="4"/>
      <c r="AN370" s="6">
        <v>0.42</v>
      </c>
      <c r="AO370" s="6">
        <f t="shared" si="48"/>
        <v>0.47</v>
      </c>
      <c r="AP370" s="6"/>
      <c r="AQ370" s="3" t="s">
        <v>123</v>
      </c>
      <c r="AU370" s="21">
        <f t="shared" si="41"/>
        <v>2381.4</v>
      </c>
      <c r="AV370" s="21">
        <f t="shared" si="42"/>
        <v>2664.8999999999996</v>
      </c>
      <c r="AX370" s="24">
        <f t="shared" si="43"/>
        <v>3012756.7679999997</v>
      </c>
      <c r="AY370" s="24">
        <f t="shared" si="44"/>
        <v>3371418.2879999992</v>
      </c>
    </row>
    <row r="371" spans="1:51" x14ac:dyDescent="0.6">
      <c r="A371" s="2" t="s">
        <v>1354</v>
      </c>
      <c r="B371" s="2" t="s">
        <v>45</v>
      </c>
      <c r="C371" s="3"/>
      <c r="D371" s="3"/>
      <c r="E371" s="3" t="s">
        <v>1392</v>
      </c>
      <c r="F371" s="3" t="s">
        <v>1356</v>
      </c>
      <c r="G371" s="2" t="s">
        <v>242</v>
      </c>
      <c r="H371" s="3" t="s">
        <v>243</v>
      </c>
      <c r="I371" s="3" t="s">
        <v>50</v>
      </c>
      <c r="J371" s="3" t="s">
        <v>161</v>
      </c>
      <c r="K371" s="2" t="s">
        <v>347</v>
      </c>
      <c r="L371" s="2" t="s">
        <v>244</v>
      </c>
      <c r="M371" s="2" t="s">
        <v>444</v>
      </c>
      <c r="N371" s="3" t="s">
        <v>445</v>
      </c>
      <c r="O371" s="3" t="s">
        <v>446</v>
      </c>
      <c r="P371" s="3" t="s">
        <v>243</v>
      </c>
      <c r="Q371" s="4">
        <v>20250</v>
      </c>
      <c r="R371" s="11" t="s">
        <v>56</v>
      </c>
      <c r="S371" s="5">
        <v>1257.0999999999999</v>
      </c>
      <c r="T371" s="6">
        <v>0.47</v>
      </c>
      <c r="U371" s="5">
        <v>9517.5</v>
      </c>
      <c r="V371" s="4">
        <v>11964449</v>
      </c>
      <c r="W371" s="4"/>
      <c r="X371" s="3" t="s">
        <v>115</v>
      </c>
      <c r="Y371" s="3" t="s">
        <v>243</v>
      </c>
      <c r="Z371" s="3" t="s">
        <v>429</v>
      </c>
      <c r="AA371" s="3" t="s">
        <v>430</v>
      </c>
      <c r="AB371" s="3" t="s">
        <v>431</v>
      </c>
      <c r="AC371" s="3" t="s">
        <v>58</v>
      </c>
      <c r="AD371" s="3"/>
      <c r="AE371" s="3" t="s">
        <v>192</v>
      </c>
      <c r="AF371" s="3" t="s">
        <v>353</v>
      </c>
      <c r="AG371" s="3" t="s">
        <v>1357</v>
      </c>
      <c r="AH371" s="3" t="s">
        <v>80</v>
      </c>
      <c r="AI371" s="2" t="s">
        <v>1393</v>
      </c>
      <c r="AJ371" s="3" t="s">
        <v>1394</v>
      </c>
      <c r="AK371" s="3"/>
      <c r="AL371" s="3"/>
      <c r="AM371" s="4"/>
      <c r="AN371" s="6">
        <v>0.42</v>
      </c>
      <c r="AO371" s="6">
        <f t="shared" si="48"/>
        <v>0.47</v>
      </c>
      <c r="AP371" s="6"/>
      <c r="AQ371" s="3" t="s">
        <v>123</v>
      </c>
      <c r="AU371" s="21">
        <f t="shared" si="41"/>
        <v>8505</v>
      </c>
      <c r="AV371" s="21">
        <f t="shared" si="42"/>
        <v>9517.5</v>
      </c>
      <c r="AX371" s="24">
        <f t="shared" si="43"/>
        <v>10759845.6</v>
      </c>
      <c r="AY371" s="24">
        <f t="shared" si="44"/>
        <v>12040779.6</v>
      </c>
    </row>
    <row r="372" spans="1:51" x14ac:dyDescent="0.6">
      <c r="A372" s="2" t="s">
        <v>1354</v>
      </c>
      <c r="B372" s="2" t="s">
        <v>45</v>
      </c>
      <c r="C372" s="3"/>
      <c r="D372" s="3"/>
      <c r="E372" s="3" t="s">
        <v>1395</v>
      </c>
      <c r="F372" s="3" t="s">
        <v>1356</v>
      </c>
      <c r="G372" s="2" t="s">
        <v>242</v>
      </c>
      <c r="H372" s="3" t="s">
        <v>243</v>
      </c>
      <c r="I372" s="3" t="s">
        <v>50</v>
      </c>
      <c r="J372" s="3" t="s">
        <v>161</v>
      </c>
      <c r="K372" s="2" t="s">
        <v>347</v>
      </c>
      <c r="L372" s="2" t="s">
        <v>244</v>
      </c>
      <c r="M372" s="2" t="s">
        <v>444</v>
      </c>
      <c r="N372" s="3" t="s">
        <v>445</v>
      </c>
      <c r="O372" s="3" t="s">
        <v>446</v>
      </c>
      <c r="P372" s="3" t="s">
        <v>243</v>
      </c>
      <c r="Q372" s="4">
        <v>11340</v>
      </c>
      <c r="R372" s="11" t="s">
        <v>56</v>
      </c>
      <c r="S372" s="5">
        <v>1257.0999999999999</v>
      </c>
      <c r="T372" s="6">
        <v>0.47</v>
      </c>
      <c r="U372" s="5">
        <v>5329.8</v>
      </c>
      <c r="V372" s="4">
        <v>6700092</v>
      </c>
      <c r="W372" s="4"/>
      <c r="X372" s="3" t="s">
        <v>115</v>
      </c>
      <c r="Y372" s="3" t="s">
        <v>243</v>
      </c>
      <c r="Z372" s="3" t="s">
        <v>429</v>
      </c>
      <c r="AA372" s="3" t="s">
        <v>430</v>
      </c>
      <c r="AB372" s="3" t="s">
        <v>431</v>
      </c>
      <c r="AC372" s="3" t="s">
        <v>58</v>
      </c>
      <c r="AD372" s="3"/>
      <c r="AE372" s="3" t="s">
        <v>192</v>
      </c>
      <c r="AF372" s="3" t="s">
        <v>353</v>
      </c>
      <c r="AG372" s="3" t="s">
        <v>1357</v>
      </c>
      <c r="AH372" s="3" t="s">
        <v>80</v>
      </c>
      <c r="AI372" s="2" t="s">
        <v>1396</v>
      </c>
      <c r="AJ372" s="3" t="s">
        <v>1397</v>
      </c>
      <c r="AK372" s="3"/>
      <c r="AL372" s="3"/>
      <c r="AM372" s="4"/>
      <c r="AN372" s="6">
        <v>0.42</v>
      </c>
      <c r="AO372" s="6">
        <f t="shared" si="48"/>
        <v>0.47</v>
      </c>
      <c r="AP372" s="6"/>
      <c r="AQ372" s="3" t="s">
        <v>123</v>
      </c>
      <c r="AU372" s="21">
        <f t="shared" si="41"/>
        <v>4762.8</v>
      </c>
      <c r="AV372" s="21">
        <f t="shared" si="42"/>
        <v>5329.7999999999993</v>
      </c>
      <c r="AX372" s="24">
        <f t="shared" si="43"/>
        <v>6025513.5359999994</v>
      </c>
      <c r="AY372" s="24">
        <f t="shared" si="44"/>
        <v>6742836.5759999985</v>
      </c>
    </row>
    <row r="373" spans="1:51" x14ac:dyDescent="0.6">
      <c r="A373" s="2" t="s">
        <v>1354</v>
      </c>
      <c r="B373" s="2" t="s">
        <v>45</v>
      </c>
      <c r="C373" s="3"/>
      <c r="D373" s="3"/>
      <c r="E373" s="3" t="s">
        <v>1398</v>
      </c>
      <c r="F373" s="3" t="s">
        <v>1356</v>
      </c>
      <c r="G373" s="2" t="s">
        <v>242</v>
      </c>
      <c r="H373" s="3" t="s">
        <v>243</v>
      </c>
      <c r="I373" s="3" t="s">
        <v>50</v>
      </c>
      <c r="J373" s="3" t="s">
        <v>161</v>
      </c>
      <c r="K373" s="2" t="s">
        <v>347</v>
      </c>
      <c r="L373" s="2" t="s">
        <v>244</v>
      </c>
      <c r="M373" s="2" t="s">
        <v>450</v>
      </c>
      <c r="N373" s="3" t="s">
        <v>451</v>
      </c>
      <c r="O373" s="3" t="s">
        <v>452</v>
      </c>
      <c r="P373" s="3" t="s">
        <v>453</v>
      </c>
      <c r="Q373" s="4">
        <v>2080</v>
      </c>
      <c r="R373" s="11" t="s">
        <v>56</v>
      </c>
      <c r="S373" s="5">
        <v>1257.0999999999999</v>
      </c>
      <c r="T373" s="6">
        <v>0.32</v>
      </c>
      <c r="U373" s="5">
        <v>665.6</v>
      </c>
      <c r="V373" s="4">
        <v>836726</v>
      </c>
      <c r="W373" s="4"/>
      <c r="X373" s="3" t="s">
        <v>115</v>
      </c>
      <c r="Y373" s="3" t="s">
        <v>243</v>
      </c>
      <c r="Z373" s="3" t="s">
        <v>429</v>
      </c>
      <c r="AA373" s="3" t="s">
        <v>430</v>
      </c>
      <c r="AB373" s="3" t="s">
        <v>454</v>
      </c>
      <c r="AC373" s="3" t="s">
        <v>58</v>
      </c>
      <c r="AD373" s="3"/>
      <c r="AE373" s="3"/>
      <c r="AF373" s="3" t="s">
        <v>353</v>
      </c>
      <c r="AG373" s="3" t="s">
        <v>1357</v>
      </c>
      <c r="AH373" s="3" t="s">
        <v>80</v>
      </c>
      <c r="AI373" s="2" t="s">
        <v>1399</v>
      </c>
      <c r="AJ373" s="3" t="s">
        <v>1400</v>
      </c>
      <c r="AK373" s="3"/>
      <c r="AL373" s="3"/>
      <c r="AM373" s="4"/>
      <c r="AN373" s="6">
        <v>0.3</v>
      </c>
      <c r="AO373" s="6">
        <f t="shared" si="48"/>
        <v>0.32</v>
      </c>
      <c r="AP373" s="6"/>
      <c r="AQ373" s="3" t="s">
        <v>123</v>
      </c>
      <c r="AU373" s="21">
        <f t="shared" si="41"/>
        <v>624</v>
      </c>
      <c r="AV373" s="21">
        <f t="shared" si="42"/>
        <v>665.6</v>
      </c>
      <c r="AX373" s="24">
        <f t="shared" si="43"/>
        <v>789434.87999999989</v>
      </c>
      <c r="AY373" s="24">
        <f t="shared" si="44"/>
        <v>842063.87199999997</v>
      </c>
    </row>
    <row r="374" spans="1:51" x14ac:dyDescent="0.6">
      <c r="A374" s="2" t="s">
        <v>1401</v>
      </c>
      <c r="B374" s="2" t="s">
        <v>239</v>
      </c>
      <c r="C374" s="3"/>
      <c r="D374" s="3"/>
      <c r="E374" s="3" t="s">
        <v>1402</v>
      </c>
      <c r="F374" s="3" t="s">
        <v>1403</v>
      </c>
      <c r="G374" s="2" t="s">
        <v>741</v>
      </c>
      <c r="H374" s="3" t="s">
        <v>742</v>
      </c>
      <c r="I374" s="3" t="s">
        <v>50</v>
      </c>
      <c r="J374" s="3" t="s">
        <v>161</v>
      </c>
      <c r="K374" s="2" t="s">
        <v>347</v>
      </c>
      <c r="L374" s="2" t="s">
        <v>461</v>
      </c>
      <c r="M374" s="2" t="s">
        <v>1404</v>
      </c>
      <c r="N374" s="3" t="s">
        <v>1405</v>
      </c>
      <c r="O374" s="3"/>
      <c r="P374" s="3" t="s">
        <v>1134</v>
      </c>
      <c r="Q374" s="4">
        <v>100000</v>
      </c>
      <c r="R374" s="11"/>
      <c r="S374" s="5">
        <v>0</v>
      </c>
      <c r="T374" s="6">
        <v>71</v>
      </c>
      <c r="U374" s="5">
        <v>0</v>
      </c>
      <c r="V374" s="14">
        <v>7100000</v>
      </c>
      <c r="W374" s="4">
        <v>710000</v>
      </c>
      <c r="X374" s="3" t="s">
        <v>115</v>
      </c>
      <c r="Y374" s="3" t="s">
        <v>745</v>
      </c>
      <c r="Z374" s="3" t="s">
        <v>88</v>
      </c>
      <c r="AA374" s="3" t="s">
        <v>117</v>
      </c>
      <c r="AB374" s="3" t="s">
        <v>143</v>
      </c>
      <c r="AC374" s="3" t="s">
        <v>248</v>
      </c>
      <c r="AD374" s="3"/>
      <c r="AE374" s="3" t="s">
        <v>1135</v>
      </c>
      <c r="AF374" s="3" t="s">
        <v>353</v>
      </c>
      <c r="AG374" s="3" t="s">
        <v>1406</v>
      </c>
      <c r="AH374" s="3" t="s">
        <v>80</v>
      </c>
      <c r="AI374" s="2" t="s">
        <v>1407</v>
      </c>
      <c r="AJ374" s="3" t="s">
        <v>1408</v>
      </c>
      <c r="AK374" s="3"/>
      <c r="AL374" s="3"/>
      <c r="AM374" s="4"/>
      <c r="AN374" s="6">
        <v>5.0930000000000003E-2</v>
      </c>
      <c r="AO374" s="17">
        <f t="shared" ref="AO374:AO396" si="49">T374/$AR$1</f>
        <v>5.6121158467180986E-2</v>
      </c>
      <c r="AP374" s="6"/>
      <c r="AQ374" s="3" t="s">
        <v>123</v>
      </c>
      <c r="AU374" s="21">
        <f t="shared" si="41"/>
        <v>5093</v>
      </c>
      <c r="AV374" s="21">
        <f t="shared" si="42"/>
        <v>5612.1158467180985</v>
      </c>
      <c r="AX374" s="24">
        <f t="shared" si="43"/>
        <v>6443256.1599999992</v>
      </c>
      <c r="AY374" s="24">
        <f t="shared" si="44"/>
        <v>7100000</v>
      </c>
    </row>
    <row r="375" spans="1:51" x14ac:dyDescent="0.6">
      <c r="A375" s="2" t="s">
        <v>1401</v>
      </c>
      <c r="B375" s="2" t="s">
        <v>239</v>
      </c>
      <c r="C375" s="3"/>
      <c r="D375" s="3"/>
      <c r="E375" s="3" t="s">
        <v>1402</v>
      </c>
      <c r="F375" s="3" t="s">
        <v>1403</v>
      </c>
      <c r="G375" s="2" t="s">
        <v>741</v>
      </c>
      <c r="H375" s="3" t="s">
        <v>742</v>
      </c>
      <c r="I375" s="3" t="s">
        <v>50</v>
      </c>
      <c r="J375" s="3" t="s">
        <v>161</v>
      </c>
      <c r="K375" s="2" t="s">
        <v>347</v>
      </c>
      <c r="L375" s="2" t="s">
        <v>461</v>
      </c>
      <c r="M375" s="2" t="s">
        <v>1409</v>
      </c>
      <c r="N375" s="3" t="s">
        <v>1410</v>
      </c>
      <c r="O375" s="3"/>
      <c r="P375" s="3" t="s">
        <v>1134</v>
      </c>
      <c r="Q375" s="4">
        <v>380000</v>
      </c>
      <c r="R375" s="11"/>
      <c r="S375" s="5">
        <v>0</v>
      </c>
      <c r="T375" s="6">
        <v>62</v>
      </c>
      <c r="U375" s="5">
        <v>0</v>
      </c>
      <c r="V375" s="14">
        <v>23560000</v>
      </c>
      <c r="W375" s="4">
        <v>2356000</v>
      </c>
      <c r="X375" s="3" t="s">
        <v>115</v>
      </c>
      <c r="Y375" s="3" t="s">
        <v>745</v>
      </c>
      <c r="Z375" s="3" t="s">
        <v>88</v>
      </c>
      <c r="AA375" s="3" t="s">
        <v>117</v>
      </c>
      <c r="AB375" s="3" t="s">
        <v>143</v>
      </c>
      <c r="AC375" s="3" t="s">
        <v>248</v>
      </c>
      <c r="AD375" s="3"/>
      <c r="AE375" s="3" t="s">
        <v>1135</v>
      </c>
      <c r="AF375" s="3" t="s">
        <v>353</v>
      </c>
      <c r="AG375" s="3" t="s">
        <v>1406</v>
      </c>
      <c r="AH375" s="3" t="s">
        <v>80</v>
      </c>
      <c r="AI375" s="2" t="s">
        <v>1407</v>
      </c>
      <c r="AJ375" s="3" t="s">
        <v>1408</v>
      </c>
      <c r="AK375" s="3"/>
      <c r="AL375" s="3"/>
      <c r="AM375" s="4"/>
      <c r="AN375" s="6">
        <v>4.9000000000000002E-2</v>
      </c>
      <c r="AO375" s="17">
        <f t="shared" si="49"/>
        <v>4.9007208802327056E-2</v>
      </c>
      <c r="AP375" s="6"/>
      <c r="AQ375" s="3" t="s">
        <v>123</v>
      </c>
      <c r="AU375" s="21">
        <f t="shared" si="41"/>
        <v>18620</v>
      </c>
      <c r="AV375" s="21">
        <f t="shared" si="42"/>
        <v>18622.739344884281</v>
      </c>
      <c r="AX375" s="24">
        <f t="shared" si="43"/>
        <v>23556534.399999999</v>
      </c>
      <c r="AY375" s="24">
        <f t="shared" si="44"/>
        <v>23560000</v>
      </c>
    </row>
    <row r="376" spans="1:51" x14ac:dyDescent="0.6">
      <c r="A376" s="2" t="s">
        <v>1401</v>
      </c>
      <c r="B376" s="2" t="s">
        <v>239</v>
      </c>
      <c r="C376" s="3"/>
      <c r="D376" s="3"/>
      <c r="E376" s="3" t="s">
        <v>1402</v>
      </c>
      <c r="F376" s="3" t="s">
        <v>1403</v>
      </c>
      <c r="G376" s="2" t="s">
        <v>741</v>
      </c>
      <c r="H376" s="3" t="s">
        <v>742</v>
      </c>
      <c r="I376" s="3" t="s">
        <v>50</v>
      </c>
      <c r="J376" s="3" t="s">
        <v>161</v>
      </c>
      <c r="K376" s="2" t="s">
        <v>347</v>
      </c>
      <c r="L376" s="2" t="s">
        <v>461</v>
      </c>
      <c r="M376" s="2" t="s">
        <v>1411</v>
      </c>
      <c r="N376" s="3" t="s">
        <v>1412</v>
      </c>
      <c r="O376" s="3"/>
      <c r="P376" s="3" t="s">
        <v>1134</v>
      </c>
      <c r="Q376" s="4">
        <v>104000</v>
      </c>
      <c r="R376" s="11"/>
      <c r="S376" s="5">
        <v>0</v>
      </c>
      <c r="T376" s="6">
        <v>71</v>
      </c>
      <c r="U376" s="5">
        <v>0</v>
      </c>
      <c r="V376" s="14">
        <v>7384000</v>
      </c>
      <c r="W376" s="4">
        <v>738400</v>
      </c>
      <c r="X376" s="3" t="s">
        <v>115</v>
      </c>
      <c r="Y376" s="3" t="s">
        <v>745</v>
      </c>
      <c r="Z376" s="3" t="s">
        <v>88</v>
      </c>
      <c r="AA376" s="3" t="s">
        <v>117</v>
      </c>
      <c r="AB376" s="3" t="s">
        <v>143</v>
      </c>
      <c r="AC376" s="3" t="s">
        <v>248</v>
      </c>
      <c r="AD376" s="3"/>
      <c r="AE376" s="3" t="s">
        <v>1135</v>
      </c>
      <c r="AF376" s="3" t="s">
        <v>353</v>
      </c>
      <c r="AG376" s="3" t="s">
        <v>1406</v>
      </c>
      <c r="AH376" s="3" t="s">
        <v>80</v>
      </c>
      <c r="AI376" s="2" t="s">
        <v>1407</v>
      </c>
      <c r="AJ376" s="3" t="s">
        <v>1408</v>
      </c>
      <c r="AK376" s="3"/>
      <c r="AL376" s="3"/>
      <c r="AM376" s="4"/>
      <c r="AN376" s="6">
        <v>5.0930000000000003E-2</v>
      </c>
      <c r="AO376" s="17">
        <f t="shared" si="49"/>
        <v>5.6121158467180986E-2</v>
      </c>
      <c r="AP376" s="6"/>
      <c r="AQ376" s="3" t="s">
        <v>123</v>
      </c>
      <c r="AU376" s="21">
        <f t="shared" si="41"/>
        <v>5296.72</v>
      </c>
      <c r="AV376" s="21">
        <f t="shared" si="42"/>
        <v>5836.6004805868224</v>
      </c>
      <c r="AX376" s="24">
        <f t="shared" si="43"/>
        <v>6700986.4063999997</v>
      </c>
      <c r="AY376" s="24">
        <f t="shared" si="44"/>
        <v>7384000</v>
      </c>
    </row>
    <row r="377" spans="1:51" x14ac:dyDescent="0.6">
      <c r="A377" s="2" t="s">
        <v>1401</v>
      </c>
      <c r="B377" s="2" t="s">
        <v>239</v>
      </c>
      <c r="C377" s="3"/>
      <c r="D377" s="3"/>
      <c r="E377" s="3" t="s">
        <v>1402</v>
      </c>
      <c r="F377" s="3" t="s">
        <v>1403</v>
      </c>
      <c r="G377" s="2" t="s">
        <v>741</v>
      </c>
      <c r="H377" s="3" t="s">
        <v>742</v>
      </c>
      <c r="I377" s="3" t="s">
        <v>50</v>
      </c>
      <c r="J377" s="3" t="s">
        <v>161</v>
      </c>
      <c r="K377" s="2" t="s">
        <v>347</v>
      </c>
      <c r="L377" s="2" t="s">
        <v>461</v>
      </c>
      <c r="M377" s="2" t="s">
        <v>1231</v>
      </c>
      <c r="N377" s="3" t="s">
        <v>1232</v>
      </c>
      <c r="O377" s="3"/>
      <c r="P377" s="3" t="s">
        <v>1134</v>
      </c>
      <c r="Q377" s="4">
        <v>84000</v>
      </c>
      <c r="R377" s="11"/>
      <c r="S377" s="5">
        <v>0</v>
      </c>
      <c r="T377" s="6">
        <v>62</v>
      </c>
      <c r="U377" s="5">
        <v>0</v>
      </c>
      <c r="V377" s="14">
        <v>5208000</v>
      </c>
      <c r="W377" s="4">
        <v>520800</v>
      </c>
      <c r="X377" s="3" t="s">
        <v>115</v>
      </c>
      <c r="Y377" s="3" t="s">
        <v>745</v>
      </c>
      <c r="Z377" s="3" t="s">
        <v>88</v>
      </c>
      <c r="AA377" s="3" t="s">
        <v>117</v>
      </c>
      <c r="AB377" s="3" t="s">
        <v>143</v>
      </c>
      <c r="AC377" s="3" t="s">
        <v>248</v>
      </c>
      <c r="AD377" s="3"/>
      <c r="AE377" s="3" t="s">
        <v>1135</v>
      </c>
      <c r="AF377" s="3" t="s">
        <v>353</v>
      </c>
      <c r="AG377" s="3" t="s">
        <v>1406</v>
      </c>
      <c r="AH377" s="3" t="s">
        <v>80</v>
      </c>
      <c r="AI377" s="2" t="s">
        <v>1407</v>
      </c>
      <c r="AJ377" s="3" t="s">
        <v>1408</v>
      </c>
      <c r="AK377" s="3"/>
      <c r="AL377" s="3"/>
      <c r="AM377" s="4"/>
      <c r="AN377" s="6">
        <v>4.9000000000000002E-2</v>
      </c>
      <c r="AO377" s="17">
        <f t="shared" si="49"/>
        <v>4.9007208802327056E-2</v>
      </c>
      <c r="AP377" s="6"/>
      <c r="AQ377" s="3" t="s">
        <v>123</v>
      </c>
      <c r="AU377" s="21">
        <f t="shared" si="41"/>
        <v>4116</v>
      </c>
      <c r="AV377" s="21">
        <f t="shared" si="42"/>
        <v>4116.605539395473</v>
      </c>
      <c r="AX377" s="24">
        <f t="shared" si="43"/>
        <v>5207233.92</v>
      </c>
      <c r="AY377" s="24">
        <f t="shared" si="44"/>
        <v>5208000</v>
      </c>
    </row>
    <row r="378" spans="1:51" x14ac:dyDescent="0.6">
      <c r="A378" s="2" t="s">
        <v>1401</v>
      </c>
      <c r="B378" s="2" t="s">
        <v>239</v>
      </c>
      <c r="C378" s="3"/>
      <c r="D378" s="3"/>
      <c r="E378" s="3" t="s">
        <v>1413</v>
      </c>
      <c r="F378" s="3" t="s">
        <v>1403</v>
      </c>
      <c r="G378" s="2" t="s">
        <v>741</v>
      </c>
      <c r="H378" s="3" t="s">
        <v>742</v>
      </c>
      <c r="I378" s="3" t="s">
        <v>50</v>
      </c>
      <c r="J378" s="3" t="s">
        <v>161</v>
      </c>
      <c r="K378" s="2" t="s">
        <v>347</v>
      </c>
      <c r="L378" s="2" t="s">
        <v>461</v>
      </c>
      <c r="M378" s="2" t="s">
        <v>1414</v>
      </c>
      <c r="N378" s="3" t="s">
        <v>1415</v>
      </c>
      <c r="O378" s="3"/>
      <c r="P378" s="3" t="s">
        <v>1134</v>
      </c>
      <c r="Q378" s="4">
        <v>3000</v>
      </c>
      <c r="R378" s="11"/>
      <c r="S378" s="5">
        <v>0</v>
      </c>
      <c r="T378" s="6">
        <v>70</v>
      </c>
      <c r="U378" s="5">
        <v>0</v>
      </c>
      <c r="V378" s="14">
        <v>210000</v>
      </c>
      <c r="W378" s="4">
        <v>21000</v>
      </c>
      <c r="X378" s="3" t="s">
        <v>115</v>
      </c>
      <c r="Y378" s="3" t="s">
        <v>745</v>
      </c>
      <c r="Z378" s="3" t="s">
        <v>88</v>
      </c>
      <c r="AA378" s="3" t="s">
        <v>117</v>
      </c>
      <c r="AB378" s="3" t="s">
        <v>507</v>
      </c>
      <c r="AC378" s="3" t="s">
        <v>248</v>
      </c>
      <c r="AD378" s="3"/>
      <c r="AE378" s="3" t="s">
        <v>1135</v>
      </c>
      <c r="AF378" s="3" t="s">
        <v>353</v>
      </c>
      <c r="AG378" s="3" t="s">
        <v>1406</v>
      </c>
      <c r="AH378" s="3" t="s">
        <v>80</v>
      </c>
      <c r="AI378" s="2" t="s">
        <v>1416</v>
      </c>
      <c r="AJ378" s="3" t="s">
        <v>1417</v>
      </c>
      <c r="AK378" s="3"/>
      <c r="AL378" s="3"/>
      <c r="AM378" s="4"/>
      <c r="AN378" s="6">
        <v>0.05</v>
      </c>
      <c r="AO378" s="17">
        <f t="shared" si="49"/>
        <v>5.5330719615530551E-2</v>
      </c>
      <c r="AP378" s="6"/>
      <c r="AQ378" s="3" t="s">
        <v>123</v>
      </c>
      <c r="AU378" s="21">
        <f t="shared" si="41"/>
        <v>150</v>
      </c>
      <c r="AV378" s="21">
        <f t="shared" si="42"/>
        <v>165.99215884659165</v>
      </c>
      <c r="AX378" s="24">
        <f t="shared" si="43"/>
        <v>189767.99999999997</v>
      </c>
      <c r="AY378" s="24">
        <f t="shared" si="44"/>
        <v>210000</v>
      </c>
    </row>
    <row r="379" spans="1:51" x14ac:dyDescent="0.6">
      <c r="A379" s="2" t="s">
        <v>1401</v>
      </c>
      <c r="B379" s="2" t="s">
        <v>239</v>
      </c>
      <c r="C379" s="3"/>
      <c r="D379" s="3"/>
      <c r="E379" s="3" t="s">
        <v>1402</v>
      </c>
      <c r="F379" s="3" t="s">
        <v>1403</v>
      </c>
      <c r="G379" s="2" t="s">
        <v>741</v>
      </c>
      <c r="H379" s="3" t="s">
        <v>742</v>
      </c>
      <c r="I379" s="3" t="s">
        <v>50</v>
      </c>
      <c r="J379" s="3" t="s">
        <v>161</v>
      </c>
      <c r="K379" s="2" t="s">
        <v>347</v>
      </c>
      <c r="L379" s="2" t="s">
        <v>461</v>
      </c>
      <c r="M379" s="2" t="s">
        <v>1418</v>
      </c>
      <c r="N379" s="3" t="s">
        <v>1419</v>
      </c>
      <c r="O379" s="3"/>
      <c r="P379" s="3" t="s">
        <v>1134</v>
      </c>
      <c r="Q379" s="4">
        <v>96000</v>
      </c>
      <c r="R379" s="11"/>
      <c r="S379" s="5">
        <v>0</v>
      </c>
      <c r="T379" s="6">
        <v>121</v>
      </c>
      <c r="U379" s="5">
        <v>0</v>
      </c>
      <c r="V379" s="14">
        <v>11616000</v>
      </c>
      <c r="W379" s="4">
        <v>1161600</v>
      </c>
      <c r="X379" s="3" t="s">
        <v>115</v>
      </c>
      <c r="Y379" s="3" t="s">
        <v>745</v>
      </c>
      <c r="Z379" s="3" t="s">
        <v>88</v>
      </c>
      <c r="AA379" s="3" t="s">
        <v>117</v>
      </c>
      <c r="AB379" s="3" t="s">
        <v>331</v>
      </c>
      <c r="AC379" s="3" t="s">
        <v>248</v>
      </c>
      <c r="AD379" s="3"/>
      <c r="AE379" s="3" t="s">
        <v>1135</v>
      </c>
      <c r="AF379" s="3" t="s">
        <v>353</v>
      </c>
      <c r="AG379" s="3" t="s">
        <v>1406</v>
      </c>
      <c r="AH379" s="3" t="s">
        <v>80</v>
      </c>
      <c r="AI379" s="2" t="s">
        <v>1407</v>
      </c>
      <c r="AJ379" s="3" t="s">
        <v>1408</v>
      </c>
      <c r="AK379" s="3"/>
      <c r="AL379" s="3"/>
      <c r="AM379" s="4"/>
      <c r="AN379" s="6">
        <v>9.5000000000000001E-2</v>
      </c>
      <c r="AO379" s="17">
        <f t="shared" si="49"/>
        <v>9.5643101049702806E-2</v>
      </c>
      <c r="AP379" s="6"/>
      <c r="AQ379" s="3" t="s">
        <v>123</v>
      </c>
      <c r="AU379" s="21">
        <f t="shared" si="41"/>
        <v>9120</v>
      </c>
      <c r="AV379" s="21">
        <f t="shared" si="42"/>
        <v>9181.7377007714695</v>
      </c>
      <c r="AX379" s="24">
        <f t="shared" si="43"/>
        <v>11537894.399999999</v>
      </c>
      <c r="AY379" s="24">
        <f t="shared" si="44"/>
        <v>11616000</v>
      </c>
    </row>
    <row r="380" spans="1:51" x14ac:dyDescent="0.6">
      <c r="A380" s="2" t="s">
        <v>1401</v>
      </c>
      <c r="B380" s="2" t="s">
        <v>239</v>
      </c>
      <c r="C380" s="3"/>
      <c r="D380" s="3"/>
      <c r="E380" s="3" t="s">
        <v>1402</v>
      </c>
      <c r="F380" s="3" t="s">
        <v>1403</v>
      </c>
      <c r="G380" s="2" t="s">
        <v>741</v>
      </c>
      <c r="H380" s="3" t="s">
        <v>742</v>
      </c>
      <c r="I380" s="3" t="s">
        <v>50</v>
      </c>
      <c r="J380" s="3" t="s">
        <v>161</v>
      </c>
      <c r="K380" s="2" t="s">
        <v>347</v>
      </c>
      <c r="L380" s="2" t="s">
        <v>461</v>
      </c>
      <c r="M380" s="2" t="s">
        <v>1132</v>
      </c>
      <c r="N380" s="3" t="s">
        <v>1133</v>
      </c>
      <c r="O380" s="3"/>
      <c r="P380" s="3" t="s">
        <v>1134</v>
      </c>
      <c r="Q380" s="4">
        <v>85000</v>
      </c>
      <c r="R380" s="11"/>
      <c r="S380" s="5">
        <v>0</v>
      </c>
      <c r="T380" s="6">
        <v>114</v>
      </c>
      <c r="U380" s="5">
        <v>0</v>
      </c>
      <c r="V380" s="14">
        <v>9690000</v>
      </c>
      <c r="W380" s="4">
        <v>969000</v>
      </c>
      <c r="X380" s="3" t="s">
        <v>115</v>
      </c>
      <c r="Y380" s="3" t="s">
        <v>745</v>
      </c>
      <c r="Z380" s="3" t="s">
        <v>88</v>
      </c>
      <c r="AA380" s="3" t="s">
        <v>117</v>
      </c>
      <c r="AB380" s="3" t="s">
        <v>331</v>
      </c>
      <c r="AC380" s="3" t="s">
        <v>248</v>
      </c>
      <c r="AD380" s="3"/>
      <c r="AE380" s="3" t="s">
        <v>1135</v>
      </c>
      <c r="AF380" s="3" t="s">
        <v>353</v>
      </c>
      <c r="AG380" s="3" t="s">
        <v>1406</v>
      </c>
      <c r="AH380" s="3" t="s">
        <v>80</v>
      </c>
      <c r="AI380" s="2" t="s">
        <v>1407</v>
      </c>
      <c r="AJ380" s="3" t="s">
        <v>1408</v>
      </c>
      <c r="AK380" s="3"/>
      <c r="AL380" s="3"/>
      <c r="AM380" s="4"/>
      <c r="AN380" s="6">
        <v>9.2200000000000004E-2</v>
      </c>
      <c r="AO380" s="17">
        <f t="shared" si="49"/>
        <v>9.0110029088149746E-2</v>
      </c>
      <c r="AP380" s="6"/>
      <c r="AQ380" s="3" t="s">
        <v>123</v>
      </c>
      <c r="AU380" s="21">
        <f t="shared" si="41"/>
        <v>7837</v>
      </c>
      <c r="AV380" s="21">
        <f t="shared" si="42"/>
        <v>7659.3524724927283</v>
      </c>
      <c r="AX380" s="24">
        <f t="shared" si="43"/>
        <v>9914745.4399999995</v>
      </c>
      <c r="AY380" s="24">
        <f t="shared" si="44"/>
        <v>9690000</v>
      </c>
    </row>
    <row r="381" spans="1:51" x14ac:dyDescent="0.6">
      <c r="A381" s="2" t="s">
        <v>1401</v>
      </c>
      <c r="B381" s="2" t="s">
        <v>239</v>
      </c>
      <c r="C381" s="3"/>
      <c r="D381" s="3"/>
      <c r="E381" s="3" t="s">
        <v>1420</v>
      </c>
      <c r="F381" s="3" t="s">
        <v>1403</v>
      </c>
      <c r="G381" s="2" t="s">
        <v>741</v>
      </c>
      <c r="H381" s="3" t="s">
        <v>742</v>
      </c>
      <c r="I381" s="3" t="s">
        <v>50</v>
      </c>
      <c r="J381" s="3" t="s">
        <v>161</v>
      </c>
      <c r="K381" s="2" t="s">
        <v>347</v>
      </c>
      <c r="L381" s="2" t="s">
        <v>461</v>
      </c>
      <c r="M381" s="2" t="s">
        <v>1421</v>
      </c>
      <c r="N381" s="3" t="s">
        <v>1422</v>
      </c>
      <c r="O381" s="3"/>
      <c r="P381" s="3" t="s">
        <v>1134</v>
      </c>
      <c r="Q381" s="4">
        <v>9600</v>
      </c>
      <c r="R381" s="11"/>
      <c r="S381" s="5">
        <v>0</v>
      </c>
      <c r="T381" s="6">
        <v>121</v>
      </c>
      <c r="U381" s="5">
        <v>0</v>
      </c>
      <c r="V381" s="14">
        <v>1161600</v>
      </c>
      <c r="W381" s="4">
        <v>116160</v>
      </c>
      <c r="X381" s="3" t="s">
        <v>115</v>
      </c>
      <c r="Y381" s="3" t="s">
        <v>745</v>
      </c>
      <c r="Z381" s="3" t="s">
        <v>88</v>
      </c>
      <c r="AA381" s="3" t="s">
        <v>117</v>
      </c>
      <c r="AB381" s="3" t="s">
        <v>331</v>
      </c>
      <c r="AC381" s="3" t="s">
        <v>248</v>
      </c>
      <c r="AD381" s="3"/>
      <c r="AE381" s="3" t="s">
        <v>1135</v>
      </c>
      <c r="AF381" s="3" t="s">
        <v>353</v>
      </c>
      <c r="AG381" s="3" t="s">
        <v>1406</v>
      </c>
      <c r="AH381" s="3" t="s">
        <v>80</v>
      </c>
      <c r="AI381" s="2" t="s">
        <v>1423</v>
      </c>
      <c r="AJ381" s="3" t="s">
        <v>1424</v>
      </c>
      <c r="AK381" s="3"/>
      <c r="AL381" s="3"/>
      <c r="AM381" s="4"/>
      <c r="AN381" s="6">
        <v>9.5000000000000001E-2</v>
      </c>
      <c r="AO381" s="17">
        <f t="shared" si="49"/>
        <v>9.5643101049702806E-2</v>
      </c>
      <c r="AP381" s="6"/>
      <c r="AQ381" s="3" t="s">
        <v>123</v>
      </c>
      <c r="AU381" s="21">
        <f t="shared" si="41"/>
        <v>912</v>
      </c>
      <c r="AV381" s="21">
        <f t="shared" si="42"/>
        <v>918.17377007714697</v>
      </c>
      <c r="AX381" s="24">
        <f t="shared" si="43"/>
        <v>1153789.4399999999</v>
      </c>
      <c r="AY381" s="24">
        <f t="shared" si="44"/>
        <v>1161600</v>
      </c>
    </row>
    <row r="382" spans="1:51" x14ac:dyDescent="0.6">
      <c r="A382" s="2" t="s">
        <v>1425</v>
      </c>
      <c r="B382" s="2" t="s">
        <v>239</v>
      </c>
      <c r="C382" s="3"/>
      <c r="D382" s="3"/>
      <c r="E382" s="3" t="s">
        <v>1402</v>
      </c>
      <c r="F382" s="3" t="s">
        <v>1426</v>
      </c>
      <c r="G382" s="2" t="s">
        <v>741</v>
      </c>
      <c r="H382" s="3" t="s">
        <v>742</v>
      </c>
      <c r="I382" s="3" t="s">
        <v>50</v>
      </c>
      <c r="J382" s="3" t="s">
        <v>161</v>
      </c>
      <c r="K382" s="2" t="s">
        <v>347</v>
      </c>
      <c r="L382" s="2" t="s">
        <v>461</v>
      </c>
      <c r="M382" s="2" t="s">
        <v>1427</v>
      </c>
      <c r="N382" s="3" t="s">
        <v>1428</v>
      </c>
      <c r="O382" s="3"/>
      <c r="P382" s="3" t="s">
        <v>1134</v>
      </c>
      <c r="Q382" s="4">
        <v>16000</v>
      </c>
      <c r="R382" s="11"/>
      <c r="S382" s="5">
        <v>0</v>
      </c>
      <c r="T382" s="6">
        <v>71</v>
      </c>
      <c r="U382" s="5">
        <v>0</v>
      </c>
      <c r="V382" s="14">
        <v>1136000</v>
      </c>
      <c r="W382" s="4">
        <v>113600</v>
      </c>
      <c r="X382" s="3" t="s">
        <v>115</v>
      </c>
      <c r="Y382" s="3" t="s">
        <v>745</v>
      </c>
      <c r="Z382" s="3" t="s">
        <v>88</v>
      </c>
      <c r="AA382" s="3" t="s">
        <v>117</v>
      </c>
      <c r="AB382" s="3" t="s">
        <v>143</v>
      </c>
      <c r="AC382" s="3" t="s">
        <v>248</v>
      </c>
      <c r="AD382" s="3" t="s">
        <v>1429</v>
      </c>
      <c r="AE382" s="3" t="s">
        <v>1135</v>
      </c>
      <c r="AF382" s="3" t="s">
        <v>353</v>
      </c>
      <c r="AG382" s="3" t="s">
        <v>1430</v>
      </c>
      <c r="AH382" s="3" t="s">
        <v>80</v>
      </c>
      <c r="AI382" s="2" t="s">
        <v>1407</v>
      </c>
      <c r="AJ382" s="3" t="s">
        <v>1408</v>
      </c>
      <c r="AK382" s="3"/>
      <c r="AL382" s="3"/>
      <c r="AM382" s="4"/>
      <c r="AN382" s="6">
        <v>5.0930000000000003E-2</v>
      </c>
      <c r="AO382" s="17">
        <f t="shared" si="49"/>
        <v>5.6121158467180986E-2</v>
      </c>
      <c r="AP382" s="6"/>
      <c r="AQ382" s="3" t="s">
        <v>123</v>
      </c>
      <c r="AU382" s="21">
        <f t="shared" si="41"/>
        <v>814.88</v>
      </c>
      <c r="AV382" s="21">
        <f t="shared" si="42"/>
        <v>897.93853547489573</v>
      </c>
      <c r="AX382" s="24">
        <f t="shared" si="43"/>
        <v>1030920.9855999999</v>
      </c>
      <c r="AY382" s="24">
        <f t="shared" si="44"/>
        <v>1136000</v>
      </c>
    </row>
    <row r="383" spans="1:51" x14ac:dyDescent="0.6">
      <c r="A383" s="2" t="s">
        <v>1425</v>
      </c>
      <c r="B383" s="2" t="s">
        <v>239</v>
      </c>
      <c r="C383" s="3"/>
      <c r="D383" s="3"/>
      <c r="E383" s="3" t="s">
        <v>1402</v>
      </c>
      <c r="F383" s="3" t="s">
        <v>1426</v>
      </c>
      <c r="G383" s="2" t="s">
        <v>741</v>
      </c>
      <c r="H383" s="3" t="s">
        <v>742</v>
      </c>
      <c r="I383" s="3" t="s">
        <v>50</v>
      </c>
      <c r="J383" s="3" t="s">
        <v>161</v>
      </c>
      <c r="K383" s="2" t="s">
        <v>347</v>
      </c>
      <c r="L383" s="2" t="s">
        <v>461</v>
      </c>
      <c r="M383" s="2" t="s">
        <v>1404</v>
      </c>
      <c r="N383" s="3" t="s">
        <v>1405</v>
      </c>
      <c r="O383" s="3"/>
      <c r="P383" s="3" t="s">
        <v>1134</v>
      </c>
      <c r="Q383" s="4">
        <v>24000</v>
      </c>
      <c r="R383" s="11"/>
      <c r="S383" s="5">
        <v>0</v>
      </c>
      <c r="T383" s="6">
        <v>71</v>
      </c>
      <c r="U383" s="5">
        <v>0</v>
      </c>
      <c r="V383" s="14">
        <v>1704000</v>
      </c>
      <c r="W383" s="4">
        <v>170400</v>
      </c>
      <c r="X383" s="3" t="s">
        <v>115</v>
      </c>
      <c r="Y383" s="3" t="s">
        <v>745</v>
      </c>
      <c r="Z383" s="3" t="s">
        <v>88</v>
      </c>
      <c r="AA383" s="3" t="s">
        <v>117</v>
      </c>
      <c r="AB383" s="3" t="s">
        <v>143</v>
      </c>
      <c r="AC383" s="3" t="s">
        <v>248</v>
      </c>
      <c r="AD383" s="3" t="s">
        <v>1429</v>
      </c>
      <c r="AE383" s="3" t="s">
        <v>1135</v>
      </c>
      <c r="AF383" s="3" t="s">
        <v>353</v>
      </c>
      <c r="AG383" s="3" t="s">
        <v>1430</v>
      </c>
      <c r="AH383" s="3" t="s">
        <v>80</v>
      </c>
      <c r="AI383" s="2" t="s">
        <v>1407</v>
      </c>
      <c r="AJ383" s="3" t="s">
        <v>1408</v>
      </c>
      <c r="AK383" s="3"/>
      <c r="AL383" s="3"/>
      <c r="AM383" s="4"/>
      <c r="AN383" s="6">
        <v>5.0930000000000003E-2</v>
      </c>
      <c r="AO383" s="17">
        <f t="shared" si="49"/>
        <v>5.6121158467180986E-2</v>
      </c>
      <c r="AP383" s="6"/>
      <c r="AQ383" s="3" t="s">
        <v>123</v>
      </c>
      <c r="AU383" s="21">
        <f t="shared" si="41"/>
        <v>1222.3200000000002</v>
      </c>
      <c r="AV383" s="21">
        <f t="shared" si="42"/>
        <v>1346.9078032123437</v>
      </c>
      <c r="AX383" s="24">
        <f t="shared" si="43"/>
        <v>1546381.4784000001</v>
      </c>
      <c r="AY383" s="24">
        <f t="shared" si="44"/>
        <v>1704000</v>
      </c>
    </row>
    <row r="384" spans="1:51" x14ac:dyDescent="0.6">
      <c r="A384" s="2" t="s">
        <v>1425</v>
      </c>
      <c r="B384" s="2" t="s">
        <v>239</v>
      </c>
      <c r="C384" s="3"/>
      <c r="D384" s="3"/>
      <c r="E384" s="3" t="s">
        <v>1402</v>
      </c>
      <c r="F384" s="3" t="s">
        <v>1426</v>
      </c>
      <c r="G384" s="2" t="s">
        <v>741</v>
      </c>
      <c r="H384" s="3" t="s">
        <v>742</v>
      </c>
      <c r="I384" s="3" t="s">
        <v>50</v>
      </c>
      <c r="J384" s="3" t="s">
        <v>161</v>
      </c>
      <c r="K384" s="2" t="s">
        <v>347</v>
      </c>
      <c r="L384" s="2" t="s">
        <v>461</v>
      </c>
      <c r="M384" s="2" t="s">
        <v>1411</v>
      </c>
      <c r="N384" s="3" t="s">
        <v>1412</v>
      </c>
      <c r="O384" s="3"/>
      <c r="P384" s="3" t="s">
        <v>1134</v>
      </c>
      <c r="Q384" s="4">
        <v>64000</v>
      </c>
      <c r="R384" s="11"/>
      <c r="S384" s="5">
        <v>0</v>
      </c>
      <c r="T384" s="6">
        <v>71</v>
      </c>
      <c r="U384" s="5">
        <v>0</v>
      </c>
      <c r="V384" s="14">
        <v>4544000</v>
      </c>
      <c r="W384" s="4">
        <v>454400</v>
      </c>
      <c r="X384" s="3" t="s">
        <v>115</v>
      </c>
      <c r="Y384" s="3" t="s">
        <v>745</v>
      </c>
      <c r="Z384" s="3" t="s">
        <v>88</v>
      </c>
      <c r="AA384" s="3" t="s">
        <v>117</v>
      </c>
      <c r="AB384" s="3" t="s">
        <v>143</v>
      </c>
      <c r="AC384" s="3" t="s">
        <v>248</v>
      </c>
      <c r="AD384" s="3" t="s">
        <v>1429</v>
      </c>
      <c r="AE384" s="3" t="s">
        <v>1135</v>
      </c>
      <c r="AF384" s="3" t="s">
        <v>353</v>
      </c>
      <c r="AG384" s="3" t="s">
        <v>1430</v>
      </c>
      <c r="AH384" s="3" t="s">
        <v>80</v>
      </c>
      <c r="AI384" s="2" t="s">
        <v>1407</v>
      </c>
      <c r="AJ384" s="3" t="s">
        <v>1408</v>
      </c>
      <c r="AK384" s="3"/>
      <c r="AL384" s="3"/>
      <c r="AM384" s="4"/>
      <c r="AN384" s="6">
        <v>5.0930000000000003E-2</v>
      </c>
      <c r="AO384" s="17">
        <f t="shared" si="49"/>
        <v>5.6121158467180986E-2</v>
      </c>
      <c r="AP384" s="6"/>
      <c r="AQ384" s="3" t="s">
        <v>123</v>
      </c>
      <c r="AU384" s="21">
        <f t="shared" si="41"/>
        <v>3259.52</v>
      </c>
      <c r="AV384" s="21">
        <f t="shared" si="42"/>
        <v>3591.7541418995829</v>
      </c>
      <c r="AX384" s="24">
        <f t="shared" si="43"/>
        <v>4123683.9423999996</v>
      </c>
      <c r="AY384" s="24">
        <f t="shared" si="44"/>
        <v>4544000</v>
      </c>
    </row>
    <row r="385" spans="1:51" x14ac:dyDescent="0.6">
      <c r="A385" s="2" t="s">
        <v>1425</v>
      </c>
      <c r="B385" s="2" t="s">
        <v>239</v>
      </c>
      <c r="C385" s="3"/>
      <c r="D385" s="3"/>
      <c r="E385" s="3" t="s">
        <v>1402</v>
      </c>
      <c r="F385" s="3" t="s">
        <v>1426</v>
      </c>
      <c r="G385" s="2" t="s">
        <v>741</v>
      </c>
      <c r="H385" s="3" t="s">
        <v>742</v>
      </c>
      <c r="I385" s="3" t="s">
        <v>50</v>
      </c>
      <c r="J385" s="3" t="s">
        <v>161</v>
      </c>
      <c r="K385" s="2" t="s">
        <v>347</v>
      </c>
      <c r="L385" s="2" t="s">
        <v>461</v>
      </c>
      <c r="M385" s="2" t="s">
        <v>1431</v>
      </c>
      <c r="N385" s="3" t="s">
        <v>1432</v>
      </c>
      <c r="O385" s="3"/>
      <c r="P385" s="3" t="s">
        <v>1134</v>
      </c>
      <c r="Q385" s="4">
        <v>3200</v>
      </c>
      <c r="R385" s="11"/>
      <c r="S385" s="5">
        <v>0</v>
      </c>
      <c r="T385" s="6">
        <v>121</v>
      </c>
      <c r="U385" s="5">
        <v>0</v>
      </c>
      <c r="V385" s="14">
        <v>387200</v>
      </c>
      <c r="W385" s="4">
        <v>38720</v>
      </c>
      <c r="X385" s="3" t="s">
        <v>115</v>
      </c>
      <c r="Y385" s="3" t="s">
        <v>745</v>
      </c>
      <c r="Z385" s="3" t="s">
        <v>88</v>
      </c>
      <c r="AA385" s="3" t="s">
        <v>117</v>
      </c>
      <c r="AB385" s="3" t="s">
        <v>331</v>
      </c>
      <c r="AC385" s="3" t="s">
        <v>248</v>
      </c>
      <c r="AD385" s="3" t="s">
        <v>1429</v>
      </c>
      <c r="AE385" s="3" t="s">
        <v>1135</v>
      </c>
      <c r="AF385" s="3" t="s">
        <v>353</v>
      </c>
      <c r="AG385" s="3" t="s">
        <v>1430</v>
      </c>
      <c r="AH385" s="3" t="s">
        <v>80</v>
      </c>
      <c r="AI385" s="2" t="s">
        <v>1407</v>
      </c>
      <c r="AJ385" s="3" t="s">
        <v>1408</v>
      </c>
      <c r="AK385" s="3"/>
      <c r="AL385" s="3"/>
      <c r="AM385" s="4"/>
      <c r="AN385" s="6">
        <v>9.5000000000000001E-2</v>
      </c>
      <c r="AO385" s="17">
        <f t="shared" si="49"/>
        <v>9.5643101049702806E-2</v>
      </c>
      <c r="AP385" s="6"/>
      <c r="AQ385" s="3" t="s">
        <v>123</v>
      </c>
      <c r="AU385" s="21">
        <f t="shared" si="41"/>
        <v>304</v>
      </c>
      <c r="AV385" s="21">
        <f t="shared" si="42"/>
        <v>306.05792335904897</v>
      </c>
      <c r="AX385" s="24">
        <f t="shared" si="43"/>
        <v>384596.47999999998</v>
      </c>
      <c r="AY385" s="24">
        <f t="shared" si="44"/>
        <v>387200</v>
      </c>
    </row>
    <row r="386" spans="1:51" x14ac:dyDescent="0.6">
      <c r="A386" s="2" t="s">
        <v>1425</v>
      </c>
      <c r="B386" s="2" t="s">
        <v>239</v>
      </c>
      <c r="C386" s="3"/>
      <c r="D386" s="3"/>
      <c r="E386" s="3" t="s">
        <v>1402</v>
      </c>
      <c r="F386" s="3" t="s">
        <v>1426</v>
      </c>
      <c r="G386" s="2" t="s">
        <v>741</v>
      </c>
      <c r="H386" s="3" t="s">
        <v>742</v>
      </c>
      <c r="I386" s="3" t="s">
        <v>50</v>
      </c>
      <c r="J386" s="3" t="s">
        <v>161</v>
      </c>
      <c r="K386" s="2" t="s">
        <v>347</v>
      </c>
      <c r="L386" s="2" t="s">
        <v>461</v>
      </c>
      <c r="M386" s="2" t="s">
        <v>1418</v>
      </c>
      <c r="N386" s="3" t="s">
        <v>1419</v>
      </c>
      <c r="O386" s="3"/>
      <c r="P386" s="3" t="s">
        <v>1134</v>
      </c>
      <c r="Q386" s="4">
        <v>38400</v>
      </c>
      <c r="R386" s="11"/>
      <c r="S386" s="5">
        <v>0</v>
      </c>
      <c r="T386" s="6">
        <v>121</v>
      </c>
      <c r="U386" s="5">
        <v>0</v>
      </c>
      <c r="V386" s="14">
        <v>4646400</v>
      </c>
      <c r="W386" s="4">
        <v>464640</v>
      </c>
      <c r="X386" s="3" t="s">
        <v>115</v>
      </c>
      <c r="Y386" s="3" t="s">
        <v>745</v>
      </c>
      <c r="Z386" s="3" t="s">
        <v>88</v>
      </c>
      <c r="AA386" s="3" t="s">
        <v>117</v>
      </c>
      <c r="AB386" s="3" t="s">
        <v>331</v>
      </c>
      <c r="AC386" s="3" t="s">
        <v>248</v>
      </c>
      <c r="AD386" s="3" t="s">
        <v>1429</v>
      </c>
      <c r="AE386" s="3" t="s">
        <v>1135</v>
      </c>
      <c r="AF386" s="3" t="s">
        <v>353</v>
      </c>
      <c r="AG386" s="3" t="s">
        <v>1430</v>
      </c>
      <c r="AH386" s="3" t="s">
        <v>80</v>
      </c>
      <c r="AI386" s="2" t="s">
        <v>1407</v>
      </c>
      <c r="AJ386" s="3" t="s">
        <v>1408</v>
      </c>
      <c r="AK386" s="3"/>
      <c r="AL386" s="3"/>
      <c r="AM386" s="4"/>
      <c r="AN386" s="6">
        <v>9.5000000000000001E-2</v>
      </c>
      <c r="AO386" s="17">
        <f t="shared" si="49"/>
        <v>9.5643101049702806E-2</v>
      </c>
      <c r="AP386" s="6"/>
      <c r="AQ386" s="3" t="s">
        <v>123</v>
      </c>
      <c r="AU386" s="21">
        <f t="shared" si="41"/>
        <v>3648</v>
      </c>
      <c r="AV386" s="21">
        <f t="shared" si="42"/>
        <v>3672.6950803085879</v>
      </c>
      <c r="AX386" s="24">
        <f t="shared" si="43"/>
        <v>4615157.7599999998</v>
      </c>
      <c r="AY386" s="24">
        <f t="shared" si="44"/>
        <v>4646400</v>
      </c>
    </row>
    <row r="387" spans="1:51" x14ac:dyDescent="0.6">
      <c r="A387" s="2" t="s">
        <v>1433</v>
      </c>
      <c r="B387" s="2" t="s">
        <v>239</v>
      </c>
      <c r="C387" s="3"/>
      <c r="D387" s="3"/>
      <c r="E387" s="3" t="s">
        <v>750</v>
      </c>
      <c r="F387" s="3" t="s">
        <v>1434</v>
      </c>
      <c r="G387" s="2" t="s">
        <v>741</v>
      </c>
      <c r="H387" s="3" t="s">
        <v>742</v>
      </c>
      <c r="I387" s="3" t="s">
        <v>50</v>
      </c>
      <c r="J387" s="3" t="s">
        <v>161</v>
      </c>
      <c r="K387" s="2" t="s">
        <v>347</v>
      </c>
      <c r="L387" s="2" t="s">
        <v>461</v>
      </c>
      <c r="M387" s="2" t="s">
        <v>1286</v>
      </c>
      <c r="N387" s="3" t="s">
        <v>1287</v>
      </c>
      <c r="O387" s="3"/>
      <c r="P387" s="3" t="s">
        <v>745</v>
      </c>
      <c r="Q387" s="4">
        <v>84000</v>
      </c>
      <c r="R387" s="11"/>
      <c r="S387" s="5">
        <v>0</v>
      </c>
      <c r="T387" s="6">
        <v>35</v>
      </c>
      <c r="U387" s="5">
        <v>0</v>
      </c>
      <c r="V387" s="14">
        <v>2940000</v>
      </c>
      <c r="W387" s="4">
        <v>294000</v>
      </c>
      <c r="X387" s="3" t="s">
        <v>115</v>
      </c>
      <c r="Y387" s="3" t="s">
        <v>745</v>
      </c>
      <c r="Z387" s="3" t="s">
        <v>88</v>
      </c>
      <c r="AA387" s="3" t="s">
        <v>89</v>
      </c>
      <c r="AB387" s="3" t="s">
        <v>90</v>
      </c>
      <c r="AC387" s="3" t="s">
        <v>248</v>
      </c>
      <c r="AD387" s="3"/>
      <c r="AE387" s="3" t="s">
        <v>1288</v>
      </c>
      <c r="AF387" s="3" t="s">
        <v>353</v>
      </c>
      <c r="AG387" s="3" t="s">
        <v>1435</v>
      </c>
      <c r="AH387" s="3" t="s">
        <v>80</v>
      </c>
      <c r="AI387" s="2" t="s">
        <v>752</v>
      </c>
      <c r="AJ387" s="3" t="s">
        <v>753</v>
      </c>
      <c r="AK387" s="3"/>
      <c r="AL387" s="3"/>
      <c r="AM387" s="4"/>
      <c r="AN387" s="6">
        <v>0.02</v>
      </c>
      <c r="AO387" s="17">
        <f t="shared" si="49"/>
        <v>2.7665359807765275E-2</v>
      </c>
      <c r="AP387" s="6"/>
      <c r="AQ387" s="3" t="s">
        <v>83</v>
      </c>
      <c r="AU387" s="21">
        <f t="shared" si="41"/>
        <v>1680</v>
      </c>
      <c r="AV387" s="21">
        <f t="shared" si="42"/>
        <v>2323.8902238522833</v>
      </c>
      <c r="AX387" s="24">
        <f t="shared" si="43"/>
        <v>2125401.5999999996</v>
      </c>
      <c r="AY387" s="24">
        <f t="shared" si="44"/>
        <v>2940000.0000000005</v>
      </c>
    </row>
    <row r="388" spans="1:51" x14ac:dyDescent="0.6">
      <c r="A388" s="2" t="s">
        <v>1433</v>
      </c>
      <c r="B388" s="2" t="s">
        <v>239</v>
      </c>
      <c r="C388" s="3"/>
      <c r="D388" s="3"/>
      <c r="E388" s="3" t="s">
        <v>1129</v>
      </c>
      <c r="F388" s="3" t="s">
        <v>1434</v>
      </c>
      <c r="G388" s="2" t="s">
        <v>741</v>
      </c>
      <c r="H388" s="3" t="s">
        <v>742</v>
      </c>
      <c r="I388" s="3" t="s">
        <v>50</v>
      </c>
      <c r="J388" s="3" t="s">
        <v>161</v>
      </c>
      <c r="K388" s="2" t="s">
        <v>347</v>
      </c>
      <c r="L388" s="2" t="s">
        <v>461</v>
      </c>
      <c r="M388" s="2" t="s">
        <v>1146</v>
      </c>
      <c r="N388" s="3" t="s">
        <v>1147</v>
      </c>
      <c r="O388" s="3"/>
      <c r="P388" s="3" t="s">
        <v>745</v>
      </c>
      <c r="Q388" s="4">
        <v>81000</v>
      </c>
      <c r="R388" s="11"/>
      <c r="S388" s="5">
        <v>0</v>
      </c>
      <c r="T388" s="6">
        <v>35</v>
      </c>
      <c r="U388" s="5">
        <v>0</v>
      </c>
      <c r="V388" s="14">
        <v>2835000</v>
      </c>
      <c r="W388" s="4">
        <v>283500</v>
      </c>
      <c r="X388" s="3" t="s">
        <v>115</v>
      </c>
      <c r="Y388" s="3" t="s">
        <v>745</v>
      </c>
      <c r="Z388" s="3" t="s">
        <v>88</v>
      </c>
      <c r="AA388" s="3" t="s">
        <v>89</v>
      </c>
      <c r="AB388" s="3" t="s">
        <v>90</v>
      </c>
      <c r="AC388" s="3" t="s">
        <v>248</v>
      </c>
      <c r="AD388" s="3"/>
      <c r="AE388" s="3" t="s">
        <v>1436</v>
      </c>
      <c r="AF388" s="3" t="s">
        <v>353</v>
      </c>
      <c r="AG388" s="3" t="s">
        <v>1435</v>
      </c>
      <c r="AH388" s="3" t="s">
        <v>80</v>
      </c>
      <c r="AI388" s="2" t="s">
        <v>1130</v>
      </c>
      <c r="AJ388" s="3" t="s">
        <v>1129</v>
      </c>
      <c r="AK388" s="3"/>
      <c r="AL388" s="3"/>
      <c r="AM388" s="4"/>
      <c r="AN388" s="6">
        <v>0.02</v>
      </c>
      <c r="AO388" s="17">
        <f t="shared" si="49"/>
        <v>2.7665359807765275E-2</v>
      </c>
      <c r="AP388" s="6"/>
      <c r="AQ388" s="3" t="s">
        <v>83</v>
      </c>
      <c r="AU388" s="21">
        <f t="shared" ref="AU388:AU451" si="50">AN388*Q388</f>
        <v>1620</v>
      </c>
      <c r="AV388" s="21">
        <f t="shared" ref="AV388:AV451" si="51">AO388*Q388</f>
        <v>2240.8941444289871</v>
      </c>
      <c r="AX388" s="24">
        <f t="shared" ref="AX388:AX451" si="52">AU388*$AR$1</f>
        <v>2049494.4</v>
      </c>
      <c r="AY388" s="24">
        <f t="shared" ref="AY388:AY451" si="53">AV388*$AR$1</f>
        <v>2835000</v>
      </c>
    </row>
    <row r="389" spans="1:51" x14ac:dyDescent="0.6">
      <c r="A389" s="2" t="s">
        <v>1433</v>
      </c>
      <c r="B389" s="2" t="s">
        <v>239</v>
      </c>
      <c r="C389" s="3"/>
      <c r="D389" s="3"/>
      <c r="E389" s="3" t="s">
        <v>1437</v>
      </c>
      <c r="F389" s="3" t="s">
        <v>1434</v>
      </c>
      <c r="G389" s="2" t="s">
        <v>741</v>
      </c>
      <c r="H389" s="3" t="s">
        <v>742</v>
      </c>
      <c r="I389" s="3" t="s">
        <v>50</v>
      </c>
      <c r="J389" s="3" t="s">
        <v>161</v>
      </c>
      <c r="K389" s="2" t="s">
        <v>347</v>
      </c>
      <c r="L389" s="2" t="s">
        <v>461</v>
      </c>
      <c r="M389" s="2" t="s">
        <v>1427</v>
      </c>
      <c r="N389" s="3" t="s">
        <v>1428</v>
      </c>
      <c r="O389" s="3"/>
      <c r="P389" s="3" t="s">
        <v>1134</v>
      </c>
      <c r="Q389" s="4">
        <v>4000</v>
      </c>
      <c r="R389" s="11"/>
      <c r="S389" s="5">
        <v>0</v>
      </c>
      <c r="T389" s="6">
        <v>71</v>
      </c>
      <c r="U389" s="5">
        <v>0</v>
      </c>
      <c r="V389" s="14">
        <v>284000</v>
      </c>
      <c r="W389" s="4">
        <v>28400</v>
      </c>
      <c r="X389" s="3" t="s">
        <v>115</v>
      </c>
      <c r="Y389" s="3" t="s">
        <v>745</v>
      </c>
      <c r="Z389" s="3" t="s">
        <v>88</v>
      </c>
      <c r="AA389" s="3" t="s">
        <v>117</v>
      </c>
      <c r="AB389" s="3" t="s">
        <v>143</v>
      </c>
      <c r="AC389" s="3" t="s">
        <v>248</v>
      </c>
      <c r="AD389" s="3"/>
      <c r="AE389" s="3" t="s">
        <v>1135</v>
      </c>
      <c r="AF389" s="3" t="s">
        <v>353</v>
      </c>
      <c r="AG389" s="3" t="s">
        <v>1435</v>
      </c>
      <c r="AH389" s="3" t="s">
        <v>80</v>
      </c>
      <c r="AI389" s="2" t="s">
        <v>1438</v>
      </c>
      <c r="AJ389" s="3" t="s">
        <v>1439</v>
      </c>
      <c r="AK389" s="3"/>
      <c r="AL389" s="3"/>
      <c r="AM389" s="4"/>
      <c r="AN389" s="6">
        <v>5.0930000000000003E-2</v>
      </c>
      <c r="AO389" s="17">
        <f t="shared" si="49"/>
        <v>5.6121158467180986E-2</v>
      </c>
      <c r="AP389" s="6"/>
      <c r="AQ389" s="3" t="s">
        <v>123</v>
      </c>
      <c r="AU389" s="21">
        <f t="shared" si="50"/>
        <v>203.72</v>
      </c>
      <c r="AV389" s="21">
        <f t="shared" si="51"/>
        <v>224.48463386872393</v>
      </c>
      <c r="AX389" s="24">
        <f t="shared" si="52"/>
        <v>257730.24639999997</v>
      </c>
      <c r="AY389" s="24">
        <f t="shared" si="53"/>
        <v>284000</v>
      </c>
    </row>
    <row r="390" spans="1:51" x14ac:dyDescent="0.6">
      <c r="A390" s="2" t="s">
        <v>1433</v>
      </c>
      <c r="B390" s="2" t="s">
        <v>239</v>
      </c>
      <c r="C390" s="3"/>
      <c r="D390" s="3"/>
      <c r="E390" s="3" t="s">
        <v>1440</v>
      </c>
      <c r="F390" s="3" t="s">
        <v>1434</v>
      </c>
      <c r="G390" s="2" t="s">
        <v>741</v>
      </c>
      <c r="H390" s="3" t="s">
        <v>742</v>
      </c>
      <c r="I390" s="3" t="s">
        <v>50</v>
      </c>
      <c r="J390" s="3" t="s">
        <v>161</v>
      </c>
      <c r="K390" s="2" t="s">
        <v>347</v>
      </c>
      <c r="L390" s="2" t="s">
        <v>461</v>
      </c>
      <c r="M390" s="2" t="s">
        <v>1441</v>
      </c>
      <c r="N390" s="3" t="s">
        <v>1442</v>
      </c>
      <c r="O390" s="3"/>
      <c r="P390" s="3" t="s">
        <v>1327</v>
      </c>
      <c r="Q390" s="4">
        <v>9000</v>
      </c>
      <c r="R390" s="11"/>
      <c r="S390" s="5">
        <v>0</v>
      </c>
      <c r="T390" s="6">
        <v>76</v>
      </c>
      <c r="U390" s="5">
        <v>0</v>
      </c>
      <c r="V390" s="14">
        <v>684000</v>
      </c>
      <c r="W390" s="4">
        <v>68400</v>
      </c>
      <c r="X390" s="3" t="s">
        <v>115</v>
      </c>
      <c r="Y390" s="3" t="s">
        <v>745</v>
      </c>
      <c r="Z390" s="3" t="s">
        <v>88</v>
      </c>
      <c r="AA390" s="3" t="s">
        <v>117</v>
      </c>
      <c r="AB390" s="3" t="s">
        <v>507</v>
      </c>
      <c r="AC390" s="3" t="s">
        <v>248</v>
      </c>
      <c r="AD390" s="3"/>
      <c r="AE390" s="3" t="s">
        <v>1443</v>
      </c>
      <c r="AF390" s="3" t="s">
        <v>353</v>
      </c>
      <c r="AG390" s="3" t="s">
        <v>1435</v>
      </c>
      <c r="AH390" s="3" t="s">
        <v>80</v>
      </c>
      <c r="AI390" s="2" t="s">
        <v>1444</v>
      </c>
      <c r="AJ390" s="3" t="s">
        <v>1445</v>
      </c>
      <c r="AK390" s="3"/>
      <c r="AL390" s="3"/>
      <c r="AM390" s="4"/>
      <c r="AN390" s="6">
        <v>5.1330000000000001E-2</v>
      </c>
      <c r="AO390" s="17">
        <f t="shared" si="49"/>
        <v>6.0073352725433168E-2</v>
      </c>
      <c r="AP390" s="6"/>
      <c r="AQ390" s="3" t="s">
        <v>123</v>
      </c>
      <c r="AU390" s="21">
        <f t="shared" si="50"/>
        <v>461.97</v>
      </c>
      <c r="AV390" s="21">
        <f t="shared" si="51"/>
        <v>540.66017452889855</v>
      </c>
      <c r="AX390" s="24">
        <f t="shared" si="52"/>
        <v>584447.48639999994</v>
      </c>
      <c r="AY390" s="24">
        <f t="shared" si="53"/>
        <v>684000.00000000012</v>
      </c>
    </row>
    <row r="391" spans="1:51" x14ac:dyDescent="0.6">
      <c r="A391" s="2" t="s">
        <v>1433</v>
      </c>
      <c r="B391" s="2" t="s">
        <v>239</v>
      </c>
      <c r="C391" s="3"/>
      <c r="D391" s="3"/>
      <c r="E391" s="3" t="s">
        <v>1446</v>
      </c>
      <c r="F391" s="3" t="s">
        <v>1434</v>
      </c>
      <c r="G391" s="2" t="s">
        <v>741</v>
      </c>
      <c r="H391" s="3" t="s">
        <v>742</v>
      </c>
      <c r="I391" s="3" t="s">
        <v>50</v>
      </c>
      <c r="J391" s="3" t="s">
        <v>161</v>
      </c>
      <c r="K391" s="2" t="s">
        <v>347</v>
      </c>
      <c r="L391" s="2" t="s">
        <v>461</v>
      </c>
      <c r="M391" s="2" t="s">
        <v>1447</v>
      </c>
      <c r="N391" s="3" t="s">
        <v>1448</v>
      </c>
      <c r="O391" s="3"/>
      <c r="P391" s="3" t="s">
        <v>1449</v>
      </c>
      <c r="Q391" s="4">
        <v>6300</v>
      </c>
      <c r="R391" s="11"/>
      <c r="S391" s="5">
        <v>0</v>
      </c>
      <c r="T391" s="6">
        <v>229</v>
      </c>
      <c r="U391" s="5">
        <v>0</v>
      </c>
      <c r="V391" s="14">
        <v>1442700</v>
      </c>
      <c r="W391" s="4">
        <v>144270</v>
      </c>
      <c r="X391" s="3" t="s">
        <v>115</v>
      </c>
      <c r="Y391" s="3" t="s">
        <v>745</v>
      </c>
      <c r="Z391" s="3" t="s">
        <v>88</v>
      </c>
      <c r="AA391" s="3" t="s">
        <v>117</v>
      </c>
      <c r="AB391" s="3" t="s">
        <v>179</v>
      </c>
      <c r="AC391" s="3" t="s">
        <v>248</v>
      </c>
      <c r="AD391" s="3"/>
      <c r="AE391" s="3" t="s">
        <v>1450</v>
      </c>
      <c r="AF391" s="3" t="s">
        <v>353</v>
      </c>
      <c r="AG391" s="3" t="s">
        <v>1435</v>
      </c>
      <c r="AH391" s="3" t="s">
        <v>80</v>
      </c>
      <c r="AI391" s="2" t="s">
        <v>1451</v>
      </c>
      <c r="AJ391" s="3" t="s">
        <v>1452</v>
      </c>
      <c r="AK391" s="3"/>
      <c r="AL391" s="3"/>
      <c r="AM391" s="4"/>
      <c r="AN391" s="6">
        <v>0.17899999999999999</v>
      </c>
      <c r="AO391" s="17">
        <f t="shared" si="49"/>
        <v>0.18101049702794994</v>
      </c>
      <c r="AP391" s="6"/>
      <c r="AQ391" s="3" t="s">
        <v>123</v>
      </c>
      <c r="AU391" s="21">
        <f t="shared" si="50"/>
        <v>1127.7</v>
      </c>
      <c r="AV391" s="21">
        <f t="shared" si="51"/>
        <v>1140.3661312760846</v>
      </c>
      <c r="AX391" s="24">
        <f t="shared" si="52"/>
        <v>1426675.824</v>
      </c>
      <c r="AY391" s="24">
        <f t="shared" si="53"/>
        <v>1442700</v>
      </c>
    </row>
    <row r="392" spans="1:51" x14ac:dyDescent="0.6">
      <c r="A392" s="2" t="s">
        <v>1433</v>
      </c>
      <c r="B392" s="2" t="s">
        <v>239</v>
      </c>
      <c r="C392" s="3"/>
      <c r="D392" s="3"/>
      <c r="E392" s="3" t="s">
        <v>1402</v>
      </c>
      <c r="F392" s="3" t="s">
        <v>1434</v>
      </c>
      <c r="G392" s="2" t="s">
        <v>741</v>
      </c>
      <c r="H392" s="3" t="s">
        <v>742</v>
      </c>
      <c r="I392" s="3" t="s">
        <v>50</v>
      </c>
      <c r="J392" s="3" t="s">
        <v>161</v>
      </c>
      <c r="K392" s="2" t="s">
        <v>347</v>
      </c>
      <c r="L392" s="2" t="s">
        <v>461</v>
      </c>
      <c r="M392" s="2" t="s">
        <v>1431</v>
      </c>
      <c r="N392" s="3" t="s">
        <v>1432</v>
      </c>
      <c r="O392" s="3"/>
      <c r="P392" s="3" t="s">
        <v>1134</v>
      </c>
      <c r="Q392" s="4">
        <v>800</v>
      </c>
      <c r="R392" s="11"/>
      <c r="S392" s="5">
        <v>0</v>
      </c>
      <c r="T392" s="6">
        <v>121</v>
      </c>
      <c r="U392" s="5">
        <v>0</v>
      </c>
      <c r="V392" s="14">
        <v>96800</v>
      </c>
      <c r="W392" s="4">
        <v>9680</v>
      </c>
      <c r="X392" s="3" t="s">
        <v>115</v>
      </c>
      <c r="Y392" s="3" t="s">
        <v>745</v>
      </c>
      <c r="Z392" s="3" t="s">
        <v>88</v>
      </c>
      <c r="AA392" s="3" t="s">
        <v>117</v>
      </c>
      <c r="AB392" s="3" t="s">
        <v>331</v>
      </c>
      <c r="AC392" s="3" t="s">
        <v>248</v>
      </c>
      <c r="AD392" s="3"/>
      <c r="AE392" s="3" t="s">
        <v>1135</v>
      </c>
      <c r="AF392" s="3" t="s">
        <v>353</v>
      </c>
      <c r="AG392" s="3" t="s">
        <v>1435</v>
      </c>
      <c r="AH392" s="3" t="s">
        <v>80</v>
      </c>
      <c r="AI392" s="2" t="s">
        <v>1407</v>
      </c>
      <c r="AJ392" s="3" t="s">
        <v>1408</v>
      </c>
      <c r="AK392" s="3"/>
      <c r="AL392" s="3"/>
      <c r="AM392" s="4"/>
      <c r="AN392" s="6">
        <v>9.5000000000000001E-2</v>
      </c>
      <c r="AO392" s="17">
        <f t="shared" si="49"/>
        <v>9.5643101049702806E-2</v>
      </c>
      <c r="AP392" s="6"/>
      <c r="AQ392" s="3" t="s">
        <v>123</v>
      </c>
      <c r="AU392" s="21">
        <f t="shared" si="50"/>
        <v>76</v>
      </c>
      <c r="AV392" s="21">
        <f t="shared" si="51"/>
        <v>76.514480839762243</v>
      </c>
      <c r="AX392" s="24">
        <f t="shared" si="52"/>
        <v>96149.119999999995</v>
      </c>
      <c r="AY392" s="24">
        <f t="shared" si="53"/>
        <v>96800</v>
      </c>
    </row>
    <row r="393" spans="1:51" x14ac:dyDescent="0.6">
      <c r="A393" s="2" t="s">
        <v>1433</v>
      </c>
      <c r="B393" s="2" t="s">
        <v>239</v>
      </c>
      <c r="C393" s="3"/>
      <c r="D393" s="3"/>
      <c r="E393" s="3" t="s">
        <v>750</v>
      </c>
      <c r="F393" s="3" t="s">
        <v>1434</v>
      </c>
      <c r="G393" s="2" t="s">
        <v>741</v>
      </c>
      <c r="H393" s="3" t="s">
        <v>742</v>
      </c>
      <c r="I393" s="3" t="s">
        <v>50</v>
      </c>
      <c r="J393" s="3" t="s">
        <v>161</v>
      </c>
      <c r="K393" s="2" t="s">
        <v>347</v>
      </c>
      <c r="L393" s="2" t="s">
        <v>461</v>
      </c>
      <c r="M393" s="2" t="s">
        <v>1453</v>
      </c>
      <c r="N393" s="3" t="s">
        <v>1454</v>
      </c>
      <c r="O393" s="3"/>
      <c r="P393" s="3" t="s">
        <v>1455</v>
      </c>
      <c r="Q393" s="4">
        <v>6400</v>
      </c>
      <c r="R393" s="11"/>
      <c r="S393" s="5">
        <v>0</v>
      </c>
      <c r="T393" s="6">
        <v>140</v>
      </c>
      <c r="U393" s="5">
        <v>0</v>
      </c>
      <c r="V393" s="14">
        <v>896000</v>
      </c>
      <c r="W393" s="4">
        <v>89600</v>
      </c>
      <c r="X393" s="3" t="s">
        <v>115</v>
      </c>
      <c r="Y393" s="3" t="s">
        <v>745</v>
      </c>
      <c r="Z393" s="3" t="s">
        <v>88</v>
      </c>
      <c r="AA393" s="3" t="s">
        <v>117</v>
      </c>
      <c r="AB393" s="3" t="s">
        <v>331</v>
      </c>
      <c r="AC393" s="3" t="s">
        <v>248</v>
      </c>
      <c r="AD393" s="3"/>
      <c r="AE393" s="3" t="s">
        <v>1456</v>
      </c>
      <c r="AF393" s="3" t="s">
        <v>353</v>
      </c>
      <c r="AG393" s="3" t="s">
        <v>1435</v>
      </c>
      <c r="AH393" s="3" t="s">
        <v>80</v>
      </c>
      <c r="AI393" s="2" t="s">
        <v>752</v>
      </c>
      <c r="AJ393" s="3" t="s">
        <v>753</v>
      </c>
      <c r="AK393" s="3"/>
      <c r="AL393" s="3"/>
      <c r="AM393" s="4"/>
      <c r="AN393" s="6">
        <v>0.1</v>
      </c>
      <c r="AO393" s="17">
        <f t="shared" si="49"/>
        <v>0.1106614392310611</v>
      </c>
      <c r="AP393" s="6"/>
      <c r="AQ393" s="3" t="s">
        <v>123</v>
      </c>
      <c r="AU393" s="21">
        <f t="shared" si="50"/>
        <v>640</v>
      </c>
      <c r="AV393" s="21">
        <f t="shared" si="51"/>
        <v>708.2332110787911</v>
      </c>
      <c r="AX393" s="24">
        <f t="shared" si="52"/>
        <v>809676.79999999993</v>
      </c>
      <c r="AY393" s="24">
        <f t="shared" si="53"/>
        <v>896000.00000000012</v>
      </c>
    </row>
    <row r="394" spans="1:51" x14ac:dyDescent="0.6">
      <c r="A394" s="2" t="s">
        <v>1433</v>
      </c>
      <c r="B394" s="2" t="s">
        <v>239</v>
      </c>
      <c r="C394" s="3"/>
      <c r="D394" s="3"/>
      <c r="E394" s="3" t="s">
        <v>750</v>
      </c>
      <c r="F394" s="3" t="s">
        <v>1434</v>
      </c>
      <c r="G394" s="2" t="s">
        <v>741</v>
      </c>
      <c r="H394" s="3" t="s">
        <v>742</v>
      </c>
      <c r="I394" s="3" t="s">
        <v>50</v>
      </c>
      <c r="J394" s="3" t="s">
        <v>161</v>
      </c>
      <c r="K394" s="2" t="s">
        <v>347</v>
      </c>
      <c r="L394" s="2" t="s">
        <v>461</v>
      </c>
      <c r="M394" s="2" t="s">
        <v>473</v>
      </c>
      <c r="N394" s="3" t="s">
        <v>474</v>
      </c>
      <c r="O394" s="3"/>
      <c r="P394" s="3" t="s">
        <v>475</v>
      </c>
      <c r="Q394" s="4">
        <v>3000</v>
      </c>
      <c r="R394" s="11"/>
      <c r="S394" s="5">
        <v>0</v>
      </c>
      <c r="T394" s="6">
        <v>35</v>
      </c>
      <c r="U394" s="5">
        <v>0</v>
      </c>
      <c r="V394" s="14">
        <v>105000</v>
      </c>
      <c r="W394" s="4">
        <v>10500</v>
      </c>
      <c r="X394" s="3" t="s">
        <v>115</v>
      </c>
      <c r="Y394" s="3" t="s">
        <v>745</v>
      </c>
      <c r="Z394" s="3" t="s">
        <v>88</v>
      </c>
      <c r="AA394" s="3" t="s">
        <v>89</v>
      </c>
      <c r="AB394" s="3" t="s">
        <v>90</v>
      </c>
      <c r="AC394" s="3" t="s">
        <v>248</v>
      </c>
      <c r="AD394" s="3"/>
      <c r="AE394" s="3" t="s">
        <v>1457</v>
      </c>
      <c r="AF394" s="3" t="s">
        <v>353</v>
      </c>
      <c r="AG394" s="3" t="s">
        <v>1435</v>
      </c>
      <c r="AH394" s="3" t="s">
        <v>80</v>
      </c>
      <c r="AI394" s="2" t="s">
        <v>752</v>
      </c>
      <c r="AJ394" s="3" t="s">
        <v>753</v>
      </c>
      <c r="AK394" s="3"/>
      <c r="AL394" s="3"/>
      <c r="AM394" s="4"/>
      <c r="AN394" s="6">
        <v>0.02</v>
      </c>
      <c r="AO394" s="17">
        <f t="shared" si="49"/>
        <v>2.7665359807765275E-2</v>
      </c>
      <c r="AP394" s="6"/>
      <c r="AQ394" s="3" t="s">
        <v>83</v>
      </c>
      <c r="AU394" s="21">
        <f t="shared" si="50"/>
        <v>60</v>
      </c>
      <c r="AV394" s="21">
        <f t="shared" si="51"/>
        <v>82.996079423295825</v>
      </c>
      <c r="AX394" s="24">
        <f t="shared" si="52"/>
        <v>75907.199999999997</v>
      </c>
      <c r="AY394" s="24">
        <f t="shared" si="53"/>
        <v>105000</v>
      </c>
    </row>
    <row r="395" spans="1:51" x14ac:dyDescent="0.6">
      <c r="A395" s="2" t="s">
        <v>1433</v>
      </c>
      <c r="B395" s="2" t="s">
        <v>239</v>
      </c>
      <c r="C395" s="3"/>
      <c r="D395" s="3"/>
      <c r="E395" s="3" t="s">
        <v>750</v>
      </c>
      <c r="F395" s="3" t="s">
        <v>1434</v>
      </c>
      <c r="G395" s="2" t="s">
        <v>741</v>
      </c>
      <c r="H395" s="3" t="s">
        <v>742</v>
      </c>
      <c r="I395" s="3" t="s">
        <v>50</v>
      </c>
      <c r="J395" s="3" t="s">
        <v>161</v>
      </c>
      <c r="K395" s="2" t="s">
        <v>347</v>
      </c>
      <c r="L395" s="2" t="s">
        <v>461</v>
      </c>
      <c r="M395" s="2" t="s">
        <v>462</v>
      </c>
      <c r="N395" s="3" t="s">
        <v>463</v>
      </c>
      <c r="O395" s="3"/>
      <c r="P395" s="3" t="s">
        <v>464</v>
      </c>
      <c r="Q395" s="4">
        <v>200000</v>
      </c>
      <c r="R395" s="11"/>
      <c r="S395" s="5">
        <v>0</v>
      </c>
      <c r="T395" s="6">
        <v>77</v>
      </c>
      <c r="U395" s="5">
        <v>0</v>
      </c>
      <c r="V395" s="14">
        <v>15400000</v>
      </c>
      <c r="W395" s="4">
        <v>1540000</v>
      </c>
      <c r="X395" s="3" t="s">
        <v>115</v>
      </c>
      <c r="Y395" s="3" t="s">
        <v>745</v>
      </c>
      <c r="Z395" s="3" t="s">
        <v>466</v>
      </c>
      <c r="AA395" s="3" t="s">
        <v>467</v>
      </c>
      <c r="AB395" s="3" t="s">
        <v>468</v>
      </c>
      <c r="AC395" s="3" t="s">
        <v>248</v>
      </c>
      <c r="AD395" s="3"/>
      <c r="AE395" s="3" t="s">
        <v>751</v>
      </c>
      <c r="AF395" s="3" t="s">
        <v>353</v>
      </c>
      <c r="AG395" s="3" t="s">
        <v>1435</v>
      </c>
      <c r="AH395" s="3" t="s">
        <v>80</v>
      </c>
      <c r="AI395" s="2" t="s">
        <v>752</v>
      </c>
      <c r="AJ395" s="3" t="s">
        <v>753</v>
      </c>
      <c r="AK395" s="3"/>
      <c r="AL395" s="3"/>
      <c r="AM395" s="4"/>
      <c r="AN395" s="6">
        <v>4.9320000000000003E-2</v>
      </c>
      <c r="AO395" s="17">
        <f t="shared" si="49"/>
        <v>6.0863791577083604E-2</v>
      </c>
      <c r="AP395" s="6"/>
      <c r="AQ395" s="3" t="s">
        <v>83</v>
      </c>
      <c r="AU395" s="21">
        <f t="shared" si="50"/>
        <v>9864</v>
      </c>
      <c r="AV395" s="21">
        <f t="shared" si="51"/>
        <v>12172.758315416721</v>
      </c>
      <c r="AX395" s="24">
        <f t="shared" si="52"/>
        <v>12479143.68</v>
      </c>
      <c r="AY395" s="24">
        <f t="shared" si="53"/>
        <v>15400000</v>
      </c>
    </row>
    <row r="396" spans="1:51" x14ac:dyDescent="0.6">
      <c r="A396" s="2" t="s">
        <v>1433</v>
      </c>
      <c r="B396" s="2" t="s">
        <v>239</v>
      </c>
      <c r="C396" s="3"/>
      <c r="D396" s="3"/>
      <c r="E396" s="3" t="s">
        <v>750</v>
      </c>
      <c r="F396" s="3" t="s">
        <v>1434</v>
      </c>
      <c r="G396" s="2" t="s">
        <v>741</v>
      </c>
      <c r="H396" s="3" t="s">
        <v>742</v>
      </c>
      <c r="I396" s="3" t="s">
        <v>50</v>
      </c>
      <c r="J396" s="3" t="s">
        <v>161</v>
      </c>
      <c r="K396" s="2" t="s">
        <v>347</v>
      </c>
      <c r="L396" s="2" t="s">
        <v>461</v>
      </c>
      <c r="M396" s="2" t="s">
        <v>760</v>
      </c>
      <c r="N396" s="3" t="s">
        <v>761</v>
      </c>
      <c r="O396" s="3"/>
      <c r="P396" s="3" t="s">
        <v>762</v>
      </c>
      <c r="Q396" s="4">
        <v>30500</v>
      </c>
      <c r="R396" s="11"/>
      <c r="S396" s="5">
        <v>0</v>
      </c>
      <c r="T396" s="6">
        <v>81</v>
      </c>
      <c r="U396" s="5">
        <v>0</v>
      </c>
      <c r="V396" s="14">
        <v>2470500</v>
      </c>
      <c r="W396" s="4">
        <v>247050</v>
      </c>
      <c r="X396" s="3" t="s">
        <v>115</v>
      </c>
      <c r="Y396" s="3" t="s">
        <v>745</v>
      </c>
      <c r="Z396" s="3" t="s">
        <v>466</v>
      </c>
      <c r="AA396" s="3" t="s">
        <v>467</v>
      </c>
      <c r="AB396" s="3" t="s">
        <v>468</v>
      </c>
      <c r="AC396" s="3" t="s">
        <v>248</v>
      </c>
      <c r="AD396" s="3"/>
      <c r="AE396" s="3" t="s">
        <v>751</v>
      </c>
      <c r="AF396" s="3" t="s">
        <v>353</v>
      </c>
      <c r="AG396" s="3" t="s">
        <v>1435</v>
      </c>
      <c r="AH396" s="3" t="s">
        <v>80</v>
      </c>
      <c r="AI396" s="2" t="s">
        <v>752</v>
      </c>
      <c r="AJ396" s="3" t="s">
        <v>753</v>
      </c>
      <c r="AK396" s="3"/>
      <c r="AL396" s="3"/>
      <c r="AM396" s="4"/>
      <c r="AN396" s="6">
        <v>5.7820000000000003E-2</v>
      </c>
      <c r="AO396" s="17">
        <f t="shared" si="49"/>
        <v>6.4025546983685344E-2</v>
      </c>
      <c r="AP396" s="6"/>
      <c r="AQ396" s="3" t="s">
        <v>83</v>
      </c>
      <c r="AU396" s="21">
        <f t="shared" si="50"/>
        <v>1763.51</v>
      </c>
      <c r="AV396" s="21">
        <f t="shared" si="51"/>
        <v>1952.779183002403</v>
      </c>
      <c r="AX396" s="24">
        <f t="shared" si="52"/>
        <v>2231051.7711999998</v>
      </c>
      <c r="AY396" s="24">
        <f t="shared" si="53"/>
        <v>2470500</v>
      </c>
    </row>
    <row r="397" spans="1:51" x14ac:dyDescent="0.6">
      <c r="A397" s="2" t="s">
        <v>1458</v>
      </c>
      <c r="B397" s="2" t="s">
        <v>45</v>
      </c>
      <c r="C397" s="3"/>
      <c r="D397" s="3"/>
      <c r="E397" s="3" t="s">
        <v>784</v>
      </c>
      <c r="F397" s="3" t="s">
        <v>1459</v>
      </c>
      <c r="G397" s="2" t="s">
        <v>786</v>
      </c>
      <c r="H397" s="3" t="s">
        <v>787</v>
      </c>
      <c r="I397" s="3" t="s">
        <v>50</v>
      </c>
      <c r="J397" s="3" t="s">
        <v>687</v>
      </c>
      <c r="K397" s="2" t="s">
        <v>347</v>
      </c>
      <c r="L397" s="2" t="s">
        <v>244</v>
      </c>
      <c r="M397" s="2" t="s">
        <v>688</v>
      </c>
      <c r="N397" s="3" t="s">
        <v>689</v>
      </c>
      <c r="O397" s="3" t="s">
        <v>690</v>
      </c>
      <c r="P397" s="3" t="s">
        <v>691</v>
      </c>
      <c r="Q397" s="4">
        <v>42000</v>
      </c>
      <c r="R397" s="11" t="s">
        <v>56</v>
      </c>
      <c r="S397" s="5">
        <v>1198.3399999999999</v>
      </c>
      <c r="T397" s="6">
        <v>1.7999999999999999E-2</v>
      </c>
      <c r="U397" s="5">
        <v>756</v>
      </c>
      <c r="V397" s="4">
        <v>905945</v>
      </c>
      <c r="W397" s="4"/>
      <c r="X397" s="3" t="s">
        <v>115</v>
      </c>
      <c r="Y397" s="3" t="s">
        <v>692</v>
      </c>
      <c r="Z397" s="3" t="s">
        <v>88</v>
      </c>
      <c r="AA397" s="3" t="s">
        <v>89</v>
      </c>
      <c r="AB397" s="3" t="s">
        <v>272</v>
      </c>
      <c r="AC397" s="3" t="s">
        <v>58</v>
      </c>
      <c r="AD397" s="3"/>
      <c r="AE397" s="3" t="s">
        <v>201</v>
      </c>
      <c r="AF397" s="3" t="s">
        <v>353</v>
      </c>
      <c r="AG397" s="3" t="s">
        <v>1460</v>
      </c>
      <c r="AH397" s="3" t="s">
        <v>80</v>
      </c>
      <c r="AI397" s="2" t="s">
        <v>793</v>
      </c>
      <c r="AJ397" s="3" t="s">
        <v>794</v>
      </c>
      <c r="AK397" s="3"/>
      <c r="AL397" s="3"/>
      <c r="AM397" s="4"/>
      <c r="AN397" s="6">
        <v>1.4E-2</v>
      </c>
      <c r="AO397" s="6">
        <f t="shared" ref="AO397:AO440" si="54">T397</f>
        <v>1.7999999999999999E-2</v>
      </c>
      <c r="AP397" s="6"/>
      <c r="AQ397" s="3" t="s">
        <v>83</v>
      </c>
      <c r="AU397" s="21">
        <f t="shared" si="50"/>
        <v>588</v>
      </c>
      <c r="AV397" s="21">
        <f t="shared" si="51"/>
        <v>755.99999999999989</v>
      </c>
      <c r="AX397" s="24">
        <f t="shared" si="52"/>
        <v>743890.55999999994</v>
      </c>
      <c r="AY397" s="24">
        <f t="shared" si="53"/>
        <v>956430.71999999974</v>
      </c>
    </row>
    <row r="398" spans="1:51" x14ac:dyDescent="0.6">
      <c r="A398" s="2" t="s">
        <v>1458</v>
      </c>
      <c r="B398" s="2" t="s">
        <v>45</v>
      </c>
      <c r="C398" s="3"/>
      <c r="D398" s="3"/>
      <c r="E398" s="3" t="s">
        <v>798</v>
      </c>
      <c r="F398" s="3" t="s">
        <v>1459</v>
      </c>
      <c r="G398" s="2" t="s">
        <v>786</v>
      </c>
      <c r="H398" s="3" t="s">
        <v>787</v>
      </c>
      <c r="I398" s="3" t="s">
        <v>50</v>
      </c>
      <c r="J398" s="3" t="s">
        <v>687</v>
      </c>
      <c r="K398" s="2" t="s">
        <v>347</v>
      </c>
      <c r="L398" s="2" t="s">
        <v>244</v>
      </c>
      <c r="M398" s="2" t="s">
        <v>799</v>
      </c>
      <c r="N398" s="3" t="s">
        <v>800</v>
      </c>
      <c r="O398" s="3" t="s">
        <v>801</v>
      </c>
      <c r="P398" s="3" t="s">
        <v>802</v>
      </c>
      <c r="Q398" s="4">
        <v>39000</v>
      </c>
      <c r="R398" s="11" t="s">
        <v>56</v>
      </c>
      <c r="S398" s="5">
        <v>1198.3399999999999</v>
      </c>
      <c r="T398" s="6">
        <v>1.7999999999999999E-2</v>
      </c>
      <c r="U398" s="5">
        <v>702</v>
      </c>
      <c r="V398" s="4">
        <v>841235</v>
      </c>
      <c r="W398" s="4"/>
      <c r="X398" s="3" t="s">
        <v>115</v>
      </c>
      <c r="Y398" s="3" t="s">
        <v>692</v>
      </c>
      <c r="Z398" s="3" t="s">
        <v>88</v>
      </c>
      <c r="AA398" s="3" t="s">
        <v>89</v>
      </c>
      <c r="AB398" s="3" t="s">
        <v>272</v>
      </c>
      <c r="AC398" s="3" t="s">
        <v>58</v>
      </c>
      <c r="AD398" s="3"/>
      <c r="AE398" s="3"/>
      <c r="AF398" s="3" t="s">
        <v>353</v>
      </c>
      <c r="AG398" s="3" t="s">
        <v>1460</v>
      </c>
      <c r="AH398" s="3" t="s">
        <v>80</v>
      </c>
      <c r="AI398" s="2" t="s">
        <v>803</v>
      </c>
      <c r="AJ398" s="3" t="s">
        <v>804</v>
      </c>
      <c r="AK398" s="3"/>
      <c r="AL398" s="3"/>
      <c r="AM398" s="4"/>
      <c r="AN398" s="6">
        <v>1.4E-2</v>
      </c>
      <c r="AO398" s="6">
        <f t="shared" si="54"/>
        <v>1.7999999999999999E-2</v>
      </c>
      <c r="AP398" s="6"/>
      <c r="AQ398" s="3" t="s">
        <v>83</v>
      </c>
      <c r="AU398" s="21">
        <f t="shared" si="50"/>
        <v>546</v>
      </c>
      <c r="AV398" s="21">
        <f t="shared" si="51"/>
        <v>702</v>
      </c>
      <c r="AX398" s="24">
        <f t="shared" si="52"/>
        <v>690755.5199999999</v>
      </c>
      <c r="AY398" s="24">
        <f t="shared" si="53"/>
        <v>888114.23999999987</v>
      </c>
    </row>
    <row r="399" spans="1:51" x14ac:dyDescent="0.6">
      <c r="A399" s="2" t="s">
        <v>1458</v>
      </c>
      <c r="B399" s="2" t="s">
        <v>45</v>
      </c>
      <c r="C399" s="3"/>
      <c r="D399" s="3"/>
      <c r="E399" s="3" t="s">
        <v>813</v>
      </c>
      <c r="F399" s="3" t="s">
        <v>1459</v>
      </c>
      <c r="G399" s="2" t="s">
        <v>786</v>
      </c>
      <c r="H399" s="3" t="s">
        <v>787</v>
      </c>
      <c r="I399" s="3" t="s">
        <v>50</v>
      </c>
      <c r="J399" s="3" t="s">
        <v>687</v>
      </c>
      <c r="K399" s="2" t="s">
        <v>347</v>
      </c>
      <c r="L399" s="2" t="s">
        <v>244</v>
      </c>
      <c r="M399" s="2" t="s">
        <v>806</v>
      </c>
      <c r="N399" s="3" t="s">
        <v>807</v>
      </c>
      <c r="O399" s="3" t="s">
        <v>808</v>
      </c>
      <c r="P399" s="3" t="s">
        <v>809</v>
      </c>
      <c r="Q399" s="4">
        <v>120000</v>
      </c>
      <c r="R399" s="11" t="s">
        <v>56</v>
      </c>
      <c r="S399" s="5">
        <v>1198.3399999999999</v>
      </c>
      <c r="T399" s="6">
        <v>1.7999999999999999E-2</v>
      </c>
      <c r="U399" s="5">
        <v>2160</v>
      </c>
      <c r="V399" s="4">
        <v>2588414</v>
      </c>
      <c r="W399" s="4"/>
      <c r="X399" s="3" t="s">
        <v>115</v>
      </c>
      <c r="Y399" s="3" t="s">
        <v>692</v>
      </c>
      <c r="Z399" s="3" t="s">
        <v>88</v>
      </c>
      <c r="AA399" s="3" t="s">
        <v>89</v>
      </c>
      <c r="AB399" s="3" t="s">
        <v>272</v>
      </c>
      <c r="AC399" s="3" t="s">
        <v>58</v>
      </c>
      <c r="AD399" s="3"/>
      <c r="AE399" s="3" t="s">
        <v>192</v>
      </c>
      <c r="AF399" s="3" t="s">
        <v>353</v>
      </c>
      <c r="AG399" s="3" t="s">
        <v>1460</v>
      </c>
      <c r="AH399" s="3" t="s">
        <v>80</v>
      </c>
      <c r="AI399" s="2" t="s">
        <v>814</v>
      </c>
      <c r="AJ399" s="3" t="s">
        <v>815</v>
      </c>
      <c r="AK399" s="3"/>
      <c r="AL399" s="3"/>
      <c r="AM399" s="4"/>
      <c r="AN399" s="6">
        <v>1.4E-2</v>
      </c>
      <c r="AO399" s="6">
        <f t="shared" si="54"/>
        <v>1.7999999999999999E-2</v>
      </c>
      <c r="AP399" s="6"/>
      <c r="AQ399" s="3" t="s">
        <v>83</v>
      </c>
      <c r="AU399" s="21">
        <f t="shared" si="50"/>
        <v>1680</v>
      </c>
      <c r="AV399" s="21">
        <f t="shared" si="51"/>
        <v>2160</v>
      </c>
      <c r="AX399" s="24">
        <f t="shared" si="52"/>
        <v>2125401.5999999996</v>
      </c>
      <c r="AY399" s="24">
        <f t="shared" si="53"/>
        <v>2732659.1999999997</v>
      </c>
    </row>
    <row r="400" spans="1:51" x14ac:dyDescent="0.6">
      <c r="A400" s="2" t="s">
        <v>1461</v>
      </c>
      <c r="B400" s="2" t="s">
        <v>45</v>
      </c>
      <c r="C400" s="3" t="s">
        <v>1462</v>
      </c>
      <c r="D400" s="3" t="s">
        <v>1463</v>
      </c>
      <c r="E400" s="3" t="s">
        <v>1464</v>
      </c>
      <c r="F400" s="3" t="s">
        <v>1465</v>
      </c>
      <c r="G400" s="2" t="s">
        <v>1466</v>
      </c>
      <c r="H400" s="3" t="s">
        <v>1467</v>
      </c>
      <c r="I400" s="3" t="s">
        <v>50</v>
      </c>
      <c r="J400" s="3" t="s">
        <v>161</v>
      </c>
      <c r="K400" s="2" t="s">
        <v>162</v>
      </c>
      <c r="L400" s="2" t="s">
        <v>163</v>
      </c>
      <c r="M400" s="2" t="s">
        <v>1468</v>
      </c>
      <c r="N400" s="3" t="s">
        <v>1469</v>
      </c>
      <c r="O400" s="3"/>
      <c r="P400" s="3" t="s">
        <v>1470</v>
      </c>
      <c r="Q400" s="4">
        <v>15200</v>
      </c>
      <c r="R400" s="11" t="s">
        <v>56</v>
      </c>
      <c r="S400" s="5">
        <v>1257.0999999999999</v>
      </c>
      <c r="T400" s="6">
        <v>0.2</v>
      </c>
      <c r="U400" s="5">
        <v>3040</v>
      </c>
      <c r="V400" s="4">
        <v>3821584</v>
      </c>
      <c r="W400" s="4"/>
      <c r="X400" s="3" t="s">
        <v>115</v>
      </c>
      <c r="Y400" s="3" t="s">
        <v>1470</v>
      </c>
      <c r="Z400" s="3" t="s">
        <v>74</v>
      </c>
      <c r="AA400" s="3" t="s">
        <v>215</v>
      </c>
      <c r="AB400" s="3" t="s">
        <v>728</v>
      </c>
      <c r="AC400" s="3" t="s">
        <v>58</v>
      </c>
      <c r="AD400" s="3" t="s">
        <v>1471</v>
      </c>
      <c r="AE400" s="3"/>
      <c r="AF400" s="3" t="s">
        <v>171</v>
      </c>
      <c r="AG400" s="3" t="s">
        <v>1472</v>
      </c>
      <c r="AH400" s="3" t="s">
        <v>80</v>
      </c>
      <c r="AI400" s="2" t="s">
        <v>1473</v>
      </c>
      <c r="AJ400" s="3" t="s">
        <v>1474</v>
      </c>
      <c r="AK400" s="3"/>
      <c r="AL400" s="3"/>
      <c r="AM400" s="4"/>
      <c r="AN400" s="6">
        <v>0.16</v>
      </c>
      <c r="AO400" s="6">
        <f t="shared" si="54"/>
        <v>0.2</v>
      </c>
      <c r="AP400" s="6"/>
      <c r="AQ400" s="3" t="s">
        <v>123</v>
      </c>
      <c r="AU400" s="21">
        <f t="shared" si="50"/>
        <v>2432</v>
      </c>
      <c r="AV400" s="21">
        <f t="shared" si="51"/>
        <v>3040</v>
      </c>
      <c r="AX400" s="24">
        <f t="shared" si="52"/>
        <v>3076771.8399999999</v>
      </c>
      <c r="AY400" s="24">
        <f t="shared" si="53"/>
        <v>3845964.8</v>
      </c>
    </row>
    <row r="401" spans="1:51" x14ac:dyDescent="0.6">
      <c r="A401" s="2" t="s">
        <v>1475</v>
      </c>
      <c r="B401" s="2" t="s">
        <v>45</v>
      </c>
      <c r="C401" s="3"/>
      <c r="D401" s="3"/>
      <c r="E401" s="3" t="s">
        <v>868</v>
      </c>
      <c r="F401" s="3" t="s">
        <v>1476</v>
      </c>
      <c r="G401" s="2" t="s">
        <v>224</v>
      </c>
      <c r="H401" s="3" t="s">
        <v>225</v>
      </c>
      <c r="I401" s="3" t="s">
        <v>50</v>
      </c>
      <c r="J401" s="3" t="s">
        <v>161</v>
      </c>
      <c r="K401" s="2" t="s">
        <v>110</v>
      </c>
      <c r="L401" s="2" t="s">
        <v>110</v>
      </c>
      <c r="M401" s="2" t="s">
        <v>903</v>
      </c>
      <c r="N401" s="3" t="s">
        <v>904</v>
      </c>
      <c r="O401" s="3" t="s">
        <v>905</v>
      </c>
      <c r="P401" s="3" t="s">
        <v>906</v>
      </c>
      <c r="Q401" s="4">
        <v>3500</v>
      </c>
      <c r="R401" s="11" t="s">
        <v>56</v>
      </c>
      <c r="S401" s="5">
        <v>1251.2</v>
      </c>
      <c r="T401" s="6">
        <v>0.28799999999999998</v>
      </c>
      <c r="U401" s="5">
        <v>1008</v>
      </c>
      <c r="V401" s="4">
        <v>1261210</v>
      </c>
      <c r="W401" s="4"/>
      <c r="X401" s="3" t="s">
        <v>115</v>
      </c>
      <c r="Y401" s="3" t="s">
        <v>225</v>
      </c>
      <c r="Z401" s="3" t="s">
        <v>88</v>
      </c>
      <c r="AA401" s="3" t="s">
        <v>117</v>
      </c>
      <c r="AB401" s="3" t="s">
        <v>907</v>
      </c>
      <c r="AC401" s="3" t="s">
        <v>58</v>
      </c>
      <c r="AD401" s="3" t="s">
        <v>1477</v>
      </c>
      <c r="AE401" s="3"/>
      <c r="AF401" s="3" t="s">
        <v>119</v>
      </c>
      <c r="AG401" s="3" t="s">
        <v>1478</v>
      </c>
      <c r="AH401" s="3" t="s">
        <v>80</v>
      </c>
      <c r="AI401" s="2" t="s">
        <v>875</v>
      </c>
      <c r="AJ401" s="3" t="s">
        <v>876</v>
      </c>
      <c r="AK401" s="3"/>
      <c r="AL401" s="3"/>
      <c r="AM401" s="4"/>
      <c r="AN401" s="6">
        <v>0.22500000000000001</v>
      </c>
      <c r="AO401" s="6">
        <f t="shared" si="54"/>
        <v>0.28799999999999998</v>
      </c>
      <c r="AP401" s="6"/>
      <c r="AQ401" s="3" t="s">
        <v>123</v>
      </c>
      <c r="AU401" s="21">
        <f t="shared" si="50"/>
        <v>787.5</v>
      </c>
      <c r="AV401" s="21">
        <f t="shared" si="51"/>
        <v>1007.9999999999999</v>
      </c>
      <c r="AX401" s="24">
        <f t="shared" si="52"/>
        <v>996281.99999999988</v>
      </c>
      <c r="AY401" s="24">
        <f t="shared" si="53"/>
        <v>1275240.9599999997</v>
      </c>
    </row>
    <row r="402" spans="1:51" x14ac:dyDescent="0.6">
      <c r="A402" s="2" t="s">
        <v>1479</v>
      </c>
      <c r="B402" s="2" t="s">
        <v>45</v>
      </c>
      <c r="C402" s="3"/>
      <c r="D402" s="3"/>
      <c r="E402" s="3"/>
      <c r="F402" s="3" t="s">
        <v>1480</v>
      </c>
      <c r="G402" s="2" t="s">
        <v>786</v>
      </c>
      <c r="H402" s="3" t="s">
        <v>787</v>
      </c>
      <c r="I402" s="3" t="s">
        <v>50</v>
      </c>
      <c r="J402" s="3" t="s">
        <v>687</v>
      </c>
      <c r="K402" s="2" t="s">
        <v>347</v>
      </c>
      <c r="L402" s="2" t="s">
        <v>244</v>
      </c>
      <c r="M402" s="2" t="s">
        <v>1481</v>
      </c>
      <c r="N402" s="3" t="s">
        <v>1482</v>
      </c>
      <c r="O402" s="3" t="s">
        <v>1483</v>
      </c>
      <c r="P402" s="3" t="s">
        <v>1484</v>
      </c>
      <c r="Q402" s="4">
        <v>3000</v>
      </c>
      <c r="R402" s="11" t="s">
        <v>56</v>
      </c>
      <c r="S402" s="5">
        <v>1198.3399999999999</v>
      </c>
      <c r="T402" s="6">
        <v>2.0500000000000001E-2</v>
      </c>
      <c r="U402" s="5">
        <v>61.5</v>
      </c>
      <c r="V402" s="4">
        <v>73698</v>
      </c>
      <c r="W402" s="4"/>
      <c r="X402" s="3" t="s">
        <v>115</v>
      </c>
      <c r="Y402" s="3" t="s">
        <v>692</v>
      </c>
      <c r="Z402" s="3" t="s">
        <v>88</v>
      </c>
      <c r="AA402" s="3" t="s">
        <v>89</v>
      </c>
      <c r="AB402" s="3" t="s">
        <v>595</v>
      </c>
      <c r="AC402" s="3" t="s">
        <v>58</v>
      </c>
      <c r="AD402" s="3" t="s">
        <v>1485</v>
      </c>
      <c r="AE402" s="3"/>
      <c r="AF402" s="3" t="s">
        <v>353</v>
      </c>
      <c r="AG402" s="3" t="s">
        <v>1486</v>
      </c>
      <c r="AH402" s="3"/>
      <c r="AI402" s="2"/>
      <c r="AJ402" s="3"/>
      <c r="AK402" s="3"/>
      <c r="AL402" s="3"/>
      <c r="AM402" s="4"/>
      <c r="AN402" s="6">
        <v>1.4E-2</v>
      </c>
      <c r="AO402" s="6">
        <f t="shared" si="54"/>
        <v>2.0500000000000001E-2</v>
      </c>
      <c r="AP402" s="6"/>
      <c r="AQ402" s="3" t="s">
        <v>83</v>
      </c>
      <c r="AU402" s="21">
        <f t="shared" si="50"/>
        <v>42</v>
      </c>
      <c r="AV402" s="21">
        <f t="shared" si="51"/>
        <v>61.5</v>
      </c>
      <c r="AX402" s="24">
        <f t="shared" si="52"/>
        <v>53135.039999999994</v>
      </c>
      <c r="AY402" s="24">
        <f t="shared" si="53"/>
        <v>77804.87999999999</v>
      </c>
    </row>
    <row r="403" spans="1:51" x14ac:dyDescent="0.6">
      <c r="A403" s="2" t="s">
        <v>1479</v>
      </c>
      <c r="B403" s="2" t="s">
        <v>45</v>
      </c>
      <c r="C403" s="3"/>
      <c r="D403" s="3"/>
      <c r="E403" s="3" t="s">
        <v>805</v>
      </c>
      <c r="F403" s="3" t="s">
        <v>1480</v>
      </c>
      <c r="G403" s="2" t="s">
        <v>786</v>
      </c>
      <c r="H403" s="3" t="s">
        <v>787</v>
      </c>
      <c r="I403" s="3" t="s">
        <v>50</v>
      </c>
      <c r="J403" s="3" t="s">
        <v>687</v>
      </c>
      <c r="K403" s="2" t="s">
        <v>347</v>
      </c>
      <c r="L403" s="2" t="s">
        <v>244</v>
      </c>
      <c r="M403" s="2" t="s">
        <v>788</v>
      </c>
      <c r="N403" s="3" t="s">
        <v>789</v>
      </c>
      <c r="O403" s="3" t="s">
        <v>790</v>
      </c>
      <c r="P403" s="3" t="s">
        <v>791</v>
      </c>
      <c r="Q403" s="4">
        <v>15000</v>
      </c>
      <c r="R403" s="11" t="s">
        <v>56</v>
      </c>
      <c r="S403" s="5">
        <v>1198.3399999999999</v>
      </c>
      <c r="T403" s="6">
        <v>1.7999999999999999E-2</v>
      </c>
      <c r="U403" s="5">
        <v>270</v>
      </c>
      <c r="V403" s="4">
        <v>319599</v>
      </c>
      <c r="W403" s="4"/>
      <c r="X403" s="3" t="s">
        <v>115</v>
      </c>
      <c r="Y403" s="3" t="s">
        <v>692</v>
      </c>
      <c r="Z403" s="3" t="s">
        <v>88</v>
      </c>
      <c r="AA403" s="3" t="s">
        <v>89</v>
      </c>
      <c r="AB403" s="3" t="s">
        <v>272</v>
      </c>
      <c r="AC403" s="3" t="s">
        <v>58</v>
      </c>
      <c r="AD403" s="3" t="s">
        <v>1485</v>
      </c>
      <c r="AE403" s="3"/>
      <c r="AF403" s="3" t="s">
        <v>353</v>
      </c>
      <c r="AG403" s="3" t="s">
        <v>1486</v>
      </c>
      <c r="AH403" s="3" t="s">
        <v>80</v>
      </c>
      <c r="AI403" s="2" t="s">
        <v>810</v>
      </c>
      <c r="AJ403" s="3" t="s">
        <v>805</v>
      </c>
      <c r="AK403" s="3"/>
      <c r="AL403" s="3"/>
      <c r="AM403" s="4"/>
      <c r="AN403" s="6">
        <v>1.4E-2</v>
      </c>
      <c r="AO403" s="6">
        <f t="shared" si="54"/>
        <v>1.7999999999999999E-2</v>
      </c>
      <c r="AP403" s="6"/>
      <c r="AQ403" s="3" t="s">
        <v>83</v>
      </c>
      <c r="AU403" s="21">
        <f t="shared" si="50"/>
        <v>210</v>
      </c>
      <c r="AV403" s="21">
        <f t="shared" si="51"/>
        <v>270</v>
      </c>
      <c r="AX403" s="24">
        <f t="shared" si="52"/>
        <v>265675.19999999995</v>
      </c>
      <c r="AY403" s="24">
        <f t="shared" si="53"/>
        <v>341582.39999999997</v>
      </c>
    </row>
    <row r="404" spans="1:51" x14ac:dyDescent="0.6">
      <c r="A404" s="2" t="s">
        <v>1479</v>
      </c>
      <c r="B404" s="2" t="s">
        <v>45</v>
      </c>
      <c r="C404" s="3"/>
      <c r="D404" s="3"/>
      <c r="E404" s="3" t="s">
        <v>784</v>
      </c>
      <c r="F404" s="3" t="s">
        <v>1480</v>
      </c>
      <c r="G404" s="2" t="s">
        <v>786</v>
      </c>
      <c r="H404" s="3" t="s">
        <v>787</v>
      </c>
      <c r="I404" s="3" t="s">
        <v>50</v>
      </c>
      <c r="J404" s="3" t="s">
        <v>687</v>
      </c>
      <c r="K404" s="2" t="s">
        <v>347</v>
      </c>
      <c r="L404" s="2" t="s">
        <v>244</v>
      </c>
      <c r="M404" s="2" t="s">
        <v>688</v>
      </c>
      <c r="N404" s="3" t="s">
        <v>689</v>
      </c>
      <c r="O404" s="3" t="s">
        <v>690</v>
      </c>
      <c r="P404" s="3" t="s">
        <v>691</v>
      </c>
      <c r="Q404" s="4">
        <v>117000</v>
      </c>
      <c r="R404" s="11" t="s">
        <v>56</v>
      </c>
      <c r="S404" s="5">
        <v>1198.3399999999999</v>
      </c>
      <c r="T404" s="6">
        <v>1.7999999999999999E-2</v>
      </c>
      <c r="U404" s="5">
        <v>2106</v>
      </c>
      <c r="V404" s="4">
        <v>2523704</v>
      </c>
      <c r="W404" s="4"/>
      <c r="X404" s="3" t="s">
        <v>115</v>
      </c>
      <c r="Y404" s="3" t="s">
        <v>692</v>
      </c>
      <c r="Z404" s="3" t="s">
        <v>88</v>
      </c>
      <c r="AA404" s="3" t="s">
        <v>89</v>
      </c>
      <c r="AB404" s="3" t="s">
        <v>272</v>
      </c>
      <c r="AC404" s="3" t="s">
        <v>58</v>
      </c>
      <c r="AD404" s="3" t="s">
        <v>1485</v>
      </c>
      <c r="AE404" s="3" t="s">
        <v>201</v>
      </c>
      <c r="AF404" s="3" t="s">
        <v>353</v>
      </c>
      <c r="AG404" s="3" t="s">
        <v>1486</v>
      </c>
      <c r="AH404" s="3" t="s">
        <v>80</v>
      </c>
      <c r="AI404" s="2" t="s">
        <v>793</v>
      </c>
      <c r="AJ404" s="3" t="s">
        <v>794</v>
      </c>
      <c r="AK404" s="3"/>
      <c r="AL404" s="3"/>
      <c r="AM404" s="4"/>
      <c r="AN404" s="6">
        <v>1.4E-2</v>
      </c>
      <c r="AO404" s="6">
        <f t="shared" si="54"/>
        <v>1.7999999999999999E-2</v>
      </c>
      <c r="AP404" s="6"/>
      <c r="AQ404" s="3" t="s">
        <v>83</v>
      </c>
      <c r="AU404" s="21">
        <f t="shared" si="50"/>
        <v>1638</v>
      </c>
      <c r="AV404" s="21">
        <f t="shared" si="51"/>
        <v>2106</v>
      </c>
      <c r="AX404" s="24">
        <f t="shared" si="52"/>
        <v>2072266.5599999998</v>
      </c>
      <c r="AY404" s="24">
        <f t="shared" si="53"/>
        <v>2664342.7199999997</v>
      </c>
    </row>
    <row r="405" spans="1:51" x14ac:dyDescent="0.6">
      <c r="A405" s="2" t="s">
        <v>1479</v>
      </c>
      <c r="B405" s="2" t="s">
        <v>45</v>
      </c>
      <c r="C405" s="3"/>
      <c r="D405" s="3"/>
      <c r="E405" s="3" t="s">
        <v>805</v>
      </c>
      <c r="F405" s="3" t="s">
        <v>1480</v>
      </c>
      <c r="G405" s="2" t="s">
        <v>786</v>
      </c>
      <c r="H405" s="3" t="s">
        <v>787</v>
      </c>
      <c r="I405" s="3" t="s">
        <v>50</v>
      </c>
      <c r="J405" s="3" t="s">
        <v>687</v>
      </c>
      <c r="K405" s="2" t="s">
        <v>347</v>
      </c>
      <c r="L405" s="2" t="s">
        <v>244</v>
      </c>
      <c r="M405" s="2" t="s">
        <v>806</v>
      </c>
      <c r="N405" s="3" t="s">
        <v>807</v>
      </c>
      <c r="O405" s="3" t="s">
        <v>808</v>
      </c>
      <c r="P405" s="3" t="s">
        <v>809</v>
      </c>
      <c r="Q405" s="4">
        <v>225000</v>
      </c>
      <c r="R405" s="11" t="s">
        <v>56</v>
      </c>
      <c r="S405" s="5">
        <v>1198.3399999999999</v>
      </c>
      <c r="T405" s="6">
        <v>1.7999999999999999E-2</v>
      </c>
      <c r="U405" s="5">
        <v>4050</v>
      </c>
      <c r="V405" s="4">
        <v>4853277</v>
      </c>
      <c r="W405" s="4"/>
      <c r="X405" s="3" t="s">
        <v>115</v>
      </c>
      <c r="Y405" s="3" t="s">
        <v>692</v>
      </c>
      <c r="Z405" s="3" t="s">
        <v>88</v>
      </c>
      <c r="AA405" s="3" t="s">
        <v>89</v>
      </c>
      <c r="AB405" s="3" t="s">
        <v>272</v>
      </c>
      <c r="AC405" s="3" t="s">
        <v>58</v>
      </c>
      <c r="AD405" s="3" t="s">
        <v>1485</v>
      </c>
      <c r="AE405" s="3"/>
      <c r="AF405" s="3" t="s">
        <v>353</v>
      </c>
      <c r="AG405" s="3" t="s">
        <v>1486</v>
      </c>
      <c r="AH405" s="3" t="s">
        <v>80</v>
      </c>
      <c r="AI405" s="2" t="s">
        <v>810</v>
      </c>
      <c r="AJ405" s="3" t="s">
        <v>805</v>
      </c>
      <c r="AK405" s="3"/>
      <c r="AL405" s="3"/>
      <c r="AM405" s="4"/>
      <c r="AN405" s="6">
        <v>1.4E-2</v>
      </c>
      <c r="AO405" s="6">
        <f t="shared" si="54"/>
        <v>1.7999999999999999E-2</v>
      </c>
      <c r="AP405" s="6"/>
      <c r="AQ405" s="3" t="s">
        <v>83</v>
      </c>
      <c r="AU405" s="21">
        <f t="shared" si="50"/>
        <v>3150</v>
      </c>
      <c r="AV405" s="21">
        <f t="shared" si="51"/>
        <v>4049.9999999999995</v>
      </c>
      <c r="AX405" s="24">
        <f t="shared" si="52"/>
        <v>3985127.9999999995</v>
      </c>
      <c r="AY405" s="24">
        <f t="shared" si="53"/>
        <v>5123735.9999999991</v>
      </c>
    </row>
    <row r="406" spans="1:51" x14ac:dyDescent="0.6">
      <c r="A406" s="2" t="s">
        <v>1487</v>
      </c>
      <c r="B406" s="2" t="s">
        <v>45</v>
      </c>
      <c r="C406" s="3"/>
      <c r="D406" s="3"/>
      <c r="E406" s="3" t="s">
        <v>494</v>
      </c>
      <c r="F406" s="3" t="s">
        <v>1488</v>
      </c>
      <c r="G406" s="2" t="s">
        <v>224</v>
      </c>
      <c r="H406" s="3" t="s">
        <v>225</v>
      </c>
      <c r="I406" s="3" t="s">
        <v>50</v>
      </c>
      <c r="J406" s="3" t="s">
        <v>161</v>
      </c>
      <c r="K406" s="2" t="s">
        <v>110</v>
      </c>
      <c r="L406" s="2" t="s">
        <v>110</v>
      </c>
      <c r="M406" s="2" t="s">
        <v>912</v>
      </c>
      <c r="N406" s="3" t="s">
        <v>913</v>
      </c>
      <c r="O406" s="3" t="s">
        <v>914</v>
      </c>
      <c r="P406" s="3" t="s">
        <v>915</v>
      </c>
      <c r="Q406" s="4">
        <v>3200</v>
      </c>
      <c r="R406" s="11" t="s">
        <v>56</v>
      </c>
      <c r="S406" s="5">
        <v>1251.2</v>
      </c>
      <c r="T406" s="6">
        <v>0.19</v>
      </c>
      <c r="U406" s="5">
        <v>608</v>
      </c>
      <c r="V406" s="4">
        <v>760730</v>
      </c>
      <c r="W406" s="4"/>
      <c r="X406" s="3" t="s">
        <v>115</v>
      </c>
      <c r="Y406" s="3" t="s">
        <v>225</v>
      </c>
      <c r="Z406" s="3" t="s">
        <v>88</v>
      </c>
      <c r="AA406" s="3" t="s">
        <v>117</v>
      </c>
      <c r="AB406" s="3" t="s">
        <v>331</v>
      </c>
      <c r="AC406" s="3" t="s">
        <v>58</v>
      </c>
      <c r="AD406" s="3" t="s">
        <v>1477</v>
      </c>
      <c r="AE406" s="3"/>
      <c r="AF406" s="3" t="s">
        <v>119</v>
      </c>
      <c r="AG406" s="3" t="s">
        <v>1489</v>
      </c>
      <c r="AH406" s="3" t="s">
        <v>80</v>
      </c>
      <c r="AI406" s="2" t="s">
        <v>495</v>
      </c>
      <c r="AJ406" s="3" t="s">
        <v>496</v>
      </c>
      <c r="AK406" s="3"/>
      <c r="AL406" s="3"/>
      <c r="AM406" s="4"/>
      <c r="AN406" s="6">
        <v>0.14549999999999999</v>
      </c>
      <c r="AO406" s="6">
        <f t="shared" si="54"/>
        <v>0.19</v>
      </c>
      <c r="AP406" s="6"/>
      <c r="AQ406" s="3" t="s">
        <v>123</v>
      </c>
      <c r="AU406" s="21">
        <f t="shared" si="50"/>
        <v>465.59999999999997</v>
      </c>
      <c r="AV406" s="21">
        <f t="shared" si="51"/>
        <v>608</v>
      </c>
      <c r="AX406" s="24">
        <f t="shared" si="52"/>
        <v>589039.87199999986</v>
      </c>
      <c r="AY406" s="24">
        <f t="shared" si="53"/>
        <v>769192.95999999996</v>
      </c>
    </row>
    <row r="407" spans="1:51" x14ac:dyDescent="0.6">
      <c r="A407" s="2" t="s">
        <v>1487</v>
      </c>
      <c r="B407" s="2" t="s">
        <v>45</v>
      </c>
      <c r="C407" s="3"/>
      <c r="D407" s="3"/>
      <c r="E407" s="3" t="s">
        <v>868</v>
      </c>
      <c r="F407" s="3" t="s">
        <v>1488</v>
      </c>
      <c r="G407" s="2" t="s">
        <v>224</v>
      </c>
      <c r="H407" s="3" t="s">
        <v>225</v>
      </c>
      <c r="I407" s="3" t="s">
        <v>50</v>
      </c>
      <c r="J407" s="3" t="s">
        <v>161</v>
      </c>
      <c r="K407" s="2" t="s">
        <v>110</v>
      </c>
      <c r="L407" s="2" t="s">
        <v>110</v>
      </c>
      <c r="M407" s="2" t="s">
        <v>912</v>
      </c>
      <c r="N407" s="3" t="s">
        <v>913</v>
      </c>
      <c r="O407" s="3" t="s">
        <v>914</v>
      </c>
      <c r="P407" s="3" t="s">
        <v>915</v>
      </c>
      <c r="Q407" s="4">
        <v>4800</v>
      </c>
      <c r="R407" s="11" t="s">
        <v>56</v>
      </c>
      <c r="S407" s="5">
        <v>1251.2</v>
      </c>
      <c r="T407" s="6">
        <v>0.19</v>
      </c>
      <c r="U407" s="5">
        <v>912</v>
      </c>
      <c r="V407" s="4">
        <v>1141094</v>
      </c>
      <c r="W407" s="4"/>
      <c r="X407" s="3" t="s">
        <v>115</v>
      </c>
      <c r="Y407" s="3" t="s">
        <v>225</v>
      </c>
      <c r="Z407" s="3" t="s">
        <v>88</v>
      </c>
      <c r="AA407" s="3" t="s">
        <v>117</v>
      </c>
      <c r="AB407" s="3" t="s">
        <v>331</v>
      </c>
      <c r="AC407" s="3" t="s">
        <v>58</v>
      </c>
      <c r="AD407" s="3" t="s">
        <v>1477</v>
      </c>
      <c r="AE407" s="3"/>
      <c r="AF407" s="3" t="s">
        <v>119</v>
      </c>
      <c r="AG407" s="3" t="s">
        <v>1489</v>
      </c>
      <c r="AH407" s="3" t="s">
        <v>80</v>
      </c>
      <c r="AI407" s="2" t="s">
        <v>875</v>
      </c>
      <c r="AJ407" s="3" t="s">
        <v>876</v>
      </c>
      <c r="AK407" s="3"/>
      <c r="AL407" s="3"/>
      <c r="AM407" s="4"/>
      <c r="AN407" s="6">
        <v>0.14549999999999999</v>
      </c>
      <c r="AO407" s="6">
        <f t="shared" si="54"/>
        <v>0.19</v>
      </c>
      <c r="AP407" s="6"/>
      <c r="AQ407" s="3" t="s">
        <v>123</v>
      </c>
      <c r="AU407" s="21">
        <f t="shared" si="50"/>
        <v>698.4</v>
      </c>
      <c r="AV407" s="21">
        <f t="shared" si="51"/>
        <v>912</v>
      </c>
      <c r="AX407" s="24">
        <f t="shared" si="52"/>
        <v>883559.80799999984</v>
      </c>
      <c r="AY407" s="24">
        <f t="shared" si="53"/>
        <v>1153789.4399999999</v>
      </c>
    </row>
    <row r="408" spans="1:51" x14ac:dyDescent="0.6">
      <c r="A408" s="2" t="s">
        <v>1490</v>
      </c>
      <c r="B408" s="2" t="s">
        <v>45</v>
      </c>
      <c r="C408" s="3"/>
      <c r="D408" s="3"/>
      <c r="E408" s="3" t="s">
        <v>587</v>
      </c>
      <c r="F408" s="3" t="s">
        <v>1491</v>
      </c>
      <c r="G408" s="2" t="s">
        <v>589</v>
      </c>
      <c r="H408" s="3" t="s">
        <v>590</v>
      </c>
      <c r="I408" s="3" t="s">
        <v>50</v>
      </c>
      <c r="J408" s="3" t="s">
        <v>109</v>
      </c>
      <c r="K408" s="2" t="s">
        <v>110</v>
      </c>
      <c r="L408" s="2" t="s">
        <v>110</v>
      </c>
      <c r="M408" s="2" t="s">
        <v>591</v>
      </c>
      <c r="N408" s="3" t="s">
        <v>592</v>
      </c>
      <c r="O408" s="3" t="s">
        <v>593</v>
      </c>
      <c r="P408" s="3" t="s">
        <v>594</v>
      </c>
      <c r="Q408" s="4">
        <v>3000</v>
      </c>
      <c r="R408" s="11" t="s">
        <v>56</v>
      </c>
      <c r="S408" s="5">
        <v>1251.2</v>
      </c>
      <c r="T408" s="6">
        <v>3.1E-2</v>
      </c>
      <c r="U408" s="5">
        <v>93</v>
      </c>
      <c r="V408" s="4">
        <v>116362</v>
      </c>
      <c r="W408" s="4"/>
      <c r="X408" s="3" t="s">
        <v>115</v>
      </c>
      <c r="Y408" s="3" t="s">
        <v>116</v>
      </c>
      <c r="Z408" s="3" t="s">
        <v>88</v>
      </c>
      <c r="AA408" s="3" t="s">
        <v>89</v>
      </c>
      <c r="AB408" s="3" t="s">
        <v>595</v>
      </c>
      <c r="AC408" s="3" t="s">
        <v>58</v>
      </c>
      <c r="AD408" s="3" t="s">
        <v>1492</v>
      </c>
      <c r="AE408" s="3"/>
      <c r="AF408" s="3" t="s">
        <v>119</v>
      </c>
      <c r="AG408" s="3" t="s">
        <v>1493</v>
      </c>
      <c r="AH408" s="3" t="s">
        <v>80</v>
      </c>
      <c r="AI408" s="2" t="s">
        <v>598</v>
      </c>
      <c r="AJ408" s="3" t="s">
        <v>599</v>
      </c>
      <c r="AK408" s="3"/>
      <c r="AL408" s="3"/>
      <c r="AM408" s="4"/>
      <c r="AN408" s="6">
        <v>1.9E-2</v>
      </c>
      <c r="AO408" s="6">
        <f t="shared" si="54"/>
        <v>3.1E-2</v>
      </c>
      <c r="AP408" s="6"/>
      <c r="AQ408" s="3" t="s">
        <v>83</v>
      </c>
      <c r="AU408" s="21">
        <f t="shared" si="50"/>
        <v>57</v>
      </c>
      <c r="AV408" s="21">
        <f t="shared" si="51"/>
        <v>93</v>
      </c>
      <c r="AX408" s="24">
        <f t="shared" si="52"/>
        <v>72111.839999999997</v>
      </c>
      <c r="AY408" s="24">
        <f t="shared" si="53"/>
        <v>117656.15999999999</v>
      </c>
    </row>
    <row r="409" spans="1:51" x14ac:dyDescent="0.6">
      <c r="A409" s="2" t="s">
        <v>1490</v>
      </c>
      <c r="B409" s="2" t="s">
        <v>45</v>
      </c>
      <c r="C409" s="3"/>
      <c r="D409" s="3"/>
      <c r="E409" s="3" t="s">
        <v>658</v>
      </c>
      <c r="F409" s="3" t="s">
        <v>1491</v>
      </c>
      <c r="G409" s="2" t="s">
        <v>589</v>
      </c>
      <c r="H409" s="3" t="s">
        <v>590</v>
      </c>
      <c r="I409" s="3" t="s">
        <v>50</v>
      </c>
      <c r="J409" s="3" t="s">
        <v>109</v>
      </c>
      <c r="K409" s="2" t="s">
        <v>110</v>
      </c>
      <c r="L409" s="2" t="s">
        <v>110</v>
      </c>
      <c r="M409" s="2" t="s">
        <v>999</v>
      </c>
      <c r="N409" s="3" t="s">
        <v>1000</v>
      </c>
      <c r="O409" s="3" t="s">
        <v>1001</v>
      </c>
      <c r="P409" s="3" t="s">
        <v>1002</v>
      </c>
      <c r="Q409" s="4">
        <v>192000</v>
      </c>
      <c r="R409" s="11" t="s">
        <v>56</v>
      </c>
      <c r="S409" s="5">
        <v>1251.2</v>
      </c>
      <c r="T409" s="6">
        <v>2.7400000000000001E-2</v>
      </c>
      <c r="U409" s="5">
        <v>5260.8</v>
      </c>
      <c r="V409" s="4">
        <v>6582313</v>
      </c>
      <c r="W409" s="4"/>
      <c r="X409" s="3" t="s">
        <v>115</v>
      </c>
      <c r="Y409" s="3" t="s">
        <v>116</v>
      </c>
      <c r="Z409" s="3" t="s">
        <v>88</v>
      </c>
      <c r="AA409" s="3" t="s">
        <v>117</v>
      </c>
      <c r="AB409" s="3" t="s">
        <v>272</v>
      </c>
      <c r="AC409" s="3" t="s">
        <v>58</v>
      </c>
      <c r="AD409" s="3" t="s">
        <v>1492</v>
      </c>
      <c r="AE409" s="3"/>
      <c r="AF409" s="3" t="s">
        <v>119</v>
      </c>
      <c r="AG409" s="3" t="s">
        <v>1493</v>
      </c>
      <c r="AH409" s="3" t="s">
        <v>80</v>
      </c>
      <c r="AI409" s="2" t="s">
        <v>667</v>
      </c>
      <c r="AJ409" s="3" t="s">
        <v>668</v>
      </c>
      <c r="AK409" s="3"/>
      <c r="AL409" s="3"/>
      <c r="AM409" s="4"/>
      <c r="AN409" s="6">
        <v>2.1000000000000001E-2</v>
      </c>
      <c r="AO409" s="6">
        <f t="shared" si="54"/>
        <v>2.7400000000000001E-2</v>
      </c>
      <c r="AP409" s="6"/>
      <c r="AQ409" s="3" t="s">
        <v>83</v>
      </c>
      <c r="AU409" s="21">
        <f t="shared" si="50"/>
        <v>4032.0000000000005</v>
      </c>
      <c r="AV409" s="21">
        <f t="shared" si="51"/>
        <v>5260.8</v>
      </c>
      <c r="AX409" s="24">
        <f t="shared" si="52"/>
        <v>5100963.8399999999</v>
      </c>
      <c r="AY409" s="24">
        <f t="shared" si="53"/>
        <v>6655543.2960000001</v>
      </c>
    </row>
    <row r="410" spans="1:51" x14ac:dyDescent="0.6">
      <c r="A410" s="2" t="s">
        <v>1490</v>
      </c>
      <c r="B410" s="2" t="s">
        <v>45</v>
      </c>
      <c r="C410" s="3"/>
      <c r="D410" s="3"/>
      <c r="E410" s="3" t="s">
        <v>654</v>
      </c>
      <c r="F410" s="3" t="s">
        <v>1491</v>
      </c>
      <c r="G410" s="2" t="s">
        <v>589</v>
      </c>
      <c r="H410" s="3" t="s">
        <v>590</v>
      </c>
      <c r="I410" s="3" t="s">
        <v>50</v>
      </c>
      <c r="J410" s="3" t="s">
        <v>109</v>
      </c>
      <c r="K410" s="2" t="s">
        <v>110</v>
      </c>
      <c r="L410" s="2" t="s">
        <v>110</v>
      </c>
      <c r="M410" s="2" t="s">
        <v>601</v>
      </c>
      <c r="N410" s="3" t="s">
        <v>602</v>
      </c>
      <c r="O410" s="3" t="s">
        <v>603</v>
      </c>
      <c r="P410" s="3" t="s">
        <v>604</v>
      </c>
      <c r="Q410" s="4">
        <v>6000</v>
      </c>
      <c r="R410" s="11" t="s">
        <v>56</v>
      </c>
      <c r="S410" s="5">
        <v>1251.2</v>
      </c>
      <c r="T410" s="6">
        <v>6.2859999999999999E-2</v>
      </c>
      <c r="U410" s="5">
        <v>377.16</v>
      </c>
      <c r="V410" s="4">
        <v>471903</v>
      </c>
      <c r="W410" s="4"/>
      <c r="X410" s="3" t="s">
        <v>115</v>
      </c>
      <c r="Y410" s="3" t="s">
        <v>116</v>
      </c>
      <c r="Z410" s="3" t="s">
        <v>88</v>
      </c>
      <c r="AA410" s="3" t="s">
        <v>117</v>
      </c>
      <c r="AB410" s="3" t="s">
        <v>605</v>
      </c>
      <c r="AC410" s="3" t="s">
        <v>58</v>
      </c>
      <c r="AD410" s="3" t="s">
        <v>1492</v>
      </c>
      <c r="AE410" s="3"/>
      <c r="AF410" s="3" t="s">
        <v>119</v>
      </c>
      <c r="AG410" s="3" t="s">
        <v>1493</v>
      </c>
      <c r="AH410" s="3" t="s">
        <v>80</v>
      </c>
      <c r="AI410" s="2" t="s">
        <v>655</v>
      </c>
      <c r="AJ410" s="3" t="s">
        <v>656</v>
      </c>
      <c r="AK410" s="3"/>
      <c r="AL410" s="3"/>
      <c r="AM410" s="4"/>
      <c r="AN410" s="6">
        <v>5.604E-2</v>
      </c>
      <c r="AO410" s="6">
        <f t="shared" si="54"/>
        <v>6.2859999999999999E-2</v>
      </c>
      <c r="AP410" s="6"/>
      <c r="AQ410" s="3" t="s">
        <v>123</v>
      </c>
      <c r="AU410" s="21">
        <f t="shared" si="50"/>
        <v>336.24</v>
      </c>
      <c r="AV410" s="21">
        <f t="shared" si="51"/>
        <v>377.15999999999997</v>
      </c>
      <c r="AX410" s="24">
        <f t="shared" si="52"/>
        <v>425383.94879999995</v>
      </c>
      <c r="AY410" s="24">
        <f t="shared" si="53"/>
        <v>477152.65919999994</v>
      </c>
    </row>
    <row r="411" spans="1:51" x14ac:dyDescent="0.6">
      <c r="A411" s="2" t="s">
        <v>1490</v>
      </c>
      <c r="B411" s="2" t="s">
        <v>45</v>
      </c>
      <c r="C411" s="3"/>
      <c r="D411" s="3"/>
      <c r="E411" s="3" t="s">
        <v>1263</v>
      </c>
      <c r="F411" s="3" t="s">
        <v>1491</v>
      </c>
      <c r="G411" s="2" t="s">
        <v>589</v>
      </c>
      <c r="H411" s="3" t="s">
        <v>590</v>
      </c>
      <c r="I411" s="3" t="s">
        <v>50</v>
      </c>
      <c r="J411" s="3" t="s">
        <v>109</v>
      </c>
      <c r="K411" s="2" t="s">
        <v>110</v>
      </c>
      <c r="L411" s="2" t="s">
        <v>110</v>
      </c>
      <c r="M411" s="2" t="s">
        <v>601</v>
      </c>
      <c r="N411" s="3" t="s">
        <v>602</v>
      </c>
      <c r="O411" s="3" t="s">
        <v>603</v>
      </c>
      <c r="P411" s="3" t="s">
        <v>604</v>
      </c>
      <c r="Q411" s="4">
        <v>9000</v>
      </c>
      <c r="R411" s="11" t="s">
        <v>56</v>
      </c>
      <c r="S411" s="5">
        <v>1251.2</v>
      </c>
      <c r="T411" s="6">
        <v>6.2859999999999999E-2</v>
      </c>
      <c r="U411" s="5">
        <v>565.74</v>
      </c>
      <c r="V411" s="4">
        <v>707854</v>
      </c>
      <c r="W411" s="4"/>
      <c r="X411" s="3" t="s">
        <v>115</v>
      </c>
      <c r="Y411" s="3" t="s">
        <v>116</v>
      </c>
      <c r="Z411" s="3" t="s">
        <v>88</v>
      </c>
      <c r="AA411" s="3" t="s">
        <v>117</v>
      </c>
      <c r="AB411" s="3" t="s">
        <v>605</v>
      </c>
      <c r="AC411" s="3" t="s">
        <v>58</v>
      </c>
      <c r="AD411" s="3" t="s">
        <v>1492</v>
      </c>
      <c r="AE411" s="3"/>
      <c r="AF411" s="3" t="s">
        <v>119</v>
      </c>
      <c r="AG411" s="3" t="s">
        <v>1493</v>
      </c>
      <c r="AH411" s="3" t="s">
        <v>80</v>
      </c>
      <c r="AI411" s="2" t="s">
        <v>1264</v>
      </c>
      <c r="AJ411" s="3" t="s">
        <v>1263</v>
      </c>
      <c r="AK411" s="3"/>
      <c r="AL411" s="3"/>
      <c r="AM411" s="4"/>
      <c r="AN411" s="6">
        <v>5.604E-2</v>
      </c>
      <c r="AO411" s="6">
        <f t="shared" si="54"/>
        <v>6.2859999999999999E-2</v>
      </c>
      <c r="AP411" s="6"/>
      <c r="AQ411" s="3" t="s">
        <v>123</v>
      </c>
      <c r="AU411" s="21">
        <f t="shared" si="50"/>
        <v>504.36</v>
      </c>
      <c r="AV411" s="21">
        <f t="shared" si="51"/>
        <v>565.74</v>
      </c>
      <c r="AX411" s="24">
        <f t="shared" si="52"/>
        <v>638075.92319999996</v>
      </c>
      <c r="AY411" s="24">
        <f t="shared" si="53"/>
        <v>715728.98879999993</v>
      </c>
    </row>
    <row r="412" spans="1:51" x14ac:dyDescent="0.6">
      <c r="A412" s="2" t="s">
        <v>1490</v>
      </c>
      <c r="B412" s="2" t="s">
        <v>45</v>
      </c>
      <c r="C412" s="3"/>
      <c r="D412" s="3"/>
      <c r="E412" s="3" t="s">
        <v>587</v>
      </c>
      <c r="F412" s="3" t="s">
        <v>1491</v>
      </c>
      <c r="G412" s="2" t="s">
        <v>589</v>
      </c>
      <c r="H412" s="3" t="s">
        <v>590</v>
      </c>
      <c r="I412" s="3" t="s">
        <v>50</v>
      </c>
      <c r="J412" s="3" t="s">
        <v>109</v>
      </c>
      <c r="K412" s="2" t="s">
        <v>110</v>
      </c>
      <c r="L412" s="2" t="s">
        <v>110</v>
      </c>
      <c r="M412" s="2" t="s">
        <v>609</v>
      </c>
      <c r="N412" s="3" t="s">
        <v>610</v>
      </c>
      <c r="O412" s="3" t="s">
        <v>611</v>
      </c>
      <c r="P412" s="3" t="s">
        <v>612</v>
      </c>
      <c r="Q412" s="4">
        <v>6000</v>
      </c>
      <c r="R412" s="11" t="s">
        <v>56</v>
      </c>
      <c r="S412" s="5">
        <v>1251.2</v>
      </c>
      <c r="T412" s="6">
        <v>5.4960000000000002E-2</v>
      </c>
      <c r="U412" s="5">
        <v>329.76</v>
      </c>
      <c r="V412" s="4">
        <v>412596</v>
      </c>
      <c r="W412" s="4"/>
      <c r="X412" s="3" t="s">
        <v>115</v>
      </c>
      <c r="Y412" s="3" t="s">
        <v>116</v>
      </c>
      <c r="Z412" s="3" t="s">
        <v>88</v>
      </c>
      <c r="AA412" s="3" t="s">
        <v>117</v>
      </c>
      <c r="AB412" s="3" t="s">
        <v>143</v>
      </c>
      <c r="AC412" s="3" t="s">
        <v>58</v>
      </c>
      <c r="AD412" s="3" t="s">
        <v>1492</v>
      </c>
      <c r="AE412" s="3"/>
      <c r="AF412" s="3" t="s">
        <v>119</v>
      </c>
      <c r="AG412" s="3" t="s">
        <v>1493</v>
      </c>
      <c r="AH412" s="3" t="s">
        <v>80</v>
      </c>
      <c r="AI412" s="2" t="s">
        <v>598</v>
      </c>
      <c r="AJ412" s="3" t="s">
        <v>599</v>
      </c>
      <c r="AK412" s="3"/>
      <c r="AL412" s="3"/>
      <c r="AM412" s="4"/>
      <c r="AN412" s="6">
        <v>4.9000000000000002E-2</v>
      </c>
      <c r="AO412" s="6">
        <f t="shared" si="54"/>
        <v>5.4960000000000002E-2</v>
      </c>
      <c r="AP412" s="6"/>
      <c r="AQ412" s="3" t="s">
        <v>123</v>
      </c>
      <c r="AU412" s="21">
        <f t="shared" si="50"/>
        <v>294</v>
      </c>
      <c r="AV412" s="21">
        <f t="shared" si="51"/>
        <v>329.76</v>
      </c>
      <c r="AX412" s="24">
        <f t="shared" si="52"/>
        <v>371945.27999999997</v>
      </c>
      <c r="AY412" s="24">
        <f t="shared" si="53"/>
        <v>417185.97119999997</v>
      </c>
    </row>
    <row r="413" spans="1:51" x14ac:dyDescent="0.6">
      <c r="A413" s="2" t="s">
        <v>1490</v>
      </c>
      <c r="B413" s="2" t="s">
        <v>45</v>
      </c>
      <c r="C413" s="3"/>
      <c r="D413" s="3"/>
      <c r="E413" s="3" t="s">
        <v>608</v>
      </c>
      <c r="F413" s="3" t="s">
        <v>1491</v>
      </c>
      <c r="G413" s="2" t="s">
        <v>589</v>
      </c>
      <c r="H413" s="3" t="s">
        <v>590</v>
      </c>
      <c r="I413" s="3" t="s">
        <v>50</v>
      </c>
      <c r="J413" s="3" t="s">
        <v>109</v>
      </c>
      <c r="K413" s="2" t="s">
        <v>110</v>
      </c>
      <c r="L413" s="2" t="s">
        <v>110</v>
      </c>
      <c r="M413" s="2" t="s">
        <v>609</v>
      </c>
      <c r="N413" s="3" t="s">
        <v>610</v>
      </c>
      <c r="O413" s="3" t="s">
        <v>611</v>
      </c>
      <c r="P413" s="3" t="s">
        <v>612</v>
      </c>
      <c r="Q413" s="4">
        <v>7000</v>
      </c>
      <c r="R413" s="11" t="s">
        <v>56</v>
      </c>
      <c r="S413" s="5">
        <v>1251.2</v>
      </c>
      <c r="T413" s="6">
        <v>5.4960000000000002E-2</v>
      </c>
      <c r="U413" s="5">
        <v>384.72</v>
      </c>
      <c r="V413" s="4">
        <v>481362</v>
      </c>
      <c r="W413" s="4"/>
      <c r="X413" s="3" t="s">
        <v>115</v>
      </c>
      <c r="Y413" s="3" t="s">
        <v>116</v>
      </c>
      <c r="Z413" s="3" t="s">
        <v>88</v>
      </c>
      <c r="AA413" s="3" t="s">
        <v>117</v>
      </c>
      <c r="AB413" s="3" t="s">
        <v>143</v>
      </c>
      <c r="AC413" s="3" t="s">
        <v>58</v>
      </c>
      <c r="AD413" s="3" t="s">
        <v>1492</v>
      </c>
      <c r="AE413" s="3"/>
      <c r="AF413" s="3" t="s">
        <v>119</v>
      </c>
      <c r="AG413" s="3" t="s">
        <v>1493</v>
      </c>
      <c r="AH413" s="3" t="s">
        <v>80</v>
      </c>
      <c r="AI413" s="2" t="s">
        <v>613</v>
      </c>
      <c r="AJ413" s="3" t="s">
        <v>614</v>
      </c>
      <c r="AK413" s="3"/>
      <c r="AL413" s="3"/>
      <c r="AM413" s="4"/>
      <c r="AN413" s="6">
        <v>4.9000000000000002E-2</v>
      </c>
      <c r="AO413" s="6">
        <f t="shared" si="54"/>
        <v>5.4960000000000002E-2</v>
      </c>
      <c r="AP413" s="6"/>
      <c r="AQ413" s="3" t="s">
        <v>123</v>
      </c>
      <c r="AU413" s="21">
        <f t="shared" si="50"/>
        <v>343</v>
      </c>
      <c r="AV413" s="21">
        <f t="shared" si="51"/>
        <v>384.72</v>
      </c>
      <c r="AX413" s="24">
        <f t="shared" si="52"/>
        <v>433936.16</v>
      </c>
      <c r="AY413" s="24">
        <f t="shared" si="53"/>
        <v>486716.96639999998</v>
      </c>
    </row>
    <row r="414" spans="1:51" x14ac:dyDescent="0.6">
      <c r="A414" s="2" t="s">
        <v>1490</v>
      </c>
      <c r="B414" s="2" t="s">
        <v>45</v>
      </c>
      <c r="C414" s="3"/>
      <c r="D414" s="3"/>
      <c r="E414" s="3" t="s">
        <v>658</v>
      </c>
      <c r="F414" s="3" t="s">
        <v>1491</v>
      </c>
      <c r="G414" s="2" t="s">
        <v>589</v>
      </c>
      <c r="H414" s="3" t="s">
        <v>590</v>
      </c>
      <c r="I414" s="3" t="s">
        <v>50</v>
      </c>
      <c r="J414" s="3" t="s">
        <v>109</v>
      </c>
      <c r="K414" s="2" t="s">
        <v>110</v>
      </c>
      <c r="L414" s="2" t="s">
        <v>110</v>
      </c>
      <c r="M414" s="2" t="s">
        <v>609</v>
      </c>
      <c r="N414" s="3" t="s">
        <v>610</v>
      </c>
      <c r="O414" s="3" t="s">
        <v>611</v>
      </c>
      <c r="P414" s="3" t="s">
        <v>612</v>
      </c>
      <c r="Q414" s="4">
        <v>5000</v>
      </c>
      <c r="R414" s="11" t="s">
        <v>56</v>
      </c>
      <c r="S414" s="5">
        <v>1251.2</v>
      </c>
      <c r="T414" s="6">
        <v>5.4960000000000002E-2</v>
      </c>
      <c r="U414" s="5">
        <v>274.8</v>
      </c>
      <c r="V414" s="4">
        <v>343830</v>
      </c>
      <c r="W414" s="4"/>
      <c r="X414" s="3" t="s">
        <v>115</v>
      </c>
      <c r="Y414" s="3" t="s">
        <v>116</v>
      </c>
      <c r="Z414" s="3" t="s">
        <v>88</v>
      </c>
      <c r="AA414" s="3" t="s">
        <v>117</v>
      </c>
      <c r="AB414" s="3" t="s">
        <v>143</v>
      </c>
      <c r="AC414" s="3" t="s">
        <v>58</v>
      </c>
      <c r="AD414" s="3" t="s">
        <v>1492</v>
      </c>
      <c r="AE414" s="3"/>
      <c r="AF414" s="3" t="s">
        <v>119</v>
      </c>
      <c r="AG414" s="3" t="s">
        <v>1493</v>
      </c>
      <c r="AH414" s="3" t="s">
        <v>80</v>
      </c>
      <c r="AI414" s="2" t="s">
        <v>667</v>
      </c>
      <c r="AJ414" s="3" t="s">
        <v>668</v>
      </c>
      <c r="AK414" s="3"/>
      <c r="AL414" s="3"/>
      <c r="AM414" s="4"/>
      <c r="AN414" s="6">
        <v>4.9000000000000002E-2</v>
      </c>
      <c r="AO414" s="6">
        <f t="shared" si="54"/>
        <v>5.4960000000000002E-2</v>
      </c>
      <c r="AP414" s="6"/>
      <c r="AQ414" s="3" t="s">
        <v>123</v>
      </c>
      <c r="AU414" s="21">
        <f t="shared" si="50"/>
        <v>245</v>
      </c>
      <c r="AV414" s="21">
        <f t="shared" si="51"/>
        <v>274.8</v>
      </c>
      <c r="AX414" s="24">
        <f t="shared" si="52"/>
        <v>309954.39999999997</v>
      </c>
      <c r="AY414" s="24">
        <f t="shared" si="53"/>
        <v>347654.97599999997</v>
      </c>
    </row>
    <row r="415" spans="1:51" x14ac:dyDescent="0.6">
      <c r="A415" s="2" t="s">
        <v>1490</v>
      </c>
      <c r="B415" s="2" t="s">
        <v>45</v>
      </c>
      <c r="C415" s="3"/>
      <c r="D415" s="3"/>
      <c r="E415" s="3" t="s">
        <v>1003</v>
      </c>
      <c r="F415" s="3" t="s">
        <v>1491</v>
      </c>
      <c r="G415" s="2" t="s">
        <v>589</v>
      </c>
      <c r="H415" s="3" t="s">
        <v>590</v>
      </c>
      <c r="I415" s="3" t="s">
        <v>50</v>
      </c>
      <c r="J415" s="3" t="s">
        <v>109</v>
      </c>
      <c r="K415" s="2" t="s">
        <v>110</v>
      </c>
      <c r="L415" s="2" t="s">
        <v>110</v>
      </c>
      <c r="M415" s="2" t="s">
        <v>609</v>
      </c>
      <c r="N415" s="3" t="s">
        <v>610</v>
      </c>
      <c r="O415" s="3" t="s">
        <v>611</v>
      </c>
      <c r="P415" s="3" t="s">
        <v>612</v>
      </c>
      <c r="Q415" s="4">
        <v>3000</v>
      </c>
      <c r="R415" s="11" t="s">
        <v>56</v>
      </c>
      <c r="S415" s="5">
        <v>1251.2</v>
      </c>
      <c r="T415" s="6">
        <v>5.4960000000000002E-2</v>
      </c>
      <c r="U415" s="5">
        <v>164.88</v>
      </c>
      <c r="V415" s="4">
        <v>206298</v>
      </c>
      <c r="W415" s="4"/>
      <c r="X415" s="3" t="s">
        <v>115</v>
      </c>
      <c r="Y415" s="3" t="s">
        <v>116</v>
      </c>
      <c r="Z415" s="3" t="s">
        <v>88</v>
      </c>
      <c r="AA415" s="3" t="s">
        <v>117</v>
      </c>
      <c r="AB415" s="3" t="s">
        <v>143</v>
      </c>
      <c r="AC415" s="3" t="s">
        <v>58</v>
      </c>
      <c r="AD415" s="3" t="s">
        <v>1492</v>
      </c>
      <c r="AE415" s="3"/>
      <c r="AF415" s="3" t="s">
        <v>119</v>
      </c>
      <c r="AG415" s="3" t="s">
        <v>1493</v>
      </c>
      <c r="AH415" s="3" t="s">
        <v>80</v>
      </c>
      <c r="AI415" s="2" t="s">
        <v>1004</v>
      </c>
      <c r="AJ415" s="3" t="s">
        <v>1005</v>
      </c>
      <c r="AK415" s="3"/>
      <c r="AL415" s="3"/>
      <c r="AM415" s="4"/>
      <c r="AN415" s="6">
        <v>4.9000000000000002E-2</v>
      </c>
      <c r="AO415" s="6">
        <f t="shared" si="54"/>
        <v>5.4960000000000002E-2</v>
      </c>
      <c r="AP415" s="6"/>
      <c r="AQ415" s="3" t="s">
        <v>123</v>
      </c>
      <c r="AU415" s="21">
        <f t="shared" si="50"/>
        <v>147</v>
      </c>
      <c r="AV415" s="21">
        <f t="shared" si="51"/>
        <v>164.88</v>
      </c>
      <c r="AX415" s="24">
        <f t="shared" si="52"/>
        <v>185972.63999999998</v>
      </c>
      <c r="AY415" s="24">
        <f t="shared" si="53"/>
        <v>208592.98559999999</v>
      </c>
    </row>
    <row r="416" spans="1:51" x14ac:dyDescent="0.6">
      <c r="A416" s="2" t="s">
        <v>1490</v>
      </c>
      <c r="B416" s="2" t="s">
        <v>45</v>
      </c>
      <c r="C416" s="3"/>
      <c r="D416" s="3"/>
      <c r="E416" s="3" t="s">
        <v>651</v>
      </c>
      <c r="F416" s="3" t="s">
        <v>1491</v>
      </c>
      <c r="G416" s="2" t="s">
        <v>589</v>
      </c>
      <c r="H416" s="3" t="s">
        <v>590</v>
      </c>
      <c r="I416" s="3" t="s">
        <v>50</v>
      </c>
      <c r="J416" s="3" t="s">
        <v>109</v>
      </c>
      <c r="K416" s="2" t="s">
        <v>110</v>
      </c>
      <c r="L416" s="2" t="s">
        <v>110</v>
      </c>
      <c r="M416" s="2" t="s">
        <v>1494</v>
      </c>
      <c r="N416" s="3" t="s">
        <v>1495</v>
      </c>
      <c r="O416" s="3" t="s">
        <v>1496</v>
      </c>
      <c r="P416" s="3" t="s">
        <v>1497</v>
      </c>
      <c r="Q416" s="4">
        <v>9000</v>
      </c>
      <c r="R416" s="11" t="s">
        <v>56</v>
      </c>
      <c r="S416" s="5">
        <v>1251.2</v>
      </c>
      <c r="T416" s="6">
        <v>2.1479999999999999E-2</v>
      </c>
      <c r="U416" s="5">
        <v>193.32</v>
      </c>
      <c r="V416" s="4">
        <v>241882</v>
      </c>
      <c r="W416" s="4"/>
      <c r="X416" s="3" t="s">
        <v>115</v>
      </c>
      <c r="Y416" s="3" t="s">
        <v>116</v>
      </c>
      <c r="Z416" s="3" t="s">
        <v>88</v>
      </c>
      <c r="AA416" s="3" t="s">
        <v>351</v>
      </c>
      <c r="AB416" s="3" t="s">
        <v>595</v>
      </c>
      <c r="AC416" s="3" t="s">
        <v>58</v>
      </c>
      <c r="AD416" s="3" t="s">
        <v>1492</v>
      </c>
      <c r="AE416" s="3"/>
      <c r="AF416" s="3" t="s">
        <v>119</v>
      </c>
      <c r="AG416" s="3" t="s">
        <v>1493</v>
      </c>
      <c r="AH416" s="3" t="s">
        <v>80</v>
      </c>
      <c r="AI416" s="2" t="s">
        <v>652</v>
      </c>
      <c r="AJ416" s="3" t="s">
        <v>653</v>
      </c>
      <c r="AK416" s="3"/>
      <c r="AL416" s="3"/>
      <c r="AM416" s="4"/>
      <c r="AN416" s="6">
        <v>1.9E-2</v>
      </c>
      <c r="AO416" s="6">
        <f t="shared" si="54"/>
        <v>2.1479999999999999E-2</v>
      </c>
      <c r="AP416" s="6"/>
      <c r="AQ416" s="3" t="s">
        <v>83</v>
      </c>
      <c r="AU416" s="21">
        <f t="shared" si="50"/>
        <v>171</v>
      </c>
      <c r="AV416" s="21">
        <f t="shared" si="51"/>
        <v>193.32</v>
      </c>
      <c r="AX416" s="24">
        <f t="shared" si="52"/>
        <v>216335.52</v>
      </c>
      <c r="AY416" s="24">
        <f t="shared" si="53"/>
        <v>244572.99839999998</v>
      </c>
    </row>
    <row r="417" spans="1:51" x14ac:dyDescent="0.6">
      <c r="A417" s="2" t="s">
        <v>1490</v>
      </c>
      <c r="B417" s="2" t="s">
        <v>45</v>
      </c>
      <c r="C417" s="3"/>
      <c r="D417" s="3"/>
      <c r="E417" s="3" t="s">
        <v>587</v>
      </c>
      <c r="F417" s="3" t="s">
        <v>1491</v>
      </c>
      <c r="G417" s="2" t="s">
        <v>589</v>
      </c>
      <c r="H417" s="3" t="s">
        <v>590</v>
      </c>
      <c r="I417" s="3" t="s">
        <v>50</v>
      </c>
      <c r="J417" s="3" t="s">
        <v>109</v>
      </c>
      <c r="K417" s="2" t="s">
        <v>110</v>
      </c>
      <c r="L417" s="2" t="s">
        <v>110</v>
      </c>
      <c r="M417" s="2" t="s">
        <v>1265</v>
      </c>
      <c r="N417" s="3" t="s">
        <v>1266</v>
      </c>
      <c r="O417" s="3" t="s">
        <v>1267</v>
      </c>
      <c r="P417" s="3" t="s">
        <v>1268</v>
      </c>
      <c r="Q417" s="4">
        <v>372000</v>
      </c>
      <c r="R417" s="11" t="s">
        <v>56</v>
      </c>
      <c r="S417" s="5">
        <v>1251.2</v>
      </c>
      <c r="T417" s="6">
        <v>4.07E-2</v>
      </c>
      <c r="U417" s="5">
        <v>15140.4</v>
      </c>
      <c r="V417" s="4">
        <v>18943668</v>
      </c>
      <c r="W417" s="4"/>
      <c r="X417" s="3" t="s">
        <v>115</v>
      </c>
      <c r="Y417" s="3" t="s">
        <v>116</v>
      </c>
      <c r="Z417" s="3" t="s">
        <v>88</v>
      </c>
      <c r="AA417" s="3" t="s">
        <v>117</v>
      </c>
      <c r="AB417" s="3" t="s">
        <v>664</v>
      </c>
      <c r="AC417" s="3" t="s">
        <v>58</v>
      </c>
      <c r="AD417" s="3" t="s">
        <v>1492</v>
      </c>
      <c r="AE417" s="3"/>
      <c r="AF417" s="3" t="s">
        <v>119</v>
      </c>
      <c r="AG417" s="3" t="s">
        <v>1493</v>
      </c>
      <c r="AH417" s="3" t="s">
        <v>80</v>
      </c>
      <c r="AI417" s="2" t="s">
        <v>598</v>
      </c>
      <c r="AJ417" s="3" t="s">
        <v>599</v>
      </c>
      <c r="AK417" s="3"/>
      <c r="AL417" s="3"/>
      <c r="AM417" s="4"/>
      <c r="AN417" s="6">
        <v>3.7999999999999999E-2</v>
      </c>
      <c r="AO417" s="6">
        <f t="shared" si="54"/>
        <v>4.07E-2</v>
      </c>
      <c r="AP417" s="6"/>
      <c r="AQ417" s="3" t="s">
        <v>83</v>
      </c>
      <c r="AU417" s="21">
        <f t="shared" si="50"/>
        <v>14136</v>
      </c>
      <c r="AV417" s="21">
        <f t="shared" si="51"/>
        <v>15140.4</v>
      </c>
      <c r="AX417" s="24">
        <f t="shared" si="52"/>
        <v>17883736.32</v>
      </c>
      <c r="AY417" s="24">
        <f t="shared" si="53"/>
        <v>19154422.847999997</v>
      </c>
    </row>
    <row r="418" spans="1:51" x14ac:dyDescent="0.6">
      <c r="A418" s="2" t="s">
        <v>1490</v>
      </c>
      <c r="B418" s="2" t="s">
        <v>45</v>
      </c>
      <c r="C418" s="3"/>
      <c r="D418" s="3"/>
      <c r="E418" s="3" t="s">
        <v>658</v>
      </c>
      <c r="F418" s="3" t="s">
        <v>1491</v>
      </c>
      <c r="G418" s="2" t="s">
        <v>589</v>
      </c>
      <c r="H418" s="3" t="s">
        <v>590</v>
      </c>
      <c r="I418" s="3" t="s">
        <v>50</v>
      </c>
      <c r="J418" s="3" t="s">
        <v>109</v>
      </c>
      <c r="K418" s="2" t="s">
        <v>110</v>
      </c>
      <c r="L418" s="2" t="s">
        <v>110</v>
      </c>
      <c r="M418" s="2" t="s">
        <v>1265</v>
      </c>
      <c r="N418" s="3" t="s">
        <v>1266</v>
      </c>
      <c r="O418" s="3" t="s">
        <v>1267</v>
      </c>
      <c r="P418" s="3" t="s">
        <v>1268</v>
      </c>
      <c r="Q418" s="4">
        <v>49500</v>
      </c>
      <c r="R418" s="11" t="s">
        <v>56</v>
      </c>
      <c r="S418" s="5">
        <v>1251.2</v>
      </c>
      <c r="T418" s="6">
        <v>4.07E-2</v>
      </c>
      <c r="U418" s="5">
        <v>2014.65</v>
      </c>
      <c r="V418" s="4">
        <v>2520730</v>
      </c>
      <c r="W418" s="4"/>
      <c r="X418" s="3" t="s">
        <v>115</v>
      </c>
      <c r="Y418" s="3" t="s">
        <v>116</v>
      </c>
      <c r="Z418" s="3" t="s">
        <v>88</v>
      </c>
      <c r="AA418" s="3" t="s">
        <v>117</v>
      </c>
      <c r="AB418" s="3" t="s">
        <v>664</v>
      </c>
      <c r="AC418" s="3" t="s">
        <v>58</v>
      </c>
      <c r="AD418" s="3" t="s">
        <v>1492</v>
      </c>
      <c r="AE418" s="3"/>
      <c r="AF418" s="3" t="s">
        <v>119</v>
      </c>
      <c r="AG418" s="3" t="s">
        <v>1493</v>
      </c>
      <c r="AH418" s="3" t="s">
        <v>80</v>
      </c>
      <c r="AI418" s="2" t="s">
        <v>667</v>
      </c>
      <c r="AJ418" s="3" t="s">
        <v>668</v>
      </c>
      <c r="AK418" s="3"/>
      <c r="AL418" s="3"/>
      <c r="AM418" s="4"/>
      <c r="AN418" s="6">
        <v>3.7999999999999999E-2</v>
      </c>
      <c r="AO418" s="6">
        <f t="shared" si="54"/>
        <v>4.07E-2</v>
      </c>
      <c r="AP418" s="6"/>
      <c r="AQ418" s="3" t="s">
        <v>83</v>
      </c>
      <c r="AU418" s="21">
        <f t="shared" si="50"/>
        <v>1881</v>
      </c>
      <c r="AV418" s="21">
        <f t="shared" si="51"/>
        <v>2014.65</v>
      </c>
      <c r="AX418" s="24">
        <f t="shared" si="52"/>
        <v>2379690.7199999997</v>
      </c>
      <c r="AY418" s="24">
        <f t="shared" si="53"/>
        <v>2548774.0079999999</v>
      </c>
    </row>
    <row r="419" spans="1:51" x14ac:dyDescent="0.6">
      <c r="A419" s="2" t="s">
        <v>1490</v>
      </c>
      <c r="B419" s="2" t="s">
        <v>45</v>
      </c>
      <c r="C419" s="3"/>
      <c r="D419" s="3"/>
      <c r="E419" s="3" t="s">
        <v>645</v>
      </c>
      <c r="F419" s="3" t="s">
        <v>1491</v>
      </c>
      <c r="G419" s="2" t="s">
        <v>589</v>
      </c>
      <c r="H419" s="3" t="s">
        <v>590</v>
      </c>
      <c r="I419" s="3" t="s">
        <v>50</v>
      </c>
      <c r="J419" s="3" t="s">
        <v>109</v>
      </c>
      <c r="K419" s="2" t="s">
        <v>110</v>
      </c>
      <c r="L419" s="2" t="s">
        <v>110</v>
      </c>
      <c r="M419" s="2" t="s">
        <v>1265</v>
      </c>
      <c r="N419" s="3" t="s">
        <v>1266</v>
      </c>
      <c r="O419" s="3" t="s">
        <v>1267</v>
      </c>
      <c r="P419" s="3" t="s">
        <v>1268</v>
      </c>
      <c r="Q419" s="4">
        <v>178500</v>
      </c>
      <c r="R419" s="11" t="s">
        <v>56</v>
      </c>
      <c r="S419" s="5">
        <v>1251.2</v>
      </c>
      <c r="T419" s="6">
        <v>4.07E-2</v>
      </c>
      <c r="U419" s="5">
        <v>7264.95</v>
      </c>
      <c r="V419" s="4">
        <v>9089905</v>
      </c>
      <c r="W419" s="4"/>
      <c r="X419" s="3" t="s">
        <v>115</v>
      </c>
      <c r="Y419" s="3" t="s">
        <v>116</v>
      </c>
      <c r="Z419" s="3" t="s">
        <v>88</v>
      </c>
      <c r="AA419" s="3" t="s">
        <v>117</v>
      </c>
      <c r="AB419" s="3" t="s">
        <v>664</v>
      </c>
      <c r="AC419" s="3" t="s">
        <v>58</v>
      </c>
      <c r="AD419" s="3" t="s">
        <v>1492</v>
      </c>
      <c r="AE419" s="3"/>
      <c r="AF419" s="3" t="s">
        <v>119</v>
      </c>
      <c r="AG419" s="3" t="s">
        <v>1493</v>
      </c>
      <c r="AH419" s="3" t="s">
        <v>80</v>
      </c>
      <c r="AI419" s="2" t="s">
        <v>649</v>
      </c>
      <c r="AJ419" s="3" t="s">
        <v>650</v>
      </c>
      <c r="AK419" s="3"/>
      <c r="AL419" s="3"/>
      <c r="AM419" s="4"/>
      <c r="AN419" s="6">
        <v>3.7999999999999999E-2</v>
      </c>
      <c r="AO419" s="6">
        <f t="shared" si="54"/>
        <v>4.07E-2</v>
      </c>
      <c r="AP419" s="6"/>
      <c r="AQ419" s="3" t="s">
        <v>83</v>
      </c>
      <c r="AU419" s="21">
        <f t="shared" si="50"/>
        <v>6783</v>
      </c>
      <c r="AV419" s="21">
        <f t="shared" si="51"/>
        <v>7264.95</v>
      </c>
      <c r="AX419" s="24">
        <f t="shared" si="52"/>
        <v>8581308.959999999</v>
      </c>
      <c r="AY419" s="24">
        <f t="shared" si="53"/>
        <v>9191033.5439999998</v>
      </c>
    </row>
    <row r="420" spans="1:51" x14ac:dyDescent="0.6">
      <c r="A420" s="2" t="s">
        <v>1498</v>
      </c>
      <c r="B420" s="2" t="s">
        <v>45</v>
      </c>
      <c r="C420" s="3"/>
      <c r="D420" s="3"/>
      <c r="E420" s="3" t="s">
        <v>654</v>
      </c>
      <c r="F420" s="3" t="s">
        <v>1499</v>
      </c>
      <c r="G420" s="2" t="s">
        <v>589</v>
      </c>
      <c r="H420" s="3" t="s">
        <v>590</v>
      </c>
      <c r="I420" s="3" t="s">
        <v>50</v>
      </c>
      <c r="J420" s="3" t="s">
        <v>109</v>
      </c>
      <c r="K420" s="2" t="s">
        <v>110</v>
      </c>
      <c r="L420" s="2" t="s">
        <v>110</v>
      </c>
      <c r="M420" s="2" t="s">
        <v>128</v>
      </c>
      <c r="N420" s="3" t="s">
        <v>129</v>
      </c>
      <c r="O420" s="3" t="s">
        <v>130</v>
      </c>
      <c r="P420" s="3" t="s">
        <v>131</v>
      </c>
      <c r="Q420" s="4">
        <v>87500</v>
      </c>
      <c r="R420" s="11" t="s">
        <v>56</v>
      </c>
      <c r="S420" s="5">
        <v>1251.2</v>
      </c>
      <c r="T420" s="6">
        <v>2.0899999999999998E-2</v>
      </c>
      <c r="U420" s="5">
        <v>1828.75</v>
      </c>
      <c r="V420" s="4">
        <v>2288132</v>
      </c>
      <c r="W420" s="4"/>
      <c r="X420" s="3" t="s">
        <v>115</v>
      </c>
      <c r="Y420" s="3" t="s">
        <v>116</v>
      </c>
      <c r="Z420" s="3" t="s">
        <v>74</v>
      </c>
      <c r="AA420" s="3" t="s">
        <v>132</v>
      </c>
      <c r="AB420" s="3" t="s">
        <v>96</v>
      </c>
      <c r="AC420" s="3" t="s">
        <v>58</v>
      </c>
      <c r="AD420" s="3" t="s">
        <v>1500</v>
      </c>
      <c r="AE420" s="3"/>
      <c r="AF420" s="3" t="s">
        <v>119</v>
      </c>
      <c r="AG420" s="3" t="s">
        <v>1501</v>
      </c>
      <c r="AH420" s="3" t="s">
        <v>80</v>
      </c>
      <c r="AI420" s="2" t="s">
        <v>655</v>
      </c>
      <c r="AJ420" s="3" t="s">
        <v>656</v>
      </c>
      <c r="AK420" s="3"/>
      <c r="AL420" s="3"/>
      <c r="AM420" s="4"/>
      <c r="AN420" s="6">
        <v>1.9E-2</v>
      </c>
      <c r="AO420" s="6">
        <f t="shared" si="54"/>
        <v>2.0899999999999998E-2</v>
      </c>
      <c r="AP420" s="6"/>
      <c r="AQ420" s="3" t="s">
        <v>135</v>
      </c>
      <c r="AU420" s="21">
        <f t="shared" si="50"/>
        <v>1662.5</v>
      </c>
      <c r="AV420" s="21">
        <f t="shared" si="51"/>
        <v>1828.7499999999998</v>
      </c>
      <c r="AX420" s="24">
        <f t="shared" si="52"/>
        <v>2103262</v>
      </c>
      <c r="AY420" s="24">
        <f t="shared" si="53"/>
        <v>2313588.1999999997</v>
      </c>
    </row>
    <row r="421" spans="1:51" x14ac:dyDescent="0.6">
      <c r="A421" s="2" t="s">
        <v>1498</v>
      </c>
      <c r="B421" s="2" t="s">
        <v>45</v>
      </c>
      <c r="C421" s="3"/>
      <c r="D421" s="3"/>
      <c r="E421" s="3" t="s">
        <v>1263</v>
      </c>
      <c r="F421" s="3" t="s">
        <v>1499</v>
      </c>
      <c r="G421" s="2" t="s">
        <v>589</v>
      </c>
      <c r="H421" s="3" t="s">
        <v>590</v>
      </c>
      <c r="I421" s="3" t="s">
        <v>50</v>
      </c>
      <c r="J421" s="3" t="s">
        <v>109</v>
      </c>
      <c r="K421" s="2" t="s">
        <v>110</v>
      </c>
      <c r="L421" s="2" t="s">
        <v>110</v>
      </c>
      <c r="M421" s="2" t="s">
        <v>128</v>
      </c>
      <c r="N421" s="3" t="s">
        <v>129</v>
      </c>
      <c r="O421" s="3" t="s">
        <v>130</v>
      </c>
      <c r="P421" s="3" t="s">
        <v>131</v>
      </c>
      <c r="Q421" s="4">
        <v>3500</v>
      </c>
      <c r="R421" s="11" t="s">
        <v>56</v>
      </c>
      <c r="S421" s="5">
        <v>1251.2</v>
      </c>
      <c r="T421" s="6">
        <v>2.0899999999999998E-2</v>
      </c>
      <c r="U421" s="5">
        <v>73.150000000000006</v>
      </c>
      <c r="V421" s="4">
        <v>91525</v>
      </c>
      <c r="W421" s="4"/>
      <c r="X421" s="3" t="s">
        <v>115</v>
      </c>
      <c r="Y421" s="3" t="s">
        <v>116</v>
      </c>
      <c r="Z421" s="3" t="s">
        <v>74</v>
      </c>
      <c r="AA421" s="3" t="s">
        <v>132</v>
      </c>
      <c r="AB421" s="3" t="s">
        <v>96</v>
      </c>
      <c r="AC421" s="3" t="s">
        <v>58</v>
      </c>
      <c r="AD421" s="3" t="s">
        <v>1500</v>
      </c>
      <c r="AE421" s="3"/>
      <c r="AF421" s="3" t="s">
        <v>119</v>
      </c>
      <c r="AG421" s="3" t="s">
        <v>1501</v>
      </c>
      <c r="AH421" s="3" t="s">
        <v>80</v>
      </c>
      <c r="AI421" s="2" t="s">
        <v>1264</v>
      </c>
      <c r="AJ421" s="3" t="s">
        <v>1263</v>
      </c>
      <c r="AK421" s="3"/>
      <c r="AL421" s="3"/>
      <c r="AM421" s="4"/>
      <c r="AN421" s="6">
        <v>1.9E-2</v>
      </c>
      <c r="AO421" s="6">
        <f t="shared" si="54"/>
        <v>2.0899999999999998E-2</v>
      </c>
      <c r="AP421" s="6"/>
      <c r="AQ421" s="3" t="s">
        <v>135</v>
      </c>
      <c r="AU421" s="21">
        <f t="shared" si="50"/>
        <v>66.5</v>
      </c>
      <c r="AV421" s="21">
        <f t="shared" si="51"/>
        <v>73.149999999999991</v>
      </c>
      <c r="AX421" s="24">
        <f t="shared" si="52"/>
        <v>84130.48</v>
      </c>
      <c r="AY421" s="24">
        <f t="shared" si="53"/>
        <v>92543.527999999977</v>
      </c>
    </row>
    <row r="422" spans="1:51" x14ac:dyDescent="0.6">
      <c r="A422" s="2" t="s">
        <v>1498</v>
      </c>
      <c r="B422" s="2" t="s">
        <v>45</v>
      </c>
      <c r="C422" s="3"/>
      <c r="D422" s="3"/>
      <c r="E422" s="3" t="s">
        <v>651</v>
      </c>
      <c r="F422" s="3" t="s">
        <v>1499</v>
      </c>
      <c r="G422" s="2" t="s">
        <v>589</v>
      </c>
      <c r="H422" s="3" t="s">
        <v>590</v>
      </c>
      <c r="I422" s="3" t="s">
        <v>50</v>
      </c>
      <c r="J422" s="3" t="s">
        <v>109</v>
      </c>
      <c r="K422" s="2" t="s">
        <v>110</v>
      </c>
      <c r="L422" s="2" t="s">
        <v>110</v>
      </c>
      <c r="M422" s="2" t="s">
        <v>139</v>
      </c>
      <c r="N422" s="3" t="s">
        <v>140</v>
      </c>
      <c r="O422" s="3" t="s">
        <v>141</v>
      </c>
      <c r="P422" s="3" t="s">
        <v>142</v>
      </c>
      <c r="Q422" s="4">
        <v>45000</v>
      </c>
      <c r="R422" s="11" t="s">
        <v>56</v>
      </c>
      <c r="S422" s="5">
        <v>1251.2</v>
      </c>
      <c r="T422" s="6">
        <v>5.2479999999999999E-2</v>
      </c>
      <c r="U422" s="5">
        <v>2361.6</v>
      </c>
      <c r="V422" s="4">
        <v>2954834</v>
      </c>
      <c r="W422" s="4"/>
      <c r="X422" s="3" t="s">
        <v>115</v>
      </c>
      <c r="Y422" s="3" t="s">
        <v>116</v>
      </c>
      <c r="Z422" s="3" t="s">
        <v>88</v>
      </c>
      <c r="AA422" s="3" t="s">
        <v>117</v>
      </c>
      <c r="AB422" s="3" t="s">
        <v>143</v>
      </c>
      <c r="AC422" s="3" t="s">
        <v>58</v>
      </c>
      <c r="AD422" s="3" t="s">
        <v>1500</v>
      </c>
      <c r="AE422" s="3"/>
      <c r="AF422" s="3" t="s">
        <v>119</v>
      </c>
      <c r="AG422" s="3" t="s">
        <v>1501</v>
      </c>
      <c r="AH422" s="3" t="s">
        <v>80</v>
      </c>
      <c r="AI422" s="2" t="s">
        <v>652</v>
      </c>
      <c r="AJ422" s="3" t="s">
        <v>653</v>
      </c>
      <c r="AK422" s="3"/>
      <c r="AL422" s="3"/>
      <c r="AM422" s="4"/>
      <c r="AN422" s="6">
        <v>5.024E-2</v>
      </c>
      <c r="AO422" s="6">
        <f t="shared" si="54"/>
        <v>5.2479999999999999E-2</v>
      </c>
      <c r="AP422" s="6"/>
      <c r="AQ422" s="3" t="s">
        <v>123</v>
      </c>
      <c r="AU422" s="21">
        <f t="shared" si="50"/>
        <v>2260.8000000000002</v>
      </c>
      <c r="AV422" s="21">
        <f t="shared" si="51"/>
        <v>2361.6</v>
      </c>
      <c r="AX422" s="24">
        <f t="shared" si="52"/>
        <v>2860183.2960000001</v>
      </c>
      <c r="AY422" s="24">
        <f t="shared" si="53"/>
        <v>2987707.3919999995</v>
      </c>
    </row>
    <row r="423" spans="1:51" x14ac:dyDescent="0.6">
      <c r="A423" s="2" t="s">
        <v>1498</v>
      </c>
      <c r="B423" s="2" t="s">
        <v>45</v>
      </c>
      <c r="C423" s="3"/>
      <c r="D423" s="3"/>
      <c r="E423" s="3" t="s">
        <v>1003</v>
      </c>
      <c r="F423" s="3" t="s">
        <v>1499</v>
      </c>
      <c r="G423" s="2" t="s">
        <v>589</v>
      </c>
      <c r="H423" s="3" t="s">
        <v>590</v>
      </c>
      <c r="I423" s="3" t="s">
        <v>50</v>
      </c>
      <c r="J423" s="3" t="s">
        <v>109</v>
      </c>
      <c r="K423" s="2" t="s">
        <v>110</v>
      </c>
      <c r="L423" s="2" t="s">
        <v>110</v>
      </c>
      <c r="M423" s="2" t="s">
        <v>609</v>
      </c>
      <c r="N423" s="3" t="s">
        <v>610</v>
      </c>
      <c r="O423" s="3" t="s">
        <v>611</v>
      </c>
      <c r="P423" s="3" t="s">
        <v>612</v>
      </c>
      <c r="Q423" s="4">
        <v>2000</v>
      </c>
      <c r="R423" s="11" t="s">
        <v>56</v>
      </c>
      <c r="S423" s="5">
        <v>1251.2</v>
      </c>
      <c r="T423" s="6">
        <v>5.4960000000000002E-2</v>
      </c>
      <c r="U423" s="5">
        <v>109.92</v>
      </c>
      <c r="V423" s="4">
        <v>137532</v>
      </c>
      <c r="W423" s="4"/>
      <c r="X423" s="3" t="s">
        <v>115</v>
      </c>
      <c r="Y423" s="3" t="s">
        <v>116</v>
      </c>
      <c r="Z423" s="3" t="s">
        <v>88</v>
      </c>
      <c r="AA423" s="3" t="s">
        <v>117</v>
      </c>
      <c r="AB423" s="3" t="s">
        <v>143</v>
      </c>
      <c r="AC423" s="3" t="s">
        <v>58</v>
      </c>
      <c r="AD423" s="3" t="s">
        <v>1500</v>
      </c>
      <c r="AE423" s="3"/>
      <c r="AF423" s="3" t="s">
        <v>119</v>
      </c>
      <c r="AG423" s="3" t="s">
        <v>1501</v>
      </c>
      <c r="AH423" s="3" t="s">
        <v>80</v>
      </c>
      <c r="AI423" s="2" t="s">
        <v>1004</v>
      </c>
      <c r="AJ423" s="3" t="s">
        <v>1005</v>
      </c>
      <c r="AK423" s="3"/>
      <c r="AL423" s="3"/>
      <c r="AM423" s="4"/>
      <c r="AN423" s="6">
        <v>4.9000000000000002E-2</v>
      </c>
      <c r="AO423" s="6">
        <f t="shared" si="54"/>
        <v>5.4960000000000002E-2</v>
      </c>
      <c r="AP423" s="6"/>
      <c r="AQ423" s="3" t="s">
        <v>123</v>
      </c>
      <c r="AU423" s="21">
        <f t="shared" si="50"/>
        <v>98</v>
      </c>
      <c r="AV423" s="21">
        <f t="shared" si="51"/>
        <v>109.92</v>
      </c>
      <c r="AX423" s="24">
        <f t="shared" si="52"/>
        <v>123981.75999999999</v>
      </c>
      <c r="AY423" s="24">
        <f t="shared" si="53"/>
        <v>139061.99039999998</v>
      </c>
    </row>
    <row r="424" spans="1:51" x14ac:dyDescent="0.6">
      <c r="A424" s="2" t="s">
        <v>1502</v>
      </c>
      <c r="B424" s="2" t="s">
        <v>45</v>
      </c>
      <c r="C424" s="3"/>
      <c r="D424" s="3"/>
      <c r="E424" s="3" t="s">
        <v>1218</v>
      </c>
      <c r="F424" s="3" t="s">
        <v>1503</v>
      </c>
      <c r="G424" s="2" t="s">
        <v>224</v>
      </c>
      <c r="H424" s="3" t="s">
        <v>225</v>
      </c>
      <c r="I424" s="3" t="s">
        <v>50</v>
      </c>
      <c r="J424" s="3" t="s">
        <v>161</v>
      </c>
      <c r="K424" s="2" t="s">
        <v>110</v>
      </c>
      <c r="L424" s="2" t="s">
        <v>110</v>
      </c>
      <c r="M424" s="2" t="s">
        <v>818</v>
      </c>
      <c r="N424" s="3" t="s">
        <v>819</v>
      </c>
      <c r="O424" s="3" t="s">
        <v>820</v>
      </c>
      <c r="P424" s="3" t="s">
        <v>821</v>
      </c>
      <c r="Q424" s="4">
        <v>8000</v>
      </c>
      <c r="R424" s="11" t="s">
        <v>56</v>
      </c>
      <c r="S424" s="5">
        <v>1251.2</v>
      </c>
      <c r="T424" s="6">
        <v>0.128</v>
      </c>
      <c r="U424" s="5">
        <v>1024</v>
      </c>
      <c r="V424" s="4">
        <v>1281229</v>
      </c>
      <c r="W424" s="4"/>
      <c r="X424" s="3" t="s">
        <v>115</v>
      </c>
      <c r="Y424" s="3" t="s">
        <v>225</v>
      </c>
      <c r="Z424" s="3" t="s">
        <v>74</v>
      </c>
      <c r="AA424" s="3" t="s">
        <v>75</v>
      </c>
      <c r="AB424" s="3" t="s">
        <v>230</v>
      </c>
      <c r="AC424" s="3" t="s">
        <v>58</v>
      </c>
      <c r="AD424" s="3" t="s">
        <v>1352</v>
      </c>
      <c r="AE424" s="3"/>
      <c r="AF424" s="3" t="s">
        <v>119</v>
      </c>
      <c r="AG424" s="3" t="s">
        <v>1504</v>
      </c>
      <c r="AH424" s="3" t="s">
        <v>80</v>
      </c>
      <c r="AI424" s="2" t="s">
        <v>1219</v>
      </c>
      <c r="AJ424" s="3" t="s">
        <v>1220</v>
      </c>
      <c r="AK424" s="3"/>
      <c r="AL424" s="3"/>
      <c r="AM424" s="4"/>
      <c r="AN424" s="6">
        <v>9.0999999999999998E-2</v>
      </c>
      <c r="AO424" s="6">
        <f t="shared" si="54"/>
        <v>0.128</v>
      </c>
      <c r="AP424" s="6"/>
      <c r="AQ424" s="3" t="s">
        <v>83</v>
      </c>
      <c r="AU424" s="21">
        <f t="shared" si="50"/>
        <v>728</v>
      </c>
      <c r="AV424" s="21">
        <f t="shared" si="51"/>
        <v>1024</v>
      </c>
      <c r="AX424" s="24">
        <f t="shared" si="52"/>
        <v>921007.35999999987</v>
      </c>
      <c r="AY424" s="24">
        <f t="shared" si="53"/>
        <v>1295482.8799999999</v>
      </c>
    </row>
    <row r="425" spans="1:51" x14ac:dyDescent="0.6">
      <c r="A425" s="2" t="s">
        <v>1502</v>
      </c>
      <c r="B425" s="2" t="s">
        <v>45</v>
      </c>
      <c r="C425" s="3"/>
      <c r="D425" s="3"/>
      <c r="E425" s="3" t="s">
        <v>235</v>
      </c>
      <c r="F425" s="3" t="s">
        <v>1503</v>
      </c>
      <c r="G425" s="2" t="s">
        <v>224</v>
      </c>
      <c r="H425" s="3" t="s">
        <v>225</v>
      </c>
      <c r="I425" s="3" t="s">
        <v>50</v>
      </c>
      <c r="J425" s="3" t="s">
        <v>161</v>
      </c>
      <c r="K425" s="2" t="s">
        <v>110</v>
      </c>
      <c r="L425" s="2" t="s">
        <v>110</v>
      </c>
      <c r="M425" s="2" t="s">
        <v>226</v>
      </c>
      <c r="N425" s="3" t="s">
        <v>227</v>
      </c>
      <c r="O425" s="3" t="s">
        <v>228</v>
      </c>
      <c r="P425" s="3" t="s">
        <v>229</v>
      </c>
      <c r="Q425" s="4">
        <v>1000</v>
      </c>
      <c r="R425" s="11" t="s">
        <v>56</v>
      </c>
      <c r="S425" s="5">
        <v>1251.2</v>
      </c>
      <c r="T425" s="6">
        <v>0.12659999999999999</v>
      </c>
      <c r="U425" s="5">
        <v>126.6</v>
      </c>
      <c r="V425" s="4">
        <v>158402</v>
      </c>
      <c r="W425" s="4"/>
      <c r="X425" s="3" t="s">
        <v>115</v>
      </c>
      <c r="Y425" s="3" t="s">
        <v>225</v>
      </c>
      <c r="Z425" s="3" t="s">
        <v>74</v>
      </c>
      <c r="AA425" s="3" t="s">
        <v>75</v>
      </c>
      <c r="AB425" s="3" t="s">
        <v>230</v>
      </c>
      <c r="AC425" s="3" t="s">
        <v>58</v>
      </c>
      <c r="AD425" s="3" t="s">
        <v>1352</v>
      </c>
      <c r="AE425" s="3"/>
      <c r="AF425" s="3" t="s">
        <v>119</v>
      </c>
      <c r="AG425" s="3" t="s">
        <v>1504</v>
      </c>
      <c r="AH425" s="3" t="s">
        <v>80</v>
      </c>
      <c r="AI425" s="2" t="s">
        <v>236</v>
      </c>
      <c r="AJ425" s="3" t="s">
        <v>237</v>
      </c>
      <c r="AK425" s="3"/>
      <c r="AL425" s="3"/>
      <c r="AM425" s="4"/>
      <c r="AN425" s="6">
        <v>9.0999999999999998E-2</v>
      </c>
      <c r="AO425" s="6">
        <f t="shared" si="54"/>
        <v>0.12659999999999999</v>
      </c>
      <c r="AP425" s="6"/>
      <c r="AQ425" s="3" t="s">
        <v>83</v>
      </c>
      <c r="AU425" s="21">
        <f t="shared" si="50"/>
        <v>91</v>
      </c>
      <c r="AV425" s="21">
        <f t="shared" si="51"/>
        <v>126.6</v>
      </c>
      <c r="AX425" s="24">
        <f t="shared" si="52"/>
        <v>115125.91999999998</v>
      </c>
      <c r="AY425" s="24">
        <f t="shared" si="53"/>
        <v>160164.19199999998</v>
      </c>
    </row>
    <row r="426" spans="1:51" x14ac:dyDescent="0.6">
      <c r="A426" s="2" t="s">
        <v>1502</v>
      </c>
      <c r="B426" s="2" t="s">
        <v>45</v>
      </c>
      <c r="C426" s="3"/>
      <c r="D426" s="3"/>
      <c r="E426" s="3" t="s">
        <v>868</v>
      </c>
      <c r="F426" s="3" t="s">
        <v>1503</v>
      </c>
      <c r="G426" s="2" t="s">
        <v>224</v>
      </c>
      <c r="H426" s="3" t="s">
        <v>225</v>
      </c>
      <c r="I426" s="3" t="s">
        <v>50</v>
      </c>
      <c r="J426" s="3" t="s">
        <v>161</v>
      </c>
      <c r="K426" s="2" t="s">
        <v>110</v>
      </c>
      <c r="L426" s="2" t="s">
        <v>110</v>
      </c>
      <c r="M426" s="2" t="s">
        <v>226</v>
      </c>
      <c r="N426" s="3" t="s">
        <v>227</v>
      </c>
      <c r="O426" s="3" t="s">
        <v>228</v>
      </c>
      <c r="P426" s="3" t="s">
        <v>229</v>
      </c>
      <c r="Q426" s="4">
        <v>6000</v>
      </c>
      <c r="R426" s="11" t="s">
        <v>56</v>
      </c>
      <c r="S426" s="5">
        <v>1251.2</v>
      </c>
      <c r="T426" s="6">
        <v>0.12659999999999999</v>
      </c>
      <c r="U426" s="5">
        <v>759.6</v>
      </c>
      <c r="V426" s="4">
        <v>950412</v>
      </c>
      <c r="W426" s="4"/>
      <c r="X426" s="3" t="s">
        <v>115</v>
      </c>
      <c r="Y426" s="3" t="s">
        <v>225</v>
      </c>
      <c r="Z426" s="3" t="s">
        <v>74</v>
      </c>
      <c r="AA426" s="3" t="s">
        <v>75</v>
      </c>
      <c r="AB426" s="3" t="s">
        <v>230</v>
      </c>
      <c r="AC426" s="3" t="s">
        <v>58</v>
      </c>
      <c r="AD426" s="3" t="s">
        <v>1352</v>
      </c>
      <c r="AE426" s="3"/>
      <c r="AF426" s="3" t="s">
        <v>119</v>
      </c>
      <c r="AG426" s="3" t="s">
        <v>1504</v>
      </c>
      <c r="AH426" s="3" t="s">
        <v>80</v>
      </c>
      <c r="AI426" s="2" t="s">
        <v>875</v>
      </c>
      <c r="AJ426" s="3" t="s">
        <v>876</v>
      </c>
      <c r="AK426" s="3"/>
      <c r="AL426" s="3"/>
      <c r="AM426" s="4"/>
      <c r="AN426" s="6">
        <v>9.0999999999999998E-2</v>
      </c>
      <c r="AO426" s="6">
        <f t="shared" si="54"/>
        <v>0.12659999999999999</v>
      </c>
      <c r="AP426" s="6"/>
      <c r="AQ426" s="3" t="s">
        <v>83</v>
      </c>
      <c r="AU426" s="21">
        <f t="shared" si="50"/>
        <v>546</v>
      </c>
      <c r="AV426" s="21">
        <f t="shared" si="51"/>
        <v>759.59999999999991</v>
      </c>
      <c r="AX426" s="24">
        <f t="shared" si="52"/>
        <v>690755.5199999999</v>
      </c>
      <c r="AY426" s="24">
        <f t="shared" si="53"/>
        <v>960985.15199999977</v>
      </c>
    </row>
    <row r="427" spans="1:51" x14ac:dyDescent="0.6">
      <c r="A427" s="2" t="s">
        <v>1502</v>
      </c>
      <c r="B427" s="2" t="s">
        <v>45</v>
      </c>
      <c r="C427" s="3"/>
      <c r="D427" s="3"/>
      <c r="E427" s="3" t="s">
        <v>823</v>
      </c>
      <c r="F427" s="3" t="s">
        <v>1503</v>
      </c>
      <c r="G427" s="2" t="s">
        <v>224</v>
      </c>
      <c r="H427" s="3" t="s">
        <v>225</v>
      </c>
      <c r="I427" s="3" t="s">
        <v>50</v>
      </c>
      <c r="J427" s="3" t="s">
        <v>161</v>
      </c>
      <c r="K427" s="2" t="s">
        <v>110</v>
      </c>
      <c r="L427" s="2" t="s">
        <v>110</v>
      </c>
      <c r="M427" s="2" t="s">
        <v>226</v>
      </c>
      <c r="N427" s="3" t="s">
        <v>227</v>
      </c>
      <c r="O427" s="3" t="s">
        <v>228</v>
      </c>
      <c r="P427" s="3" t="s">
        <v>229</v>
      </c>
      <c r="Q427" s="4">
        <v>1000</v>
      </c>
      <c r="R427" s="11" t="s">
        <v>56</v>
      </c>
      <c r="S427" s="5">
        <v>1251.2</v>
      </c>
      <c r="T427" s="6">
        <v>0.12659999999999999</v>
      </c>
      <c r="U427" s="5">
        <v>126.6</v>
      </c>
      <c r="V427" s="4">
        <v>158402</v>
      </c>
      <c r="W427" s="4"/>
      <c r="X427" s="3" t="s">
        <v>115</v>
      </c>
      <c r="Y427" s="3" t="s">
        <v>225</v>
      </c>
      <c r="Z427" s="3" t="s">
        <v>74</v>
      </c>
      <c r="AA427" s="3" t="s">
        <v>75</v>
      </c>
      <c r="AB427" s="3" t="s">
        <v>230</v>
      </c>
      <c r="AC427" s="3" t="s">
        <v>58</v>
      </c>
      <c r="AD427" s="3" t="s">
        <v>1352</v>
      </c>
      <c r="AE427" s="3"/>
      <c r="AF427" s="3" t="s">
        <v>119</v>
      </c>
      <c r="AG427" s="3" t="s">
        <v>1504</v>
      </c>
      <c r="AH427" s="3" t="s">
        <v>80</v>
      </c>
      <c r="AI427" s="2" t="s">
        <v>824</v>
      </c>
      <c r="AJ427" s="3" t="s">
        <v>825</v>
      </c>
      <c r="AK427" s="3"/>
      <c r="AL427" s="3"/>
      <c r="AM427" s="4"/>
      <c r="AN427" s="6">
        <v>9.0999999999999998E-2</v>
      </c>
      <c r="AO427" s="6">
        <f t="shared" si="54"/>
        <v>0.12659999999999999</v>
      </c>
      <c r="AP427" s="6"/>
      <c r="AQ427" s="3" t="s">
        <v>83</v>
      </c>
      <c r="AU427" s="21">
        <f t="shared" si="50"/>
        <v>91</v>
      </c>
      <c r="AV427" s="21">
        <f t="shared" si="51"/>
        <v>126.6</v>
      </c>
      <c r="AX427" s="24">
        <f t="shared" si="52"/>
        <v>115125.91999999998</v>
      </c>
      <c r="AY427" s="24">
        <f t="shared" si="53"/>
        <v>160164.19199999998</v>
      </c>
    </row>
    <row r="428" spans="1:51" x14ac:dyDescent="0.6">
      <c r="A428" s="2" t="s">
        <v>1502</v>
      </c>
      <c r="B428" s="2" t="s">
        <v>45</v>
      </c>
      <c r="C428" s="3"/>
      <c r="D428" s="3"/>
      <c r="E428" s="3" t="s">
        <v>1218</v>
      </c>
      <c r="F428" s="3" t="s">
        <v>1503</v>
      </c>
      <c r="G428" s="2" t="s">
        <v>224</v>
      </c>
      <c r="H428" s="3" t="s">
        <v>225</v>
      </c>
      <c r="I428" s="3" t="s">
        <v>50</v>
      </c>
      <c r="J428" s="3" t="s">
        <v>161</v>
      </c>
      <c r="K428" s="2" t="s">
        <v>110</v>
      </c>
      <c r="L428" s="2" t="s">
        <v>110</v>
      </c>
      <c r="M428" s="2" t="s">
        <v>877</v>
      </c>
      <c r="N428" s="3" t="s">
        <v>878</v>
      </c>
      <c r="O428" s="3" t="s">
        <v>879</v>
      </c>
      <c r="P428" s="3" t="s">
        <v>880</v>
      </c>
      <c r="Q428" s="4">
        <v>3000</v>
      </c>
      <c r="R428" s="11" t="s">
        <v>56</v>
      </c>
      <c r="S428" s="5">
        <v>1251.2</v>
      </c>
      <c r="T428" s="6">
        <v>0.128</v>
      </c>
      <c r="U428" s="5">
        <v>384</v>
      </c>
      <c r="V428" s="4">
        <v>480461</v>
      </c>
      <c r="W428" s="4"/>
      <c r="X428" s="3" t="s">
        <v>115</v>
      </c>
      <c r="Y428" s="3" t="s">
        <v>225</v>
      </c>
      <c r="Z428" s="3" t="s">
        <v>74</v>
      </c>
      <c r="AA428" s="3" t="s">
        <v>75</v>
      </c>
      <c r="AB428" s="3" t="s">
        <v>230</v>
      </c>
      <c r="AC428" s="3" t="s">
        <v>58</v>
      </c>
      <c r="AD428" s="3" t="s">
        <v>1352</v>
      </c>
      <c r="AE428" s="3"/>
      <c r="AF428" s="3" t="s">
        <v>119</v>
      </c>
      <c r="AG428" s="3" t="s">
        <v>1504</v>
      </c>
      <c r="AH428" s="3" t="s">
        <v>80</v>
      </c>
      <c r="AI428" s="2" t="s">
        <v>1219</v>
      </c>
      <c r="AJ428" s="3" t="s">
        <v>1220</v>
      </c>
      <c r="AK428" s="3"/>
      <c r="AL428" s="3"/>
      <c r="AM428" s="4"/>
      <c r="AN428" s="6">
        <v>9.0999999999999998E-2</v>
      </c>
      <c r="AO428" s="6">
        <f t="shared" si="54"/>
        <v>0.128</v>
      </c>
      <c r="AP428" s="6"/>
      <c r="AQ428" s="3" t="s">
        <v>83</v>
      </c>
      <c r="AU428" s="21">
        <f t="shared" si="50"/>
        <v>273</v>
      </c>
      <c r="AV428" s="21">
        <f t="shared" si="51"/>
        <v>384</v>
      </c>
      <c r="AX428" s="24">
        <f t="shared" si="52"/>
        <v>345377.75999999995</v>
      </c>
      <c r="AY428" s="24">
        <f t="shared" si="53"/>
        <v>485806.07999999996</v>
      </c>
    </row>
    <row r="429" spans="1:51" x14ac:dyDescent="0.6">
      <c r="A429" s="2" t="s">
        <v>1502</v>
      </c>
      <c r="B429" s="2" t="s">
        <v>45</v>
      </c>
      <c r="C429" s="3"/>
      <c r="D429" s="3"/>
      <c r="E429" s="3" t="s">
        <v>868</v>
      </c>
      <c r="F429" s="3" t="s">
        <v>1503</v>
      </c>
      <c r="G429" s="2" t="s">
        <v>224</v>
      </c>
      <c r="H429" s="3" t="s">
        <v>225</v>
      </c>
      <c r="I429" s="3" t="s">
        <v>50</v>
      </c>
      <c r="J429" s="3" t="s">
        <v>161</v>
      </c>
      <c r="K429" s="2" t="s">
        <v>110</v>
      </c>
      <c r="L429" s="2" t="s">
        <v>110</v>
      </c>
      <c r="M429" s="2" t="s">
        <v>881</v>
      </c>
      <c r="N429" s="3" t="s">
        <v>882</v>
      </c>
      <c r="O429" s="3" t="s">
        <v>883</v>
      </c>
      <c r="P429" s="3" t="s">
        <v>884</v>
      </c>
      <c r="Q429" s="4">
        <v>3000</v>
      </c>
      <c r="R429" s="11" t="s">
        <v>56</v>
      </c>
      <c r="S429" s="5">
        <v>1251.2</v>
      </c>
      <c r="T429" s="6">
        <v>4.5499999999999999E-2</v>
      </c>
      <c r="U429" s="5">
        <v>136.5</v>
      </c>
      <c r="V429" s="4">
        <v>170789</v>
      </c>
      <c r="W429" s="4"/>
      <c r="X429" s="3" t="s">
        <v>115</v>
      </c>
      <c r="Y429" s="3" t="s">
        <v>225</v>
      </c>
      <c r="Z429" s="3" t="s">
        <v>74</v>
      </c>
      <c r="AA429" s="3" t="s">
        <v>148</v>
      </c>
      <c r="AB429" s="3" t="s">
        <v>365</v>
      </c>
      <c r="AC429" s="3" t="s">
        <v>58</v>
      </c>
      <c r="AD429" s="3" t="s">
        <v>1352</v>
      </c>
      <c r="AE429" s="3"/>
      <c r="AF429" s="3" t="s">
        <v>119</v>
      </c>
      <c r="AG429" s="3" t="s">
        <v>1504</v>
      </c>
      <c r="AH429" s="3" t="s">
        <v>80</v>
      </c>
      <c r="AI429" s="2" t="s">
        <v>875</v>
      </c>
      <c r="AJ429" s="3" t="s">
        <v>876</v>
      </c>
      <c r="AK429" s="3"/>
      <c r="AL429" s="3"/>
      <c r="AM429" s="4"/>
      <c r="AN429" s="6">
        <v>3.2500000000000001E-2</v>
      </c>
      <c r="AO429" s="6">
        <f t="shared" si="54"/>
        <v>4.5499999999999999E-2</v>
      </c>
      <c r="AP429" s="6"/>
      <c r="AQ429" s="3" t="s">
        <v>83</v>
      </c>
      <c r="AU429" s="21">
        <f t="shared" si="50"/>
        <v>97.5</v>
      </c>
      <c r="AV429" s="21">
        <f t="shared" si="51"/>
        <v>136.5</v>
      </c>
      <c r="AX429" s="24">
        <f t="shared" si="52"/>
        <v>123349.19999999998</v>
      </c>
      <c r="AY429" s="24">
        <f t="shared" si="53"/>
        <v>172688.87999999998</v>
      </c>
    </row>
    <row r="430" spans="1:51" x14ac:dyDescent="0.6">
      <c r="A430" s="2" t="s">
        <v>1502</v>
      </c>
      <c r="B430" s="2" t="s">
        <v>45</v>
      </c>
      <c r="C430" s="3"/>
      <c r="D430" s="3"/>
      <c r="E430" s="3" t="s">
        <v>868</v>
      </c>
      <c r="F430" s="3" t="s">
        <v>1503</v>
      </c>
      <c r="G430" s="2" t="s">
        <v>224</v>
      </c>
      <c r="H430" s="3" t="s">
        <v>225</v>
      </c>
      <c r="I430" s="3" t="s">
        <v>50</v>
      </c>
      <c r="J430" s="3" t="s">
        <v>161</v>
      </c>
      <c r="K430" s="2" t="s">
        <v>110</v>
      </c>
      <c r="L430" s="2" t="s">
        <v>110</v>
      </c>
      <c r="M430" s="2" t="s">
        <v>885</v>
      </c>
      <c r="N430" s="3" t="s">
        <v>886</v>
      </c>
      <c r="O430" s="3" t="s">
        <v>887</v>
      </c>
      <c r="P430" s="3" t="s">
        <v>888</v>
      </c>
      <c r="Q430" s="4">
        <v>5000</v>
      </c>
      <c r="R430" s="11" t="s">
        <v>56</v>
      </c>
      <c r="S430" s="5">
        <v>1251.2</v>
      </c>
      <c r="T430" s="6">
        <v>4.5499999999999999E-2</v>
      </c>
      <c r="U430" s="5">
        <v>227.5</v>
      </c>
      <c r="V430" s="4">
        <v>284648</v>
      </c>
      <c r="W430" s="4"/>
      <c r="X430" s="3" t="s">
        <v>115</v>
      </c>
      <c r="Y430" s="3" t="s">
        <v>225</v>
      </c>
      <c r="Z430" s="3" t="s">
        <v>74</v>
      </c>
      <c r="AA430" s="3" t="s">
        <v>148</v>
      </c>
      <c r="AB430" s="3" t="s">
        <v>365</v>
      </c>
      <c r="AC430" s="3" t="s">
        <v>58</v>
      </c>
      <c r="AD430" s="3" t="s">
        <v>1352</v>
      </c>
      <c r="AE430" s="3"/>
      <c r="AF430" s="3" t="s">
        <v>119</v>
      </c>
      <c r="AG430" s="3" t="s">
        <v>1504</v>
      </c>
      <c r="AH430" s="3" t="s">
        <v>80</v>
      </c>
      <c r="AI430" s="2" t="s">
        <v>875</v>
      </c>
      <c r="AJ430" s="3" t="s">
        <v>876</v>
      </c>
      <c r="AK430" s="3"/>
      <c r="AL430" s="3"/>
      <c r="AM430" s="4"/>
      <c r="AN430" s="6">
        <v>3.5000000000000003E-2</v>
      </c>
      <c r="AO430" s="6">
        <f t="shared" si="54"/>
        <v>4.5499999999999999E-2</v>
      </c>
      <c r="AP430" s="6"/>
      <c r="AQ430" s="3" t="s">
        <v>83</v>
      </c>
      <c r="AU430" s="21">
        <f t="shared" si="50"/>
        <v>175.00000000000003</v>
      </c>
      <c r="AV430" s="21">
        <f t="shared" si="51"/>
        <v>227.5</v>
      </c>
      <c r="AX430" s="24">
        <f t="shared" si="52"/>
        <v>221396.00000000003</v>
      </c>
      <c r="AY430" s="24">
        <f t="shared" si="53"/>
        <v>287814.8</v>
      </c>
    </row>
    <row r="431" spans="1:51" x14ac:dyDescent="0.6">
      <c r="A431" s="2" t="s">
        <v>1502</v>
      </c>
      <c r="B431" s="2" t="s">
        <v>45</v>
      </c>
      <c r="C431" s="3"/>
      <c r="D431" s="3"/>
      <c r="E431" s="3" t="s">
        <v>823</v>
      </c>
      <c r="F431" s="3" t="s">
        <v>1503</v>
      </c>
      <c r="G431" s="2" t="s">
        <v>224</v>
      </c>
      <c r="H431" s="3" t="s">
        <v>225</v>
      </c>
      <c r="I431" s="3" t="s">
        <v>50</v>
      </c>
      <c r="J431" s="3" t="s">
        <v>161</v>
      </c>
      <c r="K431" s="2" t="s">
        <v>110</v>
      </c>
      <c r="L431" s="2" t="s">
        <v>110</v>
      </c>
      <c r="M431" s="2" t="s">
        <v>885</v>
      </c>
      <c r="N431" s="3" t="s">
        <v>886</v>
      </c>
      <c r="O431" s="3" t="s">
        <v>887</v>
      </c>
      <c r="P431" s="3" t="s">
        <v>888</v>
      </c>
      <c r="Q431" s="4">
        <v>1000</v>
      </c>
      <c r="R431" s="11" t="s">
        <v>56</v>
      </c>
      <c r="S431" s="5">
        <v>1251.2</v>
      </c>
      <c r="T431" s="6">
        <v>4.5499999999999999E-2</v>
      </c>
      <c r="U431" s="5">
        <v>45.5</v>
      </c>
      <c r="V431" s="4">
        <v>56930</v>
      </c>
      <c r="W431" s="4"/>
      <c r="X431" s="3" t="s">
        <v>115</v>
      </c>
      <c r="Y431" s="3" t="s">
        <v>225</v>
      </c>
      <c r="Z431" s="3" t="s">
        <v>74</v>
      </c>
      <c r="AA431" s="3" t="s">
        <v>148</v>
      </c>
      <c r="AB431" s="3" t="s">
        <v>365</v>
      </c>
      <c r="AC431" s="3" t="s">
        <v>58</v>
      </c>
      <c r="AD431" s="3" t="s">
        <v>1352</v>
      </c>
      <c r="AE431" s="3"/>
      <c r="AF431" s="3" t="s">
        <v>119</v>
      </c>
      <c r="AG431" s="3" t="s">
        <v>1504</v>
      </c>
      <c r="AH431" s="3" t="s">
        <v>80</v>
      </c>
      <c r="AI431" s="2" t="s">
        <v>824</v>
      </c>
      <c r="AJ431" s="3" t="s">
        <v>825</v>
      </c>
      <c r="AK431" s="3"/>
      <c r="AL431" s="3"/>
      <c r="AM431" s="4"/>
      <c r="AN431" s="6">
        <v>3.5000000000000003E-2</v>
      </c>
      <c r="AO431" s="6">
        <f t="shared" si="54"/>
        <v>4.5499999999999999E-2</v>
      </c>
      <c r="AP431" s="6"/>
      <c r="AQ431" s="3" t="s">
        <v>83</v>
      </c>
      <c r="AU431" s="21">
        <f t="shared" si="50"/>
        <v>35</v>
      </c>
      <c r="AV431" s="21">
        <f t="shared" si="51"/>
        <v>45.5</v>
      </c>
      <c r="AX431" s="24">
        <f t="shared" si="52"/>
        <v>44279.199999999997</v>
      </c>
      <c r="AY431" s="24">
        <f t="shared" si="53"/>
        <v>57562.959999999992</v>
      </c>
    </row>
    <row r="432" spans="1:51" x14ac:dyDescent="0.6">
      <c r="A432" s="2" t="s">
        <v>1502</v>
      </c>
      <c r="B432" s="2" t="s">
        <v>45</v>
      </c>
      <c r="C432" s="3"/>
      <c r="D432" s="3"/>
      <c r="E432" s="3" t="s">
        <v>235</v>
      </c>
      <c r="F432" s="3" t="s">
        <v>1503</v>
      </c>
      <c r="G432" s="2" t="s">
        <v>224</v>
      </c>
      <c r="H432" s="3" t="s">
        <v>225</v>
      </c>
      <c r="I432" s="3" t="s">
        <v>50</v>
      </c>
      <c r="J432" s="3" t="s">
        <v>161</v>
      </c>
      <c r="K432" s="2" t="s">
        <v>110</v>
      </c>
      <c r="L432" s="2" t="s">
        <v>110</v>
      </c>
      <c r="M432" s="2" t="s">
        <v>889</v>
      </c>
      <c r="N432" s="3" t="s">
        <v>890</v>
      </c>
      <c r="O432" s="3" t="s">
        <v>891</v>
      </c>
      <c r="P432" s="3" t="s">
        <v>892</v>
      </c>
      <c r="Q432" s="4">
        <v>8000</v>
      </c>
      <c r="R432" s="11" t="s">
        <v>56</v>
      </c>
      <c r="S432" s="5">
        <v>1251.2</v>
      </c>
      <c r="T432" s="6">
        <v>4.5499999999999999E-2</v>
      </c>
      <c r="U432" s="5">
        <v>364</v>
      </c>
      <c r="V432" s="4">
        <v>455437</v>
      </c>
      <c r="W432" s="4"/>
      <c r="X432" s="3" t="s">
        <v>115</v>
      </c>
      <c r="Y432" s="3" t="s">
        <v>225</v>
      </c>
      <c r="Z432" s="3" t="s">
        <v>74</v>
      </c>
      <c r="AA432" s="3" t="s">
        <v>148</v>
      </c>
      <c r="AB432" s="3" t="s">
        <v>365</v>
      </c>
      <c r="AC432" s="3" t="s">
        <v>58</v>
      </c>
      <c r="AD432" s="3" t="s">
        <v>1352</v>
      </c>
      <c r="AE432" s="3"/>
      <c r="AF432" s="3" t="s">
        <v>119</v>
      </c>
      <c r="AG432" s="3" t="s">
        <v>1504</v>
      </c>
      <c r="AH432" s="3" t="s">
        <v>80</v>
      </c>
      <c r="AI432" s="2" t="s">
        <v>236</v>
      </c>
      <c r="AJ432" s="3" t="s">
        <v>237</v>
      </c>
      <c r="AK432" s="3"/>
      <c r="AL432" s="3"/>
      <c r="AM432" s="4"/>
      <c r="AN432" s="6">
        <v>3.3500000000000002E-2</v>
      </c>
      <c r="AO432" s="6">
        <f t="shared" si="54"/>
        <v>4.5499999999999999E-2</v>
      </c>
      <c r="AP432" s="6"/>
      <c r="AQ432" s="3" t="s">
        <v>83</v>
      </c>
      <c r="AU432" s="21">
        <f t="shared" si="50"/>
        <v>268</v>
      </c>
      <c r="AV432" s="21">
        <f t="shared" si="51"/>
        <v>364</v>
      </c>
      <c r="AX432" s="24">
        <f t="shared" si="52"/>
        <v>339052.16</v>
      </c>
      <c r="AY432" s="24">
        <f t="shared" si="53"/>
        <v>460503.67999999993</v>
      </c>
    </row>
    <row r="433" spans="1:51" x14ac:dyDescent="0.6">
      <c r="A433" s="2" t="s">
        <v>1502</v>
      </c>
      <c r="B433" s="2" t="s">
        <v>45</v>
      </c>
      <c r="C433" s="3"/>
      <c r="D433" s="3"/>
      <c r="E433" s="3" t="s">
        <v>868</v>
      </c>
      <c r="F433" s="3" t="s">
        <v>1503</v>
      </c>
      <c r="G433" s="2" t="s">
        <v>224</v>
      </c>
      <c r="H433" s="3" t="s">
        <v>225</v>
      </c>
      <c r="I433" s="3" t="s">
        <v>50</v>
      </c>
      <c r="J433" s="3" t="s">
        <v>161</v>
      </c>
      <c r="K433" s="2" t="s">
        <v>110</v>
      </c>
      <c r="L433" s="2" t="s">
        <v>110</v>
      </c>
      <c r="M433" s="2" t="s">
        <v>889</v>
      </c>
      <c r="N433" s="3" t="s">
        <v>890</v>
      </c>
      <c r="O433" s="3" t="s">
        <v>891</v>
      </c>
      <c r="P433" s="3" t="s">
        <v>892</v>
      </c>
      <c r="Q433" s="4">
        <v>10000</v>
      </c>
      <c r="R433" s="11" t="s">
        <v>56</v>
      </c>
      <c r="S433" s="5">
        <v>1251.2</v>
      </c>
      <c r="T433" s="6">
        <v>4.5499999999999999E-2</v>
      </c>
      <c r="U433" s="5">
        <v>455</v>
      </c>
      <c r="V433" s="4">
        <v>569296</v>
      </c>
      <c r="W433" s="4"/>
      <c r="X433" s="3" t="s">
        <v>115</v>
      </c>
      <c r="Y433" s="3" t="s">
        <v>225</v>
      </c>
      <c r="Z433" s="3" t="s">
        <v>74</v>
      </c>
      <c r="AA433" s="3" t="s">
        <v>148</v>
      </c>
      <c r="AB433" s="3" t="s">
        <v>365</v>
      </c>
      <c r="AC433" s="3" t="s">
        <v>58</v>
      </c>
      <c r="AD433" s="3" t="s">
        <v>1352</v>
      </c>
      <c r="AE433" s="3"/>
      <c r="AF433" s="3" t="s">
        <v>119</v>
      </c>
      <c r="AG433" s="3" t="s">
        <v>1504</v>
      </c>
      <c r="AH433" s="3" t="s">
        <v>80</v>
      </c>
      <c r="AI433" s="2" t="s">
        <v>875</v>
      </c>
      <c r="AJ433" s="3" t="s">
        <v>876</v>
      </c>
      <c r="AK433" s="3"/>
      <c r="AL433" s="3"/>
      <c r="AM433" s="4"/>
      <c r="AN433" s="6">
        <v>3.3500000000000002E-2</v>
      </c>
      <c r="AO433" s="6">
        <f t="shared" si="54"/>
        <v>4.5499999999999999E-2</v>
      </c>
      <c r="AP433" s="6"/>
      <c r="AQ433" s="3" t="s">
        <v>83</v>
      </c>
      <c r="AU433" s="21">
        <f t="shared" si="50"/>
        <v>335</v>
      </c>
      <c r="AV433" s="21">
        <f t="shared" si="51"/>
        <v>455</v>
      </c>
      <c r="AX433" s="24">
        <f t="shared" si="52"/>
        <v>423815.19999999995</v>
      </c>
      <c r="AY433" s="24">
        <f t="shared" si="53"/>
        <v>575629.6</v>
      </c>
    </row>
    <row r="434" spans="1:51" x14ac:dyDescent="0.6">
      <c r="A434" s="2" t="s">
        <v>1502</v>
      </c>
      <c r="B434" s="2" t="s">
        <v>45</v>
      </c>
      <c r="C434" s="3"/>
      <c r="D434" s="3"/>
      <c r="E434" s="3" t="s">
        <v>823</v>
      </c>
      <c r="F434" s="3" t="s">
        <v>1503</v>
      </c>
      <c r="G434" s="2" t="s">
        <v>224</v>
      </c>
      <c r="H434" s="3" t="s">
        <v>225</v>
      </c>
      <c r="I434" s="3" t="s">
        <v>50</v>
      </c>
      <c r="J434" s="3" t="s">
        <v>161</v>
      </c>
      <c r="K434" s="2" t="s">
        <v>110</v>
      </c>
      <c r="L434" s="2" t="s">
        <v>110</v>
      </c>
      <c r="M434" s="2" t="s">
        <v>889</v>
      </c>
      <c r="N434" s="3" t="s">
        <v>890</v>
      </c>
      <c r="O434" s="3" t="s">
        <v>891</v>
      </c>
      <c r="P434" s="3" t="s">
        <v>892</v>
      </c>
      <c r="Q434" s="4">
        <v>2000</v>
      </c>
      <c r="R434" s="11" t="s">
        <v>56</v>
      </c>
      <c r="S434" s="5">
        <v>1251.2</v>
      </c>
      <c r="T434" s="6">
        <v>4.5499999999999999E-2</v>
      </c>
      <c r="U434" s="5">
        <v>91</v>
      </c>
      <c r="V434" s="4">
        <v>113859</v>
      </c>
      <c r="W434" s="4"/>
      <c r="X434" s="3" t="s">
        <v>115</v>
      </c>
      <c r="Y434" s="3" t="s">
        <v>225</v>
      </c>
      <c r="Z434" s="3" t="s">
        <v>74</v>
      </c>
      <c r="AA434" s="3" t="s">
        <v>148</v>
      </c>
      <c r="AB434" s="3" t="s">
        <v>365</v>
      </c>
      <c r="AC434" s="3" t="s">
        <v>58</v>
      </c>
      <c r="AD434" s="3" t="s">
        <v>1352</v>
      </c>
      <c r="AE434" s="3"/>
      <c r="AF434" s="3" t="s">
        <v>119</v>
      </c>
      <c r="AG434" s="3" t="s">
        <v>1504</v>
      </c>
      <c r="AH434" s="3" t="s">
        <v>80</v>
      </c>
      <c r="AI434" s="2" t="s">
        <v>824</v>
      </c>
      <c r="AJ434" s="3" t="s">
        <v>825</v>
      </c>
      <c r="AK434" s="3"/>
      <c r="AL434" s="3"/>
      <c r="AM434" s="4"/>
      <c r="AN434" s="6">
        <v>3.3500000000000002E-2</v>
      </c>
      <c r="AO434" s="6">
        <f t="shared" si="54"/>
        <v>4.5499999999999999E-2</v>
      </c>
      <c r="AP434" s="6"/>
      <c r="AQ434" s="3" t="s">
        <v>83</v>
      </c>
      <c r="AU434" s="21">
        <f t="shared" si="50"/>
        <v>67</v>
      </c>
      <c r="AV434" s="21">
        <f t="shared" si="51"/>
        <v>91</v>
      </c>
      <c r="AX434" s="24">
        <f t="shared" si="52"/>
        <v>84763.04</v>
      </c>
      <c r="AY434" s="24">
        <f t="shared" si="53"/>
        <v>115125.91999999998</v>
      </c>
    </row>
    <row r="435" spans="1:51" x14ac:dyDescent="0.6">
      <c r="A435" s="2" t="s">
        <v>1505</v>
      </c>
      <c r="B435" s="2" t="s">
        <v>45</v>
      </c>
      <c r="C435" s="3"/>
      <c r="D435" s="3"/>
      <c r="E435" s="3" t="s">
        <v>494</v>
      </c>
      <c r="F435" s="3" t="s">
        <v>1506</v>
      </c>
      <c r="G435" s="2" t="s">
        <v>224</v>
      </c>
      <c r="H435" s="3" t="s">
        <v>225</v>
      </c>
      <c r="I435" s="3" t="s">
        <v>50</v>
      </c>
      <c r="J435" s="3" t="s">
        <v>161</v>
      </c>
      <c r="K435" s="2" t="s">
        <v>110</v>
      </c>
      <c r="L435" s="2" t="s">
        <v>110</v>
      </c>
      <c r="M435" s="2" t="s">
        <v>908</v>
      </c>
      <c r="N435" s="3" t="s">
        <v>909</v>
      </c>
      <c r="O435" s="3" t="s">
        <v>910</v>
      </c>
      <c r="P435" s="3" t="s">
        <v>911</v>
      </c>
      <c r="Q435" s="4">
        <v>4000</v>
      </c>
      <c r="R435" s="11" t="s">
        <v>56</v>
      </c>
      <c r="S435" s="5">
        <v>1251.2</v>
      </c>
      <c r="T435" s="6">
        <v>9.4500000000000001E-2</v>
      </c>
      <c r="U435" s="5">
        <v>378</v>
      </c>
      <c r="V435" s="4">
        <v>472954</v>
      </c>
      <c r="W435" s="4"/>
      <c r="X435" s="3" t="s">
        <v>115</v>
      </c>
      <c r="Y435" s="3" t="s">
        <v>225</v>
      </c>
      <c r="Z435" s="3" t="s">
        <v>74</v>
      </c>
      <c r="AA435" s="3" t="s">
        <v>75</v>
      </c>
      <c r="AB435" s="3" t="s">
        <v>778</v>
      </c>
      <c r="AC435" s="3" t="s">
        <v>58</v>
      </c>
      <c r="AD435" s="3" t="s">
        <v>1477</v>
      </c>
      <c r="AE435" s="3"/>
      <c r="AF435" s="3" t="s">
        <v>119</v>
      </c>
      <c r="AG435" s="3" t="s">
        <v>1507</v>
      </c>
      <c r="AH435" s="3" t="s">
        <v>80</v>
      </c>
      <c r="AI435" s="2" t="s">
        <v>495</v>
      </c>
      <c r="AJ435" s="3" t="s">
        <v>496</v>
      </c>
      <c r="AK435" s="3"/>
      <c r="AL435" s="3"/>
      <c r="AM435" s="4"/>
      <c r="AN435" s="6">
        <v>4.8000000000000001E-2</v>
      </c>
      <c r="AO435" s="6">
        <f t="shared" si="54"/>
        <v>9.4500000000000001E-2</v>
      </c>
      <c r="AP435" s="6"/>
      <c r="AQ435" s="3" t="s">
        <v>83</v>
      </c>
      <c r="AU435" s="21">
        <f t="shared" si="50"/>
        <v>192</v>
      </c>
      <c r="AV435" s="21">
        <f t="shared" si="51"/>
        <v>378</v>
      </c>
      <c r="AX435" s="24">
        <f t="shared" si="52"/>
        <v>242903.03999999998</v>
      </c>
      <c r="AY435" s="24">
        <f t="shared" si="53"/>
        <v>478215.36</v>
      </c>
    </row>
    <row r="436" spans="1:51" x14ac:dyDescent="0.6">
      <c r="A436" s="2" t="s">
        <v>1505</v>
      </c>
      <c r="B436" s="2" t="s">
        <v>45</v>
      </c>
      <c r="C436" s="3"/>
      <c r="D436" s="3"/>
      <c r="E436" s="3" t="s">
        <v>868</v>
      </c>
      <c r="F436" s="3" t="s">
        <v>1506</v>
      </c>
      <c r="G436" s="2" t="s">
        <v>224</v>
      </c>
      <c r="H436" s="3" t="s">
        <v>225</v>
      </c>
      <c r="I436" s="3" t="s">
        <v>50</v>
      </c>
      <c r="J436" s="3" t="s">
        <v>161</v>
      </c>
      <c r="K436" s="2" t="s">
        <v>110</v>
      </c>
      <c r="L436" s="2" t="s">
        <v>110</v>
      </c>
      <c r="M436" s="2" t="s">
        <v>908</v>
      </c>
      <c r="N436" s="3" t="s">
        <v>909</v>
      </c>
      <c r="O436" s="3" t="s">
        <v>910</v>
      </c>
      <c r="P436" s="3" t="s">
        <v>911</v>
      </c>
      <c r="Q436" s="4">
        <v>4000</v>
      </c>
      <c r="R436" s="11" t="s">
        <v>56</v>
      </c>
      <c r="S436" s="5">
        <v>1251.2</v>
      </c>
      <c r="T436" s="6">
        <v>9.4500000000000001E-2</v>
      </c>
      <c r="U436" s="5">
        <v>378</v>
      </c>
      <c r="V436" s="4">
        <v>472954</v>
      </c>
      <c r="W436" s="4"/>
      <c r="X436" s="3" t="s">
        <v>115</v>
      </c>
      <c r="Y436" s="3" t="s">
        <v>225</v>
      </c>
      <c r="Z436" s="3" t="s">
        <v>74</v>
      </c>
      <c r="AA436" s="3" t="s">
        <v>75</v>
      </c>
      <c r="AB436" s="3" t="s">
        <v>778</v>
      </c>
      <c r="AC436" s="3" t="s">
        <v>58</v>
      </c>
      <c r="AD436" s="3" t="s">
        <v>1477</v>
      </c>
      <c r="AE436" s="3"/>
      <c r="AF436" s="3" t="s">
        <v>119</v>
      </c>
      <c r="AG436" s="3" t="s">
        <v>1507</v>
      </c>
      <c r="AH436" s="3" t="s">
        <v>80</v>
      </c>
      <c r="AI436" s="2" t="s">
        <v>875</v>
      </c>
      <c r="AJ436" s="3" t="s">
        <v>876</v>
      </c>
      <c r="AK436" s="3"/>
      <c r="AL436" s="3"/>
      <c r="AM436" s="4"/>
      <c r="AN436" s="6">
        <v>4.8000000000000001E-2</v>
      </c>
      <c r="AO436" s="6">
        <f t="shared" si="54"/>
        <v>9.4500000000000001E-2</v>
      </c>
      <c r="AP436" s="6"/>
      <c r="AQ436" s="3" t="s">
        <v>83</v>
      </c>
      <c r="AU436" s="21">
        <f t="shared" si="50"/>
        <v>192</v>
      </c>
      <c r="AV436" s="21">
        <f t="shared" si="51"/>
        <v>378</v>
      </c>
      <c r="AX436" s="24">
        <f t="shared" si="52"/>
        <v>242903.03999999998</v>
      </c>
      <c r="AY436" s="24">
        <f t="shared" si="53"/>
        <v>478215.36</v>
      </c>
    </row>
    <row r="437" spans="1:51" x14ac:dyDescent="0.6">
      <c r="A437" s="2" t="s">
        <v>1505</v>
      </c>
      <c r="B437" s="2" t="s">
        <v>45</v>
      </c>
      <c r="C437" s="3"/>
      <c r="D437" s="3"/>
      <c r="E437" s="3" t="s">
        <v>823</v>
      </c>
      <c r="F437" s="3" t="s">
        <v>1506</v>
      </c>
      <c r="G437" s="2" t="s">
        <v>224</v>
      </c>
      <c r="H437" s="3" t="s">
        <v>225</v>
      </c>
      <c r="I437" s="3" t="s">
        <v>50</v>
      </c>
      <c r="J437" s="3" t="s">
        <v>161</v>
      </c>
      <c r="K437" s="2" t="s">
        <v>110</v>
      </c>
      <c r="L437" s="2" t="s">
        <v>110</v>
      </c>
      <c r="M437" s="2" t="s">
        <v>488</v>
      </c>
      <c r="N437" s="3" t="s">
        <v>489</v>
      </c>
      <c r="O437" s="3" t="s">
        <v>490</v>
      </c>
      <c r="P437" s="3" t="s">
        <v>491</v>
      </c>
      <c r="Q437" s="4">
        <v>30000</v>
      </c>
      <c r="R437" s="11" t="s">
        <v>56</v>
      </c>
      <c r="S437" s="5">
        <v>1251.2</v>
      </c>
      <c r="T437" s="6">
        <v>9.1999999999999998E-2</v>
      </c>
      <c r="U437" s="5">
        <v>2760</v>
      </c>
      <c r="V437" s="4">
        <v>3453312</v>
      </c>
      <c r="W437" s="4"/>
      <c r="X437" s="3" t="s">
        <v>115</v>
      </c>
      <c r="Y437" s="3" t="s">
        <v>225</v>
      </c>
      <c r="Z437" s="3" t="s">
        <v>74</v>
      </c>
      <c r="AA437" s="3" t="s">
        <v>75</v>
      </c>
      <c r="AB437" s="3" t="s">
        <v>344</v>
      </c>
      <c r="AC437" s="3" t="s">
        <v>58</v>
      </c>
      <c r="AD437" s="3" t="s">
        <v>1477</v>
      </c>
      <c r="AE437" s="3"/>
      <c r="AF437" s="3" t="s">
        <v>119</v>
      </c>
      <c r="AG437" s="3" t="s">
        <v>1507</v>
      </c>
      <c r="AH437" s="3" t="s">
        <v>80</v>
      </c>
      <c r="AI437" s="2" t="s">
        <v>824</v>
      </c>
      <c r="AJ437" s="3" t="s">
        <v>825</v>
      </c>
      <c r="AK437" s="3"/>
      <c r="AL437" s="3"/>
      <c r="AM437" s="4"/>
      <c r="AN437" s="6">
        <v>0.04</v>
      </c>
      <c r="AO437" s="6">
        <f t="shared" si="54"/>
        <v>9.1999999999999998E-2</v>
      </c>
      <c r="AP437" s="6"/>
      <c r="AQ437" s="3" t="s">
        <v>83</v>
      </c>
      <c r="AU437" s="21">
        <f t="shared" si="50"/>
        <v>1200</v>
      </c>
      <c r="AV437" s="21">
        <f t="shared" si="51"/>
        <v>2760</v>
      </c>
      <c r="AX437" s="24">
        <f t="shared" si="52"/>
        <v>1518143.9999999998</v>
      </c>
      <c r="AY437" s="24">
        <f t="shared" si="53"/>
        <v>3491731.1999999997</v>
      </c>
    </row>
    <row r="438" spans="1:51" x14ac:dyDescent="0.6">
      <c r="A438" s="2" t="s">
        <v>1505</v>
      </c>
      <c r="B438" s="2" t="s">
        <v>45</v>
      </c>
      <c r="C438" s="3"/>
      <c r="D438" s="3"/>
      <c r="E438" s="3" t="s">
        <v>823</v>
      </c>
      <c r="F438" s="3" t="s">
        <v>1506</v>
      </c>
      <c r="G438" s="2" t="s">
        <v>224</v>
      </c>
      <c r="H438" s="3" t="s">
        <v>225</v>
      </c>
      <c r="I438" s="3" t="s">
        <v>50</v>
      </c>
      <c r="J438" s="3" t="s">
        <v>161</v>
      </c>
      <c r="K438" s="2" t="s">
        <v>110</v>
      </c>
      <c r="L438" s="2" t="s">
        <v>110</v>
      </c>
      <c r="M438" s="2" t="s">
        <v>497</v>
      </c>
      <c r="N438" s="3" t="s">
        <v>498</v>
      </c>
      <c r="O438" s="3" t="s">
        <v>499</v>
      </c>
      <c r="P438" s="3" t="s">
        <v>500</v>
      </c>
      <c r="Q438" s="4">
        <v>9000</v>
      </c>
      <c r="R438" s="11" t="s">
        <v>56</v>
      </c>
      <c r="S438" s="5">
        <v>1251.2</v>
      </c>
      <c r="T438" s="6">
        <v>9.1999999999999998E-2</v>
      </c>
      <c r="U438" s="5">
        <v>828</v>
      </c>
      <c r="V438" s="4">
        <v>1035994</v>
      </c>
      <c r="W438" s="4"/>
      <c r="X438" s="3" t="s">
        <v>115</v>
      </c>
      <c r="Y438" s="3" t="s">
        <v>225</v>
      </c>
      <c r="Z438" s="3" t="s">
        <v>74</v>
      </c>
      <c r="AA438" s="3" t="s">
        <v>75</v>
      </c>
      <c r="AB438" s="3" t="s">
        <v>344</v>
      </c>
      <c r="AC438" s="3" t="s">
        <v>58</v>
      </c>
      <c r="AD438" s="3" t="s">
        <v>1477</v>
      </c>
      <c r="AE438" s="3"/>
      <c r="AF438" s="3" t="s">
        <v>119</v>
      </c>
      <c r="AG438" s="3" t="s">
        <v>1507</v>
      </c>
      <c r="AH438" s="3" t="s">
        <v>80</v>
      </c>
      <c r="AI438" s="2" t="s">
        <v>824</v>
      </c>
      <c r="AJ438" s="3" t="s">
        <v>825</v>
      </c>
      <c r="AK438" s="3"/>
      <c r="AL438" s="3"/>
      <c r="AM438" s="4"/>
      <c r="AN438" s="6">
        <v>0.04</v>
      </c>
      <c r="AO438" s="6">
        <f t="shared" si="54"/>
        <v>9.1999999999999998E-2</v>
      </c>
      <c r="AP438" s="6"/>
      <c r="AQ438" s="3" t="s">
        <v>83</v>
      </c>
      <c r="AU438" s="21">
        <f t="shared" si="50"/>
        <v>360</v>
      </c>
      <c r="AV438" s="21">
        <f t="shared" si="51"/>
        <v>828</v>
      </c>
      <c r="AX438" s="24">
        <f t="shared" si="52"/>
        <v>455443.19999999995</v>
      </c>
      <c r="AY438" s="24">
        <f t="shared" si="53"/>
        <v>1047519.3599999999</v>
      </c>
    </row>
    <row r="439" spans="1:51" x14ac:dyDescent="0.6">
      <c r="A439" s="2" t="s">
        <v>1508</v>
      </c>
      <c r="B439" s="2" t="s">
        <v>45</v>
      </c>
      <c r="C439" s="3"/>
      <c r="D439" s="3"/>
      <c r="E439" s="3" t="s">
        <v>494</v>
      </c>
      <c r="F439" s="3" t="s">
        <v>1509</v>
      </c>
      <c r="G439" s="2" t="s">
        <v>224</v>
      </c>
      <c r="H439" s="3" t="s">
        <v>225</v>
      </c>
      <c r="I439" s="3" t="s">
        <v>50</v>
      </c>
      <c r="J439" s="3" t="s">
        <v>161</v>
      </c>
      <c r="K439" s="2" t="s">
        <v>110</v>
      </c>
      <c r="L439" s="2" t="s">
        <v>110</v>
      </c>
      <c r="M439" s="2" t="s">
        <v>503</v>
      </c>
      <c r="N439" s="3" t="s">
        <v>504</v>
      </c>
      <c r="O439" s="3" t="s">
        <v>505</v>
      </c>
      <c r="P439" s="3" t="s">
        <v>506</v>
      </c>
      <c r="Q439" s="4">
        <v>18000</v>
      </c>
      <c r="R439" s="11" t="s">
        <v>56</v>
      </c>
      <c r="S439" s="5">
        <v>1251.2</v>
      </c>
      <c r="T439" s="6">
        <v>8.8999999999999996E-2</v>
      </c>
      <c r="U439" s="5">
        <v>1602</v>
      </c>
      <c r="V439" s="4">
        <v>2004422</v>
      </c>
      <c r="W439" s="4"/>
      <c r="X439" s="3" t="s">
        <v>115</v>
      </c>
      <c r="Y439" s="3" t="s">
        <v>225</v>
      </c>
      <c r="Z439" s="3" t="s">
        <v>88</v>
      </c>
      <c r="AA439" s="3" t="s">
        <v>117</v>
      </c>
      <c r="AB439" s="3" t="s">
        <v>507</v>
      </c>
      <c r="AC439" s="3" t="s">
        <v>58</v>
      </c>
      <c r="AD439" s="3" t="s">
        <v>1510</v>
      </c>
      <c r="AE439" s="3"/>
      <c r="AF439" s="3" t="s">
        <v>119</v>
      </c>
      <c r="AG439" s="3" t="s">
        <v>1511</v>
      </c>
      <c r="AH439" s="3" t="s">
        <v>80</v>
      </c>
      <c r="AI439" s="2" t="s">
        <v>495</v>
      </c>
      <c r="AJ439" s="3" t="s">
        <v>496</v>
      </c>
      <c r="AK439" s="3"/>
      <c r="AL439" s="3"/>
      <c r="AM439" s="4"/>
      <c r="AN439" s="6">
        <v>4.7500000000000001E-2</v>
      </c>
      <c r="AO439" s="6">
        <f t="shared" si="54"/>
        <v>8.8999999999999996E-2</v>
      </c>
      <c r="AP439" s="6"/>
      <c r="AQ439" s="3" t="s">
        <v>123</v>
      </c>
      <c r="AU439" s="21">
        <f t="shared" si="50"/>
        <v>855</v>
      </c>
      <c r="AV439" s="21">
        <f t="shared" si="51"/>
        <v>1602</v>
      </c>
      <c r="AX439" s="24">
        <f t="shared" si="52"/>
        <v>1081677.5999999999</v>
      </c>
      <c r="AY439" s="24">
        <f t="shared" si="53"/>
        <v>2026722.2399999998</v>
      </c>
    </row>
    <row r="440" spans="1:51" x14ac:dyDescent="0.6">
      <c r="A440" s="2" t="s">
        <v>1508</v>
      </c>
      <c r="B440" s="2" t="s">
        <v>45</v>
      </c>
      <c r="C440" s="3"/>
      <c r="D440" s="3"/>
      <c r="E440" s="3" t="s">
        <v>868</v>
      </c>
      <c r="F440" s="3" t="s">
        <v>1509</v>
      </c>
      <c r="G440" s="2" t="s">
        <v>224</v>
      </c>
      <c r="H440" s="3" t="s">
        <v>225</v>
      </c>
      <c r="I440" s="3" t="s">
        <v>50</v>
      </c>
      <c r="J440" s="3" t="s">
        <v>161</v>
      </c>
      <c r="K440" s="2" t="s">
        <v>110</v>
      </c>
      <c r="L440" s="2" t="s">
        <v>110</v>
      </c>
      <c r="M440" s="2" t="s">
        <v>503</v>
      </c>
      <c r="N440" s="3" t="s">
        <v>504</v>
      </c>
      <c r="O440" s="3" t="s">
        <v>505</v>
      </c>
      <c r="P440" s="3" t="s">
        <v>506</v>
      </c>
      <c r="Q440" s="4">
        <v>6000</v>
      </c>
      <c r="R440" s="11" t="s">
        <v>56</v>
      </c>
      <c r="S440" s="5">
        <v>1251.2</v>
      </c>
      <c r="T440" s="6">
        <v>8.8999999999999996E-2</v>
      </c>
      <c r="U440" s="5">
        <v>534</v>
      </c>
      <c r="V440" s="4">
        <v>668141</v>
      </c>
      <c r="W440" s="4"/>
      <c r="X440" s="3" t="s">
        <v>115</v>
      </c>
      <c r="Y440" s="3" t="s">
        <v>225</v>
      </c>
      <c r="Z440" s="3" t="s">
        <v>88</v>
      </c>
      <c r="AA440" s="3" t="s">
        <v>117</v>
      </c>
      <c r="AB440" s="3" t="s">
        <v>507</v>
      </c>
      <c r="AC440" s="3" t="s">
        <v>58</v>
      </c>
      <c r="AD440" s="3" t="s">
        <v>1510</v>
      </c>
      <c r="AE440" s="3"/>
      <c r="AF440" s="3" t="s">
        <v>119</v>
      </c>
      <c r="AG440" s="3" t="s">
        <v>1511</v>
      </c>
      <c r="AH440" s="3" t="s">
        <v>80</v>
      </c>
      <c r="AI440" s="2" t="s">
        <v>875</v>
      </c>
      <c r="AJ440" s="3" t="s">
        <v>876</v>
      </c>
      <c r="AK440" s="3"/>
      <c r="AL440" s="3"/>
      <c r="AM440" s="4"/>
      <c r="AN440" s="6">
        <v>4.7500000000000001E-2</v>
      </c>
      <c r="AO440" s="6">
        <f t="shared" si="54"/>
        <v>8.8999999999999996E-2</v>
      </c>
      <c r="AP440" s="6"/>
      <c r="AQ440" s="3" t="s">
        <v>123</v>
      </c>
      <c r="AU440" s="21">
        <f t="shared" si="50"/>
        <v>285</v>
      </c>
      <c r="AV440" s="21">
        <f t="shared" si="51"/>
        <v>534</v>
      </c>
      <c r="AX440" s="24">
        <f t="shared" si="52"/>
        <v>360559.19999999995</v>
      </c>
      <c r="AY440" s="24">
        <f t="shared" si="53"/>
        <v>675574.08</v>
      </c>
    </row>
    <row r="441" spans="1:51" x14ac:dyDescent="0.6">
      <c r="A441" s="2" t="s">
        <v>1512</v>
      </c>
      <c r="B441" s="2" t="s">
        <v>239</v>
      </c>
      <c r="C441" s="3"/>
      <c r="D441" s="3"/>
      <c r="E441" s="3" t="s">
        <v>1437</v>
      </c>
      <c r="F441" s="3" t="s">
        <v>1513</v>
      </c>
      <c r="G441" s="2" t="s">
        <v>741</v>
      </c>
      <c r="H441" s="3" t="s">
        <v>742</v>
      </c>
      <c r="I441" s="3" t="s">
        <v>50</v>
      </c>
      <c r="J441" s="3" t="s">
        <v>161</v>
      </c>
      <c r="K441" s="2" t="s">
        <v>347</v>
      </c>
      <c r="L441" s="2" t="s">
        <v>461</v>
      </c>
      <c r="M441" s="2" t="s">
        <v>1514</v>
      </c>
      <c r="N441" s="3" t="s">
        <v>1515</v>
      </c>
      <c r="O441" s="3"/>
      <c r="P441" s="3" t="s">
        <v>1327</v>
      </c>
      <c r="Q441" s="4">
        <v>900</v>
      </c>
      <c r="R441" s="11"/>
      <c r="S441" s="5">
        <v>0</v>
      </c>
      <c r="T441" s="6">
        <v>167</v>
      </c>
      <c r="U441" s="5">
        <v>0</v>
      </c>
      <c r="V441" s="14">
        <v>150300</v>
      </c>
      <c r="W441" s="4">
        <v>15030</v>
      </c>
      <c r="X441" s="3" t="s">
        <v>115</v>
      </c>
      <c r="Y441" s="3" t="s">
        <v>745</v>
      </c>
      <c r="Z441" s="3" t="s">
        <v>88</v>
      </c>
      <c r="AA441" s="3" t="s">
        <v>117</v>
      </c>
      <c r="AB441" s="3" t="s">
        <v>1328</v>
      </c>
      <c r="AC441" s="3" t="s">
        <v>248</v>
      </c>
      <c r="AD441" s="3" t="s">
        <v>1516</v>
      </c>
      <c r="AE441" s="3" t="s">
        <v>1443</v>
      </c>
      <c r="AF441" s="3" t="s">
        <v>353</v>
      </c>
      <c r="AG441" s="3" t="s">
        <v>1517</v>
      </c>
      <c r="AH441" s="3" t="s">
        <v>80</v>
      </c>
      <c r="AI441" s="2" t="s">
        <v>1438</v>
      </c>
      <c r="AJ441" s="3" t="s">
        <v>1439</v>
      </c>
      <c r="AK441" s="3"/>
      <c r="AL441" s="3"/>
      <c r="AM441" s="4"/>
      <c r="AN441" s="6">
        <v>0.123</v>
      </c>
      <c r="AO441" s="17">
        <f t="shared" ref="AO441:AO442" si="55">T441/$AR$1</f>
        <v>0.13200328822562288</v>
      </c>
      <c r="AP441" s="6"/>
      <c r="AQ441" s="3" t="s">
        <v>123</v>
      </c>
      <c r="AU441" s="21">
        <f t="shared" si="50"/>
        <v>110.7</v>
      </c>
      <c r="AV441" s="21">
        <f t="shared" si="51"/>
        <v>118.80295940306058</v>
      </c>
      <c r="AX441" s="24">
        <f t="shared" si="52"/>
        <v>140048.78399999999</v>
      </c>
      <c r="AY441" s="24">
        <f t="shared" si="53"/>
        <v>150300</v>
      </c>
    </row>
    <row r="442" spans="1:51" x14ac:dyDescent="0.6">
      <c r="A442" s="2" t="s">
        <v>1512</v>
      </c>
      <c r="B442" s="2" t="s">
        <v>239</v>
      </c>
      <c r="C442" s="3"/>
      <c r="D442" s="3"/>
      <c r="E442" s="3" t="s">
        <v>1402</v>
      </c>
      <c r="F442" s="3" t="s">
        <v>1513</v>
      </c>
      <c r="G442" s="2" t="s">
        <v>741</v>
      </c>
      <c r="H442" s="3" t="s">
        <v>742</v>
      </c>
      <c r="I442" s="3" t="s">
        <v>50</v>
      </c>
      <c r="J442" s="3" t="s">
        <v>161</v>
      </c>
      <c r="K442" s="2" t="s">
        <v>347</v>
      </c>
      <c r="L442" s="2" t="s">
        <v>461</v>
      </c>
      <c r="M442" s="2" t="s">
        <v>1418</v>
      </c>
      <c r="N442" s="3" t="s">
        <v>1419</v>
      </c>
      <c r="O442" s="3"/>
      <c r="P442" s="3" t="s">
        <v>1134</v>
      </c>
      <c r="Q442" s="4">
        <v>9600</v>
      </c>
      <c r="R442" s="11"/>
      <c r="S442" s="5">
        <v>0</v>
      </c>
      <c r="T442" s="6">
        <v>121</v>
      </c>
      <c r="U442" s="5">
        <v>0</v>
      </c>
      <c r="V442" s="14">
        <v>1161600</v>
      </c>
      <c r="W442" s="4">
        <v>116160</v>
      </c>
      <c r="X442" s="3" t="s">
        <v>115</v>
      </c>
      <c r="Y442" s="3" t="s">
        <v>745</v>
      </c>
      <c r="Z442" s="3" t="s">
        <v>88</v>
      </c>
      <c r="AA442" s="3" t="s">
        <v>117</v>
      </c>
      <c r="AB442" s="3" t="s">
        <v>331</v>
      </c>
      <c r="AC442" s="3" t="s">
        <v>248</v>
      </c>
      <c r="AD442" s="3" t="s">
        <v>1516</v>
      </c>
      <c r="AE442" s="3" t="s">
        <v>1135</v>
      </c>
      <c r="AF442" s="3" t="s">
        <v>353</v>
      </c>
      <c r="AG442" s="3" t="s">
        <v>1517</v>
      </c>
      <c r="AH442" s="3" t="s">
        <v>80</v>
      </c>
      <c r="AI442" s="2" t="s">
        <v>1407</v>
      </c>
      <c r="AJ442" s="3" t="s">
        <v>1408</v>
      </c>
      <c r="AK442" s="3"/>
      <c r="AL442" s="3"/>
      <c r="AM442" s="4"/>
      <c r="AN442" s="6">
        <v>9.5000000000000001E-2</v>
      </c>
      <c r="AO442" s="17">
        <f t="shared" si="55"/>
        <v>9.5643101049702806E-2</v>
      </c>
      <c r="AP442" s="6"/>
      <c r="AQ442" s="3" t="s">
        <v>123</v>
      </c>
      <c r="AU442" s="21">
        <f t="shared" si="50"/>
        <v>912</v>
      </c>
      <c r="AV442" s="21">
        <f t="shared" si="51"/>
        <v>918.17377007714697</v>
      </c>
      <c r="AX442" s="24">
        <f t="shared" si="52"/>
        <v>1153789.4399999999</v>
      </c>
      <c r="AY442" s="24">
        <f t="shared" si="53"/>
        <v>1161600</v>
      </c>
    </row>
    <row r="443" spans="1:51" x14ac:dyDescent="0.6">
      <c r="A443" s="2" t="s">
        <v>1518</v>
      </c>
      <c r="B443" s="2" t="s">
        <v>45</v>
      </c>
      <c r="C443" s="3" t="s">
        <v>1519</v>
      </c>
      <c r="D443" s="3"/>
      <c r="E443" s="3" t="s">
        <v>1076</v>
      </c>
      <c r="F443" s="3" t="s">
        <v>1520</v>
      </c>
      <c r="G443" s="2" t="s">
        <v>66</v>
      </c>
      <c r="H443" s="3" t="s">
        <v>67</v>
      </c>
      <c r="I443" s="3" t="s">
        <v>50</v>
      </c>
      <c r="J443" s="3" t="s">
        <v>51</v>
      </c>
      <c r="K443" s="2" t="s">
        <v>565</v>
      </c>
      <c r="L443" s="2" t="s">
        <v>69</v>
      </c>
      <c r="M443" s="2" t="s">
        <v>549</v>
      </c>
      <c r="N443" s="3" t="s">
        <v>550</v>
      </c>
      <c r="O443" s="3" t="s">
        <v>551</v>
      </c>
      <c r="P443" s="3" t="s">
        <v>552</v>
      </c>
      <c r="Q443" s="4">
        <v>655000</v>
      </c>
      <c r="R443" s="11" t="s">
        <v>566</v>
      </c>
      <c r="S443" s="5">
        <v>1342.43</v>
      </c>
      <c r="T443" s="6">
        <v>2.2499999999999999E-2</v>
      </c>
      <c r="U443" s="5">
        <v>14737.5</v>
      </c>
      <c r="V443" s="4">
        <v>19784062</v>
      </c>
      <c r="W443" s="4"/>
      <c r="X443" s="3" t="s">
        <v>57</v>
      </c>
      <c r="Y443" s="3" t="s">
        <v>67</v>
      </c>
      <c r="Z443" s="3" t="s">
        <v>74</v>
      </c>
      <c r="AA443" s="3" t="s">
        <v>75</v>
      </c>
      <c r="AB443" s="3" t="s">
        <v>247</v>
      </c>
      <c r="AC443" s="3" t="s">
        <v>58</v>
      </c>
      <c r="AD443" s="3" t="s">
        <v>1519</v>
      </c>
      <c r="AE443" s="3"/>
      <c r="AF443" s="3" t="s">
        <v>1078</v>
      </c>
      <c r="AG443" s="3" t="s">
        <v>1521</v>
      </c>
      <c r="AH443" s="3" t="s">
        <v>80</v>
      </c>
      <c r="AI443" s="2" t="s">
        <v>1081</v>
      </c>
      <c r="AJ443" s="3" t="s">
        <v>1082</v>
      </c>
      <c r="AK443" s="3"/>
      <c r="AL443" s="3"/>
      <c r="AM443" s="4"/>
      <c r="AN443" s="6">
        <v>2.1999999999999999E-2</v>
      </c>
      <c r="AO443" s="18">
        <f t="shared" ref="AO443:AO446" si="56">AS443/$AR$1</f>
        <v>2.3874948470627537E-2</v>
      </c>
      <c r="AP443" s="6"/>
      <c r="AQ443" s="3" t="s">
        <v>135</v>
      </c>
      <c r="AS443" s="19">
        <f t="shared" ref="AS443:AS446" si="57">V443/Q443</f>
        <v>30.204674809160306</v>
      </c>
      <c r="AU443" s="21">
        <f t="shared" si="50"/>
        <v>14410</v>
      </c>
      <c r="AV443" s="21">
        <f t="shared" si="51"/>
        <v>15638.091248261037</v>
      </c>
      <c r="AX443" s="24">
        <f t="shared" si="52"/>
        <v>18230379.199999999</v>
      </c>
      <c r="AY443" s="24">
        <f t="shared" si="53"/>
        <v>19784062</v>
      </c>
    </row>
    <row r="444" spans="1:51" x14ac:dyDescent="0.6">
      <c r="A444" s="2" t="s">
        <v>1518</v>
      </c>
      <c r="B444" s="2" t="s">
        <v>45</v>
      </c>
      <c r="C444" s="3" t="s">
        <v>1519</v>
      </c>
      <c r="D444" s="3"/>
      <c r="E444" s="3" t="s">
        <v>575</v>
      </c>
      <c r="F444" s="3" t="s">
        <v>1520</v>
      </c>
      <c r="G444" s="2" t="s">
        <v>66</v>
      </c>
      <c r="H444" s="3" t="s">
        <v>67</v>
      </c>
      <c r="I444" s="3" t="s">
        <v>50</v>
      </c>
      <c r="J444" s="3" t="s">
        <v>51</v>
      </c>
      <c r="K444" s="2" t="s">
        <v>565</v>
      </c>
      <c r="L444" s="2" t="s">
        <v>69</v>
      </c>
      <c r="M444" s="2" t="s">
        <v>1084</v>
      </c>
      <c r="N444" s="3" t="s">
        <v>1085</v>
      </c>
      <c r="O444" s="3" t="s">
        <v>1086</v>
      </c>
      <c r="P444" s="3" t="s">
        <v>1087</v>
      </c>
      <c r="Q444" s="4">
        <v>320000</v>
      </c>
      <c r="R444" s="11" t="s">
        <v>566</v>
      </c>
      <c r="S444" s="5">
        <v>1342.43</v>
      </c>
      <c r="T444" s="6">
        <v>2.2499999999999999E-2</v>
      </c>
      <c r="U444" s="5">
        <v>7200</v>
      </c>
      <c r="V444" s="4">
        <v>9665496</v>
      </c>
      <c r="W444" s="4"/>
      <c r="X444" s="3" t="s">
        <v>57</v>
      </c>
      <c r="Y444" s="3" t="s">
        <v>67</v>
      </c>
      <c r="Z444" s="3" t="s">
        <v>74</v>
      </c>
      <c r="AA444" s="3" t="s">
        <v>75</v>
      </c>
      <c r="AB444" s="3" t="s">
        <v>1088</v>
      </c>
      <c r="AC444" s="3" t="s">
        <v>58</v>
      </c>
      <c r="AD444" s="3" t="s">
        <v>1519</v>
      </c>
      <c r="AE444" s="3" t="s">
        <v>1092</v>
      </c>
      <c r="AF444" s="3" t="s">
        <v>1078</v>
      </c>
      <c r="AG444" s="3" t="s">
        <v>1521</v>
      </c>
      <c r="AH444" s="3" t="s">
        <v>80</v>
      </c>
      <c r="AI444" s="2" t="s">
        <v>577</v>
      </c>
      <c r="AJ444" s="3" t="s">
        <v>578</v>
      </c>
      <c r="AK444" s="3"/>
      <c r="AL444" s="3"/>
      <c r="AM444" s="4"/>
      <c r="AN444" s="6">
        <v>2.1999999999999999E-2</v>
      </c>
      <c r="AO444" s="18">
        <f t="shared" si="56"/>
        <v>2.3874948621474646E-2</v>
      </c>
      <c r="AP444" s="6"/>
      <c r="AQ444" s="3" t="s">
        <v>135</v>
      </c>
      <c r="AS444" s="19">
        <f t="shared" si="57"/>
        <v>30.204675000000002</v>
      </c>
      <c r="AU444" s="21">
        <f t="shared" si="50"/>
        <v>7040</v>
      </c>
      <c r="AV444" s="21">
        <f t="shared" si="51"/>
        <v>7639.983558871887</v>
      </c>
      <c r="AX444" s="24">
        <f t="shared" si="52"/>
        <v>8906444.7999999989</v>
      </c>
      <c r="AY444" s="24">
        <f t="shared" si="53"/>
        <v>9665496</v>
      </c>
    </row>
    <row r="445" spans="1:51" x14ac:dyDescent="0.6">
      <c r="A445" s="2" t="s">
        <v>1518</v>
      </c>
      <c r="B445" s="2" t="s">
        <v>45</v>
      </c>
      <c r="C445" s="3" t="s">
        <v>1519</v>
      </c>
      <c r="D445" s="3"/>
      <c r="E445" s="3" t="s">
        <v>1522</v>
      </c>
      <c r="F445" s="3" t="s">
        <v>1520</v>
      </c>
      <c r="G445" s="2" t="s">
        <v>66</v>
      </c>
      <c r="H445" s="3" t="s">
        <v>67</v>
      </c>
      <c r="I445" s="3" t="s">
        <v>50</v>
      </c>
      <c r="J445" s="3" t="s">
        <v>51</v>
      </c>
      <c r="K445" s="2" t="s">
        <v>565</v>
      </c>
      <c r="L445" s="2" t="s">
        <v>69</v>
      </c>
      <c r="M445" s="2" t="s">
        <v>549</v>
      </c>
      <c r="N445" s="3" t="s">
        <v>550</v>
      </c>
      <c r="O445" s="3" t="s">
        <v>551</v>
      </c>
      <c r="P445" s="3" t="s">
        <v>552</v>
      </c>
      <c r="Q445" s="4">
        <v>449000</v>
      </c>
      <c r="R445" s="11" t="s">
        <v>566</v>
      </c>
      <c r="S445" s="5">
        <v>1342.43</v>
      </c>
      <c r="T445" s="6">
        <v>2.2499999999999999E-2</v>
      </c>
      <c r="U445" s="5">
        <v>10102.5</v>
      </c>
      <c r="V445" s="4">
        <v>13561899</v>
      </c>
      <c r="W445" s="4"/>
      <c r="X445" s="3" t="s">
        <v>57</v>
      </c>
      <c r="Y445" s="3" t="s">
        <v>67</v>
      </c>
      <c r="Z445" s="3" t="s">
        <v>74</v>
      </c>
      <c r="AA445" s="3" t="s">
        <v>75</v>
      </c>
      <c r="AB445" s="3" t="s">
        <v>247</v>
      </c>
      <c r="AC445" s="3" t="s">
        <v>58</v>
      </c>
      <c r="AD445" s="3" t="s">
        <v>1519</v>
      </c>
      <c r="AE445" s="3"/>
      <c r="AF445" s="3" t="s">
        <v>1078</v>
      </c>
      <c r="AG445" s="3" t="s">
        <v>1521</v>
      </c>
      <c r="AH445" s="3" t="s">
        <v>80</v>
      </c>
      <c r="AI445" s="2" t="s">
        <v>1523</v>
      </c>
      <c r="AJ445" s="3" t="s">
        <v>1524</v>
      </c>
      <c r="AK445" s="3"/>
      <c r="AL445" s="3"/>
      <c r="AM445" s="4"/>
      <c r="AN445" s="6">
        <v>2.1999999999999999E-2</v>
      </c>
      <c r="AO445" s="18">
        <f t="shared" si="56"/>
        <v>2.3874948489441428E-2</v>
      </c>
      <c r="AP445" s="6"/>
      <c r="AQ445" s="3" t="s">
        <v>135</v>
      </c>
      <c r="AS445" s="19">
        <f t="shared" si="57"/>
        <v>30.204674832962137</v>
      </c>
      <c r="AU445" s="21">
        <f t="shared" si="50"/>
        <v>9878</v>
      </c>
      <c r="AV445" s="21">
        <f t="shared" si="51"/>
        <v>10719.851871759201</v>
      </c>
      <c r="AX445" s="24">
        <f t="shared" si="52"/>
        <v>12496855.359999999</v>
      </c>
      <c r="AY445" s="24">
        <f t="shared" si="53"/>
        <v>13561899</v>
      </c>
    </row>
    <row r="446" spans="1:51" x14ac:dyDescent="0.6">
      <c r="A446" s="2" t="s">
        <v>1518</v>
      </c>
      <c r="B446" s="2" t="s">
        <v>45</v>
      </c>
      <c r="C446" s="3" t="s">
        <v>1519</v>
      </c>
      <c r="D446" s="3"/>
      <c r="E446" s="3" t="s">
        <v>579</v>
      </c>
      <c r="F446" s="3" t="s">
        <v>1520</v>
      </c>
      <c r="G446" s="2" t="s">
        <v>66</v>
      </c>
      <c r="H446" s="3" t="s">
        <v>67</v>
      </c>
      <c r="I446" s="3" t="s">
        <v>50</v>
      </c>
      <c r="J446" s="3" t="s">
        <v>51</v>
      </c>
      <c r="K446" s="2" t="s">
        <v>565</v>
      </c>
      <c r="L446" s="2" t="s">
        <v>69</v>
      </c>
      <c r="M446" s="2" t="s">
        <v>580</v>
      </c>
      <c r="N446" s="3" t="s">
        <v>581</v>
      </c>
      <c r="O446" s="3" t="s">
        <v>582</v>
      </c>
      <c r="P446" s="3" t="s">
        <v>583</v>
      </c>
      <c r="Q446" s="4">
        <v>728000</v>
      </c>
      <c r="R446" s="11" t="s">
        <v>566</v>
      </c>
      <c r="S446" s="5">
        <v>1342.43</v>
      </c>
      <c r="T446" s="6">
        <v>1.8499999999999999E-2</v>
      </c>
      <c r="U446" s="5">
        <v>13468</v>
      </c>
      <c r="V446" s="4">
        <v>18079847</v>
      </c>
      <c r="W446" s="4"/>
      <c r="X446" s="3" t="s">
        <v>57</v>
      </c>
      <c r="Y446" s="3" t="s">
        <v>67</v>
      </c>
      <c r="Z446" s="3" t="s">
        <v>74</v>
      </c>
      <c r="AA446" s="3" t="s">
        <v>95</v>
      </c>
      <c r="AB446" s="3" t="s">
        <v>344</v>
      </c>
      <c r="AC446" s="3" t="s">
        <v>58</v>
      </c>
      <c r="AD446" s="3" t="s">
        <v>1519</v>
      </c>
      <c r="AE446" s="3"/>
      <c r="AF446" s="3" t="s">
        <v>1078</v>
      </c>
      <c r="AG446" s="3" t="s">
        <v>1521</v>
      </c>
      <c r="AH446" s="3" t="s">
        <v>80</v>
      </c>
      <c r="AI446" s="2" t="s">
        <v>584</v>
      </c>
      <c r="AJ446" s="3" t="s">
        <v>585</v>
      </c>
      <c r="AK446" s="3"/>
      <c r="AL446" s="3"/>
      <c r="AM446" s="4"/>
      <c r="AN446" s="6">
        <v>1.95E-2</v>
      </c>
      <c r="AO446" s="18">
        <f t="shared" si="56"/>
        <v>1.9630513050406025E-2</v>
      </c>
      <c r="AP446" s="6"/>
      <c r="AQ446" s="3" t="s">
        <v>135</v>
      </c>
      <c r="AS446" s="19">
        <f t="shared" si="57"/>
        <v>24.834954670329669</v>
      </c>
      <c r="AU446" s="21">
        <f t="shared" si="50"/>
        <v>14196</v>
      </c>
      <c r="AV446" s="21">
        <f t="shared" si="51"/>
        <v>14291.013500695586</v>
      </c>
      <c r="AX446" s="24">
        <f t="shared" si="52"/>
        <v>17959643.52</v>
      </c>
      <c r="AY446" s="24">
        <f t="shared" si="53"/>
        <v>18079847</v>
      </c>
    </row>
    <row r="447" spans="1:51" x14ac:dyDescent="0.6">
      <c r="A447" s="2" t="s">
        <v>1525</v>
      </c>
      <c r="B447" s="2" t="s">
        <v>45</v>
      </c>
      <c r="C447" s="3"/>
      <c r="D447" s="3"/>
      <c r="E447" s="3" t="s">
        <v>798</v>
      </c>
      <c r="F447" s="3" t="s">
        <v>1526</v>
      </c>
      <c r="G447" s="2" t="s">
        <v>786</v>
      </c>
      <c r="H447" s="3" t="s">
        <v>787</v>
      </c>
      <c r="I447" s="3" t="s">
        <v>50</v>
      </c>
      <c r="J447" s="3" t="s">
        <v>687</v>
      </c>
      <c r="K447" s="2" t="s">
        <v>347</v>
      </c>
      <c r="L447" s="2" t="s">
        <v>244</v>
      </c>
      <c r="M447" s="2" t="s">
        <v>799</v>
      </c>
      <c r="N447" s="3" t="s">
        <v>800</v>
      </c>
      <c r="O447" s="3" t="s">
        <v>801</v>
      </c>
      <c r="P447" s="3" t="s">
        <v>802</v>
      </c>
      <c r="Q447" s="4">
        <v>12000</v>
      </c>
      <c r="R447" s="11" t="s">
        <v>56</v>
      </c>
      <c r="S447" s="5">
        <v>1198.3399999999999</v>
      </c>
      <c r="T447" s="6">
        <v>1.7999999999999999E-2</v>
      </c>
      <c r="U447" s="5">
        <v>216</v>
      </c>
      <c r="V447" s="4">
        <v>258841</v>
      </c>
      <c r="W447" s="4"/>
      <c r="X447" s="3" t="s">
        <v>115</v>
      </c>
      <c r="Y447" s="3" t="s">
        <v>692</v>
      </c>
      <c r="Z447" s="3" t="s">
        <v>88</v>
      </c>
      <c r="AA447" s="3" t="s">
        <v>89</v>
      </c>
      <c r="AB447" s="3" t="s">
        <v>272</v>
      </c>
      <c r="AC447" s="3" t="s">
        <v>58</v>
      </c>
      <c r="AD447" s="3" t="s">
        <v>1527</v>
      </c>
      <c r="AE447" s="3"/>
      <c r="AF447" s="3" t="s">
        <v>353</v>
      </c>
      <c r="AG447" s="3" t="s">
        <v>1528</v>
      </c>
      <c r="AH447" s="3" t="s">
        <v>80</v>
      </c>
      <c r="AI447" s="2" t="s">
        <v>803</v>
      </c>
      <c r="AJ447" s="3" t="s">
        <v>804</v>
      </c>
      <c r="AK447" s="3"/>
      <c r="AL447" s="3"/>
      <c r="AM447" s="4"/>
      <c r="AN447" s="6">
        <v>1.4E-2</v>
      </c>
      <c r="AO447" s="6">
        <f t="shared" ref="AO447:AO468" si="58">T447</f>
        <v>1.7999999999999999E-2</v>
      </c>
      <c r="AP447" s="6"/>
      <c r="AQ447" s="3" t="s">
        <v>83</v>
      </c>
      <c r="AU447" s="21">
        <f t="shared" si="50"/>
        <v>168</v>
      </c>
      <c r="AV447" s="21">
        <f t="shared" si="51"/>
        <v>215.99999999999997</v>
      </c>
      <c r="AX447" s="24">
        <f t="shared" si="52"/>
        <v>212540.15999999997</v>
      </c>
      <c r="AY447" s="24">
        <f t="shared" si="53"/>
        <v>273265.91999999993</v>
      </c>
    </row>
    <row r="448" spans="1:51" x14ac:dyDescent="0.6">
      <c r="A448" s="2" t="s">
        <v>1525</v>
      </c>
      <c r="B448" s="2" t="s">
        <v>45</v>
      </c>
      <c r="C448" s="3"/>
      <c r="D448" s="3"/>
      <c r="E448" s="3" t="s">
        <v>813</v>
      </c>
      <c r="F448" s="3" t="s">
        <v>1526</v>
      </c>
      <c r="G448" s="2" t="s">
        <v>786</v>
      </c>
      <c r="H448" s="3" t="s">
        <v>787</v>
      </c>
      <c r="I448" s="3" t="s">
        <v>50</v>
      </c>
      <c r="J448" s="3" t="s">
        <v>687</v>
      </c>
      <c r="K448" s="2" t="s">
        <v>347</v>
      </c>
      <c r="L448" s="2" t="s">
        <v>244</v>
      </c>
      <c r="M448" s="2" t="s">
        <v>806</v>
      </c>
      <c r="N448" s="3" t="s">
        <v>807</v>
      </c>
      <c r="O448" s="3" t="s">
        <v>808</v>
      </c>
      <c r="P448" s="3" t="s">
        <v>809</v>
      </c>
      <c r="Q448" s="4">
        <v>81000</v>
      </c>
      <c r="R448" s="11" t="s">
        <v>56</v>
      </c>
      <c r="S448" s="5">
        <v>1198.3399999999999</v>
      </c>
      <c r="T448" s="6">
        <v>1.7999999999999999E-2</v>
      </c>
      <c r="U448" s="5">
        <v>1458</v>
      </c>
      <c r="V448" s="4">
        <v>1747180</v>
      </c>
      <c r="W448" s="4"/>
      <c r="X448" s="3" t="s">
        <v>115</v>
      </c>
      <c r="Y448" s="3" t="s">
        <v>692</v>
      </c>
      <c r="Z448" s="3" t="s">
        <v>88</v>
      </c>
      <c r="AA448" s="3" t="s">
        <v>89</v>
      </c>
      <c r="AB448" s="3" t="s">
        <v>272</v>
      </c>
      <c r="AC448" s="3" t="s">
        <v>58</v>
      </c>
      <c r="AD448" s="3" t="s">
        <v>1527</v>
      </c>
      <c r="AE448" s="3" t="s">
        <v>192</v>
      </c>
      <c r="AF448" s="3" t="s">
        <v>353</v>
      </c>
      <c r="AG448" s="3" t="s">
        <v>1528</v>
      </c>
      <c r="AH448" s="3" t="s">
        <v>80</v>
      </c>
      <c r="AI448" s="2" t="s">
        <v>814</v>
      </c>
      <c r="AJ448" s="3" t="s">
        <v>815</v>
      </c>
      <c r="AK448" s="3"/>
      <c r="AL448" s="3"/>
      <c r="AM448" s="4"/>
      <c r="AN448" s="6">
        <v>1.4E-2</v>
      </c>
      <c r="AO448" s="6">
        <f t="shared" si="58"/>
        <v>1.7999999999999999E-2</v>
      </c>
      <c r="AP448" s="6"/>
      <c r="AQ448" s="3" t="s">
        <v>83</v>
      </c>
      <c r="AU448" s="21">
        <f t="shared" si="50"/>
        <v>1134</v>
      </c>
      <c r="AV448" s="21">
        <f t="shared" si="51"/>
        <v>1458</v>
      </c>
      <c r="AX448" s="24">
        <f t="shared" si="52"/>
        <v>1434646.0799999998</v>
      </c>
      <c r="AY448" s="24">
        <f t="shared" si="53"/>
        <v>1844544.9599999997</v>
      </c>
    </row>
    <row r="449" spans="1:51" x14ac:dyDescent="0.6">
      <c r="A449" s="2" t="s">
        <v>1525</v>
      </c>
      <c r="B449" s="2" t="s">
        <v>45</v>
      </c>
      <c r="C449" s="3"/>
      <c r="D449" s="3"/>
      <c r="E449" s="3" t="s">
        <v>784</v>
      </c>
      <c r="F449" s="3" t="s">
        <v>1526</v>
      </c>
      <c r="G449" s="2" t="s">
        <v>786</v>
      </c>
      <c r="H449" s="3" t="s">
        <v>787</v>
      </c>
      <c r="I449" s="3" t="s">
        <v>50</v>
      </c>
      <c r="J449" s="3" t="s">
        <v>687</v>
      </c>
      <c r="K449" s="2" t="s">
        <v>347</v>
      </c>
      <c r="L449" s="2" t="s">
        <v>244</v>
      </c>
      <c r="M449" s="2" t="s">
        <v>688</v>
      </c>
      <c r="N449" s="3" t="s">
        <v>689</v>
      </c>
      <c r="O449" s="3" t="s">
        <v>690</v>
      </c>
      <c r="P449" s="3" t="s">
        <v>691</v>
      </c>
      <c r="Q449" s="4">
        <v>27000</v>
      </c>
      <c r="R449" s="11" t="s">
        <v>56</v>
      </c>
      <c r="S449" s="5">
        <v>1198.3399999999999</v>
      </c>
      <c r="T449" s="6">
        <v>1.7999999999999999E-2</v>
      </c>
      <c r="U449" s="5">
        <v>486</v>
      </c>
      <c r="V449" s="4">
        <v>582393</v>
      </c>
      <c r="W449" s="4"/>
      <c r="X449" s="3" t="s">
        <v>115</v>
      </c>
      <c r="Y449" s="3" t="s">
        <v>692</v>
      </c>
      <c r="Z449" s="3" t="s">
        <v>88</v>
      </c>
      <c r="AA449" s="3" t="s">
        <v>89</v>
      </c>
      <c r="AB449" s="3" t="s">
        <v>272</v>
      </c>
      <c r="AC449" s="3" t="s">
        <v>58</v>
      </c>
      <c r="AD449" s="3" t="s">
        <v>1527</v>
      </c>
      <c r="AE449" s="3" t="s">
        <v>201</v>
      </c>
      <c r="AF449" s="3" t="s">
        <v>353</v>
      </c>
      <c r="AG449" s="3" t="s">
        <v>1528</v>
      </c>
      <c r="AH449" s="3" t="s">
        <v>80</v>
      </c>
      <c r="AI449" s="2" t="s">
        <v>793</v>
      </c>
      <c r="AJ449" s="3" t="s">
        <v>794</v>
      </c>
      <c r="AK449" s="3"/>
      <c r="AL449" s="3"/>
      <c r="AM449" s="4"/>
      <c r="AN449" s="6">
        <v>1.4E-2</v>
      </c>
      <c r="AO449" s="6">
        <f t="shared" si="58"/>
        <v>1.7999999999999999E-2</v>
      </c>
      <c r="AP449" s="6"/>
      <c r="AQ449" s="3" t="s">
        <v>83</v>
      </c>
      <c r="AU449" s="21">
        <f t="shared" si="50"/>
        <v>378</v>
      </c>
      <c r="AV449" s="21">
        <f t="shared" si="51"/>
        <v>485.99999999999994</v>
      </c>
      <c r="AX449" s="24">
        <f t="shared" si="52"/>
        <v>478215.36</v>
      </c>
      <c r="AY449" s="24">
        <f t="shared" si="53"/>
        <v>614848.31999999983</v>
      </c>
    </row>
    <row r="450" spans="1:51" x14ac:dyDescent="0.6">
      <c r="A450" s="2" t="s">
        <v>1529</v>
      </c>
      <c r="B450" s="2" t="s">
        <v>45</v>
      </c>
      <c r="C450" s="3"/>
      <c r="D450" s="3"/>
      <c r="E450" s="3" t="s">
        <v>1530</v>
      </c>
      <c r="F450" s="3" t="s">
        <v>1531</v>
      </c>
      <c r="G450" s="2" t="s">
        <v>242</v>
      </c>
      <c r="H450" s="3" t="s">
        <v>243</v>
      </c>
      <c r="I450" s="3" t="s">
        <v>50</v>
      </c>
      <c r="J450" s="3" t="s">
        <v>161</v>
      </c>
      <c r="K450" s="2" t="s">
        <v>347</v>
      </c>
      <c r="L450" s="2" t="s">
        <v>244</v>
      </c>
      <c r="M450" s="2" t="s">
        <v>435</v>
      </c>
      <c r="N450" s="3" t="s">
        <v>436</v>
      </c>
      <c r="O450" s="3" t="s">
        <v>437</v>
      </c>
      <c r="P450" s="3" t="s">
        <v>243</v>
      </c>
      <c r="Q450" s="4">
        <v>3402</v>
      </c>
      <c r="R450" s="11" t="s">
        <v>56</v>
      </c>
      <c r="S450" s="5">
        <v>1198.3399999999999</v>
      </c>
      <c r="T450" s="6">
        <v>0.93</v>
      </c>
      <c r="U450" s="5">
        <v>3163.86</v>
      </c>
      <c r="V450" s="4">
        <v>3745061</v>
      </c>
      <c r="W450" s="4"/>
      <c r="X450" s="3" t="s">
        <v>115</v>
      </c>
      <c r="Y450" s="3" t="s">
        <v>243</v>
      </c>
      <c r="Z450" s="3" t="s">
        <v>429</v>
      </c>
      <c r="AA450" s="3" t="s">
        <v>430</v>
      </c>
      <c r="AB450" s="3" t="s">
        <v>431</v>
      </c>
      <c r="AC450" s="3" t="s">
        <v>58</v>
      </c>
      <c r="AD450" s="3"/>
      <c r="AE450" s="3"/>
      <c r="AF450" s="3" t="s">
        <v>353</v>
      </c>
      <c r="AG450" s="3" t="s">
        <v>1532</v>
      </c>
      <c r="AH450" s="3" t="s">
        <v>80</v>
      </c>
      <c r="AI450" s="2" t="s">
        <v>1533</v>
      </c>
      <c r="AJ450" s="3" t="s">
        <v>1534</v>
      </c>
      <c r="AK450" s="3"/>
      <c r="AL450" s="3"/>
      <c r="AM450" s="4"/>
      <c r="AN450" s="6">
        <v>0.79049999999999998</v>
      </c>
      <c r="AO450" s="6">
        <f t="shared" si="58"/>
        <v>0.93</v>
      </c>
      <c r="AP450" s="6"/>
      <c r="AQ450" s="3" t="s">
        <v>123</v>
      </c>
      <c r="AU450" s="21">
        <f t="shared" si="50"/>
        <v>2689.2809999999999</v>
      </c>
      <c r="AV450" s="21">
        <f t="shared" si="51"/>
        <v>3163.86</v>
      </c>
      <c r="AX450" s="24">
        <f t="shared" si="52"/>
        <v>3402263.1787199997</v>
      </c>
      <c r="AY450" s="24">
        <f t="shared" si="53"/>
        <v>4002662.5631999997</v>
      </c>
    </row>
    <row r="451" spans="1:51" x14ac:dyDescent="0.6">
      <c r="A451" s="2" t="s">
        <v>1529</v>
      </c>
      <c r="B451" s="2" t="s">
        <v>45</v>
      </c>
      <c r="C451" s="3"/>
      <c r="D451" s="3"/>
      <c r="E451" s="3" t="s">
        <v>1535</v>
      </c>
      <c r="F451" s="3" t="s">
        <v>1531</v>
      </c>
      <c r="G451" s="2" t="s">
        <v>242</v>
      </c>
      <c r="H451" s="3" t="s">
        <v>243</v>
      </c>
      <c r="I451" s="3" t="s">
        <v>50</v>
      </c>
      <c r="J451" s="3" t="s">
        <v>161</v>
      </c>
      <c r="K451" s="2" t="s">
        <v>347</v>
      </c>
      <c r="L451" s="2" t="s">
        <v>244</v>
      </c>
      <c r="M451" s="2" t="s">
        <v>435</v>
      </c>
      <c r="N451" s="3" t="s">
        <v>436</v>
      </c>
      <c r="O451" s="3" t="s">
        <v>437</v>
      </c>
      <c r="P451" s="3" t="s">
        <v>243</v>
      </c>
      <c r="Q451" s="4">
        <v>3402</v>
      </c>
      <c r="R451" s="11" t="s">
        <v>56</v>
      </c>
      <c r="S451" s="5">
        <v>1198.3399999999999</v>
      </c>
      <c r="T451" s="6">
        <v>0.93</v>
      </c>
      <c r="U451" s="5">
        <v>3163.86</v>
      </c>
      <c r="V451" s="4">
        <v>3745061</v>
      </c>
      <c r="W451" s="4"/>
      <c r="X451" s="3" t="s">
        <v>115</v>
      </c>
      <c r="Y451" s="3" t="s">
        <v>243</v>
      </c>
      <c r="Z451" s="3" t="s">
        <v>429</v>
      </c>
      <c r="AA451" s="3" t="s">
        <v>430</v>
      </c>
      <c r="AB451" s="3" t="s">
        <v>431</v>
      </c>
      <c r="AC451" s="3" t="s">
        <v>58</v>
      </c>
      <c r="AD451" s="3"/>
      <c r="AE451" s="3"/>
      <c r="AF451" s="3" t="s">
        <v>353</v>
      </c>
      <c r="AG451" s="3" t="s">
        <v>1532</v>
      </c>
      <c r="AH451" s="3" t="s">
        <v>80</v>
      </c>
      <c r="AI451" s="2" t="s">
        <v>1536</v>
      </c>
      <c r="AJ451" s="3" t="s">
        <v>1537</v>
      </c>
      <c r="AK451" s="3"/>
      <c r="AL451" s="3"/>
      <c r="AM451" s="4"/>
      <c r="AN451" s="6">
        <v>0.79049999999999998</v>
      </c>
      <c r="AO451" s="6">
        <f t="shared" si="58"/>
        <v>0.93</v>
      </c>
      <c r="AP451" s="6"/>
      <c r="AQ451" s="3" t="s">
        <v>123</v>
      </c>
      <c r="AU451" s="21">
        <f t="shared" si="50"/>
        <v>2689.2809999999999</v>
      </c>
      <c r="AV451" s="21">
        <f t="shared" si="51"/>
        <v>3163.86</v>
      </c>
      <c r="AX451" s="24">
        <f t="shared" si="52"/>
        <v>3402263.1787199997</v>
      </c>
      <c r="AY451" s="24">
        <f t="shared" si="53"/>
        <v>4002662.5631999997</v>
      </c>
    </row>
    <row r="452" spans="1:51" x14ac:dyDescent="0.6">
      <c r="A452" s="2" t="s">
        <v>1529</v>
      </c>
      <c r="B452" s="2" t="s">
        <v>45</v>
      </c>
      <c r="C452" s="3"/>
      <c r="D452" s="3"/>
      <c r="E452" s="3" t="s">
        <v>1538</v>
      </c>
      <c r="F452" s="3" t="s">
        <v>1531</v>
      </c>
      <c r="G452" s="2" t="s">
        <v>242</v>
      </c>
      <c r="H452" s="3" t="s">
        <v>243</v>
      </c>
      <c r="I452" s="3" t="s">
        <v>50</v>
      </c>
      <c r="J452" s="3" t="s">
        <v>161</v>
      </c>
      <c r="K452" s="2" t="s">
        <v>347</v>
      </c>
      <c r="L452" s="2" t="s">
        <v>244</v>
      </c>
      <c r="M452" s="2" t="s">
        <v>1539</v>
      </c>
      <c r="N452" s="3" t="s">
        <v>1540</v>
      </c>
      <c r="O452" s="3" t="s">
        <v>1541</v>
      </c>
      <c r="P452" s="3" t="s">
        <v>1542</v>
      </c>
      <c r="Q452" s="4">
        <v>24000</v>
      </c>
      <c r="R452" s="11" t="s">
        <v>56</v>
      </c>
      <c r="S452" s="5">
        <v>1198.3399999999999</v>
      </c>
      <c r="T452" s="6">
        <v>2.5999999999999999E-2</v>
      </c>
      <c r="U452" s="5">
        <v>624</v>
      </c>
      <c r="V452" s="4">
        <v>738629</v>
      </c>
      <c r="W452" s="4"/>
      <c r="X452" s="3" t="s">
        <v>115</v>
      </c>
      <c r="Y452" s="3" t="s">
        <v>243</v>
      </c>
      <c r="Z452" s="3" t="s">
        <v>88</v>
      </c>
      <c r="AA452" s="3" t="s">
        <v>89</v>
      </c>
      <c r="AB452" s="3" t="s">
        <v>90</v>
      </c>
      <c r="AC452" s="3" t="s">
        <v>58</v>
      </c>
      <c r="AD452" s="3"/>
      <c r="AE452" s="3"/>
      <c r="AF452" s="3" t="s">
        <v>353</v>
      </c>
      <c r="AG452" s="3" t="s">
        <v>1532</v>
      </c>
      <c r="AH452" s="3" t="s">
        <v>80</v>
      </c>
      <c r="AI452" s="2" t="s">
        <v>1543</v>
      </c>
      <c r="AJ452" s="3" t="s">
        <v>1544</v>
      </c>
      <c r="AK452" s="3"/>
      <c r="AL452" s="3"/>
      <c r="AM452" s="4"/>
      <c r="AN452" s="6">
        <v>0.02</v>
      </c>
      <c r="AO452" s="6">
        <f t="shared" si="58"/>
        <v>2.5999999999999999E-2</v>
      </c>
      <c r="AP452" s="6"/>
      <c r="AQ452" s="3" t="s">
        <v>83</v>
      </c>
      <c r="AU452" s="21">
        <f t="shared" ref="AU452:AU492" si="59">AN452*Q452</f>
        <v>480</v>
      </c>
      <c r="AV452" s="21">
        <f t="shared" ref="AV452:AV492" si="60">AO452*Q452</f>
        <v>624</v>
      </c>
      <c r="AX452" s="24">
        <f t="shared" ref="AX452:AX492" si="61">AU452*$AR$1</f>
        <v>607257.59999999998</v>
      </c>
      <c r="AY452" s="24">
        <f t="shared" ref="AY452:AY492" si="62">AV452*$AR$1</f>
        <v>789434.87999999989</v>
      </c>
    </row>
    <row r="453" spans="1:51" x14ac:dyDescent="0.6">
      <c r="A453" s="2" t="s">
        <v>1529</v>
      </c>
      <c r="B453" s="2" t="s">
        <v>45</v>
      </c>
      <c r="C453" s="3"/>
      <c r="D453" s="3"/>
      <c r="E453" s="3" t="s">
        <v>1545</v>
      </c>
      <c r="F453" s="3" t="s">
        <v>1531</v>
      </c>
      <c r="G453" s="2" t="s">
        <v>242</v>
      </c>
      <c r="H453" s="3" t="s">
        <v>243</v>
      </c>
      <c r="I453" s="3" t="s">
        <v>50</v>
      </c>
      <c r="J453" s="3" t="s">
        <v>161</v>
      </c>
      <c r="K453" s="2" t="s">
        <v>347</v>
      </c>
      <c r="L453" s="2" t="s">
        <v>244</v>
      </c>
      <c r="M453" s="2" t="s">
        <v>1539</v>
      </c>
      <c r="N453" s="3" t="s">
        <v>1540</v>
      </c>
      <c r="O453" s="3" t="s">
        <v>1541</v>
      </c>
      <c r="P453" s="3" t="s">
        <v>1542</v>
      </c>
      <c r="Q453" s="4">
        <v>30000</v>
      </c>
      <c r="R453" s="11" t="s">
        <v>56</v>
      </c>
      <c r="S453" s="5">
        <v>1198.3399999999999</v>
      </c>
      <c r="T453" s="6">
        <v>2.5999999999999999E-2</v>
      </c>
      <c r="U453" s="5">
        <v>780</v>
      </c>
      <c r="V453" s="4">
        <v>923286</v>
      </c>
      <c r="W453" s="4"/>
      <c r="X453" s="3" t="s">
        <v>115</v>
      </c>
      <c r="Y453" s="3" t="s">
        <v>243</v>
      </c>
      <c r="Z453" s="3" t="s">
        <v>88</v>
      </c>
      <c r="AA453" s="3" t="s">
        <v>89</v>
      </c>
      <c r="AB453" s="3" t="s">
        <v>90</v>
      </c>
      <c r="AC453" s="3" t="s">
        <v>58</v>
      </c>
      <c r="AD453" s="3"/>
      <c r="AE453" s="3"/>
      <c r="AF453" s="3" t="s">
        <v>353</v>
      </c>
      <c r="AG453" s="3" t="s">
        <v>1532</v>
      </c>
      <c r="AH453" s="3" t="s">
        <v>80</v>
      </c>
      <c r="AI453" s="2" t="s">
        <v>1546</v>
      </c>
      <c r="AJ453" s="3" t="s">
        <v>1547</v>
      </c>
      <c r="AK453" s="3"/>
      <c r="AL453" s="3"/>
      <c r="AM453" s="4"/>
      <c r="AN453" s="6">
        <v>0.02</v>
      </c>
      <c r="AO453" s="6">
        <f t="shared" si="58"/>
        <v>2.5999999999999999E-2</v>
      </c>
      <c r="AP453" s="6"/>
      <c r="AQ453" s="3" t="s">
        <v>83</v>
      </c>
      <c r="AU453" s="21">
        <f t="shared" si="59"/>
        <v>600</v>
      </c>
      <c r="AV453" s="21">
        <f t="shared" si="60"/>
        <v>780</v>
      </c>
      <c r="AX453" s="24">
        <f t="shared" si="61"/>
        <v>759071.99999999988</v>
      </c>
      <c r="AY453" s="24">
        <f t="shared" si="62"/>
        <v>986793.59999999986</v>
      </c>
    </row>
    <row r="454" spans="1:51" x14ac:dyDescent="0.6">
      <c r="A454" s="2" t="s">
        <v>1529</v>
      </c>
      <c r="B454" s="2" t="s">
        <v>45</v>
      </c>
      <c r="C454" s="3"/>
      <c r="D454" s="3"/>
      <c r="E454" s="3" t="s">
        <v>1548</v>
      </c>
      <c r="F454" s="3" t="s">
        <v>1531</v>
      </c>
      <c r="G454" s="2" t="s">
        <v>242</v>
      </c>
      <c r="H454" s="3" t="s">
        <v>243</v>
      </c>
      <c r="I454" s="3" t="s">
        <v>50</v>
      </c>
      <c r="J454" s="3" t="s">
        <v>161</v>
      </c>
      <c r="K454" s="2" t="s">
        <v>347</v>
      </c>
      <c r="L454" s="2" t="s">
        <v>244</v>
      </c>
      <c r="M454" s="2" t="s">
        <v>1539</v>
      </c>
      <c r="N454" s="3" t="s">
        <v>1540</v>
      </c>
      <c r="O454" s="3" t="s">
        <v>1541</v>
      </c>
      <c r="P454" s="3" t="s">
        <v>1542</v>
      </c>
      <c r="Q454" s="4">
        <v>9000</v>
      </c>
      <c r="R454" s="11" t="s">
        <v>56</v>
      </c>
      <c r="S454" s="5">
        <v>1198.3399999999999</v>
      </c>
      <c r="T454" s="6">
        <v>2.5999999999999999E-2</v>
      </c>
      <c r="U454" s="5">
        <v>234</v>
      </c>
      <c r="V454" s="4">
        <v>276986</v>
      </c>
      <c r="W454" s="4"/>
      <c r="X454" s="3" t="s">
        <v>115</v>
      </c>
      <c r="Y454" s="3" t="s">
        <v>243</v>
      </c>
      <c r="Z454" s="3" t="s">
        <v>88</v>
      </c>
      <c r="AA454" s="3" t="s">
        <v>89</v>
      </c>
      <c r="AB454" s="3" t="s">
        <v>90</v>
      </c>
      <c r="AC454" s="3" t="s">
        <v>58</v>
      </c>
      <c r="AD454" s="3"/>
      <c r="AE454" s="3"/>
      <c r="AF454" s="3" t="s">
        <v>353</v>
      </c>
      <c r="AG454" s="3" t="s">
        <v>1532</v>
      </c>
      <c r="AH454" s="3" t="s">
        <v>80</v>
      </c>
      <c r="AI454" s="2" t="s">
        <v>1549</v>
      </c>
      <c r="AJ454" s="3" t="s">
        <v>1550</v>
      </c>
      <c r="AK454" s="3"/>
      <c r="AL454" s="3"/>
      <c r="AM454" s="4"/>
      <c r="AN454" s="6">
        <v>0.02</v>
      </c>
      <c r="AO454" s="6">
        <f t="shared" si="58"/>
        <v>2.5999999999999999E-2</v>
      </c>
      <c r="AP454" s="6"/>
      <c r="AQ454" s="3" t="s">
        <v>83</v>
      </c>
      <c r="AU454" s="21">
        <f t="shared" si="59"/>
        <v>180</v>
      </c>
      <c r="AV454" s="21">
        <f t="shared" si="60"/>
        <v>234</v>
      </c>
      <c r="AX454" s="24">
        <f t="shared" si="61"/>
        <v>227721.59999999998</v>
      </c>
      <c r="AY454" s="24">
        <f t="shared" si="62"/>
        <v>296038.07999999996</v>
      </c>
    </row>
    <row r="455" spans="1:51" x14ac:dyDescent="0.6">
      <c r="A455" s="2" t="s">
        <v>1529</v>
      </c>
      <c r="B455" s="2" t="s">
        <v>45</v>
      </c>
      <c r="C455" s="3"/>
      <c r="D455" s="3"/>
      <c r="E455" s="3" t="s">
        <v>1551</v>
      </c>
      <c r="F455" s="3" t="s">
        <v>1531</v>
      </c>
      <c r="G455" s="2" t="s">
        <v>242</v>
      </c>
      <c r="H455" s="3" t="s">
        <v>243</v>
      </c>
      <c r="I455" s="3" t="s">
        <v>50</v>
      </c>
      <c r="J455" s="3" t="s">
        <v>161</v>
      </c>
      <c r="K455" s="2" t="s">
        <v>347</v>
      </c>
      <c r="L455" s="2" t="s">
        <v>244</v>
      </c>
      <c r="M455" s="2" t="s">
        <v>369</v>
      </c>
      <c r="N455" s="3" t="s">
        <v>370</v>
      </c>
      <c r="O455" s="3" t="s">
        <v>371</v>
      </c>
      <c r="P455" s="3" t="s">
        <v>372</v>
      </c>
      <c r="Q455" s="4">
        <v>1200</v>
      </c>
      <c r="R455" s="11" t="s">
        <v>56</v>
      </c>
      <c r="S455" s="5">
        <v>1198.3399999999999</v>
      </c>
      <c r="T455" s="6">
        <v>9.1999999999999998E-2</v>
      </c>
      <c r="U455" s="5">
        <v>110.4</v>
      </c>
      <c r="V455" s="4">
        <v>132297</v>
      </c>
      <c r="W455" s="4"/>
      <c r="X455" s="3" t="s">
        <v>115</v>
      </c>
      <c r="Y455" s="3" t="s">
        <v>243</v>
      </c>
      <c r="Z455" s="3" t="s">
        <v>74</v>
      </c>
      <c r="AA455" s="3" t="s">
        <v>75</v>
      </c>
      <c r="AB455" s="3" t="s">
        <v>331</v>
      </c>
      <c r="AC455" s="3" t="s">
        <v>58</v>
      </c>
      <c r="AD455" s="3"/>
      <c r="AE455" s="3"/>
      <c r="AF455" s="3" t="s">
        <v>353</v>
      </c>
      <c r="AG455" s="3" t="s">
        <v>1532</v>
      </c>
      <c r="AH455" s="3" t="s">
        <v>80</v>
      </c>
      <c r="AI455" s="2" t="s">
        <v>1552</v>
      </c>
      <c r="AJ455" s="3" t="s">
        <v>1553</v>
      </c>
      <c r="AK455" s="3"/>
      <c r="AL455" s="3"/>
      <c r="AM455" s="4"/>
      <c r="AN455" s="6">
        <v>0.08</v>
      </c>
      <c r="AO455" s="6">
        <f t="shared" si="58"/>
        <v>9.1999999999999998E-2</v>
      </c>
      <c r="AP455" s="6"/>
      <c r="AQ455" s="3" t="s">
        <v>83</v>
      </c>
      <c r="AU455" s="21">
        <f t="shared" si="59"/>
        <v>96</v>
      </c>
      <c r="AV455" s="21">
        <f t="shared" si="60"/>
        <v>110.39999999999999</v>
      </c>
      <c r="AX455" s="24">
        <f t="shared" si="61"/>
        <v>121451.51999999999</v>
      </c>
      <c r="AY455" s="24">
        <f t="shared" si="62"/>
        <v>139669.24799999996</v>
      </c>
    </row>
    <row r="456" spans="1:51" x14ac:dyDescent="0.6">
      <c r="A456" s="2" t="s">
        <v>1529</v>
      </c>
      <c r="B456" s="2" t="s">
        <v>45</v>
      </c>
      <c r="C456" s="3"/>
      <c r="D456" s="3"/>
      <c r="E456" s="3" t="s">
        <v>1554</v>
      </c>
      <c r="F456" s="3" t="s">
        <v>1531</v>
      </c>
      <c r="G456" s="2" t="s">
        <v>242</v>
      </c>
      <c r="H456" s="3" t="s">
        <v>243</v>
      </c>
      <c r="I456" s="3" t="s">
        <v>50</v>
      </c>
      <c r="J456" s="3" t="s">
        <v>161</v>
      </c>
      <c r="K456" s="2" t="s">
        <v>347</v>
      </c>
      <c r="L456" s="2" t="s">
        <v>244</v>
      </c>
      <c r="M456" s="2" t="s">
        <v>369</v>
      </c>
      <c r="N456" s="3" t="s">
        <v>370</v>
      </c>
      <c r="O456" s="3" t="s">
        <v>371</v>
      </c>
      <c r="P456" s="3" t="s">
        <v>372</v>
      </c>
      <c r="Q456" s="4">
        <v>1200</v>
      </c>
      <c r="R456" s="11" t="s">
        <v>56</v>
      </c>
      <c r="S456" s="5">
        <v>1198.3399999999999</v>
      </c>
      <c r="T456" s="6">
        <v>9.1999999999999998E-2</v>
      </c>
      <c r="U456" s="5">
        <v>110.4</v>
      </c>
      <c r="V456" s="4">
        <v>130680</v>
      </c>
      <c r="W456" s="4"/>
      <c r="X456" s="3" t="s">
        <v>115</v>
      </c>
      <c r="Y456" s="3" t="s">
        <v>243</v>
      </c>
      <c r="Z456" s="3" t="s">
        <v>74</v>
      </c>
      <c r="AA456" s="3" t="s">
        <v>75</v>
      </c>
      <c r="AB456" s="3" t="s">
        <v>331</v>
      </c>
      <c r="AC456" s="3" t="s">
        <v>58</v>
      </c>
      <c r="AD456" s="3"/>
      <c r="AE456" s="3"/>
      <c r="AF456" s="3" t="s">
        <v>353</v>
      </c>
      <c r="AG456" s="3" t="s">
        <v>1532</v>
      </c>
      <c r="AH456" s="3" t="s">
        <v>80</v>
      </c>
      <c r="AI456" s="2" t="s">
        <v>1555</v>
      </c>
      <c r="AJ456" s="3" t="s">
        <v>1554</v>
      </c>
      <c r="AK456" s="3"/>
      <c r="AL456" s="3"/>
      <c r="AM456" s="4"/>
      <c r="AN456" s="6">
        <v>0.08</v>
      </c>
      <c r="AO456" s="6">
        <f t="shared" si="58"/>
        <v>9.1999999999999998E-2</v>
      </c>
      <c r="AP456" s="6"/>
      <c r="AQ456" s="3" t="s">
        <v>83</v>
      </c>
      <c r="AU456" s="21">
        <f t="shared" si="59"/>
        <v>96</v>
      </c>
      <c r="AV456" s="21">
        <f t="shared" si="60"/>
        <v>110.39999999999999</v>
      </c>
      <c r="AX456" s="24">
        <f t="shared" si="61"/>
        <v>121451.51999999999</v>
      </c>
      <c r="AY456" s="24">
        <f t="shared" si="62"/>
        <v>139669.24799999996</v>
      </c>
    </row>
    <row r="457" spans="1:51" x14ac:dyDescent="0.6">
      <c r="A457" s="2" t="s">
        <v>1529</v>
      </c>
      <c r="B457" s="2" t="s">
        <v>45</v>
      </c>
      <c r="C457" s="3"/>
      <c r="D457" s="3"/>
      <c r="E457" s="3" t="s">
        <v>1556</v>
      </c>
      <c r="F457" s="3" t="s">
        <v>1531</v>
      </c>
      <c r="G457" s="2" t="s">
        <v>242</v>
      </c>
      <c r="H457" s="3" t="s">
        <v>243</v>
      </c>
      <c r="I457" s="3" t="s">
        <v>50</v>
      </c>
      <c r="J457" s="3" t="s">
        <v>161</v>
      </c>
      <c r="K457" s="2" t="s">
        <v>347</v>
      </c>
      <c r="L457" s="2" t="s">
        <v>244</v>
      </c>
      <c r="M457" s="2" t="s">
        <v>369</v>
      </c>
      <c r="N457" s="3" t="s">
        <v>370</v>
      </c>
      <c r="O457" s="3" t="s">
        <v>371</v>
      </c>
      <c r="P457" s="3" t="s">
        <v>372</v>
      </c>
      <c r="Q457" s="4">
        <v>1200</v>
      </c>
      <c r="R457" s="11" t="s">
        <v>56</v>
      </c>
      <c r="S457" s="5">
        <v>1198.3399999999999</v>
      </c>
      <c r="T457" s="6">
        <v>9.1999999999999998E-2</v>
      </c>
      <c r="U457" s="5">
        <v>110.4</v>
      </c>
      <c r="V457" s="4">
        <v>130680</v>
      </c>
      <c r="W457" s="4"/>
      <c r="X457" s="3" t="s">
        <v>115</v>
      </c>
      <c r="Y457" s="3" t="s">
        <v>243</v>
      </c>
      <c r="Z457" s="3" t="s">
        <v>74</v>
      </c>
      <c r="AA457" s="3" t="s">
        <v>75</v>
      </c>
      <c r="AB457" s="3" t="s">
        <v>331</v>
      </c>
      <c r="AC457" s="3" t="s">
        <v>58</v>
      </c>
      <c r="AD457" s="3"/>
      <c r="AE457" s="3" t="s">
        <v>1557</v>
      </c>
      <c r="AF457" s="3" t="s">
        <v>353</v>
      </c>
      <c r="AG457" s="3" t="s">
        <v>1532</v>
      </c>
      <c r="AH457" s="3" t="s">
        <v>80</v>
      </c>
      <c r="AI457" s="2" t="s">
        <v>1558</v>
      </c>
      <c r="AJ457" s="3" t="s">
        <v>1556</v>
      </c>
      <c r="AK457" s="3"/>
      <c r="AL457" s="3"/>
      <c r="AM457" s="4"/>
      <c r="AN457" s="6">
        <v>0.08</v>
      </c>
      <c r="AO457" s="6">
        <f t="shared" si="58"/>
        <v>9.1999999999999998E-2</v>
      </c>
      <c r="AP457" s="6"/>
      <c r="AQ457" s="3" t="s">
        <v>83</v>
      </c>
      <c r="AU457" s="21">
        <f t="shared" si="59"/>
        <v>96</v>
      </c>
      <c r="AV457" s="21">
        <f t="shared" si="60"/>
        <v>110.39999999999999</v>
      </c>
      <c r="AX457" s="24">
        <f t="shared" si="61"/>
        <v>121451.51999999999</v>
      </c>
      <c r="AY457" s="24">
        <f t="shared" si="62"/>
        <v>139669.24799999996</v>
      </c>
    </row>
    <row r="458" spans="1:51" x14ac:dyDescent="0.6">
      <c r="A458" s="2" t="s">
        <v>1529</v>
      </c>
      <c r="B458" s="2" t="s">
        <v>45</v>
      </c>
      <c r="C458" s="3"/>
      <c r="D458" s="3"/>
      <c r="E458" s="3" t="s">
        <v>1559</v>
      </c>
      <c r="F458" s="3" t="s">
        <v>1531</v>
      </c>
      <c r="G458" s="2" t="s">
        <v>242</v>
      </c>
      <c r="H458" s="3" t="s">
        <v>243</v>
      </c>
      <c r="I458" s="3" t="s">
        <v>50</v>
      </c>
      <c r="J458" s="3" t="s">
        <v>161</v>
      </c>
      <c r="K458" s="2" t="s">
        <v>347</v>
      </c>
      <c r="L458" s="2" t="s">
        <v>244</v>
      </c>
      <c r="M458" s="2" t="s">
        <v>1367</v>
      </c>
      <c r="N458" s="3" t="s">
        <v>1368</v>
      </c>
      <c r="O458" s="3" t="s">
        <v>1369</v>
      </c>
      <c r="P458" s="3" t="s">
        <v>1370</v>
      </c>
      <c r="Q458" s="4">
        <v>6000</v>
      </c>
      <c r="R458" s="11" t="s">
        <v>56</v>
      </c>
      <c r="S458" s="5">
        <v>1198.3399999999999</v>
      </c>
      <c r="T458" s="6">
        <v>6.4000000000000001E-2</v>
      </c>
      <c r="U458" s="5">
        <v>384</v>
      </c>
      <c r="V458" s="4">
        <v>454541</v>
      </c>
      <c r="W458" s="4"/>
      <c r="X458" s="3" t="s">
        <v>115</v>
      </c>
      <c r="Y458" s="3" t="s">
        <v>243</v>
      </c>
      <c r="Z458" s="3" t="s">
        <v>88</v>
      </c>
      <c r="AA458" s="3" t="s">
        <v>117</v>
      </c>
      <c r="AB458" s="3" t="s">
        <v>1088</v>
      </c>
      <c r="AC458" s="3" t="s">
        <v>58</v>
      </c>
      <c r="AD458" s="3"/>
      <c r="AE458" s="3" t="s">
        <v>192</v>
      </c>
      <c r="AF458" s="3" t="s">
        <v>353</v>
      </c>
      <c r="AG458" s="3" t="s">
        <v>1532</v>
      </c>
      <c r="AH458" s="3" t="s">
        <v>80</v>
      </c>
      <c r="AI458" s="2" t="s">
        <v>1560</v>
      </c>
      <c r="AJ458" s="3" t="s">
        <v>1561</v>
      </c>
      <c r="AK458" s="3"/>
      <c r="AL458" s="3"/>
      <c r="AM458" s="4"/>
      <c r="AN458" s="6">
        <v>6.0999999999999999E-2</v>
      </c>
      <c r="AO458" s="6">
        <f t="shared" si="58"/>
        <v>6.4000000000000001E-2</v>
      </c>
      <c r="AP458" s="6"/>
      <c r="AQ458" s="3" t="s">
        <v>123</v>
      </c>
      <c r="AU458" s="21">
        <f t="shared" si="59"/>
        <v>366</v>
      </c>
      <c r="AV458" s="21">
        <f t="shared" si="60"/>
        <v>384</v>
      </c>
      <c r="AX458" s="24">
        <f t="shared" si="61"/>
        <v>463033.92</v>
      </c>
      <c r="AY458" s="24">
        <f t="shared" si="62"/>
        <v>485806.07999999996</v>
      </c>
    </row>
    <row r="459" spans="1:51" x14ac:dyDescent="0.6">
      <c r="A459" s="2" t="s">
        <v>1529</v>
      </c>
      <c r="B459" s="2" t="s">
        <v>45</v>
      </c>
      <c r="C459" s="3"/>
      <c r="D459" s="3"/>
      <c r="E459" s="3" t="s">
        <v>940</v>
      </c>
      <c r="F459" s="3" t="s">
        <v>1531</v>
      </c>
      <c r="G459" s="2" t="s">
        <v>242</v>
      </c>
      <c r="H459" s="3" t="s">
        <v>243</v>
      </c>
      <c r="I459" s="3" t="s">
        <v>50</v>
      </c>
      <c r="J459" s="3" t="s">
        <v>161</v>
      </c>
      <c r="K459" s="2" t="s">
        <v>347</v>
      </c>
      <c r="L459" s="2" t="s">
        <v>244</v>
      </c>
      <c r="M459" s="2" t="s">
        <v>287</v>
      </c>
      <c r="N459" s="3" t="s">
        <v>288</v>
      </c>
      <c r="O459" s="3" t="s">
        <v>289</v>
      </c>
      <c r="P459" s="3" t="s">
        <v>290</v>
      </c>
      <c r="Q459" s="4">
        <v>45000</v>
      </c>
      <c r="R459" s="11" t="s">
        <v>56</v>
      </c>
      <c r="S459" s="5">
        <v>1198.3399999999999</v>
      </c>
      <c r="T459" s="6">
        <v>3.5889999999999998E-2</v>
      </c>
      <c r="U459" s="5">
        <v>1615.05</v>
      </c>
      <c r="V459" s="4">
        <v>1935379</v>
      </c>
      <c r="W459" s="4"/>
      <c r="X459" s="3" t="s">
        <v>115</v>
      </c>
      <c r="Y459" s="3" t="s">
        <v>243</v>
      </c>
      <c r="Z459" s="3" t="s">
        <v>88</v>
      </c>
      <c r="AA459" s="3" t="s">
        <v>117</v>
      </c>
      <c r="AB459" s="3" t="s">
        <v>90</v>
      </c>
      <c r="AC459" s="3" t="s">
        <v>58</v>
      </c>
      <c r="AD459" s="3"/>
      <c r="AE459" s="3"/>
      <c r="AF459" s="3" t="s">
        <v>353</v>
      </c>
      <c r="AG459" s="3" t="s">
        <v>1532</v>
      </c>
      <c r="AH459" s="3" t="s">
        <v>80</v>
      </c>
      <c r="AI459" s="2" t="s">
        <v>941</v>
      </c>
      <c r="AJ459" s="3" t="s">
        <v>942</v>
      </c>
      <c r="AK459" s="3"/>
      <c r="AL459" s="3"/>
      <c r="AM459" s="4"/>
      <c r="AN459" s="6">
        <v>1.7999999999999999E-2</v>
      </c>
      <c r="AO459" s="6">
        <f t="shared" si="58"/>
        <v>3.5889999999999998E-2</v>
      </c>
      <c r="AP459" s="6"/>
      <c r="AQ459" s="3" t="s">
        <v>83</v>
      </c>
      <c r="AU459" s="21">
        <f t="shared" si="59"/>
        <v>809.99999999999989</v>
      </c>
      <c r="AV459" s="21">
        <f t="shared" si="60"/>
        <v>1615.05</v>
      </c>
      <c r="AX459" s="24">
        <f t="shared" si="61"/>
        <v>1024747.1999999997</v>
      </c>
      <c r="AY459" s="24">
        <f t="shared" si="62"/>
        <v>2043232.0559999999</v>
      </c>
    </row>
    <row r="460" spans="1:51" x14ac:dyDescent="0.6">
      <c r="A460" s="2" t="s">
        <v>1529</v>
      </c>
      <c r="B460" s="2" t="s">
        <v>45</v>
      </c>
      <c r="C460" s="3"/>
      <c r="D460" s="3"/>
      <c r="E460" s="3" t="s">
        <v>1562</v>
      </c>
      <c r="F460" s="3" t="s">
        <v>1531</v>
      </c>
      <c r="G460" s="2" t="s">
        <v>242</v>
      </c>
      <c r="H460" s="3" t="s">
        <v>243</v>
      </c>
      <c r="I460" s="3" t="s">
        <v>50</v>
      </c>
      <c r="J460" s="3" t="s">
        <v>161</v>
      </c>
      <c r="K460" s="2" t="s">
        <v>347</v>
      </c>
      <c r="L460" s="2" t="s">
        <v>244</v>
      </c>
      <c r="M460" s="2" t="s">
        <v>1563</v>
      </c>
      <c r="N460" s="3" t="s">
        <v>1564</v>
      </c>
      <c r="O460" s="3" t="s">
        <v>1565</v>
      </c>
      <c r="P460" s="3" t="s">
        <v>1566</v>
      </c>
      <c r="Q460" s="4">
        <v>8000</v>
      </c>
      <c r="R460" s="11" t="s">
        <v>56</v>
      </c>
      <c r="S460" s="5">
        <v>1198.3399999999999</v>
      </c>
      <c r="T460" s="6">
        <v>6.7000000000000004E-2</v>
      </c>
      <c r="U460" s="5">
        <v>536</v>
      </c>
      <c r="V460" s="4">
        <v>634463</v>
      </c>
      <c r="W460" s="4"/>
      <c r="X460" s="3" t="s">
        <v>115</v>
      </c>
      <c r="Y460" s="3" t="s">
        <v>243</v>
      </c>
      <c r="Z460" s="3" t="s">
        <v>88</v>
      </c>
      <c r="AA460" s="3" t="s">
        <v>351</v>
      </c>
      <c r="AB460" s="3" t="s">
        <v>352</v>
      </c>
      <c r="AC460" s="3" t="s">
        <v>58</v>
      </c>
      <c r="AD460" s="3"/>
      <c r="AE460" s="3" t="s">
        <v>192</v>
      </c>
      <c r="AF460" s="3" t="s">
        <v>353</v>
      </c>
      <c r="AG460" s="3" t="s">
        <v>1532</v>
      </c>
      <c r="AH460" s="3" t="s">
        <v>80</v>
      </c>
      <c r="AI460" s="2" t="s">
        <v>1567</v>
      </c>
      <c r="AJ460" s="3" t="s">
        <v>1568</v>
      </c>
      <c r="AK460" s="3"/>
      <c r="AL460" s="3"/>
      <c r="AM460" s="4"/>
      <c r="AN460" s="6">
        <v>0.06</v>
      </c>
      <c r="AO460" s="6">
        <f t="shared" si="58"/>
        <v>6.7000000000000004E-2</v>
      </c>
      <c r="AP460" s="6"/>
      <c r="AQ460" s="3" t="s">
        <v>83</v>
      </c>
      <c r="AU460" s="21">
        <f t="shared" si="59"/>
        <v>480</v>
      </c>
      <c r="AV460" s="21">
        <f t="shared" si="60"/>
        <v>536</v>
      </c>
      <c r="AX460" s="24">
        <f t="shared" si="61"/>
        <v>607257.59999999998</v>
      </c>
      <c r="AY460" s="24">
        <f t="shared" si="62"/>
        <v>678104.32</v>
      </c>
    </row>
    <row r="461" spans="1:51" x14ac:dyDescent="0.6">
      <c r="A461" s="2" t="s">
        <v>1529</v>
      </c>
      <c r="B461" s="2" t="s">
        <v>45</v>
      </c>
      <c r="C461" s="3"/>
      <c r="D461" s="3"/>
      <c r="E461" s="3" t="s">
        <v>1569</v>
      </c>
      <c r="F461" s="3" t="s">
        <v>1531</v>
      </c>
      <c r="G461" s="2" t="s">
        <v>242</v>
      </c>
      <c r="H461" s="3" t="s">
        <v>243</v>
      </c>
      <c r="I461" s="3" t="s">
        <v>50</v>
      </c>
      <c r="J461" s="3" t="s">
        <v>161</v>
      </c>
      <c r="K461" s="2" t="s">
        <v>347</v>
      </c>
      <c r="L461" s="2" t="s">
        <v>244</v>
      </c>
      <c r="M461" s="2" t="s">
        <v>1563</v>
      </c>
      <c r="N461" s="3" t="s">
        <v>1564</v>
      </c>
      <c r="O461" s="3" t="s">
        <v>1565</v>
      </c>
      <c r="P461" s="3" t="s">
        <v>1566</v>
      </c>
      <c r="Q461" s="4">
        <v>8000</v>
      </c>
      <c r="R461" s="11" t="s">
        <v>56</v>
      </c>
      <c r="S461" s="5">
        <v>1198.3399999999999</v>
      </c>
      <c r="T461" s="6">
        <v>6.7000000000000004E-2</v>
      </c>
      <c r="U461" s="5">
        <v>536</v>
      </c>
      <c r="V461" s="4">
        <v>634463</v>
      </c>
      <c r="W461" s="4"/>
      <c r="X461" s="3" t="s">
        <v>115</v>
      </c>
      <c r="Y461" s="3" t="s">
        <v>243</v>
      </c>
      <c r="Z461" s="3" t="s">
        <v>88</v>
      </c>
      <c r="AA461" s="3" t="s">
        <v>351</v>
      </c>
      <c r="AB461" s="3" t="s">
        <v>352</v>
      </c>
      <c r="AC461" s="3" t="s">
        <v>58</v>
      </c>
      <c r="AD461" s="3"/>
      <c r="AE461" s="3" t="s">
        <v>192</v>
      </c>
      <c r="AF461" s="3" t="s">
        <v>353</v>
      </c>
      <c r="AG461" s="3" t="s">
        <v>1532</v>
      </c>
      <c r="AH461" s="3" t="s">
        <v>80</v>
      </c>
      <c r="AI461" s="2" t="s">
        <v>1570</v>
      </c>
      <c r="AJ461" s="3" t="s">
        <v>1571</v>
      </c>
      <c r="AK461" s="3"/>
      <c r="AL461" s="3"/>
      <c r="AM461" s="4"/>
      <c r="AN461" s="6">
        <v>0.06</v>
      </c>
      <c r="AO461" s="6">
        <f t="shared" si="58"/>
        <v>6.7000000000000004E-2</v>
      </c>
      <c r="AP461" s="6"/>
      <c r="AQ461" s="3" t="s">
        <v>83</v>
      </c>
      <c r="AU461" s="21">
        <f t="shared" si="59"/>
        <v>480</v>
      </c>
      <c r="AV461" s="21">
        <f t="shared" si="60"/>
        <v>536</v>
      </c>
      <c r="AX461" s="24">
        <f t="shared" si="61"/>
        <v>607257.59999999998</v>
      </c>
      <c r="AY461" s="24">
        <f t="shared" si="62"/>
        <v>678104.32</v>
      </c>
    </row>
    <row r="462" spans="1:51" x14ac:dyDescent="0.6">
      <c r="A462" s="2" t="s">
        <v>1529</v>
      </c>
      <c r="B462" s="2" t="s">
        <v>45</v>
      </c>
      <c r="C462" s="3"/>
      <c r="D462" s="3"/>
      <c r="E462" s="3" t="s">
        <v>1572</v>
      </c>
      <c r="F462" s="3" t="s">
        <v>1531</v>
      </c>
      <c r="G462" s="2" t="s">
        <v>242</v>
      </c>
      <c r="H462" s="3" t="s">
        <v>243</v>
      </c>
      <c r="I462" s="3" t="s">
        <v>50</v>
      </c>
      <c r="J462" s="3" t="s">
        <v>161</v>
      </c>
      <c r="K462" s="2" t="s">
        <v>347</v>
      </c>
      <c r="L462" s="2" t="s">
        <v>244</v>
      </c>
      <c r="M462" s="2" t="s">
        <v>1198</v>
      </c>
      <c r="N462" s="3" t="s">
        <v>1199</v>
      </c>
      <c r="O462" s="3" t="s">
        <v>1200</v>
      </c>
      <c r="P462" s="3" t="s">
        <v>243</v>
      </c>
      <c r="Q462" s="4">
        <v>972</v>
      </c>
      <c r="R462" s="11" t="s">
        <v>56</v>
      </c>
      <c r="S462" s="5">
        <v>1198.3399999999999</v>
      </c>
      <c r="T462" s="6">
        <v>0.63</v>
      </c>
      <c r="U462" s="5">
        <v>612.36</v>
      </c>
      <c r="V462" s="4">
        <v>724851</v>
      </c>
      <c r="W462" s="4"/>
      <c r="X462" s="3" t="s">
        <v>115</v>
      </c>
      <c r="Y462" s="3" t="s">
        <v>243</v>
      </c>
      <c r="Z462" s="3" t="s">
        <v>429</v>
      </c>
      <c r="AA462" s="3" t="s">
        <v>430</v>
      </c>
      <c r="AB462" s="3" t="s">
        <v>431</v>
      </c>
      <c r="AC462" s="3" t="s">
        <v>58</v>
      </c>
      <c r="AD462" s="3"/>
      <c r="AE462" s="3" t="s">
        <v>192</v>
      </c>
      <c r="AF462" s="3" t="s">
        <v>353</v>
      </c>
      <c r="AG462" s="3" t="s">
        <v>1532</v>
      </c>
      <c r="AH462" s="3" t="s">
        <v>80</v>
      </c>
      <c r="AI462" s="2" t="s">
        <v>1573</v>
      </c>
      <c r="AJ462" s="3" t="s">
        <v>1574</v>
      </c>
      <c r="AK462" s="3"/>
      <c r="AL462" s="3"/>
      <c r="AM462" s="4"/>
      <c r="AN462" s="6">
        <v>0.49399999999999999</v>
      </c>
      <c r="AO462" s="6">
        <f t="shared" si="58"/>
        <v>0.63</v>
      </c>
      <c r="AP462" s="6"/>
      <c r="AQ462" s="3" t="s">
        <v>123</v>
      </c>
      <c r="AU462" s="21">
        <f t="shared" si="59"/>
        <v>480.16800000000001</v>
      </c>
      <c r="AV462" s="21">
        <f t="shared" si="60"/>
        <v>612.36</v>
      </c>
      <c r="AX462" s="24">
        <f t="shared" si="61"/>
        <v>607470.14015999995</v>
      </c>
      <c r="AY462" s="24">
        <f t="shared" si="62"/>
        <v>774708.88319999992</v>
      </c>
    </row>
    <row r="463" spans="1:51" x14ac:dyDescent="0.6">
      <c r="A463" s="2" t="s">
        <v>1529</v>
      </c>
      <c r="B463" s="2" t="s">
        <v>45</v>
      </c>
      <c r="C463" s="3"/>
      <c r="D463" s="3"/>
      <c r="E463" s="3" t="s">
        <v>1575</v>
      </c>
      <c r="F463" s="3" t="s">
        <v>1531</v>
      </c>
      <c r="G463" s="2" t="s">
        <v>242</v>
      </c>
      <c r="H463" s="3" t="s">
        <v>243</v>
      </c>
      <c r="I463" s="3" t="s">
        <v>50</v>
      </c>
      <c r="J463" s="3" t="s">
        <v>161</v>
      </c>
      <c r="K463" s="2" t="s">
        <v>347</v>
      </c>
      <c r="L463" s="2" t="s">
        <v>244</v>
      </c>
      <c r="M463" s="2" t="s">
        <v>1386</v>
      </c>
      <c r="N463" s="3" t="s">
        <v>1387</v>
      </c>
      <c r="O463" s="3" t="s">
        <v>1388</v>
      </c>
      <c r="P463" s="3" t="s">
        <v>1389</v>
      </c>
      <c r="Q463" s="4">
        <v>486</v>
      </c>
      <c r="R463" s="11" t="s">
        <v>56</v>
      </c>
      <c r="S463" s="5">
        <v>1198.3399999999999</v>
      </c>
      <c r="T463" s="6">
        <v>0.54</v>
      </c>
      <c r="U463" s="5">
        <v>262.44</v>
      </c>
      <c r="V463" s="4">
        <v>310650</v>
      </c>
      <c r="W463" s="4"/>
      <c r="X463" s="3" t="s">
        <v>115</v>
      </c>
      <c r="Y463" s="3" t="s">
        <v>243</v>
      </c>
      <c r="Z463" s="3" t="s">
        <v>429</v>
      </c>
      <c r="AA463" s="3" t="s">
        <v>430</v>
      </c>
      <c r="AB463" s="3" t="s">
        <v>431</v>
      </c>
      <c r="AC463" s="3" t="s">
        <v>58</v>
      </c>
      <c r="AD463" s="3"/>
      <c r="AE463" s="3" t="s">
        <v>192</v>
      </c>
      <c r="AF463" s="3" t="s">
        <v>353</v>
      </c>
      <c r="AG463" s="3" t="s">
        <v>1532</v>
      </c>
      <c r="AH463" s="3" t="s">
        <v>80</v>
      </c>
      <c r="AI463" s="2" t="s">
        <v>1576</v>
      </c>
      <c r="AJ463" s="3" t="s">
        <v>1577</v>
      </c>
      <c r="AK463" s="3"/>
      <c r="AL463" s="3"/>
      <c r="AM463" s="4"/>
      <c r="AN463" s="6">
        <v>0.49153000000000002</v>
      </c>
      <c r="AO463" s="6">
        <f t="shared" si="58"/>
        <v>0.54</v>
      </c>
      <c r="AP463" s="6"/>
      <c r="AQ463" s="3" t="s">
        <v>123</v>
      </c>
      <c r="AU463" s="21">
        <f t="shared" si="59"/>
        <v>238.88358000000002</v>
      </c>
      <c r="AV463" s="21">
        <f t="shared" si="60"/>
        <v>262.44</v>
      </c>
      <c r="AX463" s="24">
        <f t="shared" si="61"/>
        <v>302216.3947296</v>
      </c>
      <c r="AY463" s="24">
        <f t="shared" si="62"/>
        <v>332018.09279999998</v>
      </c>
    </row>
    <row r="464" spans="1:51" x14ac:dyDescent="0.6">
      <c r="A464" s="2" t="s">
        <v>1529</v>
      </c>
      <c r="B464" s="2" t="s">
        <v>45</v>
      </c>
      <c r="C464" s="3"/>
      <c r="D464" s="3"/>
      <c r="E464" s="3" t="s">
        <v>1578</v>
      </c>
      <c r="F464" s="3" t="s">
        <v>1531</v>
      </c>
      <c r="G464" s="2" t="s">
        <v>242</v>
      </c>
      <c r="H464" s="3" t="s">
        <v>243</v>
      </c>
      <c r="I464" s="3" t="s">
        <v>50</v>
      </c>
      <c r="J464" s="3" t="s">
        <v>161</v>
      </c>
      <c r="K464" s="2" t="s">
        <v>347</v>
      </c>
      <c r="L464" s="2" t="s">
        <v>244</v>
      </c>
      <c r="M464" s="2" t="s">
        <v>450</v>
      </c>
      <c r="N464" s="3" t="s">
        <v>451</v>
      </c>
      <c r="O464" s="3" t="s">
        <v>452</v>
      </c>
      <c r="P464" s="3" t="s">
        <v>453</v>
      </c>
      <c r="Q464" s="4">
        <v>1040</v>
      </c>
      <c r="R464" s="11" t="s">
        <v>56</v>
      </c>
      <c r="S464" s="5">
        <v>1198.3399999999999</v>
      </c>
      <c r="T464" s="6">
        <v>0.32</v>
      </c>
      <c r="U464" s="5">
        <v>332.8</v>
      </c>
      <c r="V464" s="4">
        <v>393935</v>
      </c>
      <c r="W464" s="4"/>
      <c r="X464" s="3" t="s">
        <v>115</v>
      </c>
      <c r="Y464" s="3" t="s">
        <v>243</v>
      </c>
      <c r="Z464" s="3" t="s">
        <v>429</v>
      </c>
      <c r="AA464" s="3" t="s">
        <v>430</v>
      </c>
      <c r="AB464" s="3" t="s">
        <v>454</v>
      </c>
      <c r="AC464" s="3" t="s">
        <v>58</v>
      </c>
      <c r="AD464" s="3"/>
      <c r="AE464" s="3"/>
      <c r="AF464" s="3" t="s">
        <v>353</v>
      </c>
      <c r="AG464" s="3" t="s">
        <v>1532</v>
      </c>
      <c r="AH464" s="3" t="s">
        <v>80</v>
      </c>
      <c r="AI464" s="2" t="s">
        <v>1579</v>
      </c>
      <c r="AJ464" s="3" t="s">
        <v>1580</v>
      </c>
      <c r="AK464" s="3"/>
      <c r="AL464" s="3"/>
      <c r="AM464" s="4"/>
      <c r="AN464" s="6">
        <v>0.3</v>
      </c>
      <c r="AO464" s="6">
        <f t="shared" si="58"/>
        <v>0.32</v>
      </c>
      <c r="AP464" s="6"/>
      <c r="AQ464" s="3" t="s">
        <v>123</v>
      </c>
      <c r="AU464" s="21">
        <f t="shared" si="59"/>
        <v>312</v>
      </c>
      <c r="AV464" s="21">
        <f t="shared" si="60"/>
        <v>332.8</v>
      </c>
      <c r="AX464" s="24">
        <f t="shared" si="61"/>
        <v>394717.43999999994</v>
      </c>
      <c r="AY464" s="24">
        <f t="shared" si="62"/>
        <v>421031.93599999999</v>
      </c>
    </row>
    <row r="465" spans="1:51" x14ac:dyDescent="0.6">
      <c r="A465" s="2" t="s">
        <v>1529</v>
      </c>
      <c r="B465" s="2" t="s">
        <v>45</v>
      </c>
      <c r="C465" s="3"/>
      <c r="D465" s="3"/>
      <c r="E465" s="3" t="s">
        <v>1581</v>
      </c>
      <c r="F465" s="3" t="s">
        <v>1531</v>
      </c>
      <c r="G465" s="2" t="s">
        <v>242</v>
      </c>
      <c r="H465" s="3" t="s">
        <v>243</v>
      </c>
      <c r="I465" s="3" t="s">
        <v>50</v>
      </c>
      <c r="J465" s="3" t="s">
        <v>161</v>
      </c>
      <c r="K465" s="2" t="s">
        <v>347</v>
      </c>
      <c r="L465" s="2" t="s">
        <v>244</v>
      </c>
      <c r="M465" s="2" t="s">
        <v>450</v>
      </c>
      <c r="N465" s="3" t="s">
        <v>451</v>
      </c>
      <c r="O465" s="3" t="s">
        <v>452</v>
      </c>
      <c r="P465" s="3" t="s">
        <v>453</v>
      </c>
      <c r="Q465" s="4">
        <v>1040</v>
      </c>
      <c r="R465" s="11" t="s">
        <v>56</v>
      </c>
      <c r="S465" s="5">
        <v>1198.3399999999999</v>
      </c>
      <c r="T465" s="6">
        <v>0.32</v>
      </c>
      <c r="U465" s="5">
        <v>332.8</v>
      </c>
      <c r="V465" s="4">
        <v>393935</v>
      </c>
      <c r="W465" s="4"/>
      <c r="X465" s="3" t="s">
        <v>115</v>
      </c>
      <c r="Y465" s="3" t="s">
        <v>243</v>
      </c>
      <c r="Z465" s="3" t="s">
        <v>429</v>
      </c>
      <c r="AA465" s="3" t="s">
        <v>430</v>
      </c>
      <c r="AB465" s="3" t="s">
        <v>454</v>
      </c>
      <c r="AC465" s="3" t="s">
        <v>58</v>
      </c>
      <c r="AD465" s="3"/>
      <c r="AE465" s="3" t="s">
        <v>192</v>
      </c>
      <c r="AF465" s="3" t="s">
        <v>353</v>
      </c>
      <c r="AG465" s="3" t="s">
        <v>1532</v>
      </c>
      <c r="AH465" s="3" t="s">
        <v>80</v>
      </c>
      <c r="AI465" s="2" t="s">
        <v>1582</v>
      </c>
      <c r="AJ465" s="3" t="s">
        <v>1583</v>
      </c>
      <c r="AK465" s="3"/>
      <c r="AL465" s="3"/>
      <c r="AM465" s="4"/>
      <c r="AN465" s="6">
        <v>0.3</v>
      </c>
      <c r="AO465" s="6">
        <f t="shared" si="58"/>
        <v>0.32</v>
      </c>
      <c r="AP465" s="6"/>
      <c r="AQ465" s="3" t="s">
        <v>123</v>
      </c>
      <c r="AU465" s="21">
        <f t="shared" si="59"/>
        <v>312</v>
      </c>
      <c r="AV465" s="21">
        <f t="shared" si="60"/>
        <v>332.8</v>
      </c>
      <c r="AX465" s="24">
        <f t="shared" si="61"/>
        <v>394717.43999999994</v>
      </c>
      <c r="AY465" s="24">
        <f t="shared" si="62"/>
        <v>421031.93599999999</v>
      </c>
    </row>
    <row r="466" spans="1:51" x14ac:dyDescent="0.6">
      <c r="A466" s="2" t="s">
        <v>1529</v>
      </c>
      <c r="B466" s="2" t="s">
        <v>45</v>
      </c>
      <c r="C466" s="3"/>
      <c r="D466" s="3"/>
      <c r="E466" s="3" t="s">
        <v>1584</v>
      </c>
      <c r="F466" s="3" t="s">
        <v>1531</v>
      </c>
      <c r="G466" s="2" t="s">
        <v>242</v>
      </c>
      <c r="H466" s="3" t="s">
        <v>243</v>
      </c>
      <c r="I466" s="3" t="s">
        <v>50</v>
      </c>
      <c r="J466" s="3" t="s">
        <v>161</v>
      </c>
      <c r="K466" s="2" t="s">
        <v>347</v>
      </c>
      <c r="L466" s="2" t="s">
        <v>244</v>
      </c>
      <c r="M466" s="2" t="s">
        <v>450</v>
      </c>
      <c r="N466" s="3" t="s">
        <v>451</v>
      </c>
      <c r="O466" s="3" t="s">
        <v>452</v>
      </c>
      <c r="P466" s="3" t="s">
        <v>453</v>
      </c>
      <c r="Q466" s="4">
        <v>1040</v>
      </c>
      <c r="R466" s="11" t="s">
        <v>56</v>
      </c>
      <c r="S466" s="5">
        <v>1198.3399999999999</v>
      </c>
      <c r="T466" s="6">
        <v>0.32</v>
      </c>
      <c r="U466" s="5">
        <v>332.8</v>
      </c>
      <c r="V466" s="4">
        <v>393935</v>
      </c>
      <c r="W466" s="4"/>
      <c r="X466" s="3" t="s">
        <v>115</v>
      </c>
      <c r="Y466" s="3" t="s">
        <v>243</v>
      </c>
      <c r="Z466" s="3" t="s">
        <v>429</v>
      </c>
      <c r="AA466" s="3" t="s">
        <v>430</v>
      </c>
      <c r="AB466" s="3" t="s">
        <v>454</v>
      </c>
      <c r="AC466" s="3" t="s">
        <v>58</v>
      </c>
      <c r="AD466" s="3"/>
      <c r="AE466" s="3" t="s">
        <v>192</v>
      </c>
      <c r="AF466" s="3" t="s">
        <v>353</v>
      </c>
      <c r="AG466" s="3" t="s">
        <v>1532</v>
      </c>
      <c r="AH466" s="3" t="s">
        <v>80</v>
      </c>
      <c r="AI466" s="2" t="s">
        <v>1585</v>
      </c>
      <c r="AJ466" s="3" t="s">
        <v>1586</v>
      </c>
      <c r="AK466" s="3"/>
      <c r="AL466" s="3"/>
      <c r="AM466" s="4"/>
      <c r="AN466" s="6">
        <v>0.3</v>
      </c>
      <c r="AO466" s="6">
        <f t="shared" si="58"/>
        <v>0.32</v>
      </c>
      <c r="AP466" s="6"/>
      <c r="AQ466" s="3" t="s">
        <v>123</v>
      </c>
      <c r="AU466" s="21">
        <f t="shared" si="59"/>
        <v>312</v>
      </c>
      <c r="AV466" s="21">
        <f t="shared" si="60"/>
        <v>332.8</v>
      </c>
      <c r="AX466" s="24">
        <f t="shared" si="61"/>
        <v>394717.43999999994</v>
      </c>
      <c r="AY466" s="24">
        <f t="shared" si="62"/>
        <v>421031.93599999999</v>
      </c>
    </row>
    <row r="467" spans="1:51" x14ac:dyDescent="0.6">
      <c r="A467" s="2" t="s">
        <v>1587</v>
      </c>
      <c r="B467" s="2" t="s">
        <v>45</v>
      </c>
      <c r="C467" s="3"/>
      <c r="D467" s="3"/>
      <c r="E467" s="3" t="s">
        <v>805</v>
      </c>
      <c r="F467" s="3" t="s">
        <v>1588</v>
      </c>
      <c r="G467" s="2" t="s">
        <v>786</v>
      </c>
      <c r="H467" s="3" t="s">
        <v>787</v>
      </c>
      <c r="I467" s="3" t="s">
        <v>50</v>
      </c>
      <c r="J467" s="3" t="s">
        <v>687</v>
      </c>
      <c r="K467" s="2" t="s">
        <v>347</v>
      </c>
      <c r="L467" s="2" t="s">
        <v>244</v>
      </c>
      <c r="M467" s="2" t="s">
        <v>806</v>
      </c>
      <c r="N467" s="3" t="s">
        <v>807</v>
      </c>
      <c r="O467" s="3" t="s">
        <v>808</v>
      </c>
      <c r="P467" s="3" t="s">
        <v>809</v>
      </c>
      <c r="Q467" s="4">
        <v>51000</v>
      </c>
      <c r="R467" s="11" t="s">
        <v>56</v>
      </c>
      <c r="S467" s="5">
        <v>1183.7</v>
      </c>
      <c r="T467" s="6">
        <v>1.7999999999999999E-2</v>
      </c>
      <c r="U467" s="5">
        <v>918</v>
      </c>
      <c r="V467" s="4">
        <v>1086637</v>
      </c>
      <c r="W467" s="4"/>
      <c r="X467" s="3" t="s">
        <v>115</v>
      </c>
      <c r="Y467" s="3" t="s">
        <v>692</v>
      </c>
      <c r="Z467" s="3" t="s">
        <v>88</v>
      </c>
      <c r="AA467" s="3" t="s">
        <v>89</v>
      </c>
      <c r="AB467" s="3" t="s">
        <v>272</v>
      </c>
      <c r="AC467" s="3" t="s">
        <v>58</v>
      </c>
      <c r="AD467" s="3"/>
      <c r="AE467" s="3"/>
      <c r="AF467" s="3" t="s">
        <v>353</v>
      </c>
      <c r="AG467" s="3" t="s">
        <v>1589</v>
      </c>
      <c r="AH467" s="3" t="s">
        <v>80</v>
      </c>
      <c r="AI467" s="2" t="s">
        <v>810</v>
      </c>
      <c r="AJ467" s="3" t="s">
        <v>805</v>
      </c>
      <c r="AK467" s="3"/>
      <c r="AL467" s="3"/>
      <c r="AM467" s="4"/>
      <c r="AN467" s="6">
        <v>1.4E-2</v>
      </c>
      <c r="AO467" s="6">
        <f t="shared" si="58"/>
        <v>1.7999999999999999E-2</v>
      </c>
      <c r="AP467" s="6"/>
      <c r="AQ467" s="3" t="s">
        <v>83</v>
      </c>
      <c r="AU467" s="21">
        <f t="shared" si="59"/>
        <v>714</v>
      </c>
      <c r="AV467" s="21">
        <f t="shared" si="60"/>
        <v>917.99999999999989</v>
      </c>
      <c r="AX467" s="24">
        <f t="shared" si="61"/>
        <v>903295.67999999993</v>
      </c>
      <c r="AY467" s="24">
        <f t="shared" si="62"/>
        <v>1161380.1599999997</v>
      </c>
    </row>
    <row r="468" spans="1:51" x14ac:dyDescent="0.6">
      <c r="A468" s="2" t="s">
        <v>1587</v>
      </c>
      <c r="B468" s="2" t="s">
        <v>45</v>
      </c>
      <c r="C468" s="3"/>
      <c r="D468" s="3"/>
      <c r="E468" s="3" t="s">
        <v>784</v>
      </c>
      <c r="F468" s="3" t="s">
        <v>1588</v>
      </c>
      <c r="G468" s="2" t="s">
        <v>786</v>
      </c>
      <c r="H468" s="3" t="s">
        <v>787</v>
      </c>
      <c r="I468" s="3" t="s">
        <v>50</v>
      </c>
      <c r="J468" s="3" t="s">
        <v>687</v>
      </c>
      <c r="K468" s="2" t="s">
        <v>347</v>
      </c>
      <c r="L468" s="2" t="s">
        <v>244</v>
      </c>
      <c r="M468" s="2" t="s">
        <v>688</v>
      </c>
      <c r="N468" s="3" t="s">
        <v>689</v>
      </c>
      <c r="O468" s="3" t="s">
        <v>690</v>
      </c>
      <c r="P468" s="3" t="s">
        <v>691</v>
      </c>
      <c r="Q468" s="4">
        <v>12000</v>
      </c>
      <c r="R468" s="11" t="s">
        <v>56</v>
      </c>
      <c r="S468" s="5">
        <v>1183.7</v>
      </c>
      <c r="T468" s="6">
        <v>1.7999999999999999E-2</v>
      </c>
      <c r="U468" s="5">
        <v>216</v>
      </c>
      <c r="V468" s="4">
        <v>255679</v>
      </c>
      <c r="W468" s="4"/>
      <c r="X468" s="3" t="s">
        <v>115</v>
      </c>
      <c r="Y468" s="3" t="s">
        <v>692</v>
      </c>
      <c r="Z468" s="3" t="s">
        <v>88</v>
      </c>
      <c r="AA468" s="3" t="s">
        <v>89</v>
      </c>
      <c r="AB468" s="3" t="s">
        <v>272</v>
      </c>
      <c r="AC468" s="3" t="s">
        <v>58</v>
      </c>
      <c r="AD468" s="3"/>
      <c r="AE468" s="3" t="s">
        <v>201</v>
      </c>
      <c r="AF468" s="3" t="s">
        <v>353</v>
      </c>
      <c r="AG468" s="3" t="s">
        <v>1589</v>
      </c>
      <c r="AH468" s="3" t="s">
        <v>80</v>
      </c>
      <c r="AI468" s="2" t="s">
        <v>793</v>
      </c>
      <c r="AJ468" s="3" t="s">
        <v>794</v>
      </c>
      <c r="AK468" s="3"/>
      <c r="AL468" s="3"/>
      <c r="AM468" s="4"/>
      <c r="AN468" s="6">
        <v>1.4E-2</v>
      </c>
      <c r="AO468" s="6">
        <f t="shared" si="58"/>
        <v>1.7999999999999999E-2</v>
      </c>
      <c r="AP468" s="6"/>
      <c r="AQ468" s="3" t="s">
        <v>83</v>
      </c>
      <c r="AU468" s="21">
        <f t="shared" si="59"/>
        <v>168</v>
      </c>
      <c r="AV468" s="21">
        <f t="shared" si="60"/>
        <v>215.99999999999997</v>
      </c>
      <c r="AX468" s="24">
        <f t="shared" si="61"/>
        <v>212540.15999999997</v>
      </c>
      <c r="AY468" s="24">
        <f t="shared" si="62"/>
        <v>273265.91999999993</v>
      </c>
    </row>
    <row r="469" spans="1:51" x14ac:dyDescent="0.6">
      <c r="A469" s="2" t="s">
        <v>1590</v>
      </c>
      <c r="B469" s="2" t="s">
        <v>239</v>
      </c>
      <c r="C469" s="3"/>
      <c r="D469" s="3"/>
      <c r="E469" s="3" t="s">
        <v>750</v>
      </c>
      <c r="F469" s="3" t="s">
        <v>1591</v>
      </c>
      <c r="G469" s="2" t="s">
        <v>741</v>
      </c>
      <c r="H469" s="3" t="s">
        <v>742</v>
      </c>
      <c r="I469" s="3" t="s">
        <v>50</v>
      </c>
      <c r="J469" s="3" t="s">
        <v>161</v>
      </c>
      <c r="K469" s="2" t="s">
        <v>347</v>
      </c>
      <c r="L469" s="2" t="s">
        <v>461</v>
      </c>
      <c r="M469" s="2" t="s">
        <v>1592</v>
      </c>
      <c r="N469" s="3" t="s">
        <v>1593</v>
      </c>
      <c r="O469" s="3"/>
      <c r="P469" s="3" t="s">
        <v>745</v>
      </c>
      <c r="Q469" s="4">
        <v>20000</v>
      </c>
      <c r="R469" s="11"/>
      <c r="S469" s="5">
        <v>0</v>
      </c>
      <c r="T469" s="6">
        <v>59</v>
      </c>
      <c r="U469" s="5">
        <v>0</v>
      </c>
      <c r="V469" s="14">
        <v>1180000</v>
      </c>
      <c r="W469" s="4">
        <v>118000</v>
      </c>
      <c r="X469" s="3" t="s">
        <v>115</v>
      </c>
      <c r="Y469" s="3" t="s">
        <v>745</v>
      </c>
      <c r="Z469" s="3" t="s">
        <v>74</v>
      </c>
      <c r="AA469" s="3" t="s">
        <v>95</v>
      </c>
      <c r="AB469" s="3" t="s">
        <v>386</v>
      </c>
      <c r="AC469" s="3" t="s">
        <v>248</v>
      </c>
      <c r="AD469" s="3" t="s">
        <v>1594</v>
      </c>
      <c r="AE469" s="3" t="s">
        <v>1595</v>
      </c>
      <c r="AF469" s="3" t="s">
        <v>353</v>
      </c>
      <c r="AG469" s="3" t="s">
        <v>1596</v>
      </c>
      <c r="AH469" s="3" t="s">
        <v>80</v>
      </c>
      <c r="AI469" s="2" t="s">
        <v>752</v>
      </c>
      <c r="AJ469" s="3" t="s">
        <v>753</v>
      </c>
      <c r="AK469" s="3"/>
      <c r="AL469" s="3"/>
      <c r="AM469" s="4"/>
      <c r="AN469" s="6">
        <v>2.955E-2</v>
      </c>
      <c r="AO469" s="17">
        <f t="shared" ref="AO469:AO492" si="63">T469/$AR$1</f>
        <v>4.663589224737575E-2</v>
      </c>
      <c r="AP469" s="6"/>
      <c r="AQ469" s="3" t="s">
        <v>83</v>
      </c>
      <c r="AU469" s="21">
        <f t="shared" si="59"/>
        <v>591</v>
      </c>
      <c r="AV469" s="21">
        <f t="shared" si="60"/>
        <v>932.717844947515</v>
      </c>
      <c r="AX469" s="24">
        <f t="shared" si="61"/>
        <v>747685.91999999993</v>
      </c>
      <c r="AY469" s="24">
        <f t="shared" si="62"/>
        <v>1180000</v>
      </c>
    </row>
    <row r="470" spans="1:51" x14ac:dyDescent="0.6">
      <c r="A470" s="2" t="s">
        <v>1590</v>
      </c>
      <c r="B470" s="2" t="s">
        <v>239</v>
      </c>
      <c r="C470" s="3"/>
      <c r="D470" s="3"/>
      <c r="E470" s="3" t="s">
        <v>750</v>
      </c>
      <c r="F470" s="3" t="s">
        <v>1591</v>
      </c>
      <c r="G470" s="2" t="s">
        <v>741</v>
      </c>
      <c r="H470" s="3" t="s">
        <v>742</v>
      </c>
      <c r="I470" s="3" t="s">
        <v>50</v>
      </c>
      <c r="J470" s="3" t="s">
        <v>161</v>
      </c>
      <c r="K470" s="2" t="s">
        <v>347</v>
      </c>
      <c r="L470" s="2" t="s">
        <v>461</v>
      </c>
      <c r="M470" s="2" t="s">
        <v>1597</v>
      </c>
      <c r="N470" s="3" t="s">
        <v>1598</v>
      </c>
      <c r="O470" s="3"/>
      <c r="P470" s="3" t="s">
        <v>745</v>
      </c>
      <c r="Q470" s="4">
        <v>6000</v>
      </c>
      <c r="R470" s="11"/>
      <c r="S470" s="5">
        <v>0</v>
      </c>
      <c r="T470" s="6">
        <v>412</v>
      </c>
      <c r="U470" s="5">
        <v>0</v>
      </c>
      <c r="V470" s="14">
        <v>2472000</v>
      </c>
      <c r="W470" s="4">
        <v>247200</v>
      </c>
      <c r="X470" s="3" t="s">
        <v>115</v>
      </c>
      <c r="Y470" s="3" t="s">
        <v>745</v>
      </c>
      <c r="Z470" s="3" t="s">
        <v>466</v>
      </c>
      <c r="AA470" s="3" t="s">
        <v>1599</v>
      </c>
      <c r="AB470" s="3" t="s">
        <v>1600</v>
      </c>
      <c r="AC470" s="3" t="s">
        <v>248</v>
      </c>
      <c r="AD470" s="3" t="s">
        <v>1594</v>
      </c>
      <c r="AE470" s="3" t="s">
        <v>751</v>
      </c>
      <c r="AF470" s="3" t="s">
        <v>353</v>
      </c>
      <c r="AG470" s="3" t="s">
        <v>1596</v>
      </c>
      <c r="AH470" s="3" t="s">
        <v>80</v>
      </c>
      <c r="AI470" s="2" t="s">
        <v>752</v>
      </c>
      <c r="AJ470" s="3" t="s">
        <v>753</v>
      </c>
      <c r="AK470" s="3"/>
      <c r="AL470" s="3"/>
      <c r="AM470" s="4"/>
      <c r="AN470" s="6">
        <v>0.28100000000000003</v>
      </c>
      <c r="AO470" s="17">
        <f t="shared" si="63"/>
        <v>0.32566080687997978</v>
      </c>
      <c r="AP470" s="6"/>
      <c r="AQ470" s="3" t="s">
        <v>83</v>
      </c>
      <c r="AU470" s="21">
        <f t="shared" si="59"/>
        <v>1686.0000000000002</v>
      </c>
      <c r="AV470" s="21">
        <f t="shared" si="60"/>
        <v>1953.9648412798788</v>
      </c>
      <c r="AX470" s="24">
        <f t="shared" si="61"/>
        <v>2132992.3200000003</v>
      </c>
      <c r="AY470" s="24">
        <f t="shared" si="62"/>
        <v>2472000</v>
      </c>
    </row>
    <row r="471" spans="1:51" x14ac:dyDescent="0.6">
      <c r="A471" s="2" t="s">
        <v>1601</v>
      </c>
      <c r="B471" s="2" t="s">
        <v>239</v>
      </c>
      <c r="C471" s="3"/>
      <c r="D471" s="3"/>
      <c r="E471" s="3" t="s">
        <v>769</v>
      </c>
      <c r="F471" s="3" t="s">
        <v>1602</v>
      </c>
      <c r="G471" s="2" t="s">
        <v>771</v>
      </c>
      <c r="H471" s="3" t="s">
        <v>772</v>
      </c>
      <c r="I471" s="3" t="s">
        <v>50</v>
      </c>
      <c r="J471" s="3" t="s">
        <v>687</v>
      </c>
      <c r="K471" s="2" t="s">
        <v>347</v>
      </c>
      <c r="L471" s="2" t="s">
        <v>461</v>
      </c>
      <c r="M471" s="2" t="s">
        <v>773</v>
      </c>
      <c r="N471" s="3" t="s">
        <v>774</v>
      </c>
      <c r="O471" s="3" t="s">
        <v>775</v>
      </c>
      <c r="P471" s="3" t="s">
        <v>776</v>
      </c>
      <c r="Q471" s="4">
        <v>60000</v>
      </c>
      <c r="R471" s="11"/>
      <c r="S471" s="5">
        <v>0</v>
      </c>
      <c r="T471" s="6">
        <v>106</v>
      </c>
      <c r="U471" s="5">
        <v>0</v>
      </c>
      <c r="V471" s="14">
        <v>6360000</v>
      </c>
      <c r="W471" s="4">
        <v>636000</v>
      </c>
      <c r="X471" s="3" t="s">
        <v>115</v>
      </c>
      <c r="Y471" s="3" t="s">
        <v>777</v>
      </c>
      <c r="Z471" s="3" t="s">
        <v>74</v>
      </c>
      <c r="AA471" s="3" t="s">
        <v>75</v>
      </c>
      <c r="AB471" s="3" t="s">
        <v>778</v>
      </c>
      <c r="AC471" s="3" t="s">
        <v>248</v>
      </c>
      <c r="AD471" s="3" t="s">
        <v>1603</v>
      </c>
      <c r="AE471" s="3" t="s">
        <v>779</v>
      </c>
      <c r="AF471" s="3" t="s">
        <v>353</v>
      </c>
      <c r="AG471" s="3" t="s">
        <v>1604</v>
      </c>
      <c r="AH471" s="3" t="s">
        <v>80</v>
      </c>
      <c r="AI471" s="2" t="s">
        <v>781</v>
      </c>
      <c r="AJ471" s="3" t="s">
        <v>782</v>
      </c>
      <c r="AK471" s="3"/>
      <c r="AL471" s="3"/>
      <c r="AM471" s="4"/>
      <c r="AN471" s="6">
        <v>0.05</v>
      </c>
      <c r="AO471" s="17">
        <f t="shared" si="63"/>
        <v>8.3786518274946251E-2</v>
      </c>
      <c r="AP471" s="6"/>
      <c r="AQ471" s="3" t="s">
        <v>135</v>
      </c>
      <c r="AU471" s="21">
        <f t="shared" si="59"/>
        <v>3000</v>
      </c>
      <c r="AV471" s="21">
        <f t="shared" si="60"/>
        <v>5027.1910964967747</v>
      </c>
      <c r="AX471" s="24">
        <f t="shared" si="61"/>
        <v>3795359.9999999995</v>
      </c>
      <c r="AY471" s="24">
        <f t="shared" si="62"/>
        <v>6359999.9999999991</v>
      </c>
    </row>
    <row r="472" spans="1:51" x14ac:dyDescent="0.6">
      <c r="A472" s="2" t="s">
        <v>1601</v>
      </c>
      <c r="B472" s="2" t="s">
        <v>239</v>
      </c>
      <c r="C472" s="3"/>
      <c r="D472" s="3"/>
      <c r="E472" s="3" t="s">
        <v>769</v>
      </c>
      <c r="F472" s="3" t="s">
        <v>1602</v>
      </c>
      <c r="G472" s="2" t="s">
        <v>771</v>
      </c>
      <c r="H472" s="3" t="s">
        <v>772</v>
      </c>
      <c r="I472" s="3" t="s">
        <v>50</v>
      </c>
      <c r="J472" s="3" t="s">
        <v>687</v>
      </c>
      <c r="K472" s="2" t="s">
        <v>347</v>
      </c>
      <c r="L472" s="2" t="s">
        <v>461</v>
      </c>
      <c r="M472" s="2" t="s">
        <v>1117</v>
      </c>
      <c r="N472" s="3" t="s">
        <v>1118</v>
      </c>
      <c r="O472" s="3" t="s">
        <v>1119</v>
      </c>
      <c r="P472" s="3" t="s">
        <v>1120</v>
      </c>
      <c r="Q472" s="4">
        <v>16000</v>
      </c>
      <c r="R472" s="11"/>
      <c r="S472" s="5">
        <v>0</v>
      </c>
      <c r="T472" s="6">
        <v>40</v>
      </c>
      <c r="U472" s="5">
        <v>0</v>
      </c>
      <c r="V472" s="14">
        <v>640000</v>
      </c>
      <c r="W472" s="4">
        <v>64000</v>
      </c>
      <c r="X472" s="3" t="s">
        <v>115</v>
      </c>
      <c r="Y472" s="3" t="s">
        <v>777</v>
      </c>
      <c r="Z472" s="3" t="s">
        <v>74</v>
      </c>
      <c r="AA472" s="3" t="s">
        <v>95</v>
      </c>
      <c r="AB472" s="3" t="s">
        <v>623</v>
      </c>
      <c r="AC472" s="3" t="s">
        <v>248</v>
      </c>
      <c r="AD472" s="3" t="s">
        <v>1603</v>
      </c>
      <c r="AE472" s="3" t="s">
        <v>1279</v>
      </c>
      <c r="AF472" s="3" t="s">
        <v>353</v>
      </c>
      <c r="AG472" s="3" t="s">
        <v>1604</v>
      </c>
      <c r="AH472" s="3" t="s">
        <v>80</v>
      </c>
      <c r="AI472" s="2" t="s">
        <v>781</v>
      </c>
      <c r="AJ472" s="3" t="s">
        <v>782</v>
      </c>
      <c r="AK472" s="3"/>
      <c r="AL472" s="3"/>
      <c r="AM472" s="4"/>
      <c r="AN472" s="6">
        <v>2.4E-2</v>
      </c>
      <c r="AO472" s="17">
        <f t="shared" si="63"/>
        <v>3.1617554066017454E-2</v>
      </c>
      <c r="AP472" s="6"/>
      <c r="AQ472" s="3" t="s">
        <v>83</v>
      </c>
      <c r="AU472" s="21">
        <f t="shared" si="59"/>
        <v>384</v>
      </c>
      <c r="AV472" s="21">
        <f t="shared" si="60"/>
        <v>505.88086505627928</v>
      </c>
      <c r="AX472" s="24">
        <f t="shared" si="61"/>
        <v>485806.07999999996</v>
      </c>
      <c r="AY472" s="24">
        <f t="shared" si="62"/>
        <v>640000</v>
      </c>
    </row>
    <row r="473" spans="1:51" x14ac:dyDescent="0.6">
      <c r="A473" s="2" t="s">
        <v>1605</v>
      </c>
      <c r="B473" s="2" t="s">
        <v>239</v>
      </c>
      <c r="C473" s="3"/>
      <c r="D473" s="3"/>
      <c r="E473" s="3" t="s">
        <v>1413</v>
      </c>
      <c r="F473" s="3" t="s">
        <v>1606</v>
      </c>
      <c r="G473" s="2" t="s">
        <v>741</v>
      </c>
      <c r="H473" s="3" t="s">
        <v>742</v>
      </c>
      <c r="I473" s="3" t="s">
        <v>50</v>
      </c>
      <c r="J473" s="3" t="s">
        <v>161</v>
      </c>
      <c r="K473" s="2" t="s">
        <v>347</v>
      </c>
      <c r="L473" s="2" t="s">
        <v>461</v>
      </c>
      <c r="M473" s="2" t="s">
        <v>473</v>
      </c>
      <c r="N473" s="3" t="s">
        <v>474</v>
      </c>
      <c r="O473" s="3"/>
      <c r="P473" s="3" t="s">
        <v>475</v>
      </c>
      <c r="Q473" s="4">
        <v>12000</v>
      </c>
      <c r="R473" s="11"/>
      <c r="S473" s="5">
        <v>0</v>
      </c>
      <c r="T473" s="6">
        <v>35</v>
      </c>
      <c r="U473" s="5">
        <v>0</v>
      </c>
      <c r="V473" s="14">
        <v>420000</v>
      </c>
      <c r="W473" s="4">
        <v>42000</v>
      </c>
      <c r="X473" s="3" t="s">
        <v>115</v>
      </c>
      <c r="Y473" s="3" t="s">
        <v>745</v>
      </c>
      <c r="Z473" s="3" t="s">
        <v>88</v>
      </c>
      <c r="AA473" s="3" t="s">
        <v>89</v>
      </c>
      <c r="AB473" s="3" t="s">
        <v>90</v>
      </c>
      <c r="AC473" s="3" t="s">
        <v>248</v>
      </c>
      <c r="AD473" s="3"/>
      <c r="AE473" s="3" t="s">
        <v>1607</v>
      </c>
      <c r="AF473" s="3" t="s">
        <v>353</v>
      </c>
      <c r="AG473" s="3" t="s">
        <v>1608</v>
      </c>
      <c r="AH473" s="3" t="s">
        <v>80</v>
      </c>
      <c r="AI473" s="2" t="s">
        <v>1416</v>
      </c>
      <c r="AJ473" s="3" t="s">
        <v>1417</v>
      </c>
      <c r="AK473" s="3"/>
      <c r="AL473" s="3"/>
      <c r="AM473" s="4"/>
      <c r="AN473" s="6">
        <v>0.02</v>
      </c>
      <c r="AO473" s="17">
        <f t="shared" si="63"/>
        <v>2.7665359807765275E-2</v>
      </c>
      <c r="AP473" s="6"/>
      <c r="AQ473" s="3" t="s">
        <v>83</v>
      </c>
      <c r="AU473" s="21">
        <f t="shared" si="59"/>
        <v>240</v>
      </c>
      <c r="AV473" s="21">
        <f t="shared" si="60"/>
        <v>331.9843176931833</v>
      </c>
      <c r="AX473" s="24">
        <f t="shared" si="61"/>
        <v>303628.79999999999</v>
      </c>
      <c r="AY473" s="24">
        <f t="shared" si="62"/>
        <v>420000</v>
      </c>
    </row>
    <row r="474" spans="1:51" x14ac:dyDescent="0.6">
      <c r="A474" s="2" t="s">
        <v>1605</v>
      </c>
      <c r="B474" s="2" t="s">
        <v>239</v>
      </c>
      <c r="C474" s="3"/>
      <c r="D474" s="3"/>
      <c r="E474" s="3" t="s">
        <v>750</v>
      </c>
      <c r="F474" s="3" t="s">
        <v>1606</v>
      </c>
      <c r="G474" s="2" t="s">
        <v>741</v>
      </c>
      <c r="H474" s="3" t="s">
        <v>742</v>
      </c>
      <c r="I474" s="3" t="s">
        <v>50</v>
      </c>
      <c r="J474" s="3" t="s">
        <v>161</v>
      </c>
      <c r="K474" s="2" t="s">
        <v>347</v>
      </c>
      <c r="L474" s="2" t="s">
        <v>461</v>
      </c>
      <c r="M474" s="2" t="s">
        <v>1609</v>
      </c>
      <c r="N474" s="3" t="s">
        <v>1610</v>
      </c>
      <c r="O474" s="3"/>
      <c r="P474" s="3" t="s">
        <v>1327</v>
      </c>
      <c r="Q474" s="4">
        <v>1200</v>
      </c>
      <c r="R474" s="11"/>
      <c r="S474" s="5">
        <v>0</v>
      </c>
      <c r="T474" s="6">
        <v>560</v>
      </c>
      <c r="U474" s="5">
        <v>0</v>
      </c>
      <c r="V474" s="14">
        <v>672000</v>
      </c>
      <c r="W474" s="4">
        <v>67200</v>
      </c>
      <c r="X474" s="3" t="s">
        <v>115</v>
      </c>
      <c r="Y474" s="3" t="s">
        <v>745</v>
      </c>
      <c r="Z474" s="3" t="s">
        <v>74</v>
      </c>
      <c r="AA474" s="3" t="s">
        <v>215</v>
      </c>
      <c r="AB474" s="3" t="s">
        <v>216</v>
      </c>
      <c r="AC474" s="3" t="s">
        <v>248</v>
      </c>
      <c r="AD474" s="3"/>
      <c r="AE474" s="3" t="s">
        <v>1611</v>
      </c>
      <c r="AF474" s="3" t="s">
        <v>353</v>
      </c>
      <c r="AG474" s="3" t="s">
        <v>1608</v>
      </c>
      <c r="AH474" s="3" t="s">
        <v>80</v>
      </c>
      <c r="AI474" s="2" t="s">
        <v>752</v>
      </c>
      <c r="AJ474" s="3" t="s">
        <v>753</v>
      </c>
      <c r="AK474" s="3"/>
      <c r="AL474" s="3"/>
      <c r="AM474" s="4"/>
      <c r="AN474" s="6">
        <v>0.4</v>
      </c>
      <c r="AO474" s="17">
        <f t="shared" si="63"/>
        <v>0.4426457569242444</v>
      </c>
      <c r="AP474" s="6"/>
      <c r="AQ474" s="3" t="s">
        <v>123</v>
      </c>
      <c r="AU474" s="21">
        <f t="shared" si="59"/>
        <v>480</v>
      </c>
      <c r="AV474" s="21">
        <f t="shared" si="60"/>
        <v>531.17490830909333</v>
      </c>
      <c r="AX474" s="24">
        <f t="shared" si="61"/>
        <v>607257.59999999998</v>
      </c>
      <c r="AY474" s="24">
        <f t="shared" si="62"/>
        <v>672000.00000000012</v>
      </c>
    </row>
    <row r="475" spans="1:51" x14ac:dyDescent="0.6">
      <c r="A475" s="2" t="s">
        <v>1605</v>
      </c>
      <c r="B475" s="2" t="s">
        <v>239</v>
      </c>
      <c r="C475" s="3"/>
      <c r="D475" s="3"/>
      <c r="E475" s="3" t="s">
        <v>750</v>
      </c>
      <c r="F475" s="3" t="s">
        <v>1606</v>
      </c>
      <c r="G475" s="2" t="s">
        <v>741</v>
      </c>
      <c r="H475" s="3" t="s">
        <v>742</v>
      </c>
      <c r="I475" s="3" t="s">
        <v>50</v>
      </c>
      <c r="J475" s="3" t="s">
        <v>161</v>
      </c>
      <c r="K475" s="2" t="s">
        <v>347</v>
      </c>
      <c r="L475" s="2" t="s">
        <v>461</v>
      </c>
      <c r="M475" s="2" t="s">
        <v>1612</v>
      </c>
      <c r="N475" s="3" t="s">
        <v>1613</v>
      </c>
      <c r="O475" s="3"/>
      <c r="P475" s="3" t="s">
        <v>1614</v>
      </c>
      <c r="Q475" s="4">
        <v>6000</v>
      </c>
      <c r="R475" s="11"/>
      <c r="S475" s="5">
        <v>0</v>
      </c>
      <c r="T475" s="6">
        <v>76</v>
      </c>
      <c r="U475" s="5">
        <v>0</v>
      </c>
      <c r="V475" s="14">
        <v>456000</v>
      </c>
      <c r="W475" s="4">
        <v>45600</v>
      </c>
      <c r="X475" s="3" t="s">
        <v>115</v>
      </c>
      <c r="Y475" s="3" t="s">
        <v>745</v>
      </c>
      <c r="Z475" s="3" t="s">
        <v>88</v>
      </c>
      <c r="AA475" s="3" t="s">
        <v>117</v>
      </c>
      <c r="AB475" s="3" t="s">
        <v>1088</v>
      </c>
      <c r="AC475" s="3" t="s">
        <v>248</v>
      </c>
      <c r="AD475" s="3"/>
      <c r="AE475" s="3" t="s">
        <v>751</v>
      </c>
      <c r="AF475" s="3" t="s">
        <v>353</v>
      </c>
      <c r="AG475" s="3" t="s">
        <v>1608</v>
      </c>
      <c r="AH475" s="3" t="s">
        <v>80</v>
      </c>
      <c r="AI475" s="2" t="s">
        <v>752</v>
      </c>
      <c r="AJ475" s="3" t="s">
        <v>753</v>
      </c>
      <c r="AK475" s="3"/>
      <c r="AL475" s="3"/>
      <c r="AM475" s="4"/>
      <c r="AN475" s="6">
        <v>5.1400000000000001E-2</v>
      </c>
      <c r="AO475" s="17">
        <f t="shared" si="63"/>
        <v>6.0073352725433168E-2</v>
      </c>
      <c r="AP475" s="6"/>
      <c r="AQ475" s="3" t="s">
        <v>123</v>
      </c>
      <c r="AU475" s="21">
        <f t="shared" si="59"/>
        <v>308.40000000000003</v>
      </c>
      <c r="AV475" s="21">
        <f t="shared" si="60"/>
        <v>360.44011635259903</v>
      </c>
      <c r="AX475" s="24">
        <f t="shared" si="61"/>
        <v>390163.00800000003</v>
      </c>
      <c r="AY475" s="24">
        <f t="shared" si="62"/>
        <v>456000.00000000006</v>
      </c>
    </row>
    <row r="476" spans="1:51" x14ac:dyDescent="0.6">
      <c r="A476" s="2" t="s">
        <v>1605</v>
      </c>
      <c r="B476" s="2" t="s">
        <v>239</v>
      </c>
      <c r="C476" s="3"/>
      <c r="D476" s="3"/>
      <c r="E476" s="3" t="s">
        <v>750</v>
      </c>
      <c r="F476" s="3" t="s">
        <v>1606</v>
      </c>
      <c r="G476" s="2" t="s">
        <v>741</v>
      </c>
      <c r="H476" s="3" t="s">
        <v>742</v>
      </c>
      <c r="I476" s="3" t="s">
        <v>50</v>
      </c>
      <c r="J476" s="3" t="s">
        <v>161</v>
      </c>
      <c r="K476" s="2" t="s">
        <v>347</v>
      </c>
      <c r="L476" s="2" t="s">
        <v>461</v>
      </c>
      <c r="M476" s="2" t="s">
        <v>1615</v>
      </c>
      <c r="N476" s="3" t="s">
        <v>1616</v>
      </c>
      <c r="O476" s="3"/>
      <c r="P476" s="3" t="s">
        <v>1333</v>
      </c>
      <c r="Q476" s="4">
        <v>12000</v>
      </c>
      <c r="R476" s="11"/>
      <c r="S476" s="5">
        <v>0</v>
      </c>
      <c r="T476" s="6">
        <v>76</v>
      </c>
      <c r="U476" s="5">
        <v>0</v>
      </c>
      <c r="V476" s="14">
        <v>912000</v>
      </c>
      <c r="W476" s="4">
        <v>91200</v>
      </c>
      <c r="X476" s="3" t="s">
        <v>115</v>
      </c>
      <c r="Y476" s="3" t="s">
        <v>745</v>
      </c>
      <c r="Z476" s="3" t="s">
        <v>88</v>
      </c>
      <c r="AA476" s="3" t="s">
        <v>117</v>
      </c>
      <c r="AB476" s="3" t="s">
        <v>507</v>
      </c>
      <c r="AC476" s="3" t="s">
        <v>248</v>
      </c>
      <c r="AD476" s="3"/>
      <c r="AE476" s="3" t="s">
        <v>751</v>
      </c>
      <c r="AF476" s="3" t="s">
        <v>353</v>
      </c>
      <c r="AG476" s="3" t="s">
        <v>1608</v>
      </c>
      <c r="AH476" s="3" t="s">
        <v>80</v>
      </c>
      <c r="AI476" s="2" t="s">
        <v>752</v>
      </c>
      <c r="AJ476" s="3" t="s">
        <v>753</v>
      </c>
      <c r="AK476" s="3"/>
      <c r="AL476" s="3"/>
      <c r="AM476" s="4"/>
      <c r="AN476" s="6">
        <v>0.05</v>
      </c>
      <c r="AO476" s="17">
        <f t="shared" si="63"/>
        <v>6.0073352725433168E-2</v>
      </c>
      <c r="AP476" s="6"/>
      <c r="AQ476" s="3" t="s">
        <v>123</v>
      </c>
      <c r="AU476" s="21">
        <f t="shared" si="59"/>
        <v>600</v>
      </c>
      <c r="AV476" s="21">
        <f t="shared" si="60"/>
        <v>720.88023270519807</v>
      </c>
      <c r="AX476" s="24">
        <f t="shared" si="61"/>
        <v>759071.99999999988</v>
      </c>
      <c r="AY476" s="24">
        <f t="shared" si="62"/>
        <v>912000.00000000012</v>
      </c>
    </row>
    <row r="477" spans="1:51" x14ac:dyDescent="0.6">
      <c r="A477" s="2" t="s">
        <v>1605</v>
      </c>
      <c r="B477" s="2" t="s">
        <v>239</v>
      </c>
      <c r="C477" s="3"/>
      <c r="D477" s="3"/>
      <c r="E477" s="3" t="s">
        <v>750</v>
      </c>
      <c r="F477" s="3" t="s">
        <v>1606</v>
      </c>
      <c r="G477" s="2" t="s">
        <v>741</v>
      </c>
      <c r="H477" s="3" t="s">
        <v>742</v>
      </c>
      <c r="I477" s="3" t="s">
        <v>50</v>
      </c>
      <c r="J477" s="3" t="s">
        <v>161</v>
      </c>
      <c r="K477" s="2" t="s">
        <v>347</v>
      </c>
      <c r="L477" s="2" t="s">
        <v>461</v>
      </c>
      <c r="M477" s="2" t="s">
        <v>1286</v>
      </c>
      <c r="N477" s="3" t="s">
        <v>1287</v>
      </c>
      <c r="O477" s="3"/>
      <c r="P477" s="3" t="s">
        <v>745</v>
      </c>
      <c r="Q477" s="4">
        <v>153000</v>
      </c>
      <c r="R477" s="11"/>
      <c r="S477" s="5">
        <v>0</v>
      </c>
      <c r="T477" s="6">
        <v>35</v>
      </c>
      <c r="U477" s="5">
        <v>0</v>
      </c>
      <c r="V477" s="14">
        <v>5355000</v>
      </c>
      <c r="W477" s="4">
        <v>535500</v>
      </c>
      <c r="X477" s="3" t="s">
        <v>115</v>
      </c>
      <c r="Y477" s="3" t="s">
        <v>745</v>
      </c>
      <c r="Z477" s="3" t="s">
        <v>88</v>
      </c>
      <c r="AA477" s="3" t="s">
        <v>89</v>
      </c>
      <c r="AB477" s="3" t="s">
        <v>90</v>
      </c>
      <c r="AC477" s="3" t="s">
        <v>248</v>
      </c>
      <c r="AD477" s="3"/>
      <c r="AE477" s="3" t="s">
        <v>1288</v>
      </c>
      <c r="AF477" s="3" t="s">
        <v>353</v>
      </c>
      <c r="AG477" s="3" t="s">
        <v>1608</v>
      </c>
      <c r="AH477" s="3" t="s">
        <v>80</v>
      </c>
      <c r="AI477" s="2" t="s">
        <v>752</v>
      </c>
      <c r="AJ477" s="3" t="s">
        <v>753</v>
      </c>
      <c r="AK477" s="3"/>
      <c r="AL477" s="3"/>
      <c r="AM477" s="4"/>
      <c r="AN477" s="6">
        <v>0.02</v>
      </c>
      <c r="AO477" s="17">
        <f t="shared" si="63"/>
        <v>2.7665359807765275E-2</v>
      </c>
      <c r="AP477" s="6"/>
      <c r="AQ477" s="3" t="s">
        <v>83</v>
      </c>
      <c r="AU477" s="21">
        <f t="shared" si="59"/>
        <v>3060</v>
      </c>
      <c r="AV477" s="21">
        <f t="shared" si="60"/>
        <v>4232.8000505880873</v>
      </c>
      <c r="AX477" s="24">
        <f t="shared" si="61"/>
        <v>3871267.1999999997</v>
      </c>
      <c r="AY477" s="24">
        <f t="shared" si="62"/>
        <v>5355000.0000000009</v>
      </c>
    </row>
    <row r="478" spans="1:51" x14ac:dyDescent="0.6">
      <c r="A478" s="2" t="s">
        <v>1605</v>
      </c>
      <c r="B478" s="2" t="s">
        <v>239</v>
      </c>
      <c r="C478" s="3"/>
      <c r="D478" s="3"/>
      <c r="E478" s="3" t="s">
        <v>750</v>
      </c>
      <c r="F478" s="3" t="s">
        <v>1606</v>
      </c>
      <c r="G478" s="2" t="s">
        <v>741</v>
      </c>
      <c r="H478" s="3" t="s">
        <v>742</v>
      </c>
      <c r="I478" s="3" t="s">
        <v>50</v>
      </c>
      <c r="J478" s="3" t="s">
        <v>161</v>
      </c>
      <c r="K478" s="2" t="s">
        <v>347</v>
      </c>
      <c r="L478" s="2" t="s">
        <v>461</v>
      </c>
      <c r="M478" s="2" t="s">
        <v>1617</v>
      </c>
      <c r="N478" s="3" t="s">
        <v>1618</v>
      </c>
      <c r="O478" s="3"/>
      <c r="P478" s="3" t="s">
        <v>745</v>
      </c>
      <c r="Q478" s="4">
        <v>3000</v>
      </c>
      <c r="R478" s="11"/>
      <c r="S478" s="5">
        <v>0</v>
      </c>
      <c r="T478" s="6">
        <v>35</v>
      </c>
      <c r="U478" s="5">
        <v>0</v>
      </c>
      <c r="V478" s="14">
        <v>105000</v>
      </c>
      <c r="W478" s="4">
        <v>10500</v>
      </c>
      <c r="X478" s="3" t="s">
        <v>115</v>
      </c>
      <c r="Y478" s="3" t="s">
        <v>745</v>
      </c>
      <c r="Z478" s="3" t="s">
        <v>88</v>
      </c>
      <c r="AA478" s="3" t="s">
        <v>89</v>
      </c>
      <c r="AB478" s="3" t="s">
        <v>272</v>
      </c>
      <c r="AC478" s="3" t="s">
        <v>248</v>
      </c>
      <c r="AD478" s="3"/>
      <c r="AE478" s="3" t="s">
        <v>1611</v>
      </c>
      <c r="AF478" s="3" t="s">
        <v>353</v>
      </c>
      <c r="AG478" s="3" t="s">
        <v>1608</v>
      </c>
      <c r="AH478" s="3" t="s">
        <v>80</v>
      </c>
      <c r="AI478" s="2" t="s">
        <v>752</v>
      </c>
      <c r="AJ478" s="3" t="s">
        <v>753</v>
      </c>
      <c r="AK478" s="3"/>
      <c r="AL478" s="3"/>
      <c r="AM478" s="4"/>
      <c r="AN478" s="6">
        <v>0.02</v>
      </c>
      <c r="AO478" s="17">
        <f t="shared" si="63"/>
        <v>2.7665359807765275E-2</v>
      </c>
      <c r="AP478" s="6"/>
      <c r="AQ478" s="3" t="s">
        <v>83</v>
      </c>
      <c r="AU478" s="21">
        <f t="shared" si="59"/>
        <v>60</v>
      </c>
      <c r="AV478" s="21">
        <f t="shared" si="60"/>
        <v>82.996079423295825</v>
      </c>
      <c r="AX478" s="24">
        <f t="shared" si="61"/>
        <v>75907.199999999997</v>
      </c>
      <c r="AY478" s="24">
        <f t="shared" si="62"/>
        <v>105000</v>
      </c>
    </row>
    <row r="479" spans="1:51" x14ac:dyDescent="0.6">
      <c r="A479" s="2" t="s">
        <v>1605</v>
      </c>
      <c r="B479" s="2" t="s">
        <v>239</v>
      </c>
      <c r="C479" s="3"/>
      <c r="D479" s="3"/>
      <c r="E479" s="3" t="s">
        <v>750</v>
      </c>
      <c r="F479" s="3" t="s">
        <v>1606</v>
      </c>
      <c r="G479" s="2" t="s">
        <v>741</v>
      </c>
      <c r="H479" s="3" t="s">
        <v>742</v>
      </c>
      <c r="I479" s="3" t="s">
        <v>50</v>
      </c>
      <c r="J479" s="3" t="s">
        <v>161</v>
      </c>
      <c r="K479" s="2" t="s">
        <v>347</v>
      </c>
      <c r="L479" s="2" t="s">
        <v>461</v>
      </c>
      <c r="M479" s="2" t="s">
        <v>1619</v>
      </c>
      <c r="N479" s="3" t="s">
        <v>1620</v>
      </c>
      <c r="O479" s="3"/>
      <c r="P479" s="3" t="s">
        <v>1327</v>
      </c>
      <c r="Q479" s="4">
        <v>8000</v>
      </c>
      <c r="R479" s="11"/>
      <c r="S479" s="5">
        <v>0</v>
      </c>
      <c r="T479" s="6">
        <v>174</v>
      </c>
      <c r="U479" s="5">
        <v>0</v>
      </c>
      <c r="V479" s="14">
        <v>1392000</v>
      </c>
      <c r="W479" s="4">
        <v>139200</v>
      </c>
      <c r="X479" s="3" t="s">
        <v>115</v>
      </c>
      <c r="Y479" s="3" t="s">
        <v>745</v>
      </c>
      <c r="Z479" s="3" t="s">
        <v>88</v>
      </c>
      <c r="AA479" s="3" t="s">
        <v>117</v>
      </c>
      <c r="AB479" s="3" t="s">
        <v>259</v>
      </c>
      <c r="AC479" s="3" t="s">
        <v>248</v>
      </c>
      <c r="AD479" s="3"/>
      <c r="AE479" s="3" t="s">
        <v>1611</v>
      </c>
      <c r="AF479" s="3" t="s">
        <v>353</v>
      </c>
      <c r="AG479" s="3" t="s">
        <v>1608</v>
      </c>
      <c r="AH479" s="3" t="s">
        <v>80</v>
      </c>
      <c r="AI479" s="2" t="s">
        <v>752</v>
      </c>
      <c r="AJ479" s="3" t="s">
        <v>753</v>
      </c>
      <c r="AK479" s="3"/>
      <c r="AL479" s="3"/>
      <c r="AM479" s="4"/>
      <c r="AN479" s="6">
        <v>0.12282</v>
      </c>
      <c r="AO479" s="17">
        <f t="shared" si="63"/>
        <v>0.13753636018717594</v>
      </c>
      <c r="AP479" s="6"/>
      <c r="AQ479" s="3" t="s">
        <v>123</v>
      </c>
      <c r="AU479" s="21">
        <f t="shared" si="59"/>
        <v>982.56</v>
      </c>
      <c r="AV479" s="21">
        <f t="shared" si="60"/>
        <v>1100.2908814974076</v>
      </c>
      <c r="AX479" s="24">
        <f t="shared" si="61"/>
        <v>1243056.3071999999</v>
      </c>
      <c r="AY479" s="24">
        <f t="shared" si="62"/>
        <v>1392000.0000000002</v>
      </c>
    </row>
    <row r="480" spans="1:51" x14ac:dyDescent="0.6">
      <c r="A480" s="2" t="s">
        <v>1605</v>
      </c>
      <c r="B480" s="2" t="s">
        <v>239</v>
      </c>
      <c r="C480" s="3"/>
      <c r="D480" s="3"/>
      <c r="E480" s="3" t="s">
        <v>750</v>
      </c>
      <c r="F480" s="3" t="s">
        <v>1606</v>
      </c>
      <c r="G480" s="2" t="s">
        <v>741</v>
      </c>
      <c r="H480" s="3" t="s">
        <v>742</v>
      </c>
      <c r="I480" s="3" t="s">
        <v>50</v>
      </c>
      <c r="J480" s="3" t="s">
        <v>161</v>
      </c>
      <c r="K480" s="2" t="s">
        <v>347</v>
      </c>
      <c r="L480" s="2" t="s">
        <v>461</v>
      </c>
      <c r="M480" s="2" t="s">
        <v>1621</v>
      </c>
      <c r="N480" s="3" t="s">
        <v>1622</v>
      </c>
      <c r="O480" s="3"/>
      <c r="P480" s="3" t="s">
        <v>1333</v>
      </c>
      <c r="Q480" s="4">
        <v>5000</v>
      </c>
      <c r="R480" s="11"/>
      <c r="S480" s="5">
        <v>0</v>
      </c>
      <c r="T480" s="6">
        <v>76</v>
      </c>
      <c r="U480" s="5">
        <v>0</v>
      </c>
      <c r="V480" s="14">
        <v>380000</v>
      </c>
      <c r="W480" s="4">
        <v>38000</v>
      </c>
      <c r="X480" s="3" t="s">
        <v>115</v>
      </c>
      <c r="Y480" s="3" t="s">
        <v>745</v>
      </c>
      <c r="Z480" s="3" t="s">
        <v>88</v>
      </c>
      <c r="AA480" s="3" t="s">
        <v>117</v>
      </c>
      <c r="AB480" s="3" t="s">
        <v>143</v>
      </c>
      <c r="AC480" s="3" t="s">
        <v>248</v>
      </c>
      <c r="AD480" s="3"/>
      <c r="AE480" s="3" t="s">
        <v>751</v>
      </c>
      <c r="AF480" s="3" t="s">
        <v>353</v>
      </c>
      <c r="AG480" s="3" t="s">
        <v>1608</v>
      </c>
      <c r="AH480" s="3" t="s">
        <v>80</v>
      </c>
      <c r="AI480" s="2" t="s">
        <v>752</v>
      </c>
      <c r="AJ480" s="3" t="s">
        <v>753</v>
      </c>
      <c r="AK480" s="3"/>
      <c r="AL480" s="3"/>
      <c r="AM480" s="4"/>
      <c r="AN480" s="6">
        <v>5.0930000000000003E-2</v>
      </c>
      <c r="AO480" s="17">
        <f t="shared" si="63"/>
        <v>6.0073352725433168E-2</v>
      </c>
      <c r="AP480" s="6"/>
      <c r="AQ480" s="3" t="s">
        <v>123</v>
      </c>
      <c r="AU480" s="21">
        <f t="shared" si="59"/>
        <v>254.65</v>
      </c>
      <c r="AV480" s="21">
        <f t="shared" si="60"/>
        <v>300.36676362716582</v>
      </c>
      <c r="AX480" s="24">
        <f t="shared" si="61"/>
        <v>322162.80799999996</v>
      </c>
      <c r="AY480" s="24">
        <f t="shared" si="62"/>
        <v>380000</v>
      </c>
    </row>
    <row r="481" spans="1:51" x14ac:dyDescent="0.6">
      <c r="A481" s="2" t="s">
        <v>1605</v>
      </c>
      <c r="B481" s="2" t="s">
        <v>239</v>
      </c>
      <c r="C481" s="3"/>
      <c r="D481" s="3"/>
      <c r="E481" s="3" t="s">
        <v>765</v>
      </c>
      <c r="F481" s="3" t="s">
        <v>1606</v>
      </c>
      <c r="G481" s="2" t="s">
        <v>741</v>
      </c>
      <c r="H481" s="3" t="s">
        <v>742</v>
      </c>
      <c r="I481" s="3" t="s">
        <v>50</v>
      </c>
      <c r="J481" s="3" t="s">
        <v>161</v>
      </c>
      <c r="K481" s="2" t="s">
        <v>347</v>
      </c>
      <c r="L481" s="2" t="s">
        <v>461</v>
      </c>
      <c r="M481" s="2" t="s">
        <v>1621</v>
      </c>
      <c r="N481" s="3" t="s">
        <v>1622</v>
      </c>
      <c r="O481" s="3"/>
      <c r="P481" s="3" t="s">
        <v>1333</v>
      </c>
      <c r="Q481" s="4">
        <v>2000</v>
      </c>
      <c r="R481" s="11"/>
      <c r="S481" s="5">
        <v>0</v>
      </c>
      <c r="T481" s="6">
        <v>76</v>
      </c>
      <c r="U481" s="5">
        <v>0</v>
      </c>
      <c r="V481" s="14">
        <v>152000</v>
      </c>
      <c r="W481" s="4">
        <v>15200</v>
      </c>
      <c r="X481" s="3" t="s">
        <v>115</v>
      </c>
      <c r="Y481" s="3" t="s">
        <v>745</v>
      </c>
      <c r="Z481" s="3" t="s">
        <v>88</v>
      </c>
      <c r="AA481" s="3" t="s">
        <v>117</v>
      </c>
      <c r="AB481" s="3" t="s">
        <v>143</v>
      </c>
      <c r="AC481" s="3" t="s">
        <v>248</v>
      </c>
      <c r="AD481" s="3"/>
      <c r="AE481" s="3" t="s">
        <v>751</v>
      </c>
      <c r="AF481" s="3" t="s">
        <v>353</v>
      </c>
      <c r="AG481" s="3" t="s">
        <v>1608</v>
      </c>
      <c r="AH481" s="3" t="s">
        <v>80</v>
      </c>
      <c r="AI481" s="2" t="s">
        <v>766</v>
      </c>
      <c r="AJ481" s="3" t="s">
        <v>767</v>
      </c>
      <c r="AK481" s="3"/>
      <c r="AL481" s="3"/>
      <c r="AM481" s="4"/>
      <c r="AN481" s="6">
        <v>5.0930000000000003E-2</v>
      </c>
      <c r="AO481" s="17">
        <f t="shared" si="63"/>
        <v>6.0073352725433168E-2</v>
      </c>
      <c r="AP481" s="6"/>
      <c r="AQ481" s="3" t="s">
        <v>123</v>
      </c>
      <c r="AU481" s="21">
        <f t="shared" si="59"/>
        <v>101.86</v>
      </c>
      <c r="AV481" s="21">
        <f t="shared" si="60"/>
        <v>120.14670545086634</v>
      </c>
      <c r="AX481" s="24">
        <f t="shared" si="61"/>
        <v>128865.12319999999</v>
      </c>
      <c r="AY481" s="24">
        <f t="shared" si="62"/>
        <v>152000</v>
      </c>
    </row>
    <row r="482" spans="1:51" x14ac:dyDescent="0.6">
      <c r="A482" s="2" t="s">
        <v>1605</v>
      </c>
      <c r="B482" s="2" t="s">
        <v>239</v>
      </c>
      <c r="C482" s="3"/>
      <c r="D482" s="3"/>
      <c r="E482" s="3" t="s">
        <v>1623</v>
      </c>
      <c r="F482" s="3" t="s">
        <v>1606</v>
      </c>
      <c r="G482" s="2" t="s">
        <v>741</v>
      </c>
      <c r="H482" s="3" t="s">
        <v>742</v>
      </c>
      <c r="I482" s="3" t="s">
        <v>50</v>
      </c>
      <c r="J482" s="3" t="s">
        <v>161</v>
      </c>
      <c r="K482" s="2" t="s">
        <v>347</v>
      </c>
      <c r="L482" s="2" t="s">
        <v>461</v>
      </c>
      <c r="M482" s="2" t="s">
        <v>1624</v>
      </c>
      <c r="N482" s="3" t="s">
        <v>1625</v>
      </c>
      <c r="O482" s="3"/>
      <c r="P482" s="3" t="s">
        <v>1626</v>
      </c>
      <c r="Q482" s="4">
        <v>80000</v>
      </c>
      <c r="R482" s="11"/>
      <c r="S482" s="5">
        <v>0</v>
      </c>
      <c r="T482" s="6">
        <v>76</v>
      </c>
      <c r="U482" s="5">
        <v>0</v>
      </c>
      <c r="V482" s="14">
        <v>6080000</v>
      </c>
      <c r="W482" s="4">
        <v>608000</v>
      </c>
      <c r="X482" s="3" t="s">
        <v>115</v>
      </c>
      <c r="Y482" s="3" t="s">
        <v>745</v>
      </c>
      <c r="Z482" s="3" t="s">
        <v>88</v>
      </c>
      <c r="AA482" s="3" t="s">
        <v>117</v>
      </c>
      <c r="AB482" s="3" t="s">
        <v>143</v>
      </c>
      <c r="AC482" s="3" t="s">
        <v>248</v>
      </c>
      <c r="AD482" s="3"/>
      <c r="AE482" s="3" t="s">
        <v>537</v>
      </c>
      <c r="AF482" s="3" t="s">
        <v>353</v>
      </c>
      <c r="AG482" s="3" t="s">
        <v>1608</v>
      </c>
      <c r="AH482" s="3" t="s">
        <v>80</v>
      </c>
      <c r="AI482" s="2" t="s">
        <v>1627</v>
      </c>
      <c r="AJ482" s="3" t="s">
        <v>1628</v>
      </c>
      <c r="AK482" s="3"/>
      <c r="AL482" s="3"/>
      <c r="AM482" s="4"/>
      <c r="AN482" s="6">
        <v>6.5000000000000002E-2</v>
      </c>
      <c r="AO482" s="17">
        <f t="shared" si="63"/>
        <v>6.0073352725433168E-2</v>
      </c>
      <c r="AP482" s="6"/>
      <c r="AQ482" s="3" t="s">
        <v>123</v>
      </c>
      <c r="AU482" s="21">
        <f t="shared" si="59"/>
        <v>5200</v>
      </c>
      <c r="AV482" s="21">
        <f t="shared" si="60"/>
        <v>4805.8682180346532</v>
      </c>
      <c r="AX482" s="24">
        <f t="shared" si="61"/>
        <v>6578623.9999999991</v>
      </c>
      <c r="AY482" s="24">
        <f t="shared" si="62"/>
        <v>6080000</v>
      </c>
    </row>
    <row r="483" spans="1:51" x14ac:dyDescent="0.6">
      <c r="A483" s="2" t="s">
        <v>1605</v>
      </c>
      <c r="B483" s="2" t="s">
        <v>239</v>
      </c>
      <c r="C483" s="3"/>
      <c r="D483" s="3"/>
      <c r="E483" s="3" t="s">
        <v>754</v>
      </c>
      <c r="F483" s="3" t="s">
        <v>1606</v>
      </c>
      <c r="G483" s="2" t="s">
        <v>741</v>
      </c>
      <c r="H483" s="3" t="s">
        <v>742</v>
      </c>
      <c r="I483" s="3" t="s">
        <v>50</v>
      </c>
      <c r="J483" s="3" t="s">
        <v>161</v>
      </c>
      <c r="K483" s="2" t="s">
        <v>347</v>
      </c>
      <c r="L483" s="2" t="s">
        <v>461</v>
      </c>
      <c r="M483" s="2" t="s">
        <v>1629</v>
      </c>
      <c r="N483" s="3" t="s">
        <v>1630</v>
      </c>
      <c r="O483" s="3"/>
      <c r="P483" s="3" t="s">
        <v>745</v>
      </c>
      <c r="Q483" s="4">
        <v>9000</v>
      </c>
      <c r="R483" s="11"/>
      <c r="S483" s="5">
        <v>0</v>
      </c>
      <c r="T483" s="6">
        <v>77</v>
      </c>
      <c r="U483" s="5">
        <v>0</v>
      </c>
      <c r="V483" s="14">
        <v>693000</v>
      </c>
      <c r="W483" s="4">
        <v>69300</v>
      </c>
      <c r="X483" s="3" t="s">
        <v>115</v>
      </c>
      <c r="Y483" s="3" t="s">
        <v>745</v>
      </c>
      <c r="Z483" s="3" t="s">
        <v>88</v>
      </c>
      <c r="AA483" s="3" t="s">
        <v>117</v>
      </c>
      <c r="AB483" s="3" t="s">
        <v>507</v>
      </c>
      <c r="AC483" s="3" t="s">
        <v>248</v>
      </c>
      <c r="AD483" s="3"/>
      <c r="AE483" s="3" t="s">
        <v>751</v>
      </c>
      <c r="AF483" s="3" t="s">
        <v>353</v>
      </c>
      <c r="AG483" s="3" t="s">
        <v>1608</v>
      </c>
      <c r="AH483" s="3" t="s">
        <v>80</v>
      </c>
      <c r="AI483" s="2" t="s">
        <v>757</v>
      </c>
      <c r="AJ483" s="3" t="s">
        <v>758</v>
      </c>
      <c r="AK483" s="3"/>
      <c r="AL483" s="3"/>
      <c r="AM483" s="4"/>
      <c r="AN483" s="6">
        <v>4.1070000000000002E-2</v>
      </c>
      <c r="AO483" s="17">
        <f t="shared" si="63"/>
        <v>6.0863791577083604E-2</v>
      </c>
      <c r="AP483" s="6"/>
      <c r="AQ483" s="3" t="s">
        <v>123</v>
      </c>
      <c r="AU483" s="21">
        <f t="shared" si="59"/>
        <v>369.63</v>
      </c>
      <c r="AV483" s="21">
        <f t="shared" si="60"/>
        <v>547.77412419375241</v>
      </c>
      <c r="AX483" s="24">
        <f t="shared" si="61"/>
        <v>467626.30559999996</v>
      </c>
      <c r="AY483" s="24">
        <f t="shared" si="62"/>
        <v>693000</v>
      </c>
    </row>
    <row r="484" spans="1:51" x14ac:dyDescent="0.6">
      <c r="A484" s="2" t="s">
        <v>1605</v>
      </c>
      <c r="B484" s="2" t="s">
        <v>239</v>
      </c>
      <c r="C484" s="3"/>
      <c r="D484" s="3"/>
      <c r="E484" s="3" t="s">
        <v>750</v>
      </c>
      <c r="F484" s="3" t="s">
        <v>1606</v>
      </c>
      <c r="G484" s="2" t="s">
        <v>741</v>
      </c>
      <c r="H484" s="3" t="s">
        <v>742</v>
      </c>
      <c r="I484" s="3" t="s">
        <v>50</v>
      </c>
      <c r="J484" s="3" t="s">
        <v>161</v>
      </c>
      <c r="K484" s="2" t="s">
        <v>347</v>
      </c>
      <c r="L484" s="2" t="s">
        <v>461</v>
      </c>
      <c r="M484" s="2" t="s">
        <v>1441</v>
      </c>
      <c r="N484" s="3" t="s">
        <v>1442</v>
      </c>
      <c r="O484" s="3"/>
      <c r="P484" s="3" t="s">
        <v>1327</v>
      </c>
      <c r="Q484" s="4">
        <v>81000</v>
      </c>
      <c r="R484" s="11"/>
      <c r="S484" s="5">
        <v>0</v>
      </c>
      <c r="T484" s="6">
        <v>76</v>
      </c>
      <c r="U484" s="5">
        <v>0</v>
      </c>
      <c r="V484" s="14">
        <v>6156000</v>
      </c>
      <c r="W484" s="4">
        <v>615600</v>
      </c>
      <c r="X484" s="3" t="s">
        <v>115</v>
      </c>
      <c r="Y484" s="3" t="s">
        <v>745</v>
      </c>
      <c r="Z484" s="3" t="s">
        <v>88</v>
      </c>
      <c r="AA484" s="3" t="s">
        <v>117</v>
      </c>
      <c r="AB484" s="3" t="s">
        <v>507</v>
      </c>
      <c r="AC484" s="3" t="s">
        <v>248</v>
      </c>
      <c r="AD484" s="3"/>
      <c r="AE484" s="3" t="s">
        <v>1611</v>
      </c>
      <c r="AF484" s="3" t="s">
        <v>353</v>
      </c>
      <c r="AG484" s="3" t="s">
        <v>1608</v>
      </c>
      <c r="AH484" s="3" t="s">
        <v>80</v>
      </c>
      <c r="AI484" s="2" t="s">
        <v>752</v>
      </c>
      <c r="AJ484" s="3" t="s">
        <v>753</v>
      </c>
      <c r="AK484" s="3"/>
      <c r="AL484" s="3"/>
      <c r="AM484" s="4"/>
      <c r="AN484" s="6">
        <v>5.1330000000000001E-2</v>
      </c>
      <c r="AO484" s="17">
        <f t="shared" si="63"/>
        <v>6.0073352725433168E-2</v>
      </c>
      <c r="AP484" s="6"/>
      <c r="AQ484" s="3" t="s">
        <v>123</v>
      </c>
      <c r="AU484" s="21">
        <f t="shared" si="59"/>
        <v>4157.7300000000005</v>
      </c>
      <c r="AV484" s="21">
        <f t="shared" si="60"/>
        <v>4865.9415707600865</v>
      </c>
      <c r="AX484" s="24">
        <f t="shared" si="61"/>
        <v>5260027.3776000002</v>
      </c>
      <c r="AY484" s="24">
        <f t="shared" si="62"/>
        <v>6156000</v>
      </c>
    </row>
    <row r="485" spans="1:51" x14ac:dyDescent="0.6">
      <c r="A485" s="2" t="s">
        <v>1605</v>
      </c>
      <c r="B485" s="2" t="s">
        <v>239</v>
      </c>
      <c r="C485" s="3"/>
      <c r="D485" s="3"/>
      <c r="E485" s="3" t="s">
        <v>1413</v>
      </c>
      <c r="F485" s="3" t="s">
        <v>1606</v>
      </c>
      <c r="G485" s="2" t="s">
        <v>741</v>
      </c>
      <c r="H485" s="3" t="s">
        <v>742</v>
      </c>
      <c r="I485" s="3" t="s">
        <v>50</v>
      </c>
      <c r="J485" s="3" t="s">
        <v>161</v>
      </c>
      <c r="K485" s="2" t="s">
        <v>347</v>
      </c>
      <c r="L485" s="2" t="s">
        <v>461</v>
      </c>
      <c r="M485" s="2" t="s">
        <v>1631</v>
      </c>
      <c r="N485" s="3" t="s">
        <v>1632</v>
      </c>
      <c r="O485" s="3"/>
      <c r="P485" s="3" t="s">
        <v>1134</v>
      </c>
      <c r="Q485" s="4">
        <v>84000</v>
      </c>
      <c r="R485" s="11"/>
      <c r="S485" s="5">
        <v>0</v>
      </c>
      <c r="T485" s="6">
        <v>70</v>
      </c>
      <c r="U485" s="5">
        <v>0</v>
      </c>
      <c r="V485" s="14">
        <v>5880000</v>
      </c>
      <c r="W485" s="4">
        <v>588000</v>
      </c>
      <c r="X485" s="3" t="s">
        <v>115</v>
      </c>
      <c r="Y485" s="3" t="s">
        <v>745</v>
      </c>
      <c r="Z485" s="3" t="s">
        <v>88</v>
      </c>
      <c r="AA485" s="3" t="s">
        <v>117</v>
      </c>
      <c r="AB485" s="3" t="s">
        <v>507</v>
      </c>
      <c r="AC485" s="3" t="s">
        <v>248</v>
      </c>
      <c r="AD485" s="3"/>
      <c r="AE485" s="3" t="s">
        <v>1135</v>
      </c>
      <c r="AF485" s="3" t="s">
        <v>353</v>
      </c>
      <c r="AG485" s="3" t="s">
        <v>1608</v>
      </c>
      <c r="AH485" s="3" t="s">
        <v>80</v>
      </c>
      <c r="AI485" s="2" t="s">
        <v>1416</v>
      </c>
      <c r="AJ485" s="3" t="s">
        <v>1417</v>
      </c>
      <c r="AK485" s="3"/>
      <c r="AL485" s="3"/>
      <c r="AM485" s="4"/>
      <c r="AN485" s="6">
        <v>0.05</v>
      </c>
      <c r="AO485" s="17">
        <f t="shared" si="63"/>
        <v>5.5330719615530551E-2</v>
      </c>
      <c r="AP485" s="6"/>
      <c r="AQ485" s="3" t="s">
        <v>123</v>
      </c>
      <c r="AU485" s="21">
        <f t="shared" si="59"/>
        <v>4200</v>
      </c>
      <c r="AV485" s="21">
        <f t="shared" si="60"/>
        <v>4647.7804477045665</v>
      </c>
      <c r="AX485" s="24">
        <f t="shared" si="61"/>
        <v>5313504</v>
      </c>
      <c r="AY485" s="24">
        <f t="shared" si="62"/>
        <v>5880000.0000000009</v>
      </c>
    </row>
    <row r="486" spans="1:51" x14ac:dyDescent="0.6">
      <c r="A486" s="2" t="s">
        <v>1605</v>
      </c>
      <c r="B486" s="2" t="s">
        <v>239</v>
      </c>
      <c r="C486" s="3"/>
      <c r="D486" s="3"/>
      <c r="E486" s="3" t="s">
        <v>1413</v>
      </c>
      <c r="F486" s="3" t="s">
        <v>1606</v>
      </c>
      <c r="G486" s="2" t="s">
        <v>741</v>
      </c>
      <c r="H486" s="3" t="s">
        <v>742</v>
      </c>
      <c r="I486" s="3" t="s">
        <v>50</v>
      </c>
      <c r="J486" s="3" t="s">
        <v>161</v>
      </c>
      <c r="K486" s="2" t="s">
        <v>347</v>
      </c>
      <c r="L486" s="2" t="s">
        <v>461</v>
      </c>
      <c r="M486" s="2" t="s">
        <v>1414</v>
      </c>
      <c r="N486" s="3" t="s">
        <v>1415</v>
      </c>
      <c r="O486" s="3"/>
      <c r="P486" s="3" t="s">
        <v>1134</v>
      </c>
      <c r="Q486" s="4">
        <v>138000</v>
      </c>
      <c r="R486" s="11"/>
      <c r="S486" s="5">
        <v>0</v>
      </c>
      <c r="T486" s="6">
        <v>70</v>
      </c>
      <c r="U486" s="5">
        <v>0</v>
      </c>
      <c r="V486" s="14">
        <v>9660000</v>
      </c>
      <c r="W486" s="4">
        <v>966000</v>
      </c>
      <c r="X486" s="3" t="s">
        <v>115</v>
      </c>
      <c r="Y486" s="3" t="s">
        <v>745</v>
      </c>
      <c r="Z486" s="3" t="s">
        <v>88</v>
      </c>
      <c r="AA486" s="3" t="s">
        <v>117</v>
      </c>
      <c r="AB486" s="3" t="s">
        <v>507</v>
      </c>
      <c r="AC486" s="3" t="s">
        <v>248</v>
      </c>
      <c r="AD486" s="3"/>
      <c r="AE486" s="3" t="s">
        <v>1135</v>
      </c>
      <c r="AF486" s="3" t="s">
        <v>353</v>
      </c>
      <c r="AG486" s="3" t="s">
        <v>1608</v>
      </c>
      <c r="AH486" s="3" t="s">
        <v>80</v>
      </c>
      <c r="AI486" s="2" t="s">
        <v>1416</v>
      </c>
      <c r="AJ486" s="3" t="s">
        <v>1417</v>
      </c>
      <c r="AK486" s="3"/>
      <c r="AL486" s="3"/>
      <c r="AM486" s="4"/>
      <c r="AN486" s="6">
        <v>0.05</v>
      </c>
      <c r="AO486" s="17">
        <f t="shared" si="63"/>
        <v>5.5330719615530551E-2</v>
      </c>
      <c r="AP486" s="6"/>
      <c r="AQ486" s="3" t="s">
        <v>123</v>
      </c>
      <c r="AU486" s="21">
        <f t="shared" si="59"/>
        <v>6900</v>
      </c>
      <c r="AV486" s="21">
        <f t="shared" si="60"/>
        <v>7635.6393069432161</v>
      </c>
      <c r="AX486" s="24">
        <f t="shared" si="61"/>
        <v>8729328</v>
      </c>
      <c r="AY486" s="24">
        <f t="shared" si="62"/>
        <v>9660000</v>
      </c>
    </row>
    <row r="487" spans="1:51" x14ac:dyDescent="0.6">
      <c r="A487" s="2" t="s">
        <v>1605</v>
      </c>
      <c r="B487" s="2" t="s">
        <v>239</v>
      </c>
      <c r="C487" s="3"/>
      <c r="D487" s="3"/>
      <c r="E487" s="3" t="s">
        <v>1633</v>
      </c>
      <c r="F487" s="3" t="s">
        <v>1606</v>
      </c>
      <c r="G487" s="2" t="s">
        <v>741</v>
      </c>
      <c r="H487" s="3" t="s">
        <v>742</v>
      </c>
      <c r="I487" s="3" t="s">
        <v>50</v>
      </c>
      <c r="J487" s="3" t="s">
        <v>161</v>
      </c>
      <c r="K487" s="2" t="s">
        <v>347</v>
      </c>
      <c r="L487" s="2" t="s">
        <v>461</v>
      </c>
      <c r="M487" s="2" t="s">
        <v>1634</v>
      </c>
      <c r="N487" s="3" t="s">
        <v>1635</v>
      </c>
      <c r="O487" s="3"/>
      <c r="P487" s="3" t="s">
        <v>1333</v>
      </c>
      <c r="Q487" s="4">
        <v>12000</v>
      </c>
      <c r="R487" s="11"/>
      <c r="S487" s="5">
        <v>0</v>
      </c>
      <c r="T487" s="6">
        <v>243</v>
      </c>
      <c r="U487" s="5">
        <v>0</v>
      </c>
      <c r="V487" s="14">
        <v>2916000</v>
      </c>
      <c r="W487" s="4">
        <v>291600</v>
      </c>
      <c r="X487" s="3" t="s">
        <v>115</v>
      </c>
      <c r="Y487" s="3" t="s">
        <v>745</v>
      </c>
      <c r="Z487" s="3" t="s">
        <v>88</v>
      </c>
      <c r="AA487" s="3" t="s">
        <v>117</v>
      </c>
      <c r="AB487" s="3" t="s">
        <v>1636</v>
      </c>
      <c r="AC487" s="3" t="s">
        <v>248</v>
      </c>
      <c r="AD487" s="3"/>
      <c r="AE487" s="3" t="s">
        <v>537</v>
      </c>
      <c r="AF487" s="3" t="s">
        <v>353</v>
      </c>
      <c r="AG487" s="3" t="s">
        <v>1608</v>
      </c>
      <c r="AH487" s="3" t="s">
        <v>80</v>
      </c>
      <c r="AI487" s="2" t="s">
        <v>1637</v>
      </c>
      <c r="AJ487" s="3" t="s">
        <v>1638</v>
      </c>
      <c r="AK487" s="3"/>
      <c r="AL487" s="3"/>
      <c r="AM487" s="4"/>
      <c r="AN487" s="6">
        <v>0.17699999999999999</v>
      </c>
      <c r="AO487" s="17">
        <f t="shared" si="63"/>
        <v>0.19207664095105603</v>
      </c>
      <c r="AP487" s="6"/>
      <c r="AQ487" s="3" t="s">
        <v>123</v>
      </c>
      <c r="AU487" s="21">
        <f t="shared" si="59"/>
        <v>2124</v>
      </c>
      <c r="AV487" s="21">
        <f t="shared" si="60"/>
        <v>2304.9196914126724</v>
      </c>
      <c r="AX487" s="24">
        <f t="shared" si="61"/>
        <v>2687114.88</v>
      </c>
      <c r="AY487" s="24">
        <f t="shared" si="62"/>
        <v>2916000</v>
      </c>
    </row>
    <row r="488" spans="1:51" x14ac:dyDescent="0.6">
      <c r="A488" s="2" t="s">
        <v>1605</v>
      </c>
      <c r="B488" s="2" t="s">
        <v>239</v>
      </c>
      <c r="C488" s="3"/>
      <c r="D488" s="3"/>
      <c r="E488" s="3" t="s">
        <v>1639</v>
      </c>
      <c r="F488" s="3" t="s">
        <v>1606</v>
      </c>
      <c r="G488" s="2" t="s">
        <v>741</v>
      </c>
      <c r="H488" s="3" t="s">
        <v>742</v>
      </c>
      <c r="I488" s="3" t="s">
        <v>50</v>
      </c>
      <c r="J488" s="3" t="s">
        <v>161</v>
      </c>
      <c r="K488" s="2" t="s">
        <v>347</v>
      </c>
      <c r="L488" s="2" t="s">
        <v>461</v>
      </c>
      <c r="M488" s="2" t="s">
        <v>743</v>
      </c>
      <c r="N488" s="3" t="s">
        <v>744</v>
      </c>
      <c r="O488" s="3"/>
      <c r="P488" s="3" t="s">
        <v>745</v>
      </c>
      <c r="Q488" s="4">
        <v>27600</v>
      </c>
      <c r="R488" s="11"/>
      <c r="S488" s="5">
        <v>0</v>
      </c>
      <c r="T488" s="6">
        <v>229</v>
      </c>
      <c r="U488" s="5">
        <v>0</v>
      </c>
      <c r="V488" s="14">
        <v>6320400</v>
      </c>
      <c r="W488" s="4">
        <v>632040</v>
      </c>
      <c r="X488" s="3" t="s">
        <v>115</v>
      </c>
      <c r="Y488" s="3" t="s">
        <v>745</v>
      </c>
      <c r="Z488" s="3" t="s">
        <v>88</v>
      </c>
      <c r="AA488" s="3" t="s">
        <v>117</v>
      </c>
      <c r="AB488" s="3" t="s">
        <v>179</v>
      </c>
      <c r="AC488" s="3" t="s">
        <v>248</v>
      </c>
      <c r="AD488" s="3"/>
      <c r="AE488" s="3" t="s">
        <v>1640</v>
      </c>
      <c r="AF488" s="3" t="s">
        <v>353</v>
      </c>
      <c r="AG488" s="3" t="s">
        <v>1608</v>
      </c>
      <c r="AH488" s="3" t="s">
        <v>80</v>
      </c>
      <c r="AI488" s="2" t="s">
        <v>1641</v>
      </c>
      <c r="AJ488" s="3" t="s">
        <v>1642</v>
      </c>
      <c r="AK488" s="3"/>
      <c r="AL488" s="3"/>
      <c r="AM488" s="4"/>
      <c r="AN488" s="6">
        <v>0.17699999999999999</v>
      </c>
      <c r="AO488" s="17">
        <f t="shared" si="63"/>
        <v>0.18101049702794994</v>
      </c>
      <c r="AP488" s="6"/>
      <c r="AQ488" s="3" t="s">
        <v>123</v>
      </c>
      <c r="AU488" s="21">
        <f t="shared" si="59"/>
        <v>4885.2</v>
      </c>
      <c r="AV488" s="21">
        <f t="shared" si="60"/>
        <v>4995.8897179714186</v>
      </c>
      <c r="AX488" s="24">
        <f t="shared" si="61"/>
        <v>6180364.2239999995</v>
      </c>
      <c r="AY488" s="24">
        <f t="shared" si="62"/>
        <v>6320400.0000000009</v>
      </c>
    </row>
    <row r="489" spans="1:51" x14ac:dyDescent="0.6">
      <c r="A489" s="2" t="s">
        <v>1605</v>
      </c>
      <c r="B489" s="2" t="s">
        <v>239</v>
      </c>
      <c r="C489" s="3"/>
      <c r="D489" s="3"/>
      <c r="E489" s="3" t="s">
        <v>750</v>
      </c>
      <c r="F489" s="3" t="s">
        <v>1606</v>
      </c>
      <c r="G489" s="2" t="s">
        <v>741</v>
      </c>
      <c r="H489" s="3" t="s">
        <v>742</v>
      </c>
      <c r="I489" s="3" t="s">
        <v>50</v>
      </c>
      <c r="J489" s="3" t="s">
        <v>161</v>
      </c>
      <c r="K489" s="2" t="s">
        <v>347</v>
      </c>
      <c r="L489" s="2" t="s">
        <v>461</v>
      </c>
      <c r="M489" s="2" t="s">
        <v>1514</v>
      </c>
      <c r="N489" s="3" t="s">
        <v>1515</v>
      </c>
      <c r="O489" s="3"/>
      <c r="P489" s="3" t="s">
        <v>1327</v>
      </c>
      <c r="Q489" s="4">
        <v>2700</v>
      </c>
      <c r="R489" s="11"/>
      <c r="S489" s="5">
        <v>0</v>
      </c>
      <c r="T489" s="6">
        <v>167</v>
      </c>
      <c r="U489" s="5">
        <v>0</v>
      </c>
      <c r="V489" s="14">
        <v>450900</v>
      </c>
      <c r="W489" s="4">
        <v>45090</v>
      </c>
      <c r="X489" s="3" t="s">
        <v>115</v>
      </c>
      <c r="Y489" s="3" t="s">
        <v>745</v>
      </c>
      <c r="Z489" s="3" t="s">
        <v>88</v>
      </c>
      <c r="AA489" s="3" t="s">
        <v>117</v>
      </c>
      <c r="AB489" s="3" t="s">
        <v>1328</v>
      </c>
      <c r="AC489" s="3" t="s">
        <v>248</v>
      </c>
      <c r="AD489" s="3"/>
      <c r="AE489" s="3" t="s">
        <v>1611</v>
      </c>
      <c r="AF489" s="3" t="s">
        <v>353</v>
      </c>
      <c r="AG489" s="3" t="s">
        <v>1608</v>
      </c>
      <c r="AH489" s="3" t="s">
        <v>80</v>
      </c>
      <c r="AI489" s="2" t="s">
        <v>752</v>
      </c>
      <c r="AJ489" s="3" t="s">
        <v>753</v>
      </c>
      <c r="AK489" s="3"/>
      <c r="AL489" s="3"/>
      <c r="AM489" s="4"/>
      <c r="AN489" s="6">
        <v>0.123</v>
      </c>
      <c r="AO489" s="17">
        <f t="shared" si="63"/>
        <v>0.13200328822562288</v>
      </c>
      <c r="AP489" s="6"/>
      <c r="AQ489" s="3" t="s">
        <v>123</v>
      </c>
      <c r="AU489" s="21">
        <f t="shared" si="59"/>
        <v>332.1</v>
      </c>
      <c r="AV489" s="21">
        <f t="shared" si="60"/>
        <v>356.40887820918175</v>
      </c>
      <c r="AX489" s="24">
        <f t="shared" si="61"/>
        <v>420146.35200000001</v>
      </c>
      <c r="AY489" s="24">
        <f t="shared" si="62"/>
        <v>450900</v>
      </c>
    </row>
    <row r="490" spans="1:51" x14ac:dyDescent="0.6">
      <c r="A490" s="2" t="s">
        <v>1605</v>
      </c>
      <c r="B490" s="2" t="s">
        <v>239</v>
      </c>
      <c r="C490" s="3"/>
      <c r="D490" s="3"/>
      <c r="E490" s="3" t="s">
        <v>750</v>
      </c>
      <c r="F490" s="3" t="s">
        <v>1606</v>
      </c>
      <c r="G490" s="2" t="s">
        <v>741</v>
      </c>
      <c r="H490" s="3" t="s">
        <v>742</v>
      </c>
      <c r="I490" s="3" t="s">
        <v>50</v>
      </c>
      <c r="J490" s="3" t="s">
        <v>161</v>
      </c>
      <c r="K490" s="2" t="s">
        <v>347</v>
      </c>
      <c r="L490" s="2" t="s">
        <v>461</v>
      </c>
      <c r="M490" s="2" t="s">
        <v>1453</v>
      </c>
      <c r="N490" s="3" t="s">
        <v>1454</v>
      </c>
      <c r="O490" s="3"/>
      <c r="P490" s="3" t="s">
        <v>1455</v>
      </c>
      <c r="Q490" s="4">
        <v>9600</v>
      </c>
      <c r="R490" s="11"/>
      <c r="S490" s="5">
        <v>0</v>
      </c>
      <c r="T490" s="6">
        <v>140</v>
      </c>
      <c r="U490" s="5">
        <v>0</v>
      </c>
      <c r="V490" s="14">
        <v>1344000</v>
      </c>
      <c r="W490" s="4">
        <v>134400</v>
      </c>
      <c r="X490" s="3" t="s">
        <v>115</v>
      </c>
      <c r="Y490" s="3" t="s">
        <v>745</v>
      </c>
      <c r="Z490" s="3" t="s">
        <v>88</v>
      </c>
      <c r="AA490" s="3" t="s">
        <v>117</v>
      </c>
      <c r="AB490" s="3" t="s">
        <v>331</v>
      </c>
      <c r="AC490" s="3" t="s">
        <v>248</v>
      </c>
      <c r="AD490" s="3"/>
      <c r="AE490" s="3" t="s">
        <v>1456</v>
      </c>
      <c r="AF490" s="3" t="s">
        <v>353</v>
      </c>
      <c r="AG490" s="3" t="s">
        <v>1608</v>
      </c>
      <c r="AH490" s="3" t="s">
        <v>80</v>
      </c>
      <c r="AI490" s="2" t="s">
        <v>752</v>
      </c>
      <c r="AJ490" s="3" t="s">
        <v>753</v>
      </c>
      <c r="AK490" s="3"/>
      <c r="AL490" s="3"/>
      <c r="AM490" s="4"/>
      <c r="AN490" s="6">
        <v>0.1</v>
      </c>
      <c r="AO490" s="17">
        <f t="shared" si="63"/>
        <v>0.1106614392310611</v>
      </c>
      <c r="AP490" s="6"/>
      <c r="AQ490" s="3" t="s">
        <v>123</v>
      </c>
      <c r="AU490" s="21">
        <f t="shared" si="59"/>
        <v>960</v>
      </c>
      <c r="AV490" s="21">
        <f t="shared" si="60"/>
        <v>1062.3498166181867</v>
      </c>
      <c r="AX490" s="24">
        <f t="shared" si="61"/>
        <v>1214515.2</v>
      </c>
      <c r="AY490" s="24">
        <f t="shared" si="62"/>
        <v>1344000.0000000002</v>
      </c>
    </row>
    <row r="491" spans="1:51" x14ac:dyDescent="0.6">
      <c r="A491" s="2" t="s">
        <v>1605</v>
      </c>
      <c r="B491" s="2" t="s">
        <v>239</v>
      </c>
      <c r="C491" s="3"/>
      <c r="D491" s="3"/>
      <c r="E491" s="3" t="s">
        <v>1446</v>
      </c>
      <c r="F491" s="3" t="s">
        <v>1606</v>
      </c>
      <c r="G491" s="2" t="s">
        <v>741</v>
      </c>
      <c r="H491" s="3" t="s">
        <v>742</v>
      </c>
      <c r="I491" s="3" t="s">
        <v>50</v>
      </c>
      <c r="J491" s="3" t="s">
        <v>161</v>
      </c>
      <c r="K491" s="2" t="s">
        <v>347</v>
      </c>
      <c r="L491" s="2" t="s">
        <v>461</v>
      </c>
      <c r="M491" s="2" t="s">
        <v>1643</v>
      </c>
      <c r="N491" s="3" t="s">
        <v>1644</v>
      </c>
      <c r="O491" s="3"/>
      <c r="P491" s="3" t="s">
        <v>745</v>
      </c>
      <c r="Q491" s="4">
        <v>9000</v>
      </c>
      <c r="R491" s="11"/>
      <c r="S491" s="5">
        <v>0</v>
      </c>
      <c r="T491" s="6">
        <v>55</v>
      </c>
      <c r="U491" s="5">
        <v>0</v>
      </c>
      <c r="V491" s="14">
        <v>495000</v>
      </c>
      <c r="W491" s="4">
        <v>49500</v>
      </c>
      <c r="X491" s="3" t="s">
        <v>115</v>
      </c>
      <c r="Y491" s="3" t="s">
        <v>745</v>
      </c>
      <c r="Z491" s="3" t="s">
        <v>74</v>
      </c>
      <c r="AA491" s="3" t="s">
        <v>95</v>
      </c>
      <c r="AB491" s="3" t="s">
        <v>1645</v>
      </c>
      <c r="AC491" s="3" t="s">
        <v>248</v>
      </c>
      <c r="AD491" s="3"/>
      <c r="AE491" s="3" t="s">
        <v>1148</v>
      </c>
      <c r="AF491" s="3" t="s">
        <v>353</v>
      </c>
      <c r="AG491" s="3" t="s">
        <v>1608</v>
      </c>
      <c r="AH491" s="3" t="s">
        <v>80</v>
      </c>
      <c r="AI491" s="2" t="s">
        <v>1451</v>
      </c>
      <c r="AJ491" s="3" t="s">
        <v>1452</v>
      </c>
      <c r="AK491" s="3"/>
      <c r="AL491" s="3"/>
      <c r="AM491" s="4"/>
      <c r="AN491" s="6">
        <v>2.07E-2</v>
      </c>
      <c r="AO491" s="17">
        <f t="shared" si="63"/>
        <v>4.3474136840774003E-2</v>
      </c>
      <c r="AP491" s="6"/>
      <c r="AQ491" s="3" t="s">
        <v>83</v>
      </c>
      <c r="AU491" s="21">
        <f t="shared" si="59"/>
        <v>186.29999999999998</v>
      </c>
      <c r="AV491" s="21">
        <f t="shared" si="60"/>
        <v>391.26723156696602</v>
      </c>
      <c r="AX491" s="24">
        <f t="shared" si="61"/>
        <v>235691.85599999997</v>
      </c>
      <c r="AY491" s="24">
        <f t="shared" si="62"/>
        <v>495000</v>
      </c>
    </row>
    <row r="492" spans="1:51" x14ac:dyDescent="0.6">
      <c r="A492" s="2" t="s">
        <v>1605</v>
      </c>
      <c r="B492" s="2" t="s">
        <v>239</v>
      </c>
      <c r="C492" s="3"/>
      <c r="D492" s="3"/>
      <c r="E492" s="3" t="s">
        <v>1446</v>
      </c>
      <c r="F492" s="3" t="s">
        <v>1606</v>
      </c>
      <c r="G492" s="2" t="s">
        <v>741</v>
      </c>
      <c r="H492" s="3" t="s">
        <v>742</v>
      </c>
      <c r="I492" s="3" t="s">
        <v>50</v>
      </c>
      <c r="J492" s="3" t="s">
        <v>161</v>
      </c>
      <c r="K492" s="2" t="s">
        <v>347</v>
      </c>
      <c r="L492" s="2" t="s">
        <v>461</v>
      </c>
      <c r="M492" s="2" t="s">
        <v>1646</v>
      </c>
      <c r="N492" s="3" t="s">
        <v>1647</v>
      </c>
      <c r="O492" s="3"/>
      <c r="P492" s="3" t="s">
        <v>745</v>
      </c>
      <c r="Q492" s="4">
        <v>4000</v>
      </c>
      <c r="R492" s="11"/>
      <c r="S492" s="5">
        <v>0</v>
      </c>
      <c r="T492" s="6">
        <v>50</v>
      </c>
      <c r="U492" s="5">
        <v>0</v>
      </c>
      <c r="V492" s="14">
        <v>200000</v>
      </c>
      <c r="W492" s="4">
        <v>20000</v>
      </c>
      <c r="X492" s="3" t="s">
        <v>115</v>
      </c>
      <c r="Y492" s="3" t="s">
        <v>745</v>
      </c>
      <c r="Z492" s="3" t="s">
        <v>74</v>
      </c>
      <c r="AA492" s="3" t="s">
        <v>95</v>
      </c>
      <c r="AB492" s="3" t="s">
        <v>1031</v>
      </c>
      <c r="AC492" s="3" t="s">
        <v>248</v>
      </c>
      <c r="AD492" s="3"/>
      <c r="AE492" s="3" t="s">
        <v>1148</v>
      </c>
      <c r="AF492" s="3" t="s">
        <v>353</v>
      </c>
      <c r="AG492" s="3" t="s">
        <v>1608</v>
      </c>
      <c r="AH492" s="3" t="s">
        <v>80</v>
      </c>
      <c r="AI492" s="2" t="s">
        <v>1451</v>
      </c>
      <c r="AJ492" s="3" t="s">
        <v>1452</v>
      </c>
      <c r="AK492" s="3"/>
      <c r="AL492" s="3"/>
      <c r="AM492" s="4"/>
      <c r="AN492" s="6">
        <v>2.3E-2</v>
      </c>
      <c r="AO492" s="17">
        <f t="shared" si="63"/>
        <v>3.952194258252182E-2</v>
      </c>
      <c r="AP492" s="6"/>
      <c r="AQ492" s="3" t="s">
        <v>83</v>
      </c>
      <c r="AU492" s="21">
        <f t="shared" si="59"/>
        <v>92</v>
      </c>
      <c r="AV492" s="21">
        <f t="shared" si="60"/>
        <v>158.08777033008727</v>
      </c>
      <c r="AX492" s="24">
        <f t="shared" si="61"/>
        <v>116391.03999999999</v>
      </c>
      <c r="AY492" s="24">
        <f t="shared" si="62"/>
        <v>200000</v>
      </c>
    </row>
    <row r="493" spans="1:51" x14ac:dyDescent="0.6">
      <c r="AU493" s="24">
        <f>SUM(AU3:AU492)</f>
        <v>793599.13255999947</v>
      </c>
      <c r="AV493" s="24">
        <f>SUM(AV3:AV492)</f>
        <v>933865.95837675442</v>
      </c>
      <c r="AX493" s="24">
        <f>SUM(AX3:AX492)</f>
        <v>1003998134.5843072</v>
      </c>
      <c r="AY493" s="24">
        <f>SUM(AY3:AY492)</f>
        <v>1181452501.2615998</v>
      </c>
    </row>
  </sheetData>
  <autoFilter ref="A2:AQ492" xr:uid="{00000000-0001-0000-0000-000000000000}"/>
  <phoneticPr fontId="4" type="noConversion"/>
  <pageMargins left="0.7" right="0.7" top="0.75" bottom="0.75" header="0.3" footer="0.3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76B1-D909-4DBC-9A9E-C7B7283C6F19}">
  <dimension ref="A2:B492"/>
  <sheetViews>
    <sheetView workbookViewId="0">
      <selection activeCell="D12" sqref="D12"/>
    </sheetView>
  </sheetViews>
  <sheetFormatPr defaultRowHeight="16.899999999999999" x14ac:dyDescent="0.6"/>
  <cols>
    <col min="1" max="1" width="10.0625" customWidth="1" collapsed="1"/>
    <col min="2" max="2" width="15.0625" customWidth="1" collapsed="1"/>
  </cols>
  <sheetData>
    <row r="2" spans="1:2" x14ac:dyDescent="0.6">
      <c r="A2" s="7" t="s">
        <v>13</v>
      </c>
      <c r="B2" s="7" t="s">
        <v>43</v>
      </c>
    </row>
    <row r="3" spans="1:2" x14ac:dyDescent="0.6">
      <c r="A3" s="2" t="s">
        <v>70</v>
      </c>
      <c r="B3" s="3" t="s">
        <v>83</v>
      </c>
    </row>
    <row r="4" spans="1:2" x14ac:dyDescent="0.6">
      <c r="A4" s="2" t="s">
        <v>84</v>
      </c>
      <c r="B4" s="3" t="s">
        <v>83</v>
      </c>
    </row>
    <row r="5" spans="1:2" x14ac:dyDescent="0.6">
      <c r="A5" s="2" t="s">
        <v>91</v>
      </c>
      <c r="B5" s="3" t="s">
        <v>83</v>
      </c>
    </row>
    <row r="6" spans="1:2" x14ac:dyDescent="0.6">
      <c r="A6" s="2" t="s">
        <v>91</v>
      </c>
      <c r="B6" s="3" t="s">
        <v>83</v>
      </c>
    </row>
    <row r="7" spans="1:2" x14ac:dyDescent="0.6">
      <c r="A7" s="2" t="s">
        <v>91</v>
      </c>
      <c r="B7" s="3" t="s">
        <v>83</v>
      </c>
    </row>
    <row r="8" spans="1:2" x14ac:dyDescent="0.6">
      <c r="A8" s="2" t="s">
        <v>91</v>
      </c>
      <c r="B8" s="3" t="s">
        <v>83</v>
      </c>
    </row>
    <row r="9" spans="1:2" x14ac:dyDescent="0.6">
      <c r="A9" s="2" t="s">
        <v>91</v>
      </c>
      <c r="B9" s="3" t="s">
        <v>83</v>
      </c>
    </row>
    <row r="10" spans="1:2" x14ac:dyDescent="0.6">
      <c r="A10" s="2" t="s">
        <v>84</v>
      </c>
      <c r="B10" s="3" t="s">
        <v>83</v>
      </c>
    </row>
    <row r="11" spans="1:2" x14ac:dyDescent="0.6">
      <c r="A11" s="2" t="s">
        <v>84</v>
      </c>
      <c r="B11" s="3" t="s">
        <v>83</v>
      </c>
    </row>
    <row r="12" spans="1:2" x14ac:dyDescent="0.6">
      <c r="A12" s="2" t="s">
        <v>84</v>
      </c>
      <c r="B12" s="3" t="s">
        <v>83</v>
      </c>
    </row>
    <row r="13" spans="1:2" x14ac:dyDescent="0.6">
      <c r="A13" s="2" t="s">
        <v>84</v>
      </c>
      <c r="B13" s="3" t="s">
        <v>83</v>
      </c>
    </row>
    <row r="14" spans="1:2" x14ac:dyDescent="0.6">
      <c r="A14" s="2" t="s">
        <v>84</v>
      </c>
      <c r="B14" s="3" t="s">
        <v>83</v>
      </c>
    </row>
    <row r="15" spans="1:2" x14ac:dyDescent="0.6">
      <c r="A15" s="2" t="s">
        <v>84</v>
      </c>
      <c r="B15" s="3" t="s">
        <v>83</v>
      </c>
    </row>
    <row r="16" spans="1:2" x14ac:dyDescent="0.6">
      <c r="A16" s="2" t="s">
        <v>111</v>
      </c>
      <c r="B16" s="3" t="s">
        <v>123</v>
      </c>
    </row>
    <row r="17" spans="1:2" x14ac:dyDescent="0.6">
      <c r="A17" s="2" t="s">
        <v>111</v>
      </c>
      <c r="B17" s="3" t="s">
        <v>123</v>
      </c>
    </row>
    <row r="18" spans="1:2" x14ac:dyDescent="0.6">
      <c r="A18" s="2" t="s">
        <v>128</v>
      </c>
      <c r="B18" s="3" t="s">
        <v>135</v>
      </c>
    </row>
    <row r="19" spans="1:2" x14ac:dyDescent="0.6">
      <c r="A19" s="2" t="s">
        <v>128</v>
      </c>
      <c r="B19" s="3" t="s">
        <v>135</v>
      </c>
    </row>
    <row r="20" spans="1:2" x14ac:dyDescent="0.6">
      <c r="A20" s="2" t="s">
        <v>139</v>
      </c>
      <c r="B20" s="3" t="s">
        <v>123</v>
      </c>
    </row>
    <row r="21" spans="1:2" x14ac:dyDescent="0.6">
      <c r="A21" s="2" t="s">
        <v>144</v>
      </c>
      <c r="B21" s="3" t="s">
        <v>135</v>
      </c>
    </row>
    <row r="22" spans="1:2" x14ac:dyDescent="0.6">
      <c r="A22" s="2" t="s">
        <v>150</v>
      </c>
      <c r="B22" s="3" t="s">
        <v>135</v>
      </c>
    </row>
    <row r="23" spans="1:2" x14ac:dyDescent="0.6">
      <c r="A23" s="2" t="s">
        <v>150</v>
      </c>
      <c r="B23" s="3" t="s">
        <v>135</v>
      </c>
    </row>
    <row r="24" spans="1:2" x14ac:dyDescent="0.6">
      <c r="A24" s="2" t="s">
        <v>164</v>
      </c>
      <c r="B24" s="3" t="s">
        <v>123</v>
      </c>
    </row>
    <row r="25" spans="1:2" x14ac:dyDescent="0.6">
      <c r="A25" s="2" t="s">
        <v>164</v>
      </c>
      <c r="B25" s="3" t="s">
        <v>123</v>
      </c>
    </row>
    <row r="26" spans="1:2" x14ac:dyDescent="0.6">
      <c r="A26" s="2" t="s">
        <v>164</v>
      </c>
      <c r="B26" s="3" t="s">
        <v>123</v>
      </c>
    </row>
    <row r="27" spans="1:2" x14ac:dyDescent="0.6">
      <c r="A27" s="2" t="s">
        <v>164</v>
      </c>
      <c r="B27" s="3" t="s">
        <v>123</v>
      </c>
    </row>
    <row r="28" spans="1:2" x14ac:dyDescent="0.6">
      <c r="A28" s="2" t="s">
        <v>175</v>
      </c>
      <c r="B28" s="3" t="s">
        <v>123</v>
      </c>
    </row>
    <row r="29" spans="1:2" x14ac:dyDescent="0.6">
      <c r="A29" s="2" t="s">
        <v>180</v>
      </c>
      <c r="B29" s="3" t="s">
        <v>123</v>
      </c>
    </row>
    <row r="30" spans="1:2" x14ac:dyDescent="0.6">
      <c r="A30" s="2" t="s">
        <v>180</v>
      </c>
      <c r="B30" s="3" t="s">
        <v>123</v>
      </c>
    </row>
    <row r="31" spans="1:2" x14ac:dyDescent="0.6">
      <c r="A31" s="2" t="s">
        <v>180</v>
      </c>
      <c r="B31" s="3" t="s">
        <v>123</v>
      </c>
    </row>
    <row r="32" spans="1:2" x14ac:dyDescent="0.6">
      <c r="A32" s="2" t="s">
        <v>180</v>
      </c>
      <c r="B32" s="3" t="s">
        <v>123</v>
      </c>
    </row>
    <row r="33" spans="1:2" x14ac:dyDescent="0.6">
      <c r="A33" s="2" t="s">
        <v>186</v>
      </c>
      <c r="B33" s="3" t="s">
        <v>123</v>
      </c>
    </row>
    <row r="34" spans="1:2" x14ac:dyDescent="0.6">
      <c r="A34" s="2" t="s">
        <v>186</v>
      </c>
      <c r="B34" s="3" t="s">
        <v>123</v>
      </c>
    </row>
    <row r="35" spans="1:2" x14ac:dyDescent="0.6">
      <c r="A35" s="2" t="s">
        <v>196</v>
      </c>
      <c r="B35" s="3" t="s">
        <v>123</v>
      </c>
    </row>
    <row r="36" spans="1:2" x14ac:dyDescent="0.6">
      <c r="A36" s="2" t="s">
        <v>210</v>
      </c>
      <c r="B36" s="3" t="s">
        <v>123</v>
      </c>
    </row>
    <row r="37" spans="1:2" x14ac:dyDescent="0.6">
      <c r="A37" s="2" t="s">
        <v>226</v>
      </c>
      <c r="B37" s="3" t="s">
        <v>83</v>
      </c>
    </row>
    <row r="38" spans="1:2" x14ac:dyDescent="0.6">
      <c r="A38" s="2" t="s">
        <v>226</v>
      </c>
      <c r="B38" s="3" t="s">
        <v>83</v>
      </c>
    </row>
    <row r="39" spans="1:2" x14ac:dyDescent="0.6">
      <c r="A39" s="2" t="s">
        <v>245</v>
      </c>
      <c r="B39" s="3" t="s">
        <v>83</v>
      </c>
    </row>
    <row r="40" spans="1:2" x14ac:dyDescent="0.6">
      <c r="A40" s="2" t="s">
        <v>256</v>
      </c>
      <c r="B40" s="3" t="s">
        <v>123</v>
      </c>
    </row>
    <row r="41" spans="1:2" x14ac:dyDescent="0.6">
      <c r="A41" s="2" t="s">
        <v>263</v>
      </c>
      <c r="B41" s="3" t="s">
        <v>83</v>
      </c>
    </row>
    <row r="42" spans="1:2" x14ac:dyDescent="0.6">
      <c r="A42" s="2" t="s">
        <v>268</v>
      </c>
      <c r="B42" s="3" t="s">
        <v>83</v>
      </c>
    </row>
    <row r="43" spans="1:2" x14ac:dyDescent="0.6">
      <c r="A43" s="2" t="s">
        <v>268</v>
      </c>
      <c r="B43" s="3" t="s">
        <v>83</v>
      </c>
    </row>
    <row r="44" spans="1:2" x14ac:dyDescent="0.6">
      <c r="A44" s="2" t="s">
        <v>276</v>
      </c>
      <c r="B44" s="3" t="s">
        <v>83</v>
      </c>
    </row>
    <row r="45" spans="1:2" x14ac:dyDescent="0.6">
      <c r="A45" s="2" t="s">
        <v>276</v>
      </c>
      <c r="B45" s="3" t="s">
        <v>83</v>
      </c>
    </row>
    <row r="46" spans="1:2" x14ac:dyDescent="0.6">
      <c r="A46" s="2" t="s">
        <v>281</v>
      </c>
      <c r="B46" s="3" t="s">
        <v>83</v>
      </c>
    </row>
    <row r="47" spans="1:2" x14ac:dyDescent="0.6">
      <c r="A47" s="2" t="s">
        <v>287</v>
      </c>
      <c r="B47" s="3" t="s">
        <v>83</v>
      </c>
    </row>
    <row r="48" spans="1:2" x14ac:dyDescent="0.6">
      <c r="A48" s="2" t="s">
        <v>291</v>
      </c>
      <c r="B48" s="3" t="s">
        <v>83</v>
      </c>
    </row>
    <row r="49" spans="1:2" x14ac:dyDescent="0.6">
      <c r="A49" s="2" t="s">
        <v>296</v>
      </c>
      <c r="B49" s="3" t="s">
        <v>83</v>
      </c>
    </row>
    <row r="50" spans="1:2" x14ac:dyDescent="0.6">
      <c r="A50" s="2" t="s">
        <v>304</v>
      </c>
      <c r="B50" s="3" t="s">
        <v>83</v>
      </c>
    </row>
    <row r="51" spans="1:2" x14ac:dyDescent="0.6">
      <c r="A51" s="2" t="s">
        <v>308</v>
      </c>
      <c r="B51" s="3" t="s">
        <v>123</v>
      </c>
    </row>
    <row r="52" spans="1:2" x14ac:dyDescent="0.6">
      <c r="A52" s="2" t="s">
        <v>308</v>
      </c>
      <c r="B52" s="3" t="s">
        <v>123</v>
      </c>
    </row>
    <row r="53" spans="1:2" x14ac:dyDescent="0.6">
      <c r="A53" s="2" t="s">
        <v>316</v>
      </c>
      <c r="B53" s="3" t="s">
        <v>123</v>
      </c>
    </row>
    <row r="54" spans="1:2" x14ac:dyDescent="0.6">
      <c r="A54" s="2" t="s">
        <v>323</v>
      </c>
      <c r="B54" s="3" t="s">
        <v>123</v>
      </c>
    </row>
    <row r="55" spans="1:2" x14ac:dyDescent="0.6">
      <c r="A55" s="2" t="s">
        <v>327</v>
      </c>
      <c r="B55" s="3" t="s">
        <v>123</v>
      </c>
    </row>
    <row r="56" spans="1:2" x14ac:dyDescent="0.6">
      <c r="A56" s="2" t="s">
        <v>333</v>
      </c>
      <c r="B56" s="3" t="s">
        <v>123</v>
      </c>
    </row>
    <row r="57" spans="1:2" x14ac:dyDescent="0.6">
      <c r="A57" s="2" t="s">
        <v>340</v>
      </c>
      <c r="B57" s="3" t="s">
        <v>83</v>
      </c>
    </row>
    <row r="58" spans="1:2" x14ac:dyDescent="0.6">
      <c r="A58" s="2" t="s">
        <v>348</v>
      </c>
      <c r="B58" s="3" t="s">
        <v>83</v>
      </c>
    </row>
    <row r="59" spans="1:2" x14ac:dyDescent="0.6">
      <c r="A59" s="2" t="s">
        <v>348</v>
      </c>
      <c r="B59" s="3" t="s">
        <v>83</v>
      </c>
    </row>
    <row r="60" spans="1:2" x14ac:dyDescent="0.6">
      <c r="A60" s="2" t="s">
        <v>361</v>
      </c>
      <c r="B60" s="3" t="s">
        <v>83</v>
      </c>
    </row>
    <row r="61" spans="1:2" x14ac:dyDescent="0.6">
      <c r="A61" s="2" t="s">
        <v>369</v>
      </c>
      <c r="B61" s="3" t="s">
        <v>83</v>
      </c>
    </row>
    <row r="62" spans="1:2" x14ac:dyDescent="0.6">
      <c r="A62" s="2" t="s">
        <v>369</v>
      </c>
      <c r="B62" s="3" t="s">
        <v>83</v>
      </c>
    </row>
    <row r="63" spans="1:2" x14ac:dyDescent="0.6">
      <c r="A63" s="2" t="s">
        <v>369</v>
      </c>
      <c r="B63" s="3" t="s">
        <v>83</v>
      </c>
    </row>
    <row r="64" spans="1:2" x14ac:dyDescent="0.6">
      <c r="A64" s="2" t="s">
        <v>382</v>
      </c>
      <c r="B64" s="3" t="s">
        <v>123</v>
      </c>
    </row>
    <row r="65" spans="1:2" x14ac:dyDescent="0.6">
      <c r="A65" s="2" t="s">
        <v>382</v>
      </c>
      <c r="B65" s="3" t="s">
        <v>123</v>
      </c>
    </row>
    <row r="66" spans="1:2" x14ac:dyDescent="0.6">
      <c r="A66" s="2" t="s">
        <v>393</v>
      </c>
      <c r="B66" s="3" t="s">
        <v>83</v>
      </c>
    </row>
    <row r="67" spans="1:2" x14ac:dyDescent="0.6">
      <c r="A67" s="2" t="s">
        <v>401</v>
      </c>
      <c r="B67" s="3" t="s">
        <v>83</v>
      </c>
    </row>
    <row r="68" spans="1:2" x14ac:dyDescent="0.6">
      <c r="A68" s="2" t="s">
        <v>401</v>
      </c>
      <c r="B68" s="3" t="s">
        <v>83</v>
      </c>
    </row>
    <row r="69" spans="1:2" x14ac:dyDescent="0.6">
      <c r="A69" s="2" t="s">
        <v>411</v>
      </c>
      <c r="B69" s="3" t="s">
        <v>83</v>
      </c>
    </row>
    <row r="70" spans="1:2" x14ac:dyDescent="0.6">
      <c r="A70" s="2" t="s">
        <v>411</v>
      </c>
      <c r="B70" s="3" t="s">
        <v>83</v>
      </c>
    </row>
    <row r="71" spans="1:2" x14ac:dyDescent="0.6">
      <c r="A71" s="2" t="s">
        <v>421</v>
      </c>
      <c r="B71" s="3" t="s">
        <v>83</v>
      </c>
    </row>
    <row r="72" spans="1:2" x14ac:dyDescent="0.6">
      <c r="A72" s="2" t="s">
        <v>421</v>
      </c>
      <c r="B72" s="3" t="s">
        <v>83</v>
      </c>
    </row>
    <row r="73" spans="1:2" x14ac:dyDescent="0.6">
      <c r="A73" s="2" t="s">
        <v>426</v>
      </c>
      <c r="B73" s="3" t="s">
        <v>123</v>
      </c>
    </row>
    <row r="74" spans="1:2" x14ac:dyDescent="0.6">
      <c r="A74" s="2" t="s">
        <v>435</v>
      </c>
      <c r="B74" s="3" t="s">
        <v>123</v>
      </c>
    </row>
    <row r="75" spans="1:2" x14ac:dyDescent="0.6">
      <c r="A75" s="2" t="s">
        <v>435</v>
      </c>
      <c r="B75" s="3" t="s">
        <v>123</v>
      </c>
    </row>
    <row r="76" spans="1:2" x14ac:dyDescent="0.6">
      <c r="A76" s="2" t="s">
        <v>444</v>
      </c>
      <c r="B76" s="3" t="s">
        <v>123</v>
      </c>
    </row>
    <row r="77" spans="1:2" x14ac:dyDescent="0.6">
      <c r="A77" s="2" t="s">
        <v>450</v>
      </c>
      <c r="B77" s="3" t="s">
        <v>123</v>
      </c>
    </row>
    <row r="78" spans="1:2" x14ac:dyDescent="0.6">
      <c r="A78" s="2" t="s">
        <v>462</v>
      </c>
      <c r="B78" s="3" t="s">
        <v>83</v>
      </c>
    </row>
    <row r="79" spans="1:2" x14ac:dyDescent="0.6">
      <c r="A79" s="2" t="s">
        <v>473</v>
      </c>
      <c r="B79" s="3" t="s">
        <v>83</v>
      </c>
    </row>
    <row r="80" spans="1:2" x14ac:dyDescent="0.6">
      <c r="A80" s="2" t="s">
        <v>479</v>
      </c>
      <c r="B80" s="3" t="s">
        <v>83</v>
      </c>
    </row>
    <row r="81" spans="1:2" x14ac:dyDescent="0.6">
      <c r="A81" s="2" t="s">
        <v>482</v>
      </c>
      <c r="B81" s="3" t="s">
        <v>83</v>
      </c>
    </row>
    <row r="82" spans="1:2" x14ac:dyDescent="0.6">
      <c r="A82" s="2" t="s">
        <v>488</v>
      </c>
      <c r="B82" s="3" t="s">
        <v>83</v>
      </c>
    </row>
    <row r="83" spans="1:2" x14ac:dyDescent="0.6">
      <c r="A83" s="2" t="s">
        <v>488</v>
      </c>
      <c r="B83" s="3" t="s">
        <v>83</v>
      </c>
    </row>
    <row r="84" spans="1:2" x14ac:dyDescent="0.6">
      <c r="A84" s="2" t="s">
        <v>497</v>
      </c>
      <c r="B84" s="3" t="s">
        <v>83</v>
      </c>
    </row>
    <row r="85" spans="1:2" x14ac:dyDescent="0.6">
      <c r="A85" s="2" t="s">
        <v>503</v>
      </c>
      <c r="B85" s="3" t="s">
        <v>123</v>
      </c>
    </row>
    <row r="86" spans="1:2" x14ac:dyDescent="0.6">
      <c r="A86" s="2" t="s">
        <v>516</v>
      </c>
      <c r="B86" s="3" t="s">
        <v>83</v>
      </c>
    </row>
    <row r="87" spans="1:2" x14ac:dyDescent="0.6">
      <c r="A87" s="2" t="s">
        <v>524</v>
      </c>
      <c r="B87" s="3" t="s">
        <v>123</v>
      </c>
    </row>
    <row r="88" spans="1:2" x14ac:dyDescent="0.6">
      <c r="A88" s="2" t="s">
        <v>529</v>
      </c>
      <c r="B88" s="3" t="s">
        <v>123</v>
      </c>
    </row>
    <row r="89" spans="1:2" x14ac:dyDescent="0.6">
      <c r="A89" s="2" t="s">
        <v>531</v>
      </c>
      <c r="B89" s="3" t="s">
        <v>123</v>
      </c>
    </row>
    <row r="90" spans="1:2" x14ac:dyDescent="0.6">
      <c r="A90" s="2" t="s">
        <v>534</v>
      </c>
      <c r="B90" s="3" t="s">
        <v>83</v>
      </c>
    </row>
    <row r="91" spans="1:2" x14ac:dyDescent="0.6">
      <c r="A91" s="2" t="s">
        <v>541</v>
      </c>
      <c r="B91" s="3" t="s">
        <v>123</v>
      </c>
    </row>
    <row r="92" spans="1:2" x14ac:dyDescent="0.6">
      <c r="A92" s="2" t="s">
        <v>549</v>
      </c>
      <c r="B92" s="3" t="s">
        <v>135</v>
      </c>
    </row>
    <row r="93" spans="1:2" x14ac:dyDescent="0.6">
      <c r="A93" s="2" t="s">
        <v>556</v>
      </c>
      <c r="B93" s="3" t="s">
        <v>83</v>
      </c>
    </row>
    <row r="94" spans="1:2" x14ac:dyDescent="0.6">
      <c r="A94" s="2" t="s">
        <v>549</v>
      </c>
      <c r="B94" s="3" t="s">
        <v>135</v>
      </c>
    </row>
    <row r="95" spans="1:2" x14ac:dyDescent="0.6">
      <c r="A95" s="2" t="s">
        <v>549</v>
      </c>
      <c r="B95" s="3" t="s">
        <v>135</v>
      </c>
    </row>
    <row r="96" spans="1:2" x14ac:dyDescent="0.6">
      <c r="A96" s="2" t="s">
        <v>549</v>
      </c>
      <c r="B96" s="3" t="s">
        <v>135</v>
      </c>
    </row>
    <row r="97" spans="1:2" x14ac:dyDescent="0.6">
      <c r="A97" s="2" t="s">
        <v>580</v>
      </c>
      <c r="B97" s="3" t="s">
        <v>135</v>
      </c>
    </row>
    <row r="98" spans="1:2" x14ac:dyDescent="0.6">
      <c r="A98" s="2" t="s">
        <v>591</v>
      </c>
      <c r="B98" s="3" t="s">
        <v>83</v>
      </c>
    </row>
    <row r="99" spans="1:2" x14ac:dyDescent="0.6">
      <c r="A99" s="2" t="s">
        <v>601</v>
      </c>
      <c r="B99" s="3" t="s">
        <v>123</v>
      </c>
    </row>
    <row r="100" spans="1:2" x14ac:dyDescent="0.6">
      <c r="A100" s="2" t="s">
        <v>609</v>
      </c>
      <c r="B100" s="3" t="s">
        <v>123</v>
      </c>
    </row>
    <row r="101" spans="1:2" x14ac:dyDescent="0.6">
      <c r="A101" s="2" t="s">
        <v>128</v>
      </c>
      <c r="B101" s="3" t="s">
        <v>135</v>
      </c>
    </row>
    <row r="102" spans="1:2" x14ac:dyDescent="0.6">
      <c r="A102" s="2" t="s">
        <v>128</v>
      </c>
      <c r="B102" s="3" t="s">
        <v>135</v>
      </c>
    </row>
    <row r="103" spans="1:2" x14ac:dyDescent="0.6">
      <c r="A103" s="2" t="s">
        <v>139</v>
      </c>
      <c r="B103" s="3" t="s">
        <v>123</v>
      </c>
    </row>
    <row r="104" spans="1:2" x14ac:dyDescent="0.6">
      <c r="A104" s="2" t="s">
        <v>609</v>
      </c>
      <c r="B104" s="3" t="s">
        <v>123</v>
      </c>
    </row>
    <row r="105" spans="1:2" x14ac:dyDescent="0.6">
      <c r="A105" s="2" t="s">
        <v>619</v>
      </c>
      <c r="B105" s="3" t="s">
        <v>83</v>
      </c>
    </row>
    <row r="106" spans="1:2" x14ac:dyDescent="0.6">
      <c r="A106" s="2" t="s">
        <v>624</v>
      </c>
      <c r="B106" s="3" t="s">
        <v>135</v>
      </c>
    </row>
    <row r="107" spans="1:2" x14ac:dyDescent="0.6">
      <c r="A107" s="2" t="s">
        <v>624</v>
      </c>
      <c r="B107" s="3" t="s">
        <v>135</v>
      </c>
    </row>
    <row r="108" spans="1:2" x14ac:dyDescent="0.6">
      <c r="A108" s="2" t="s">
        <v>624</v>
      </c>
      <c r="B108" s="3" t="s">
        <v>135</v>
      </c>
    </row>
    <row r="109" spans="1:2" x14ac:dyDescent="0.6">
      <c r="A109" s="2" t="s">
        <v>628</v>
      </c>
      <c r="B109" s="3" t="s">
        <v>83</v>
      </c>
    </row>
    <row r="110" spans="1:2" x14ac:dyDescent="0.6">
      <c r="A110" s="2" t="s">
        <v>628</v>
      </c>
      <c r="B110" s="3" t="s">
        <v>83</v>
      </c>
    </row>
    <row r="111" spans="1:2" x14ac:dyDescent="0.6">
      <c r="A111" s="2" t="s">
        <v>628</v>
      </c>
      <c r="B111" s="3" t="s">
        <v>83</v>
      </c>
    </row>
    <row r="112" spans="1:2" x14ac:dyDescent="0.6">
      <c r="A112" s="2" t="s">
        <v>636</v>
      </c>
      <c r="B112" s="3" t="s">
        <v>135</v>
      </c>
    </row>
    <row r="113" spans="1:2" x14ac:dyDescent="0.6">
      <c r="A113" s="2" t="s">
        <v>636</v>
      </c>
      <c r="B113" s="3" t="s">
        <v>135</v>
      </c>
    </row>
    <row r="114" spans="1:2" x14ac:dyDescent="0.6">
      <c r="A114" s="2" t="s">
        <v>144</v>
      </c>
      <c r="B114" s="3" t="s">
        <v>135</v>
      </c>
    </row>
    <row r="115" spans="1:2" x14ac:dyDescent="0.6">
      <c r="A115" s="2" t="s">
        <v>144</v>
      </c>
      <c r="B115" s="3" t="s">
        <v>135</v>
      </c>
    </row>
    <row r="116" spans="1:2" x14ac:dyDescent="0.6">
      <c r="A116" s="2" t="s">
        <v>128</v>
      </c>
      <c r="B116" s="3" t="s">
        <v>135</v>
      </c>
    </row>
    <row r="117" spans="1:2" x14ac:dyDescent="0.6">
      <c r="A117" s="2" t="s">
        <v>128</v>
      </c>
      <c r="B117" s="3" t="s">
        <v>135</v>
      </c>
    </row>
    <row r="118" spans="1:2" x14ac:dyDescent="0.6">
      <c r="A118" s="2" t="s">
        <v>128</v>
      </c>
      <c r="B118" s="3" t="s">
        <v>135</v>
      </c>
    </row>
    <row r="119" spans="1:2" x14ac:dyDescent="0.6">
      <c r="A119" s="2" t="s">
        <v>139</v>
      </c>
      <c r="B119" s="3" t="s">
        <v>123</v>
      </c>
    </row>
    <row r="120" spans="1:2" x14ac:dyDescent="0.6">
      <c r="A120" s="2" t="s">
        <v>139</v>
      </c>
      <c r="B120" s="3" t="s">
        <v>123</v>
      </c>
    </row>
    <row r="121" spans="1:2" x14ac:dyDescent="0.6">
      <c r="A121" s="2" t="s">
        <v>150</v>
      </c>
      <c r="B121" s="3" t="s">
        <v>135</v>
      </c>
    </row>
    <row r="122" spans="1:2" x14ac:dyDescent="0.6">
      <c r="A122" s="2" t="s">
        <v>660</v>
      </c>
      <c r="B122" s="3" t="s">
        <v>123</v>
      </c>
    </row>
    <row r="123" spans="1:2" x14ac:dyDescent="0.6">
      <c r="A123" s="2" t="s">
        <v>674</v>
      </c>
      <c r="B123" s="3" t="s">
        <v>83</v>
      </c>
    </row>
    <row r="124" spans="1:2" x14ac:dyDescent="0.6">
      <c r="A124" s="2" t="s">
        <v>688</v>
      </c>
      <c r="B124" s="3" t="s">
        <v>83</v>
      </c>
    </row>
    <row r="125" spans="1:2" x14ac:dyDescent="0.6">
      <c r="A125" s="2" t="s">
        <v>699</v>
      </c>
      <c r="B125" s="3" t="s">
        <v>135</v>
      </c>
    </row>
    <row r="126" spans="1:2" x14ac:dyDescent="0.6">
      <c r="A126" s="2" t="s">
        <v>710</v>
      </c>
      <c r="B126" s="3" t="s">
        <v>83</v>
      </c>
    </row>
    <row r="127" spans="1:2" x14ac:dyDescent="0.6">
      <c r="A127" s="2" t="s">
        <v>717</v>
      </c>
      <c r="B127" s="3" t="s">
        <v>83</v>
      </c>
    </row>
    <row r="128" spans="1:2" x14ac:dyDescent="0.6">
      <c r="A128" s="2" t="s">
        <v>720</v>
      </c>
      <c r="B128" s="3" t="s">
        <v>123</v>
      </c>
    </row>
    <row r="129" spans="1:2" x14ac:dyDescent="0.6">
      <c r="A129" s="2" t="s">
        <v>725</v>
      </c>
      <c r="B129" s="3" t="s">
        <v>123</v>
      </c>
    </row>
    <row r="130" spans="1:2" x14ac:dyDescent="0.6">
      <c r="A130" s="2" t="s">
        <v>729</v>
      </c>
      <c r="B130" s="3" t="s">
        <v>123</v>
      </c>
    </row>
    <row r="131" spans="1:2" x14ac:dyDescent="0.6">
      <c r="A131" s="2" t="s">
        <v>732</v>
      </c>
      <c r="B131" s="3" t="s">
        <v>123</v>
      </c>
    </row>
    <row r="132" spans="1:2" x14ac:dyDescent="0.6">
      <c r="A132" s="2" t="s">
        <v>736</v>
      </c>
      <c r="B132" s="3" t="s">
        <v>123</v>
      </c>
    </row>
    <row r="133" spans="1:2" x14ac:dyDescent="0.6">
      <c r="A133" s="2" t="s">
        <v>743</v>
      </c>
      <c r="B133" s="3" t="s">
        <v>123</v>
      </c>
    </row>
    <row r="134" spans="1:2" x14ac:dyDescent="0.6">
      <c r="A134" s="2" t="s">
        <v>462</v>
      </c>
      <c r="B134" s="3" t="s">
        <v>83</v>
      </c>
    </row>
    <row r="135" spans="1:2" x14ac:dyDescent="0.6">
      <c r="A135" s="2" t="s">
        <v>755</v>
      </c>
      <c r="B135" s="3" t="s">
        <v>83</v>
      </c>
    </row>
    <row r="136" spans="1:2" x14ac:dyDescent="0.6">
      <c r="A136" s="2" t="s">
        <v>755</v>
      </c>
      <c r="B136" s="3" t="s">
        <v>83</v>
      </c>
    </row>
    <row r="137" spans="1:2" x14ac:dyDescent="0.6">
      <c r="A137" s="2" t="s">
        <v>760</v>
      </c>
      <c r="B137" s="3" t="s">
        <v>83</v>
      </c>
    </row>
    <row r="138" spans="1:2" x14ac:dyDescent="0.6">
      <c r="A138" s="2" t="s">
        <v>760</v>
      </c>
      <c r="B138" s="3" t="s">
        <v>83</v>
      </c>
    </row>
    <row r="139" spans="1:2" x14ac:dyDescent="0.6">
      <c r="A139" s="2" t="s">
        <v>760</v>
      </c>
      <c r="B139" s="3" t="s">
        <v>83</v>
      </c>
    </row>
    <row r="140" spans="1:2" x14ac:dyDescent="0.6">
      <c r="A140" s="2" t="s">
        <v>760</v>
      </c>
      <c r="B140" s="3" t="s">
        <v>83</v>
      </c>
    </row>
    <row r="141" spans="1:2" x14ac:dyDescent="0.6">
      <c r="A141" s="2" t="s">
        <v>773</v>
      </c>
      <c r="B141" s="3" t="s">
        <v>135</v>
      </c>
    </row>
    <row r="142" spans="1:2" x14ac:dyDescent="0.6">
      <c r="A142" s="2" t="s">
        <v>788</v>
      </c>
      <c r="B142" s="3" t="s">
        <v>83</v>
      </c>
    </row>
    <row r="143" spans="1:2" x14ac:dyDescent="0.6">
      <c r="A143" s="2" t="s">
        <v>688</v>
      </c>
      <c r="B143" s="3" t="s">
        <v>83</v>
      </c>
    </row>
    <row r="144" spans="1:2" x14ac:dyDescent="0.6">
      <c r="A144" s="2" t="s">
        <v>799</v>
      </c>
      <c r="B144" s="3" t="s">
        <v>83</v>
      </c>
    </row>
    <row r="145" spans="1:2" x14ac:dyDescent="0.6">
      <c r="A145" s="2" t="s">
        <v>799</v>
      </c>
      <c r="B145" s="3" t="s">
        <v>83</v>
      </c>
    </row>
    <row r="146" spans="1:2" x14ac:dyDescent="0.6">
      <c r="A146" s="2" t="s">
        <v>806</v>
      </c>
      <c r="B146" s="3" t="s">
        <v>83</v>
      </c>
    </row>
    <row r="147" spans="1:2" x14ac:dyDescent="0.6">
      <c r="A147" s="2" t="s">
        <v>806</v>
      </c>
      <c r="B147" s="3" t="s">
        <v>83</v>
      </c>
    </row>
    <row r="148" spans="1:2" x14ac:dyDescent="0.6">
      <c r="A148" s="2" t="s">
        <v>806</v>
      </c>
      <c r="B148" s="3" t="s">
        <v>83</v>
      </c>
    </row>
    <row r="149" spans="1:2" x14ac:dyDescent="0.6">
      <c r="A149" s="2" t="s">
        <v>818</v>
      </c>
      <c r="B149" s="3" t="s">
        <v>83</v>
      </c>
    </row>
    <row r="150" spans="1:2" x14ac:dyDescent="0.6">
      <c r="A150" s="2" t="s">
        <v>818</v>
      </c>
      <c r="B150" s="3" t="s">
        <v>83</v>
      </c>
    </row>
    <row r="151" spans="1:2" x14ac:dyDescent="0.6">
      <c r="A151" s="2" t="s">
        <v>674</v>
      </c>
      <c r="B151" s="3" t="s">
        <v>83</v>
      </c>
    </row>
    <row r="152" spans="1:2" x14ac:dyDescent="0.6">
      <c r="A152" s="2" t="s">
        <v>674</v>
      </c>
      <c r="B152" s="3" t="s">
        <v>83</v>
      </c>
    </row>
    <row r="153" spans="1:2" x14ac:dyDescent="0.6">
      <c r="A153" s="2" t="s">
        <v>674</v>
      </c>
      <c r="B153" s="3" t="s">
        <v>83</v>
      </c>
    </row>
    <row r="154" spans="1:2" x14ac:dyDescent="0.6">
      <c r="A154" s="2" t="s">
        <v>846</v>
      </c>
      <c r="B154" s="3" t="s">
        <v>123</v>
      </c>
    </row>
    <row r="155" spans="1:2" x14ac:dyDescent="0.6">
      <c r="A155" s="2" t="s">
        <v>139</v>
      </c>
      <c r="B155" s="3" t="s">
        <v>123</v>
      </c>
    </row>
    <row r="156" spans="1:2" x14ac:dyDescent="0.6">
      <c r="A156" s="2" t="s">
        <v>139</v>
      </c>
      <c r="B156" s="3" t="s">
        <v>123</v>
      </c>
    </row>
    <row r="157" spans="1:2" x14ac:dyDescent="0.6">
      <c r="A157" s="2" t="s">
        <v>609</v>
      </c>
      <c r="B157" s="3" t="s">
        <v>123</v>
      </c>
    </row>
    <row r="158" spans="1:2" x14ac:dyDescent="0.6">
      <c r="A158" s="2" t="s">
        <v>619</v>
      </c>
      <c r="B158" s="3" t="s">
        <v>83</v>
      </c>
    </row>
    <row r="159" spans="1:2" x14ac:dyDescent="0.6">
      <c r="A159" s="2" t="s">
        <v>636</v>
      </c>
      <c r="B159" s="3" t="s">
        <v>135</v>
      </c>
    </row>
    <row r="160" spans="1:2" x14ac:dyDescent="0.6">
      <c r="A160" s="2" t="s">
        <v>636</v>
      </c>
      <c r="B160" s="3" t="s">
        <v>135</v>
      </c>
    </row>
    <row r="161" spans="1:2" x14ac:dyDescent="0.6">
      <c r="A161" s="2" t="s">
        <v>636</v>
      </c>
      <c r="B161" s="3" t="s">
        <v>135</v>
      </c>
    </row>
    <row r="162" spans="1:2" x14ac:dyDescent="0.6">
      <c r="A162" s="2" t="s">
        <v>862</v>
      </c>
      <c r="B162" s="3" t="s">
        <v>123</v>
      </c>
    </row>
    <row r="163" spans="1:2" x14ac:dyDescent="0.6">
      <c r="A163" s="2" t="s">
        <v>619</v>
      </c>
      <c r="B163" s="3" t="s">
        <v>83</v>
      </c>
    </row>
    <row r="164" spans="1:2" x14ac:dyDescent="0.6">
      <c r="A164" s="2" t="s">
        <v>628</v>
      </c>
      <c r="B164" s="3" t="s">
        <v>83</v>
      </c>
    </row>
    <row r="165" spans="1:2" x14ac:dyDescent="0.6">
      <c r="A165" s="2" t="s">
        <v>628</v>
      </c>
      <c r="B165" s="3" t="s">
        <v>83</v>
      </c>
    </row>
    <row r="166" spans="1:2" x14ac:dyDescent="0.6">
      <c r="A166" s="2" t="s">
        <v>150</v>
      </c>
      <c r="B166" s="3" t="s">
        <v>135</v>
      </c>
    </row>
    <row r="167" spans="1:2" x14ac:dyDescent="0.6">
      <c r="A167" s="2" t="s">
        <v>870</v>
      </c>
      <c r="B167" s="3" t="s">
        <v>83</v>
      </c>
    </row>
    <row r="168" spans="1:2" x14ac:dyDescent="0.6">
      <c r="A168" s="2" t="s">
        <v>870</v>
      </c>
      <c r="B168" s="3" t="s">
        <v>83</v>
      </c>
    </row>
    <row r="169" spans="1:2" x14ac:dyDescent="0.6">
      <c r="A169" s="2" t="s">
        <v>877</v>
      </c>
      <c r="B169" s="3" t="s">
        <v>83</v>
      </c>
    </row>
    <row r="170" spans="1:2" x14ac:dyDescent="0.6">
      <c r="A170" s="2" t="s">
        <v>877</v>
      </c>
      <c r="B170" s="3" t="s">
        <v>83</v>
      </c>
    </row>
    <row r="171" spans="1:2" x14ac:dyDescent="0.6">
      <c r="A171" s="2" t="s">
        <v>881</v>
      </c>
      <c r="B171" s="3" t="s">
        <v>83</v>
      </c>
    </row>
    <row r="172" spans="1:2" x14ac:dyDescent="0.6">
      <c r="A172" s="2" t="s">
        <v>885</v>
      </c>
      <c r="B172" s="3" t="s">
        <v>83</v>
      </c>
    </row>
    <row r="173" spans="1:2" x14ac:dyDescent="0.6">
      <c r="A173" s="2" t="s">
        <v>889</v>
      </c>
      <c r="B173" s="3" t="s">
        <v>83</v>
      </c>
    </row>
    <row r="174" spans="1:2" x14ac:dyDescent="0.6">
      <c r="A174" s="2" t="s">
        <v>896</v>
      </c>
      <c r="B174" s="3" t="s">
        <v>83</v>
      </c>
    </row>
    <row r="175" spans="1:2" x14ac:dyDescent="0.6">
      <c r="A175" s="2" t="s">
        <v>903</v>
      </c>
      <c r="B175" s="3" t="s">
        <v>123</v>
      </c>
    </row>
    <row r="176" spans="1:2" x14ac:dyDescent="0.6">
      <c r="A176" s="2" t="s">
        <v>908</v>
      </c>
      <c r="B176" s="3" t="s">
        <v>83</v>
      </c>
    </row>
    <row r="177" spans="1:2" x14ac:dyDescent="0.6">
      <c r="A177" s="2" t="s">
        <v>912</v>
      </c>
      <c r="B177" s="3" t="s">
        <v>123</v>
      </c>
    </row>
    <row r="178" spans="1:2" x14ac:dyDescent="0.6">
      <c r="A178" s="2" t="s">
        <v>488</v>
      </c>
      <c r="B178" s="3" t="s">
        <v>83</v>
      </c>
    </row>
    <row r="179" spans="1:2" x14ac:dyDescent="0.6">
      <c r="A179" s="2" t="s">
        <v>497</v>
      </c>
      <c r="B179" s="3" t="s">
        <v>83</v>
      </c>
    </row>
    <row r="180" spans="1:2" x14ac:dyDescent="0.6">
      <c r="A180" s="2" t="s">
        <v>919</v>
      </c>
      <c r="B180" s="3" t="s">
        <v>83</v>
      </c>
    </row>
    <row r="181" spans="1:2" x14ac:dyDescent="0.6">
      <c r="A181" s="2" t="s">
        <v>919</v>
      </c>
      <c r="B181" s="3" t="s">
        <v>83</v>
      </c>
    </row>
    <row r="182" spans="1:2" x14ac:dyDescent="0.6">
      <c r="A182" s="2" t="s">
        <v>919</v>
      </c>
      <c r="B182" s="3" t="s">
        <v>83</v>
      </c>
    </row>
    <row r="183" spans="1:2" x14ac:dyDescent="0.6">
      <c r="A183" s="2" t="s">
        <v>919</v>
      </c>
      <c r="B183" s="3" t="s">
        <v>83</v>
      </c>
    </row>
    <row r="184" spans="1:2" x14ac:dyDescent="0.6">
      <c r="A184" s="2" t="s">
        <v>287</v>
      </c>
      <c r="B184" s="3" t="s">
        <v>83</v>
      </c>
    </row>
    <row r="185" spans="1:2" x14ac:dyDescent="0.6">
      <c r="A185" s="2" t="s">
        <v>287</v>
      </c>
      <c r="B185" s="3" t="s">
        <v>83</v>
      </c>
    </row>
    <row r="186" spans="1:2" x14ac:dyDescent="0.6">
      <c r="A186" s="2" t="s">
        <v>287</v>
      </c>
      <c r="B186" s="3" t="s">
        <v>83</v>
      </c>
    </row>
    <row r="187" spans="1:2" x14ac:dyDescent="0.6">
      <c r="A187" s="2" t="s">
        <v>287</v>
      </c>
      <c r="B187" s="3" t="s">
        <v>83</v>
      </c>
    </row>
    <row r="188" spans="1:2" x14ac:dyDescent="0.6">
      <c r="A188" s="2" t="s">
        <v>393</v>
      </c>
      <c r="B188" s="3" t="s">
        <v>83</v>
      </c>
    </row>
    <row r="189" spans="1:2" x14ac:dyDescent="0.6">
      <c r="A189" s="2" t="s">
        <v>393</v>
      </c>
      <c r="B189" s="3" t="s">
        <v>83</v>
      </c>
    </row>
    <row r="190" spans="1:2" x14ac:dyDescent="0.6">
      <c r="A190" s="2" t="s">
        <v>393</v>
      </c>
      <c r="B190" s="3" t="s">
        <v>83</v>
      </c>
    </row>
    <row r="191" spans="1:2" x14ac:dyDescent="0.6">
      <c r="A191" s="2" t="s">
        <v>393</v>
      </c>
      <c r="B191" s="3" t="s">
        <v>83</v>
      </c>
    </row>
    <row r="192" spans="1:2" x14ac:dyDescent="0.6">
      <c r="A192" s="2" t="s">
        <v>382</v>
      </c>
      <c r="B192" s="3" t="s">
        <v>123</v>
      </c>
    </row>
    <row r="193" spans="1:2" x14ac:dyDescent="0.6">
      <c r="A193" s="2" t="s">
        <v>382</v>
      </c>
      <c r="B193" s="3" t="s">
        <v>123</v>
      </c>
    </row>
    <row r="194" spans="1:2" x14ac:dyDescent="0.6">
      <c r="A194" s="2" t="s">
        <v>382</v>
      </c>
      <c r="B194" s="3" t="s">
        <v>123</v>
      </c>
    </row>
    <row r="195" spans="1:2" x14ac:dyDescent="0.6">
      <c r="A195" s="2" t="s">
        <v>361</v>
      </c>
      <c r="B195" s="3" t="s">
        <v>83</v>
      </c>
    </row>
    <row r="196" spans="1:2" x14ac:dyDescent="0.6">
      <c r="A196" s="2" t="s">
        <v>435</v>
      </c>
      <c r="B196" s="3" t="s">
        <v>123</v>
      </c>
    </row>
    <row r="197" spans="1:2" x14ac:dyDescent="0.6">
      <c r="A197" s="2" t="s">
        <v>435</v>
      </c>
      <c r="B197" s="3" t="s">
        <v>123</v>
      </c>
    </row>
    <row r="198" spans="1:2" x14ac:dyDescent="0.6">
      <c r="A198" s="2" t="s">
        <v>426</v>
      </c>
      <c r="B198" s="3" t="s">
        <v>123</v>
      </c>
    </row>
    <row r="199" spans="1:2" x14ac:dyDescent="0.6">
      <c r="A199" s="2" t="s">
        <v>426</v>
      </c>
      <c r="B199" s="3" t="s">
        <v>123</v>
      </c>
    </row>
    <row r="200" spans="1:2" x14ac:dyDescent="0.6">
      <c r="A200" s="2" t="s">
        <v>426</v>
      </c>
      <c r="B200" s="3" t="s">
        <v>123</v>
      </c>
    </row>
    <row r="201" spans="1:2" x14ac:dyDescent="0.6">
      <c r="A201" s="2" t="s">
        <v>444</v>
      </c>
      <c r="B201" s="3" t="s">
        <v>123</v>
      </c>
    </row>
    <row r="202" spans="1:2" x14ac:dyDescent="0.6">
      <c r="A202" s="2" t="s">
        <v>444</v>
      </c>
      <c r="B202" s="3" t="s">
        <v>123</v>
      </c>
    </row>
    <row r="203" spans="1:2" x14ac:dyDescent="0.6">
      <c r="A203" s="2" t="s">
        <v>128</v>
      </c>
      <c r="B203" s="3" t="s">
        <v>135</v>
      </c>
    </row>
    <row r="204" spans="1:2" x14ac:dyDescent="0.6">
      <c r="A204" s="2" t="s">
        <v>139</v>
      </c>
      <c r="B204" s="3" t="s">
        <v>123</v>
      </c>
    </row>
    <row r="205" spans="1:2" x14ac:dyDescent="0.6">
      <c r="A205" s="2" t="s">
        <v>139</v>
      </c>
      <c r="B205" s="3" t="s">
        <v>123</v>
      </c>
    </row>
    <row r="206" spans="1:2" x14ac:dyDescent="0.6">
      <c r="A206" s="2" t="s">
        <v>624</v>
      </c>
      <c r="B206" s="3" t="s">
        <v>135</v>
      </c>
    </row>
    <row r="207" spans="1:2" x14ac:dyDescent="0.6">
      <c r="A207" s="2" t="s">
        <v>628</v>
      </c>
      <c r="B207" s="3" t="s">
        <v>83</v>
      </c>
    </row>
    <row r="208" spans="1:2" x14ac:dyDescent="0.6">
      <c r="A208" s="2" t="s">
        <v>144</v>
      </c>
      <c r="B208" s="3" t="s">
        <v>135</v>
      </c>
    </row>
    <row r="209" spans="1:2" x14ac:dyDescent="0.6">
      <c r="A209" s="2" t="s">
        <v>144</v>
      </c>
      <c r="B209" s="3" t="s">
        <v>135</v>
      </c>
    </row>
    <row r="210" spans="1:2" x14ac:dyDescent="0.6">
      <c r="A210" s="2" t="s">
        <v>150</v>
      </c>
      <c r="B210" s="3" t="s">
        <v>135</v>
      </c>
    </row>
    <row r="211" spans="1:2" x14ac:dyDescent="0.6">
      <c r="A211" s="2" t="s">
        <v>150</v>
      </c>
      <c r="B211" s="3" t="s">
        <v>135</v>
      </c>
    </row>
    <row r="212" spans="1:2" x14ac:dyDescent="0.6">
      <c r="A212" s="2" t="s">
        <v>601</v>
      </c>
      <c r="B212" s="3" t="s">
        <v>123</v>
      </c>
    </row>
    <row r="213" spans="1:2" x14ac:dyDescent="0.6">
      <c r="A213" s="2" t="s">
        <v>601</v>
      </c>
      <c r="B213" s="3" t="s">
        <v>123</v>
      </c>
    </row>
    <row r="214" spans="1:2" x14ac:dyDescent="0.6">
      <c r="A214" s="2" t="s">
        <v>999</v>
      </c>
      <c r="B214" s="3" t="s">
        <v>83</v>
      </c>
    </row>
    <row r="215" spans="1:2" x14ac:dyDescent="0.6">
      <c r="A215" s="2" t="s">
        <v>609</v>
      </c>
      <c r="B215" s="3" t="s">
        <v>123</v>
      </c>
    </row>
    <row r="216" spans="1:2" x14ac:dyDescent="0.6">
      <c r="A216" s="2" t="s">
        <v>609</v>
      </c>
      <c r="B216" s="3" t="s">
        <v>123</v>
      </c>
    </row>
    <row r="217" spans="1:2" x14ac:dyDescent="0.6">
      <c r="A217" s="2" t="s">
        <v>1008</v>
      </c>
      <c r="B217" s="3" t="s">
        <v>123</v>
      </c>
    </row>
    <row r="218" spans="1:2" x14ac:dyDescent="0.6">
      <c r="A218" s="2" t="s">
        <v>1018</v>
      </c>
      <c r="B218" s="3" t="s">
        <v>123</v>
      </c>
    </row>
    <row r="219" spans="1:2" x14ac:dyDescent="0.6">
      <c r="A219" s="2" t="s">
        <v>1023</v>
      </c>
      <c r="B219" s="3" t="s">
        <v>123</v>
      </c>
    </row>
    <row r="220" spans="1:2" x14ac:dyDescent="0.6">
      <c r="A220" s="2" t="s">
        <v>1029</v>
      </c>
      <c r="B220" s="3" t="s">
        <v>83</v>
      </c>
    </row>
    <row r="221" spans="1:2" x14ac:dyDescent="0.6">
      <c r="A221" s="2" t="s">
        <v>1029</v>
      </c>
      <c r="B221" s="3" t="s">
        <v>83</v>
      </c>
    </row>
    <row r="222" spans="1:2" x14ac:dyDescent="0.6">
      <c r="A222" s="2" t="s">
        <v>1037</v>
      </c>
      <c r="B222" s="3" t="s">
        <v>135</v>
      </c>
    </row>
    <row r="223" spans="1:2" x14ac:dyDescent="0.6">
      <c r="A223" s="2" t="s">
        <v>1037</v>
      </c>
      <c r="B223" s="3" t="s">
        <v>135</v>
      </c>
    </row>
    <row r="224" spans="1:2" x14ac:dyDescent="0.6">
      <c r="A224" s="2" t="s">
        <v>1042</v>
      </c>
      <c r="B224" s="3" t="s">
        <v>135</v>
      </c>
    </row>
    <row r="225" spans="1:2" x14ac:dyDescent="0.6">
      <c r="A225" s="2" t="s">
        <v>1042</v>
      </c>
      <c r="B225" s="3" t="s">
        <v>135</v>
      </c>
    </row>
    <row r="226" spans="1:2" x14ac:dyDescent="0.6">
      <c r="A226" s="2" t="s">
        <v>1042</v>
      </c>
      <c r="B226" s="3" t="s">
        <v>135</v>
      </c>
    </row>
    <row r="227" spans="1:2" x14ac:dyDescent="0.6">
      <c r="A227" s="2" t="s">
        <v>556</v>
      </c>
      <c r="B227" s="3" t="s">
        <v>83</v>
      </c>
    </row>
    <row r="228" spans="1:2" x14ac:dyDescent="0.6">
      <c r="A228" s="2" t="s">
        <v>556</v>
      </c>
      <c r="B228" s="3" t="s">
        <v>83</v>
      </c>
    </row>
    <row r="229" spans="1:2" x14ac:dyDescent="0.6">
      <c r="A229" s="2" t="s">
        <v>1045</v>
      </c>
      <c r="B229" s="3" t="s">
        <v>135</v>
      </c>
    </row>
    <row r="230" spans="1:2" x14ac:dyDescent="0.6">
      <c r="A230" s="2" t="s">
        <v>1045</v>
      </c>
      <c r="B230" s="3" t="s">
        <v>135</v>
      </c>
    </row>
    <row r="231" spans="1:2" x14ac:dyDescent="0.6">
      <c r="A231" s="2" t="s">
        <v>1052</v>
      </c>
      <c r="B231" s="3" t="s">
        <v>135</v>
      </c>
    </row>
    <row r="232" spans="1:2" x14ac:dyDescent="0.6">
      <c r="A232" s="2" t="s">
        <v>1055</v>
      </c>
      <c r="B232" s="3" t="s">
        <v>135</v>
      </c>
    </row>
    <row r="233" spans="1:2" x14ac:dyDescent="0.6">
      <c r="A233" s="2" t="s">
        <v>1065</v>
      </c>
      <c r="B233" s="3" t="s">
        <v>123</v>
      </c>
    </row>
    <row r="234" spans="1:2" x14ac:dyDescent="0.6">
      <c r="A234" s="2" t="s">
        <v>549</v>
      </c>
      <c r="B234" s="3" t="s">
        <v>135</v>
      </c>
    </row>
    <row r="235" spans="1:2" x14ac:dyDescent="0.6">
      <c r="A235" s="2" t="s">
        <v>1084</v>
      </c>
      <c r="B235" s="3" t="s">
        <v>135</v>
      </c>
    </row>
    <row r="236" spans="1:2" x14ac:dyDescent="0.6">
      <c r="A236" s="2" t="s">
        <v>549</v>
      </c>
      <c r="B236" s="3" t="s">
        <v>135</v>
      </c>
    </row>
    <row r="237" spans="1:2" x14ac:dyDescent="0.6">
      <c r="A237" s="2" t="s">
        <v>1084</v>
      </c>
      <c r="B237" s="3" t="s">
        <v>135</v>
      </c>
    </row>
    <row r="238" spans="1:2" x14ac:dyDescent="0.6">
      <c r="A238" s="2" t="s">
        <v>580</v>
      </c>
      <c r="B238" s="3" t="s">
        <v>135</v>
      </c>
    </row>
    <row r="239" spans="1:2" x14ac:dyDescent="0.6">
      <c r="A239" s="2" t="s">
        <v>688</v>
      </c>
      <c r="B239" s="3" t="s">
        <v>83</v>
      </c>
    </row>
    <row r="240" spans="1:2" x14ac:dyDescent="0.6">
      <c r="A240" s="2" t="s">
        <v>1097</v>
      </c>
      <c r="B240" s="3" t="s">
        <v>123</v>
      </c>
    </row>
    <row r="241" spans="1:2" x14ac:dyDescent="0.6">
      <c r="A241" s="2" t="s">
        <v>788</v>
      </c>
      <c r="B241" s="3" t="s">
        <v>83</v>
      </c>
    </row>
    <row r="242" spans="1:2" x14ac:dyDescent="0.6">
      <c r="A242" s="2" t="s">
        <v>806</v>
      </c>
      <c r="B242" s="3" t="s">
        <v>83</v>
      </c>
    </row>
    <row r="243" spans="1:2" x14ac:dyDescent="0.6">
      <c r="A243" s="2" t="s">
        <v>773</v>
      </c>
      <c r="B243" s="3" t="s">
        <v>135</v>
      </c>
    </row>
    <row r="244" spans="1:2" x14ac:dyDescent="0.6">
      <c r="A244" s="2" t="s">
        <v>773</v>
      </c>
      <c r="B244" s="3" t="s">
        <v>135</v>
      </c>
    </row>
    <row r="245" spans="1:2" x14ac:dyDescent="0.6">
      <c r="A245" s="2" t="s">
        <v>773</v>
      </c>
      <c r="B245" s="3" t="s">
        <v>135</v>
      </c>
    </row>
    <row r="246" spans="1:2" x14ac:dyDescent="0.6">
      <c r="A246" s="2" t="s">
        <v>1045</v>
      </c>
      <c r="B246" s="3" t="s">
        <v>135</v>
      </c>
    </row>
    <row r="247" spans="1:2" x14ac:dyDescent="0.6">
      <c r="A247" s="2" t="s">
        <v>1045</v>
      </c>
      <c r="B247" s="3" t="s">
        <v>135</v>
      </c>
    </row>
    <row r="248" spans="1:2" x14ac:dyDescent="0.6">
      <c r="A248" s="2" t="s">
        <v>1117</v>
      </c>
      <c r="B248" s="3" t="s">
        <v>83</v>
      </c>
    </row>
    <row r="249" spans="1:2" x14ac:dyDescent="0.6">
      <c r="A249" s="2" t="s">
        <v>462</v>
      </c>
      <c r="B249" s="3" t="s">
        <v>83</v>
      </c>
    </row>
    <row r="250" spans="1:2" x14ac:dyDescent="0.6">
      <c r="A250" s="2" t="s">
        <v>462</v>
      </c>
      <c r="B250" s="3" t="s">
        <v>83</v>
      </c>
    </row>
    <row r="251" spans="1:2" x14ac:dyDescent="0.6">
      <c r="A251" s="2" t="s">
        <v>462</v>
      </c>
      <c r="B251" s="3" t="s">
        <v>83</v>
      </c>
    </row>
    <row r="252" spans="1:2" x14ac:dyDescent="0.6">
      <c r="A252" s="2" t="s">
        <v>1132</v>
      </c>
      <c r="B252" s="3" t="s">
        <v>123</v>
      </c>
    </row>
    <row r="253" spans="1:2" x14ac:dyDescent="0.6">
      <c r="A253" s="2" t="s">
        <v>760</v>
      </c>
      <c r="B253" s="3" t="s">
        <v>83</v>
      </c>
    </row>
    <row r="254" spans="1:2" x14ac:dyDescent="0.6">
      <c r="A254" s="2" t="s">
        <v>760</v>
      </c>
      <c r="B254" s="3" t="s">
        <v>83</v>
      </c>
    </row>
    <row r="255" spans="1:2" x14ac:dyDescent="0.6">
      <c r="A255" s="2" t="s">
        <v>1141</v>
      </c>
      <c r="B255" s="3" t="s">
        <v>83</v>
      </c>
    </row>
    <row r="256" spans="1:2" x14ac:dyDescent="0.6">
      <c r="A256" s="2" t="s">
        <v>1141</v>
      </c>
      <c r="B256" s="3" t="s">
        <v>83</v>
      </c>
    </row>
    <row r="257" spans="1:2" x14ac:dyDescent="0.6">
      <c r="A257" s="2" t="s">
        <v>1146</v>
      </c>
      <c r="B257" s="3" t="s">
        <v>83</v>
      </c>
    </row>
    <row r="258" spans="1:2" x14ac:dyDescent="0.6">
      <c r="A258" s="2" t="s">
        <v>150</v>
      </c>
      <c r="B258" s="3" t="s">
        <v>135</v>
      </c>
    </row>
    <row r="259" spans="1:2" x14ac:dyDescent="0.6">
      <c r="A259" s="2" t="s">
        <v>1155</v>
      </c>
      <c r="B259" s="3" t="s">
        <v>83</v>
      </c>
    </row>
    <row r="260" spans="1:2" x14ac:dyDescent="0.6">
      <c r="A260" s="2" t="s">
        <v>256</v>
      </c>
      <c r="B260" s="3" t="s">
        <v>123</v>
      </c>
    </row>
    <row r="261" spans="1:2" x14ac:dyDescent="0.6">
      <c r="A261" s="2" t="s">
        <v>919</v>
      </c>
      <c r="B261" s="3" t="s">
        <v>83</v>
      </c>
    </row>
    <row r="262" spans="1:2" x14ac:dyDescent="0.6">
      <c r="A262" s="2" t="s">
        <v>919</v>
      </c>
      <c r="B262" s="3" t="s">
        <v>83</v>
      </c>
    </row>
    <row r="263" spans="1:2" x14ac:dyDescent="0.6">
      <c r="A263" s="2" t="s">
        <v>919</v>
      </c>
      <c r="B263" s="3" t="s">
        <v>83</v>
      </c>
    </row>
    <row r="264" spans="1:2" x14ac:dyDescent="0.6">
      <c r="A264" s="2" t="s">
        <v>919</v>
      </c>
      <c r="B264" s="3" t="s">
        <v>83</v>
      </c>
    </row>
    <row r="265" spans="1:2" x14ac:dyDescent="0.6">
      <c r="A265" s="2" t="s">
        <v>287</v>
      </c>
      <c r="B265" s="3" t="s">
        <v>83</v>
      </c>
    </row>
    <row r="266" spans="1:2" x14ac:dyDescent="0.6">
      <c r="A266" s="2" t="s">
        <v>287</v>
      </c>
      <c r="B266" s="3" t="s">
        <v>83</v>
      </c>
    </row>
    <row r="267" spans="1:2" x14ac:dyDescent="0.6">
      <c r="A267" s="2" t="s">
        <v>382</v>
      </c>
      <c r="B267" s="3" t="s">
        <v>123</v>
      </c>
    </row>
    <row r="268" spans="1:2" x14ac:dyDescent="0.6">
      <c r="A268" s="2" t="s">
        <v>382</v>
      </c>
      <c r="B268" s="3" t="s">
        <v>123</v>
      </c>
    </row>
    <row r="269" spans="1:2" x14ac:dyDescent="0.6">
      <c r="A269" s="2" t="s">
        <v>361</v>
      </c>
      <c r="B269" s="3" t="s">
        <v>83</v>
      </c>
    </row>
    <row r="270" spans="1:2" x14ac:dyDescent="0.6">
      <c r="A270" s="2" t="s">
        <v>361</v>
      </c>
      <c r="B270" s="3" t="s">
        <v>83</v>
      </c>
    </row>
    <row r="271" spans="1:2" x14ac:dyDescent="0.6">
      <c r="A271" s="2" t="s">
        <v>369</v>
      </c>
      <c r="B271" s="3" t="s">
        <v>83</v>
      </c>
    </row>
    <row r="272" spans="1:2" x14ac:dyDescent="0.6">
      <c r="A272" s="2" t="s">
        <v>1198</v>
      </c>
      <c r="B272" s="3" t="s">
        <v>123</v>
      </c>
    </row>
    <row r="273" spans="1:2" x14ac:dyDescent="0.6">
      <c r="A273" s="2" t="s">
        <v>1198</v>
      </c>
      <c r="B273" s="3" t="s">
        <v>123</v>
      </c>
    </row>
    <row r="274" spans="1:2" x14ac:dyDescent="0.6">
      <c r="A274" s="2" t="s">
        <v>444</v>
      </c>
      <c r="B274" s="3" t="s">
        <v>123</v>
      </c>
    </row>
    <row r="275" spans="1:2" x14ac:dyDescent="0.6">
      <c r="A275" s="2" t="s">
        <v>444</v>
      </c>
      <c r="B275" s="3" t="s">
        <v>123</v>
      </c>
    </row>
    <row r="276" spans="1:2" x14ac:dyDescent="0.6">
      <c r="A276" s="2" t="s">
        <v>444</v>
      </c>
      <c r="B276" s="3" t="s">
        <v>123</v>
      </c>
    </row>
    <row r="277" spans="1:2" x14ac:dyDescent="0.6">
      <c r="A277" s="2" t="s">
        <v>444</v>
      </c>
      <c r="B277" s="3" t="s">
        <v>123</v>
      </c>
    </row>
    <row r="278" spans="1:2" x14ac:dyDescent="0.6">
      <c r="A278" s="2" t="s">
        <v>870</v>
      </c>
      <c r="B278" s="3" t="s">
        <v>83</v>
      </c>
    </row>
    <row r="279" spans="1:2" x14ac:dyDescent="0.6">
      <c r="A279" s="2" t="s">
        <v>870</v>
      </c>
      <c r="B279" s="3" t="s">
        <v>83</v>
      </c>
    </row>
    <row r="280" spans="1:2" x14ac:dyDescent="0.6">
      <c r="A280" s="2" t="s">
        <v>818</v>
      </c>
      <c r="B280" s="3" t="s">
        <v>83</v>
      </c>
    </row>
    <row r="281" spans="1:2" x14ac:dyDescent="0.6">
      <c r="A281" s="2" t="s">
        <v>818</v>
      </c>
      <c r="B281" s="3" t="s">
        <v>83</v>
      </c>
    </row>
    <row r="282" spans="1:2" x14ac:dyDescent="0.6">
      <c r="A282" s="2" t="s">
        <v>226</v>
      </c>
      <c r="B282" s="3" t="s">
        <v>83</v>
      </c>
    </row>
    <row r="283" spans="1:2" x14ac:dyDescent="0.6">
      <c r="A283" s="2" t="s">
        <v>877</v>
      </c>
      <c r="B283" s="3" t="s">
        <v>83</v>
      </c>
    </row>
    <row r="284" spans="1:2" x14ac:dyDescent="0.6">
      <c r="A284" s="2" t="s">
        <v>877</v>
      </c>
      <c r="B284" s="3" t="s">
        <v>83</v>
      </c>
    </row>
    <row r="285" spans="1:2" x14ac:dyDescent="0.6">
      <c r="A285" s="2" t="s">
        <v>881</v>
      </c>
      <c r="B285" s="3" t="s">
        <v>83</v>
      </c>
    </row>
    <row r="286" spans="1:2" x14ac:dyDescent="0.6">
      <c r="A286" s="2" t="s">
        <v>885</v>
      </c>
      <c r="B286" s="3" t="s">
        <v>83</v>
      </c>
    </row>
    <row r="287" spans="1:2" x14ac:dyDescent="0.6">
      <c r="A287" s="2" t="s">
        <v>889</v>
      </c>
      <c r="B287" s="3" t="s">
        <v>83</v>
      </c>
    </row>
    <row r="288" spans="1:2" x14ac:dyDescent="0.6">
      <c r="A288" s="2" t="s">
        <v>896</v>
      </c>
      <c r="B288" s="3" t="s">
        <v>83</v>
      </c>
    </row>
    <row r="289" spans="1:2" x14ac:dyDescent="0.6">
      <c r="A289" s="2" t="s">
        <v>488</v>
      </c>
      <c r="B289" s="3" t="s">
        <v>83</v>
      </c>
    </row>
    <row r="290" spans="1:2" x14ac:dyDescent="0.6">
      <c r="A290" s="2" t="s">
        <v>488</v>
      </c>
      <c r="B290" s="3" t="s">
        <v>83</v>
      </c>
    </row>
    <row r="291" spans="1:2" x14ac:dyDescent="0.6">
      <c r="A291" s="2" t="s">
        <v>497</v>
      </c>
      <c r="B291" s="3" t="s">
        <v>83</v>
      </c>
    </row>
    <row r="292" spans="1:2" x14ac:dyDescent="0.6">
      <c r="A292" s="2" t="s">
        <v>497</v>
      </c>
      <c r="B292" s="3" t="s">
        <v>83</v>
      </c>
    </row>
    <row r="293" spans="1:2" x14ac:dyDescent="0.6">
      <c r="A293" s="2" t="s">
        <v>462</v>
      </c>
      <c r="B293" s="3" t="s">
        <v>83</v>
      </c>
    </row>
    <row r="294" spans="1:2" x14ac:dyDescent="0.6">
      <c r="A294" s="2" t="s">
        <v>760</v>
      </c>
      <c r="B294" s="3" t="s">
        <v>83</v>
      </c>
    </row>
    <row r="295" spans="1:2" x14ac:dyDescent="0.6">
      <c r="A295" s="2" t="s">
        <v>1132</v>
      </c>
      <c r="B295" s="3" t="s">
        <v>123</v>
      </c>
    </row>
    <row r="296" spans="1:2" x14ac:dyDescent="0.6">
      <c r="A296" s="2" t="s">
        <v>1231</v>
      </c>
      <c r="B296" s="3" t="s">
        <v>123</v>
      </c>
    </row>
    <row r="297" spans="1:2" x14ac:dyDescent="0.6">
      <c r="A297" s="2" t="s">
        <v>799</v>
      </c>
      <c r="B297" s="3" t="s">
        <v>83</v>
      </c>
    </row>
    <row r="298" spans="1:2" x14ac:dyDescent="0.6">
      <c r="A298" s="2" t="s">
        <v>806</v>
      </c>
      <c r="B298" s="3" t="s">
        <v>83</v>
      </c>
    </row>
    <row r="299" spans="1:2" x14ac:dyDescent="0.6">
      <c r="A299" s="2" t="s">
        <v>688</v>
      </c>
      <c r="B299" s="3" t="s">
        <v>83</v>
      </c>
    </row>
    <row r="300" spans="1:2" x14ac:dyDescent="0.6">
      <c r="A300" s="2" t="s">
        <v>144</v>
      </c>
      <c r="B300" s="3" t="s">
        <v>135</v>
      </c>
    </row>
    <row r="301" spans="1:2" x14ac:dyDescent="0.6">
      <c r="A301" s="2" t="s">
        <v>628</v>
      </c>
      <c r="B301" s="3" t="s">
        <v>83</v>
      </c>
    </row>
    <row r="302" spans="1:2" x14ac:dyDescent="0.6">
      <c r="A302" s="2" t="s">
        <v>139</v>
      </c>
      <c r="B302" s="3" t="s">
        <v>123</v>
      </c>
    </row>
    <row r="303" spans="1:2" x14ac:dyDescent="0.6">
      <c r="A303" s="2" t="s">
        <v>139</v>
      </c>
      <c r="B303" s="3" t="s">
        <v>123</v>
      </c>
    </row>
    <row r="304" spans="1:2" x14ac:dyDescent="0.6">
      <c r="A304" s="2" t="s">
        <v>139</v>
      </c>
      <c r="B304" s="3" t="s">
        <v>123</v>
      </c>
    </row>
    <row r="305" spans="1:2" x14ac:dyDescent="0.6">
      <c r="A305" s="2" t="s">
        <v>1253</v>
      </c>
      <c r="B305" s="3" t="s">
        <v>123</v>
      </c>
    </row>
    <row r="306" spans="1:2" x14ac:dyDescent="0.6">
      <c r="A306" s="2" t="s">
        <v>1253</v>
      </c>
      <c r="B306" s="3" t="s">
        <v>123</v>
      </c>
    </row>
    <row r="307" spans="1:2" x14ac:dyDescent="0.6">
      <c r="A307" s="2" t="s">
        <v>624</v>
      </c>
      <c r="B307" s="3" t="s">
        <v>135</v>
      </c>
    </row>
    <row r="308" spans="1:2" x14ac:dyDescent="0.6">
      <c r="A308" s="2" t="s">
        <v>624</v>
      </c>
      <c r="B308" s="3" t="s">
        <v>135</v>
      </c>
    </row>
    <row r="309" spans="1:2" x14ac:dyDescent="0.6">
      <c r="A309" s="2" t="s">
        <v>628</v>
      </c>
      <c r="B309" s="3" t="s">
        <v>83</v>
      </c>
    </row>
    <row r="310" spans="1:2" x14ac:dyDescent="0.6">
      <c r="A310" s="2" t="s">
        <v>144</v>
      </c>
      <c r="B310" s="3" t="s">
        <v>135</v>
      </c>
    </row>
    <row r="311" spans="1:2" x14ac:dyDescent="0.6">
      <c r="A311" s="2" t="s">
        <v>144</v>
      </c>
      <c r="B311" s="3" t="s">
        <v>135</v>
      </c>
    </row>
    <row r="312" spans="1:2" x14ac:dyDescent="0.6">
      <c r="A312" s="2" t="s">
        <v>150</v>
      </c>
      <c r="B312" s="3" t="s">
        <v>135</v>
      </c>
    </row>
    <row r="313" spans="1:2" x14ac:dyDescent="0.6">
      <c r="A313" s="2" t="s">
        <v>150</v>
      </c>
      <c r="B313" s="3" t="s">
        <v>135</v>
      </c>
    </row>
    <row r="314" spans="1:2" x14ac:dyDescent="0.6">
      <c r="A314" s="2" t="s">
        <v>999</v>
      </c>
      <c r="B314" s="3" t="s">
        <v>83</v>
      </c>
    </row>
    <row r="315" spans="1:2" x14ac:dyDescent="0.6">
      <c r="A315" s="2" t="s">
        <v>999</v>
      </c>
      <c r="B315" s="3" t="s">
        <v>83</v>
      </c>
    </row>
    <row r="316" spans="1:2" x14ac:dyDescent="0.6">
      <c r="A316" s="2" t="s">
        <v>999</v>
      </c>
      <c r="B316" s="3" t="s">
        <v>83</v>
      </c>
    </row>
    <row r="317" spans="1:2" x14ac:dyDescent="0.6">
      <c r="A317" s="2" t="s">
        <v>601</v>
      </c>
      <c r="B317" s="3" t="s">
        <v>123</v>
      </c>
    </row>
    <row r="318" spans="1:2" x14ac:dyDescent="0.6">
      <c r="A318" s="2" t="s">
        <v>601</v>
      </c>
      <c r="B318" s="3" t="s">
        <v>123</v>
      </c>
    </row>
    <row r="319" spans="1:2" x14ac:dyDescent="0.6">
      <c r="A319" s="2" t="s">
        <v>601</v>
      </c>
      <c r="B319" s="3" t="s">
        <v>123</v>
      </c>
    </row>
    <row r="320" spans="1:2" x14ac:dyDescent="0.6">
      <c r="A320" s="2" t="s">
        <v>601</v>
      </c>
      <c r="B320" s="3" t="s">
        <v>123</v>
      </c>
    </row>
    <row r="321" spans="1:2" x14ac:dyDescent="0.6">
      <c r="A321" s="2" t="s">
        <v>1265</v>
      </c>
      <c r="B321" s="3" t="s">
        <v>83</v>
      </c>
    </row>
    <row r="322" spans="1:2" x14ac:dyDescent="0.6">
      <c r="A322" s="2" t="s">
        <v>1265</v>
      </c>
      <c r="B322" s="3" t="s">
        <v>83</v>
      </c>
    </row>
    <row r="323" spans="1:2" x14ac:dyDescent="0.6">
      <c r="A323" s="2" t="s">
        <v>1265</v>
      </c>
      <c r="B323" s="3" t="s">
        <v>83</v>
      </c>
    </row>
    <row r="324" spans="1:2" x14ac:dyDescent="0.6">
      <c r="A324" s="2" t="s">
        <v>591</v>
      </c>
      <c r="B324" s="3" t="s">
        <v>83</v>
      </c>
    </row>
    <row r="325" spans="1:2" x14ac:dyDescent="0.6">
      <c r="A325" s="2" t="s">
        <v>591</v>
      </c>
      <c r="B325" s="3" t="s">
        <v>83</v>
      </c>
    </row>
    <row r="326" spans="1:2" x14ac:dyDescent="0.6">
      <c r="A326" s="2" t="s">
        <v>591</v>
      </c>
      <c r="B326" s="3" t="s">
        <v>83</v>
      </c>
    </row>
    <row r="327" spans="1:2" x14ac:dyDescent="0.6">
      <c r="A327" s="2" t="s">
        <v>674</v>
      </c>
      <c r="B327" s="3" t="s">
        <v>83</v>
      </c>
    </row>
    <row r="328" spans="1:2" x14ac:dyDescent="0.6">
      <c r="A328" s="2" t="s">
        <v>674</v>
      </c>
      <c r="B328" s="3" t="s">
        <v>83</v>
      </c>
    </row>
    <row r="329" spans="1:2" x14ac:dyDescent="0.6">
      <c r="A329" s="2" t="s">
        <v>773</v>
      </c>
      <c r="B329" s="3" t="s">
        <v>135</v>
      </c>
    </row>
    <row r="330" spans="1:2" x14ac:dyDescent="0.6">
      <c r="A330" s="2" t="s">
        <v>773</v>
      </c>
      <c r="B330" s="3" t="s">
        <v>135</v>
      </c>
    </row>
    <row r="331" spans="1:2" x14ac:dyDescent="0.6">
      <c r="A331" s="2" t="s">
        <v>1117</v>
      </c>
      <c r="B331" s="3" t="s">
        <v>83</v>
      </c>
    </row>
    <row r="332" spans="1:2" x14ac:dyDescent="0.6">
      <c r="A332" s="2" t="s">
        <v>799</v>
      </c>
      <c r="B332" s="3" t="s">
        <v>83</v>
      </c>
    </row>
    <row r="333" spans="1:2" x14ac:dyDescent="0.6">
      <c r="A333" s="2" t="s">
        <v>1286</v>
      </c>
      <c r="B333" s="3" t="s">
        <v>83</v>
      </c>
    </row>
    <row r="334" spans="1:2" x14ac:dyDescent="0.6">
      <c r="A334" s="2" t="s">
        <v>1293</v>
      </c>
      <c r="B334" s="3" t="s">
        <v>123</v>
      </c>
    </row>
    <row r="335" spans="1:2" x14ac:dyDescent="0.6">
      <c r="A335" s="2" t="s">
        <v>1300</v>
      </c>
      <c r="B335" s="3" t="s">
        <v>83</v>
      </c>
    </row>
    <row r="336" spans="1:2" x14ac:dyDescent="0.6">
      <c r="A336" s="2" t="s">
        <v>1303</v>
      </c>
      <c r="B336" s="3" t="s">
        <v>83</v>
      </c>
    </row>
    <row r="337" spans="1:2" x14ac:dyDescent="0.6">
      <c r="A337" s="2" t="s">
        <v>1303</v>
      </c>
      <c r="B337" s="3" t="s">
        <v>83</v>
      </c>
    </row>
    <row r="338" spans="1:2" x14ac:dyDescent="0.6">
      <c r="A338" s="2" t="s">
        <v>1305</v>
      </c>
      <c r="B338" s="3" t="s">
        <v>83</v>
      </c>
    </row>
    <row r="339" spans="1:2" x14ac:dyDescent="0.6">
      <c r="A339" s="2" t="s">
        <v>1307</v>
      </c>
      <c r="B339" s="3" t="s">
        <v>123</v>
      </c>
    </row>
    <row r="340" spans="1:2" x14ac:dyDescent="0.6">
      <c r="A340" s="2" t="s">
        <v>1310</v>
      </c>
      <c r="B340" s="3" t="s">
        <v>123</v>
      </c>
    </row>
    <row r="341" spans="1:2" x14ac:dyDescent="0.6">
      <c r="A341" s="2" t="s">
        <v>1313</v>
      </c>
      <c r="B341" s="3" t="s">
        <v>123</v>
      </c>
    </row>
    <row r="342" spans="1:2" x14ac:dyDescent="0.6">
      <c r="A342" s="2" t="s">
        <v>1313</v>
      </c>
      <c r="B342" s="3" t="s">
        <v>123</v>
      </c>
    </row>
    <row r="343" spans="1:2" x14ac:dyDescent="0.6">
      <c r="A343" s="2" t="s">
        <v>1316</v>
      </c>
      <c r="B343" s="3" t="s">
        <v>123</v>
      </c>
    </row>
    <row r="344" spans="1:2" x14ac:dyDescent="0.6">
      <c r="A344" s="2" t="s">
        <v>1316</v>
      </c>
      <c r="B344" s="3" t="s">
        <v>123</v>
      </c>
    </row>
    <row r="345" spans="1:2" x14ac:dyDescent="0.6">
      <c r="A345" s="2" t="s">
        <v>1319</v>
      </c>
      <c r="B345" s="3" t="s">
        <v>123</v>
      </c>
    </row>
    <row r="346" spans="1:2" x14ac:dyDescent="0.6">
      <c r="A346" s="2" t="s">
        <v>1321</v>
      </c>
      <c r="B346" s="3" t="s">
        <v>83</v>
      </c>
    </row>
    <row r="347" spans="1:2" x14ac:dyDescent="0.6">
      <c r="A347" s="2" t="s">
        <v>1325</v>
      </c>
      <c r="B347" s="3" t="s">
        <v>123</v>
      </c>
    </row>
    <row r="348" spans="1:2" x14ac:dyDescent="0.6">
      <c r="A348" s="2" t="s">
        <v>1329</v>
      </c>
      <c r="B348" s="3" t="s">
        <v>123</v>
      </c>
    </row>
    <row r="349" spans="1:2" x14ac:dyDescent="0.6">
      <c r="A349" s="2" t="s">
        <v>1331</v>
      </c>
      <c r="B349" s="3" t="s">
        <v>123</v>
      </c>
    </row>
    <row r="350" spans="1:2" x14ac:dyDescent="0.6">
      <c r="A350" s="2" t="s">
        <v>1331</v>
      </c>
      <c r="B350" s="3" t="s">
        <v>123</v>
      </c>
    </row>
    <row r="351" spans="1:2" x14ac:dyDescent="0.6">
      <c r="A351" s="2" t="s">
        <v>473</v>
      </c>
      <c r="B351" s="3" t="s">
        <v>83</v>
      </c>
    </row>
    <row r="352" spans="1:2" x14ac:dyDescent="0.6">
      <c r="A352" s="2" t="s">
        <v>473</v>
      </c>
      <c r="B352" s="3" t="s">
        <v>83</v>
      </c>
    </row>
    <row r="353" spans="1:2" x14ac:dyDescent="0.6">
      <c r="A353" s="2" t="s">
        <v>473</v>
      </c>
      <c r="B353" s="3" t="s">
        <v>83</v>
      </c>
    </row>
    <row r="354" spans="1:2" x14ac:dyDescent="0.6">
      <c r="A354" s="2" t="s">
        <v>674</v>
      </c>
      <c r="B354" s="3" t="s">
        <v>83</v>
      </c>
    </row>
    <row r="355" spans="1:2" x14ac:dyDescent="0.6">
      <c r="A355" s="2" t="s">
        <v>473</v>
      </c>
      <c r="B355" s="3" t="s">
        <v>83</v>
      </c>
    </row>
    <row r="356" spans="1:2" x14ac:dyDescent="0.6">
      <c r="A356" s="2" t="s">
        <v>1097</v>
      </c>
      <c r="B356" s="3" t="s">
        <v>123</v>
      </c>
    </row>
    <row r="357" spans="1:2" x14ac:dyDescent="0.6">
      <c r="A357" s="2" t="s">
        <v>1348</v>
      </c>
      <c r="B357" s="3" t="s">
        <v>83</v>
      </c>
    </row>
    <row r="358" spans="1:2" x14ac:dyDescent="0.6">
      <c r="A358" s="2" t="s">
        <v>870</v>
      </c>
      <c r="B358" s="3" t="s">
        <v>83</v>
      </c>
    </row>
    <row r="359" spans="1:2" x14ac:dyDescent="0.6">
      <c r="A359" s="2" t="s">
        <v>435</v>
      </c>
      <c r="B359" s="3" t="s">
        <v>123</v>
      </c>
    </row>
    <row r="360" spans="1:2" x14ac:dyDescent="0.6">
      <c r="A360" s="2" t="s">
        <v>361</v>
      </c>
      <c r="B360" s="3" t="s">
        <v>83</v>
      </c>
    </row>
    <row r="361" spans="1:2" x14ac:dyDescent="0.6">
      <c r="A361" s="2" t="s">
        <v>369</v>
      </c>
      <c r="B361" s="3" t="s">
        <v>83</v>
      </c>
    </row>
    <row r="362" spans="1:2" x14ac:dyDescent="0.6">
      <c r="A362" s="2" t="s">
        <v>1367</v>
      </c>
      <c r="B362" s="3" t="s">
        <v>123</v>
      </c>
    </row>
    <row r="363" spans="1:2" x14ac:dyDescent="0.6">
      <c r="A363" s="2" t="s">
        <v>1367</v>
      </c>
      <c r="B363" s="3" t="s">
        <v>123</v>
      </c>
    </row>
    <row r="364" spans="1:2" x14ac:dyDescent="0.6">
      <c r="A364" s="2" t="s">
        <v>382</v>
      </c>
      <c r="B364" s="3" t="s">
        <v>123</v>
      </c>
    </row>
    <row r="365" spans="1:2" x14ac:dyDescent="0.6">
      <c r="A365" s="2" t="s">
        <v>382</v>
      </c>
      <c r="B365" s="3" t="s">
        <v>123</v>
      </c>
    </row>
    <row r="366" spans="1:2" x14ac:dyDescent="0.6">
      <c r="A366" s="2" t="s">
        <v>393</v>
      </c>
      <c r="B366" s="3" t="s">
        <v>83</v>
      </c>
    </row>
    <row r="367" spans="1:2" x14ac:dyDescent="0.6">
      <c r="A367" s="2" t="s">
        <v>287</v>
      </c>
      <c r="B367" s="3" t="s">
        <v>83</v>
      </c>
    </row>
    <row r="368" spans="1:2" x14ac:dyDescent="0.6">
      <c r="A368" s="2" t="s">
        <v>1198</v>
      </c>
      <c r="B368" s="3" t="s">
        <v>123</v>
      </c>
    </row>
    <row r="369" spans="1:2" x14ac:dyDescent="0.6">
      <c r="A369" s="2" t="s">
        <v>1386</v>
      </c>
      <c r="B369" s="3" t="s">
        <v>123</v>
      </c>
    </row>
    <row r="370" spans="1:2" x14ac:dyDescent="0.6">
      <c r="A370" s="2" t="s">
        <v>444</v>
      </c>
      <c r="B370" s="3" t="s">
        <v>123</v>
      </c>
    </row>
    <row r="371" spans="1:2" x14ac:dyDescent="0.6">
      <c r="A371" s="2" t="s">
        <v>444</v>
      </c>
      <c r="B371" s="3" t="s">
        <v>123</v>
      </c>
    </row>
    <row r="372" spans="1:2" x14ac:dyDescent="0.6">
      <c r="A372" s="2" t="s">
        <v>444</v>
      </c>
      <c r="B372" s="3" t="s">
        <v>123</v>
      </c>
    </row>
    <row r="373" spans="1:2" x14ac:dyDescent="0.6">
      <c r="A373" s="2" t="s">
        <v>450</v>
      </c>
      <c r="B373" s="3" t="s">
        <v>123</v>
      </c>
    </row>
    <row r="374" spans="1:2" x14ac:dyDescent="0.6">
      <c r="A374" s="2" t="s">
        <v>1404</v>
      </c>
      <c r="B374" s="3" t="s">
        <v>123</v>
      </c>
    </row>
    <row r="375" spans="1:2" x14ac:dyDescent="0.6">
      <c r="A375" s="2" t="s">
        <v>1409</v>
      </c>
      <c r="B375" s="3" t="s">
        <v>123</v>
      </c>
    </row>
    <row r="376" spans="1:2" x14ac:dyDescent="0.6">
      <c r="A376" s="2" t="s">
        <v>1411</v>
      </c>
      <c r="B376" s="3" t="s">
        <v>123</v>
      </c>
    </row>
    <row r="377" spans="1:2" x14ac:dyDescent="0.6">
      <c r="A377" s="2" t="s">
        <v>1231</v>
      </c>
      <c r="B377" s="3" t="s">
        <v>123</v>
      </c>
    </row>
    <row r="378" spans="1:2" x14ac:dyDescent="0.6">
      <c r="A378" s="2" t="s">
        <v>1414</v>
      </c>
      <c r="B378" s="3" t="s">
        <v>123</v>
      </c>
    </row>
    <row r="379" spans="1:2" x14ac:dyDescent="0.6">
      <c r="A379" s="2" t="s">
        <v>1418</v>
      </c>
      <c r="B379" s="3" t="s">
        <v>123</v>
      </c>
    </row>
    <row r="380" spans="1:2" x14ac:dyDescent="0.6">
      <c r="A380" s="2" t="s">
        <v>1132</v>
      </c>
      <c r="B380" s="3" t="s">
        <v>123</v>
      </c>
    </row>
    <row r="381" spans="1:2" x14ac:dyDescent="0.6">
      <c r="A381" s="2" t="s">
        <v>1421</v>
      </c>
      <c r="B381" s="3" t="s">
        <v>123</v>
      </c>
    </row>
    <row r="382" spans="1:2" x14ac:dyDescent="0.6">
      <c r="A382" s="2" t="s">
        <v>1427</v>
      </c>
      <c r="B382" s="3" t="s">
        <v>123</v>
      </c>
    </row>
    <row r="383" spans="1:2" x14ac:dyDescent="0.6">
      <c r="A383" s="2" t="s">
        <v>1404</v>
      </c>
      <c r="B383" s="3" t="s">
        <v>123</v>
      </c>
    </row>
    <row r="384" spans="1:2" x14ac:dyDescent="0.6">
      <c r="A384" s="2" t="s">
        <v>1411</v>
      </c>
      <c r="B384" s="3" t="s">
        <v>123</v>
      </c>
    </row>
    <row r="385" spans="1:2" x14ac:dyDescent="0.6">
      <c r="A385" s="2" t="s">
        <v>1431</v>
      </c>
      <c r="B385" s="3" t="s">
        <v>123</v>
      </c>
    </row>
    <row r="386" spans="1:2" x14ac:dyDescent="0.6">
      <c r="A386" s="2" t="s">
        <v>1418</v>
      </c>
      <c r="B386" s="3" t="s">
        <v>123</v>
      </c>
    </row>
    <row r="387" spans="1:2" x14ac:dyDescent="0.6">
      <c r="A387" s="2" t="s">
        <v>1286</v>
      </c>
      <c r="B387" s="3" t="s">
        <v>83</v>
      </c>
    </row>
    <row r="388" spans="1:2" x14ac:dyDescent="0.6">
      <c r="A388" s="2" t="s">
        <v>1146</v>
      </c>
      <c r="B388" s="3" t="s">
        <v>83</v>
      </c>
    </row>
    <row r="389" spans="1:2" x14ac:dyDescent="0.6">
      <c r="A389" s="2" t="s">
        <v>1427</v>
      </c>
      <c r="B389" s="3" t="s">
        <v>123</v>
      </c>
    </row>
    <row r="390" spans="1:2" x14ac:dyDescent="0.6">
      <c r="A390" s="2" t="s">
        <v>1441</v>
      </c>
      <c r="B390" s="3" t="s">
        <v>123</v>
      </c>
    </row>
    <row r="391" spans="1:2" x14ac:dyDescent="0.6">
      <c r="A391" s="2" t="s">
        <v>1447</v>
      </c>
      <c r="B391" s="3" t="s">
        <v>123</v>
      </c>
    </row>
    <row r="392" spans="1:2" x14ac:dyDescent="0.6">
      <c r="A392" s="2" t="s">
        <v>1431</v>
      </c>
      <c r="B392" s="3" t="s">
        <v>123</v>
      </c>
    </row>
    <row r="393" spans="1:2" x14ac:dyDescent="0.6">
      <c r="A393" s="2" t="s">
        <v>1453</v>
      </c>
      <c r="B393" s="3" t="s">
        <v>123</v>
      </c>
    </row>
    <row r="394" spans="1:2" x14ac:dyDescent="0.6">
      <c r="A394" s="2" t="s">
        <v>473</v>
      </c>
      <c r="B394" s="3" t="s">
        <v>83</v>
      </c>
    </row>
    <row r="395" spans="1:2" x14ac:dyDescent="0.6">
      <c r="A395" s="2" t="s">
        <v>462</v>
      </c>
      <c r="B395" s="3" t="s">
        <v>83</v>
      </c>
    </row>
    <row r="396" spans="1:2" x14ac:dyDescent="0.6">
      <c r="A396" s="2" t="s">
        <v>760</v>
      </c>
      <c r="B396" s="3" t="s">
        <v>83</v>
      </c>
    </row>
    <row r="397" spans="1:2" x14ac:dyDescent="0.6">
      <c r="A397" s="2" t="s">
        <v>688</v>
      </c>
      <c r="B397" s="3" t="s">
        <v>83</v>
      </c>
    </row>
    <row r="398" spans="1:2" x14ac:dyDescent="0.6">
      <c r="A398" s="2" t="s">
        <v>799</v>
      </c>
      <c r="B398" s="3" t="s">
        <v>83</v>
      </c>
    </row>
    <row r="399" spans="1:2" x14ac:dyDescent="0.6">
      <c r="A399" s="2" t="s">
        <v>806</v>
      </c>
      <c r="B399" s="3" t="s">
        <v>83</v>
      </c>
    </row>
    <row r="400" spans="1:2" x14ac:dyDescent="0.6">
      <c r="A400" s="2" t="s">
        <v>1468</v>
      </c>
      <c r="B400" s="3" t="s">
        <v>123</v>
      </c>
    </row>
    <row r="401" spans="1:2" x14ac:dyDescent="0.6">
      <c r="A401" s="2" t="s">
        <v>903</v>
      </c>
      <c r="B401" s="3" t="s">
        <v>123</v>
      </c>
    </row>
    <row r="402" spans="1:2" x14ac:dyDescent="0.6">
      <c r="A402" s="2" t="s">
        <v>1481</v>
      </c>
      <c r="B402" s="3" t="s">
        <v>83</v>
      </c>
    </row>
    <row r="403" spans="1:2" x14ac:dyDescent="0.6">
      <c r="A403" s="2" t="s">
        <v>788</v>
      </c>
      <c r="B403" s="3" t="s">
        <v>83</v>
      </c>
    </row>
    <row r="404" spans="1:2" x14ac:dyDescent="0.6">
      <c r="A404" s="2" t="s">
        <v>688</v>
      </c>
      <c r="B404" s="3" t="s">
        <v>83</v>
      </c>
    </row>
    <row r="405" spans="1:2" x14ac:dyDescent="0.6">
      <c r="A405" s="2" t="s">
        <v>806</v>
      </c>
      <c r="B405" s="3" t="s">
        <v>83</v>
      </c>
    </row>
    <row r="406" spans="1:2" x14ac:dyDescent="0.6">
      <c r="A406" s="2" t="s">
        <v>912</v>
      </c>
      <c r="B406" s="3" t="s">
        <v>123</v>
      </c>
    </row>
    <row r="407" spans="1:2" x14ac:dyDescent="0.6">
      <c r="A407" s="2" t="s">
        <v>912</v>
      </c>
      <c r="B407" s="3" t="s">
        <v>123</v>
      </c>
    </row>
    <row r="408" spans="1:2" x14ac:dyDescent="0.6">
      <c r="A408" s="2" t="s">
        <v>591</v>
      </c>
      <c r="B408" s="3" t="s">
        <v>83</v>
      </c>
    </row>
    <row r="409" spans="1:2" x14ac:dyDescent="0.6">
      <c r="A409" s="2" t="s">
        <v>999</v>
      </c>
      <c r="B409" s="3" t="s">
        <v>83</v>
      </c>
    </row>
    <row r="410" spans="1:2" x14ac:dyDescent="0.6">
      <c r="A410" s="2" t="s">
        <v>601</v>
      </c>
      <c r="B410" s="3" t="s">
        <v>123</v>
      </c>
    </row>
    <row r="411" spans="1:2" x14ac:dyDescent="0.6">
      <c r="A411" s="2" t="s">
        <v>601</v>
      </c>
      <c r="B411" s="3" t="s">
        <v>123</v>
      </c>
    </row>
    <row r="412" spans="1:2" x14ac:dyDescent="0.6">
      <c r="A412" s="2" t="s">
        <v>609</v>
      </c>
      <c r="B412" s="3" t="s">
        <v>123</v>
      </c>
    </row>
    <row r="413" spans="1:2" x14ac:dyDescent="0.6">
      <c r="A413" s="2" t="s">
        <v>609</v>
      </c>
      <c r="B413" s="3" t="s">
        <v>123</v>
      </c>
    </row>
    <row r="414" spans="1:2" x14ac:dyDescent="0.6">
      <c r="A414" s="2" t="s">
        <v>609</v>
      </c>
      <c r="B414" s="3" t="s">
        <v>123</v>
      </c>
    </row>
    <row r="415" spans="1:2" x14ac:dyDescent="0.6">
      <c r="A415" s="2" t="s">
        <v>609</v>
      </c>
      <c r="B415" s="3" t="s">
        <v>123</v>
      </c>
    </row>
    <row r="416" spans="1:2" x14ac:dyDescent="0.6">
      <c r="A416" s="2" t="s">
        <v>1494</v>
      </c>
      <c r="B416" s="3" t="s">
        <v>83</v>
      </c>
    </row>
    <row r="417" spans="1:2" x14ac:dyDescent="0.6">
      <c r="A417" s="2" t="s">
        <v>1265</v>
      </c>
      <c r="B417" s="3" t="s">
        <v>83</v>
      </c>
    </row>
    <row r="418" spans="1:2" x14ac:dyDescent="0.6">
      <c r="A418" s="2" t="s">
        <v>1265</v>
      </c>
      <c r="B418" s="3" t="s">
        <v>83</v>
      </c>
    </row>
    <row r="419" spans="1:2" x14ac:dyDescent="0.6">
      <c r="A419" s="2" t="s">
        <v>1265</v>
      </c>
      <c r="B419" s="3" t="s">
        <v>83</v>
      </c>
    </row>
    <row r="420" spans="1:2" x14ac:dyDescent="0.6">
      <c r="A420" s="2" t="s">
        <v>128</v>
      </c>
      <c r="B420" s="3" t="s">
        <v>135</v>
      </c>
    </row>
    <row r="421" spans="1:2" x14ac:dyDescent="0.6">
      <c r="A421" s="2" t="s">
        <v>128</v>
      </c>
      <c r="B421" s="3" t="s">
        <v>135</v>
      </c>
    </row>
    <row r="422" spans="1:2" x14ac:dyDescent="0.6">
      <c r="A422" s="2" t="s">
        <v>139</v>
      </c>
      <c r="B422" s="3" t="s">
        <v>123</v>
      </c>
    </row>
    <row r="423" spans="1:2" x14ac:dyDescent="0.6">
      <c r="A423" s="2" t="s">
        <v>609</v>
      </c>
      <c r="B423" s="3" t="s">
        <v>123</v>
      </c>
    </row>
    <row r="424" spans="1:2" x14ac:dyDescent="0.6">
      <c r="A424" s="2" t="s">
        <v>818</v>
      </c>
      <c r="B424" s="3" t="s">
        <v>83</v>
      </c>
    </row>
    <row r="425" spans="1:2" x14ac:dyDescent="0.6">
      <c r="A425" s="2" t="s">
        <v>226</v>
      </c>
      <c r="B425" s="3" t="s">
        <v>83</v>
      </c>
    </row>
    <row r="426" spans="1:2" x14ac:dyDescent="0.6">
      <c r="A426" s="2" t="s">
        <v>226</v>
      </c>
      <c r="B426" s="3" t="s">
        <v>83</v>
      </c>
    </row>
    <row r="427" spans="1:2" x14ac:dyDescent="0.6">
      <c r="A427" s="2" t="s">
        <v>226</v>
      </c>
      <c r="B427" s="3" t="s">
        <v>83</v>
      </c>
    </row>
    <row r="428" spans="1:2" x14ac:dyDescent="0.6">
      <c r="A428" s="2" t="s">
        <v>877</v>
      </c>
      <c r="B428" s="3" t="s">
        <v>83</v>
      </c>
    </row>
    <row r="429" spans="1:2" x14ac:dyDescent="0.6">
      <c r="A429" s="2" t="s">
        <v>881</v>
      </c>
      <c r="B429" s="3" t="s">
        <v>83</v>
      </c>
    </row>
    <row r="430" spans="1:2" x14ac:dyDescent="0.6">
      <c r="A430" s="2" t="s">
        <v>885</v>
      </c>
      <c r="B430" s="3" t="s">
        <v>83</v>
      </c>
    </row>
    <row r="431" spans="1:2" x14ac:dyDescent="0.6">
      <c r="A431" s="2" t="s">
        <v>885</v>
      </c>
      <c r="B431" s="3" t="s">
        <v>83</v>
      </c>
    </row>
    <row r="432" spans="1:2" x14ac:dyDescent="0.6">
      <c r="A432" s="2" t="s">
        <v>889</v>
      </c>
      <c r="B432" s="3" t="s">
        <v>83</v>
      </c>
    </row>
    <row r="433" spans="1:2" x14ac:dyDescent="0.6">
      <c r="A433" s="2" t="s">
        <v>889</v>
      </c>
      <c r="B433" s="3" t="s">
        <v>83</v>
      </c>
    </row>
    <row r="434" spans="1:2" x14ac:dyDescent="0.6">
      <c r="A434" s="2" t="s">
        <v>889</v>
      </c>
      <c r="B434" s="3" t="s">
        <v>83</v>
      </c>
    </row>
    <row r="435" spans="1:2" x14ac:dyDescent="0.6">
      <c r="A435" s="2" t="s">
        <v>908</v>
      </c>
      <c r="B435" s="3" t="s">
        <v>83</v>
      </c>
    </row>
    <row r="436" spans="1:2" x14ac:dyDescent="0.6">
      <c r="A436" s="2" t="s">
        <v>908</v>
      </c>
      <c r="B436" s="3" t="s">
        <v>83</v>
      </c>
    </row>
    <row r="437" spans="1:2" x14ac:dyDescent="0.6">
      <c r="A437" s="2" t="s">
        <v>488</v>
      </c>
      <c r="B437" s="3" t="s">
        <v>83</v>
      </c>
    </row>
    <row r="438" spans="1:2" x14ac:dyDescent="0.6">
      <c r="A438" s="2" t="s">
        <v>497</v>
      </c>
      <c r="B438" s="3" t="s">
        <v>83</v>
      </c>
    </row>
    <row r="439" spans="1:2" x14ac:dyDescent="0.6">
      <c r="A439" s="2" t="s">
        <v>503</v>
      </c>
      <c r="B439" s="3" t="s">
        <v>123</v>
      </c>
    </row>
    <row r="440" spans="1:2" x14ac:dyDescent="0.6">
      <c r="A440" s="2" t="s">
        <v>503</v>
      </c>
      <c r="B440" s="3" t="s">
        <v>123</v>
      </c>
    </row>
    <row r="441" spans="1:2" x14ac:dyDescent="0.6">
      <c r="A441" s="2" t="s">
        <v>1514</v>
      </c>
      <c r="B441" s="3" t="s">
        <v>123</v>
      </c>
    </row>
    <row r="442" spans="1:2" x14ac:dyDescent="0.6">
      <c r="A442" s="2" t="s">
        <v>1418</v>
      </c>
      <c r="B442" s="3" t="s">
        <v>123</v>
      </c>
    </row>
    <row r="443" spans="1:2" x14ac:dyDescent="0.6">
      <c r="A443" s="2" t="s">
        <v>549</v>
      </c>
      <c r="B443" s="3" t="s">
        <v>135</v>
      </c>
    </row>
    <row r="444" spans="1:2" x14ac:dyDescent="0.6">
      <c r="A444" s="2" t="s">
        <v>1084</v>
      </c>
      <c r="B444" s="3" t="s">
        <v>135</v>
      </c>
    </row>
    <row r="445" spans="1:2" x14ac:dyDescent="0.6">
      <c r="A445" s="2" t="s">
        <v>549</v>
      </c>
      <c r="B445" s="3" t="s">
        <v>135</v>
      </c>
    </row>
    <row r="446" spans="1:2" x14ac:dyDescent="0.6">
      <c r="A446" s="2" t="s">
        <v>580</v>
      </c>
      <c r="B446" s="3" t="s">
        <v>135</v>
      </c>
    </row>
    <row r="447" spans="1:2" x14ac:dyDescent="0.6">
      <c r="A447" s="2" t="s">
        <v>799</v>
      </c>
      <c r="B447" s="3" t="s">
        <v>83</v>
      </c>
    </row>
    <row r="448" spans="1:2" x14ac:dyDescent="0.6">
      <c r="A448" s="2" t="s">
        <v>806</v>
      </c>
      <c r="B448" s="3" t="s">
        <v>83</v>
      </c>
    </row>
    <row r="449" spans="1:2" x14ac:dyDescent="0.6">
      <c r="A449" s="2" t="s">
        <v>688</v>
      </c>
      <c r="B449" s="3" t="s">
        <v>83</v>
      </c>
    </row>
    <row r="450" spans="1:2" x14ac:dyDescent="0.6">
      <c r="A450" s="2" t="s">
        <v>435</v>
      </c>
      <c r="B450" s="3" t="s">
        <v>123</v>
      </c>
    </row>
    <row r="451" spans="1:2" x14ac:dyDescent="0.6">
      <c r="A451" s="2" t="s">
        <v>435</v>
      </c>
      <c r="B451" s="3" t="s">
        <v>123</v>
      </c>
    </row>
    <row r="452" spans="1:2" x14ac:dyDescent="0.6">
      <c r="A452" s="2" t="s">
        <v>1539</v>
      </c>
      <c r="B452" s="3" t="s">
        <v>83</v>
      </c>
    </row>
    <row r="453" spans="1:2" x14ac:dyDescent="0.6">
      <c r="A453" s="2" t="s">
        <v>1539</v>
      </c>
      <c r="B453" s="3" t="s">
        <v>83</v>
      </c>
    </row>
    <row r="454" spans="1:2" x14ac:dyDescent="0.6">
      <c r="A454" s="2" t="s">
        <v>1539</v>
      </c>
      <c r="B454" s="3" t="s">
        <v>83</v>
      </c>
    </row>
    <row r="455" spans="1:2" x14ac:dyDescent="0.6">
      <c r="A455" s="2" t="s">
        <v>369</v>
      </c>
      <c r="B455" s="3" t="s">
        <v>83</v>
      </c>
    </row>
    <row r="456" spans="1:2" x14ac:dyDescent="0.6">
      <c r="A456" s="2" t="s">
        <v>369</v>
      </c>
      <c r="B456" s="3" t="s">
        <v>83</v>
      </c>
    </row>
    <row r="457" spans="1:2" x14ac:dyDescent="0.6">
      <c r="A457" s="2" t="s">
        <v>369</v>
      </c>
      <c r="B457" s="3" t="s">
        <v>83</v>
      </c>
    </row>
    <row r="458" spans="1:2" x14ac:dyDescent="0.6">
      <c r="A458" s="2" t="s">
        <v>1367</v>
      </c>
      <c r="B458" s="3" t="s">
        <v>123</v>
      </c>
    </row>
    <row r="459" spans="1:2" x14ac:dyDescent="0.6">
      <c r="A459" s="2" t="s">
        <v>287</v>
      </c>
      <c r="B459" s="3" t="s">
        <v>83</v>
      </c>
    </row>
    <row r="460" spans="1:2" x14ac:dyDescent="0.6">
      <c r="A460" s="2" t="s">
        <v>1563</v>
      </c>
      <c r="B460" s="3" t="s">
        <v>83</v>
      </c>
    </row>
    <row r="461" spans="1:2" x14ac:dyDescent="0.6">
      <c r="A461" s="2" t="s">
        <v>1563</v>
      </c>
      <c r="B461" s="3" t="s">
        <v>83</v>
      </c>
    </row>
    <row r="462" spans="1:2" x14ac:dyDescent="0.6">
      <c r="A462" s="2" t="s">
        <v>1198</v>
      </c>
      <c r="B462" s="3" t="s">
        <v>123</v>
      </c>
    </row>
    <row r="463" spans="1:2" x14ac:dyDescent="0.6">
      <c r="A463" s="2" t="s">
        <v>1386</v>
      </c>
      <c r="B463" s="3" t="s">
        <v>123</v>
      </c>
    </row>
    <row r="464" spans="1:2" x14ac:dyDescent="0.6">
      <c r="A464" s="2" t="s">
        <v>450</v>
      </c>
      <c r="B464" s="3" t="s">
        <v>123</v>
      </c>
    </row>
    <row r="465" spans="1:2" x14ac:dyDescent="0.6">
      <c r="A465" s="2" t="s">
        <v>450</v>
      </c>
      <c r="B465" s="3" t="s">
        <v>123</v>
      </c>
    </row>
    <row r="466" spans="1:2" x14ac:dyDescent="0.6">
      <c r="A466" s="2" t="s">
        <v>450</v>
      </c>
      <c r="B466" s="3" t="s">
        <v>123</v>
      </c>
    </row>
    <row r="467" spans="1:2" x14ac:dyDescent="0.6">
      <c r="A467" s="2" t="s">
        <v>806</v>
      </c>
      <c r="B467" s="3" t="s">
        <v>83</v>
      </c>
    </row>
    <row r="468" spans="1:2" x14ac:dyDescent="0.6">
      <c r="A468" s="2" t="s">
        <v>688</v>
      </c>
      <c r="B468" s="3" t="s">
        <v>83</v>
      </c>
    </row>
    <row r="469" spans="1:2" x14ac:dyDescent="0.6">
      <c r="A469" s="2" t="s">
        <v>1592</v>
      </c>
      <c r="B469" s="3" t="s">
        <v>83</v>
      </c>
    </row>
    <row r="470" spans="1:2" x14ac:dyDescent="0.6">
      <c r="A470" s="2" t="s">
        <v>1597</v>
      </c>
      <c r="B470" s="3" t="s">
        <v>83</v>
      </c>
    </row>
    <row r="471" spans="1:2" x14ac:dyDescent="0.6">
      <c r="A471" s="2" t="s">
        <v>773</v>
      </c>
      <c r="B471" s="3" t="s">
        <v>135</v>
      </c>
    </row>
    <row r="472" spans="1:2" x14ac:dyDescent="0.6">
      <c r="A472" s="2" t="s">
        <v>1117</v>
      </c>
      <c r="B472" s="3" t="s">
        <v>83</v>
      </c>
    </row>
    <row r="473" spans="1:2" x14ac:dyDescent="0.6">
      <c r="A473" s="2" t="s">
        <v>473</v>
      </c>
      <c r="B473" s="3" t="s">
        <v>83</v>
      </c>
    </row>
    <row r="474" spans="1:2" x14ac:dyDescent="0.6">
      <c r="A474" s="2" t="s">
        <v>1609</v>
      </c>
      <c r="B474" s="3" t="s">
        <v>123</v>
      </c>
    </row>
    <row r="475" spans="1:2" x14ac:dyDescent="0.6">
      <c r="A475" s="2" t="s">
        <v>1612</v>
      </c>
      <c r="B475" s="3" t="s">
        <v>123</v>
      </c>
    </row>
    <row r="476" spans="1:2" x14ac:dyDescent="0.6">
      <c r="A476" s="2" t="s">
        <v>1615</v>
      </c>
      <c r="B476" s="3" t="s">
        <v>123</v>
      </c>
    </row>
    <row r="477" spans="1:2" x14ac:dyDescent="0.6">
      <c r="A477" s="2" t="s">
        <v>1286</v>
      </c>
      <c r="B477" s="3" t="s">
        <v>83</v>
      </c>
    </row>
    <row r="478" spans="1:2" x14ac:dyDescent="0.6">
      <c r="A478" s="2" t="s">
        <v>1617</v>
      </c>
      <c r="B478" s="3" t="s">
        <v>83</v>
      </c>
    </row>
    <row r="479" spans="1:2" x14ac:dyDescent="0.6">
      <c r="A479" s="2" t="s">
        <v>1619</v>
      </c>
      <c r="B479" s="3" t="s">
        <v>123</v>
      </c>
    </row>
    <row r="480" spans="1:2" x14ac:dyDescent="0.6">
      <c r="A480" s="2" t="s">
        <v>1621</v>
      </c>
      <c r="B480" s="3" t="s">
        <v>123</v>
      </c>
    </row>
    <row r="481" spans="1:2" x14ac:dyDescent="0.6">
      <c r="A481" s="2" t="s">
        <v>1621</v>
      </c>
      <c r="B481" s="3" t="s">
        <v>123</v>
      </c>
    </row>
    <row r="482" spans="1:2" x14ac:dyDescent="0.6">
      <c r="A482" s="2" t="s">
        <v>1624</v>
      </c>
      <c r="B482" s="3" t="s">
        <v>123</v>
      </c>
    </row>
    <row r="483" spans="1:2" x14ac:dyDescent="0.6">
      <c r="A483" s="2" t="s">
        <v>1629</v>
      </c>
      <c r="B483" s="3" t="s">
        <v>123</v>
      </c>
    </row>
    <row r="484" spans="1:2" x14ac:dyDescent="0.6">
      <c r="A484" s="2" t="s">
        <v>1441</v>
      </c>
      <c r="B484" s="3" t="s">
        <v>123</v>
      </c>
    </row>
    <row r="485" spans="1:2" x14ac:dyDescent="0.6">
      <c r="A485" s="2" t="s">
        <v>1631</v>
      </c>
      <c r="B485" s="3" t="s">
        <v>123</v>
      </c>
    </row>
    <row r="486" spans="1:2" x14ac:dyDescent="0.6">
      <c r="A486" s="2" t="s">
        <v>1414</v>
      </c>
      <c r="B486" s="3" t="s">
        <v>123</v>
      </c>
    </row>
    <row r="487" spans="1:2" x14ac:dyDescent="0.6">
      <c r="A487" s="2" t="s">
        <v>1634</v>
      </c>
      <c r="B487" s="3" t="s">
        <v>123</v>
      </c>
    </row>
    <row r="488" spans="1:2" x14ac:dyDescent="0.6">
      <c r="A488" s="2" t="s">
        <v>743</v>
      </c>
      <c r="B488" s="3" t="s">
        <v>123</v>
      </c>
    </row>
    <row r="489" spans="1:2" x14ac:dyDescent="0.6">
      <c r="A489" s="2" t="s">
        <v>1514</v>
      </c>
      <c r="B489" s="3" t="s">
        <v>123</v>
      </c>
    </row>
    <row r="490" spans="1:2" x14ac:dyDescent="0.6">
      <c r="A490" s="2" t="s">
        <v>1453</v>
      </c>
      <c r="B490" s="3" t="s">
        <v>123</v>
      </c>
    </row>
    <row r="491" spans="1:2" x14ac:dyDescent="0.6">
      <c r="A491" s="2" t="s">
        <v>1643</v>
      </c>
      <c r="B491" s="3" t="s">
        <v>83</v>
      </c>
    </row>
    <row r="492" spans="1:2" x14ac:dyDescent="0.6">
      <c r="A492" s="2" t="s">
        <v>1646</v>
      </c>
      <c r="B492" s="3" t="s">
        <v>83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73E7-C3C3-403D-B70E-7F3F0AB379BB}">
  <dimension ref="A3:K172"/>
  <sheetViews>
    <sheetView zoomScale="90" zoomScaleNormal="90" workbookViewId="0">
      <selection activeCell="D23" sqref="D23"/>
    </sheetView>
  </sheetViews>
  <sheetFormatPr defaultRowHeight="16.899999999999999" x14ac:dyDescent="0.6"/>
  <cols>
    <col min="1" max="1" width="12" customWidth="1"/>
    <col min="2" max="2" width="10.75" bestFit="1" customWidth="1"/>
    <col min="3" max="3" width="15.5" bestFit="1" customWidth="1"/>
    <col min="4" max="4" width="17.5625" customWidth="1"/>
    <col min="5" max="5" width="10.75" bestFit="1" customWidth="1"/>
    <col min="6" max="6" width="15.5" bestFit="1" customWidth="1"/>
    <col min="7" max="7" width="19.3125" bestFit="1" customWidth="1"/>
    <col min="8" max="8" width="23.8125" bestFit="1" customWidth="1"/>
    <col min="9" max="9" width="19.3125" bestFit="1" customWidth="1"/>
    <col min="10" max="10" width="23.8125" bestFit="1" customWidth="1"/>
    <col min="11" max="11" width="19.3125" bestFit="1" customWidth="1"/>
  </cols>
  <sheetData>
    <row r="3" spans="1:11" x14ac:dyDescent="0.6">
      <c r="A3" s="25" t="s">
        <v>13</v>
      </c>
      <c r="B3" s="25" t="s">
        <v>14</v>
      </c>
      <c r="C3" s="25" t="s">
        <v>15</v>
      </c>
      <c r="D3" s="25" t="s">
        <v>16</v>
      </c>
      <c r="E3" t="s">
        <v>1657</v>
      </c>
      <c r="F3" t="s">
        <v>1662</v>
      </c>
      <c r="G3" t="s">
        <v>1663</v>
      </c>
      <c r="H3" t="s">
        <v>1658</v>
      </c>
      <c r="I3" t="s">
        <v>1659</v>
      </c>
      <c r="J3" t="s">
        <v>1660</v>
      </c>
      <c r="K3" t="s">
        <v>1661</v>
      </c>
    </row>
    <row r="4" spans="1:11" x14ac:dyDescent="0.6">
      <c r="A4" t="s">
        <v>450</v>
      </c>
      <c r="B4" t="s">
        <v>451</v>
      </c>
      <c r="C4" t="s">
        <v>452</v>
      </c>
      <c r="D4" t="s">
        <v>453</v>
      </c>
      <c r="E4" s="26">
        <v>6240</v>
      </c>
      <c r="F4" s="26">
        <v>0.3</v>
      </c>
      <c r="G4" s="26">
        <v>0.32</v>
      </c>
      <c r="H4" s="26">
        <v>1872</v>
      </c>
      <c r="I4" s="26">
        <v>1996.8</v>
      </c>
      <c r="J4" s="26">
        <v>2368304.6399999997</v>
      </c>
      <c r="K4" s="26">
        <v>2526191.6159999995</v>
      </c>
    </row>
    <row r="5" spans="1:11" x14ac:dyDescent="0.6">
      <c r="A5" t="s">
        <v>444</v>
      </c>
      <c r="B5" t="s">
        <v>445</v>
      </c>
      <c r="C5" t="s">
        <v>446</v>
      </c>
      <c r="D5" t="s">
        <v>243</v>
      </c>
      <c r="E5" s="26">
        <v>108540</v>
      </c>
      <c r="F5" s="26">
        <v>0.42000000000000004</v>
      </c>
      <c r="G5" s="26">
        <v>0.46999999999999986</v>
      </c>
      <c r="H5" s="26">
        <v>45586.8</v>
      </c>
      <c r="I5" s="26">
        <v>51013.799999999988</v>
      </c>
      <c r="J5" s="26">
        <v>57672772.415999994</v>
      </c>
      <c r="K5" s="26">
        <v>64538578.655999996</v>
      </c>
    </row>
    <row r="6" spans="1:11" x14ac:dyDescent="0.6">
      <c r="A6" t="s">
        <v>435</v>
      </c>
      <c r="B6" t="s">
        <v>436</v>
      </c>
      <c r="C6" t="s">
        <v>437</v>
      </c>
      <c r="D6" t="s">
        <v>243</v>
      </c>
      <c r="E6" s="26">
        <v>20412</v>
      </c>
      <c r="F6" s="26">
        <v>0.79049999999999987</v>
      </c>
      <c r="G6" s="26">
        <v>0.92999999999999994</v>
      </c>
      <c r="H6" s="26">
        <v>16135.685999999998</v>
      </c>
      <c r="I6" s="26">
        <v>18983.16</v>
      </c>
      <c r="J6" s="26">
        <v>20413579.072319999</v>
      </c>
      <c r="K6" s="26">
        <v>24015975.3792</v>
      </c>
    </row>
    <row r="7" spans="1:11" x14ac:dyDescent="0.6">
      <c r="A7" t="s">
        <v>1386</v>
      </c>
      <c r="B7" t="s">
        <v>1387</v>
      </c>
      <c r="C7" t="s">
        <v>1388</v>
      </c>
      <c r="D7" t="s">
        <v>1389</v>
      </c>
      <c r="E7" s="26">
        <v>972</v>
      </c>
      <c r="F7" s="26">
        <v>0.49153000000000002</v>
      </c>
      <c r="G7" s="26">
        <v>0.54</v>
      </c>
      <c r="H7" s="26">
        <v>477.76716000000005</v>
      </c>
      <c r="I7" s="26">
        <v>524.88</v>
      </c>
      <c r="J7" s="26">
        <v>604432.78945919999</v>
      </c>
      <c r="K7" s="26">
        <v>664036.18559999997</v>
      </c>
    </row>
    <row r="8" spans="1:11" x14ac:dyDescent="0.6">
      <c r="A8" t="s">
        <v>1198</v>
      </c>
      <c r="B8" t="s">
        <v>1199</v>
      </c>
      <c r="C8" t="s">
        <v>1200</v>
      </c>
      <c r="D8" t="s">
        <v>243</v>
      </c>
      <c r="E8" s="26">
        <v>7290</v>
      </c>
      <c r="F8" s="26">
        <v>0.49399999999999999</v>
      </c>
      <c r="G8" s="26">
        <v>0.63</v>
      </c>
      <c r="H8" s="26">
        <v>3601.2599999999998</v>
      </c>
      <c r="I8" s="26">
        <v>4592.7</v>
      </c>
      <c r="J8" s="26">
        <v>4556026.0511999996</v>
      </c>
      <c r="K8" s="26">
        <v>5810316.6239999989</v>
      </c>
    </row>
    <row r="9" spans="1:11" x14ac:dyDescent="0.6">
      <c r="A9" t="s">
        <v>426</v>
      </c>
      <c r="B9" t="s">
        <v>427</v>
      </c>
      <c r="C9" t="s">
        <v>428</v>
      </c>
      <c r="D9" t="s">
        <v>243</v>
      </c>
      <c r="E9" s="26">
        <v>21870</v>
      </c>
      <c r="F9" s="26">
        <v>0.45942</v>
      </c>
      <c r="G9" s="26">
        <v>0.52</v>
      </c>
      <c r="H9" s="26">
        <v>10047.5154</v>
      </c>
      <c r="I9" s="26">
        <v>11372.400000000001</v>
      </c>
      <c r="J9" s="26">
        <v>12711312.682847999</v>
      </c>
      <c r="K9" s="26">
        <v>14387450.688000001</v>
      </c>
    </row>
    <row r="10" spans="1:11" x14ac:dyDescent="0.6">
      <c r="A10" t="s">
        <v>1597</v>
      </c>
      <c r="B10" t="s">
        <v>1598</v>
      </c>
      <c r="C10" t="s">
        <v>1655</v>
      </c>
      <c r="D10" t="s">
        <v>745</v>
      </c>
      <c r="E10" s="26">
        <v>6000</v>
      </c>
      <c r="F10" s="26">
        <v>0.28100000000000003</v>
      </c>
      <c r="G10" s="26">
        <v>0.32566080687997978</v>
      </c>
      <c r="H10" s="26">
        <v>1686.0000000000002</v>
      </c>
      <c r="I10" s="26">
        <v>1953.9648412798788</v>
      </c>
      <c r="J10" s="26">
        <v>2132992.3200000003</v>
      </c>
      <c r="K10" s="26">
        <v>2472000</v>
      </c>
    </row>
    <row r="11" spans="1:11" x14ac:dyDescent="0.6">
      <c r="A11" t="s">
        <v>760</v>
      </c>
      <c r="B11" t="s">
        <v>761</v>
      </c>
      <c r="C11" t="s">
        <v>1655</v>
      </c>
      <c r="D11" t="s">
        <v>464</v>
      </c>
      <c r="E11" s="26">
        <v>125000</v>
      </c>
      <c r="F11" s="26">
        <v>5.7819999999999996E-2</v>
      </c>
      <c r="G11" s="26">
        <v>6.4025546983685344E-2</v>
      </c>
      <c r="H11" s="26">
        <v>7227.5</v>
      </c>
      <c r="I11" s="26">
        <v>8003.1933729606681</v>
      </c>
      <c r="J11" s="26">
        <v>9143654.8000000007</v>
      </c>
      <c r="K11" s="26">
        <v>10125000</v>
      </c>
    </row>
    <row r="12" spans="1:11" x14ac:dyDescent="0.6">
      <c r="A12" t="s">
        <v>755</v>
      </c>
      <c r="B12" t="s">
        <v>756</v>
      </c>
      <c r="C12" t="s">
        <v>1655</v>
      </c>
      <c r="D12" t="s">
        <v>745</v>
      </c>
      <c r="E12" s="26">
        <v>35500</v>
      </c>
      <c r="F12" s="26">
        <v>5.7820000000000003E-2</v>
      </c>
      <c r="G12" s="26">
        <v>6.3235108132034909E-2</v>
      </c>
      <c r="H12" s="26">
        <v>2052.61</v>
      </c>
      <c r="I12" s="26">
        <v>2244.846338687239</v>
      </c>
      <c r="J12" s="26">
        <v>2596797.9631999996</v>
      </c>
      <c r="K12" s="26">
        <v>2840000</v>
      </c>
    </row>
    <row r="13" spans="1:11" x14ac:dyDescent="0.6">
      <c r="A13" t="s">
        <v>462</v>
      </c>
      <c r="B13" t="s">
        <v>463</v>
      </c>
      <c r="C13" t="s">
        <v>1655</v>
      </c>
      <c r="D13" t="s">
        <v>464</v>
      </c>
      <c r="E13" s="26">
        <v>437000</v>
      </c>
      <c r="F13" s="26">
        <v>4.9319999999999996E-2</v>
      </c>
      <c r="G13" s="26">
        <v>6.2444669280384481E-2</v>
      </c>
      <c r="H13" s="26">
        <v>21552.840000000004</v>
      </c>
      <c r="I13" s="26">
        <v>26818.799797647654</v>
      </c>
      <c r="J13" s="26">
        <v>27266928.9408</v>
      </c>
      <c r="K13" s="26">
        <v>33929000</v>
      </c>
    </row>
    <row r="14" spans="1:11" x14ac:dyDescent="0.6">
      <c r="A14" t="s">
        <v>619</v>
      </c>
      <c r="B14" t="s">
        <v>620</v>
      </c>
      <c r="C14" t="s">
        <v>621</v>
      </c>
      <c r="D14" t="s">
        <v>622</v>
      </c>
      <c r="E14" s="26">
        <v>105000</v>
      </c>
      <c r="F14" s="26">
        <v>2.2000000000000002E-2</v>
      </c>
      <c r="G14" s="26">
        <v>2.349E-2</v>
      </c>
      <c r="H14" s="26">
        <v>2310</v>
      </c>
      <c r="I14" s="26">
        <v>2466.4499999999998</v>
      </c>
      <c r="J14" s="26">
        <v>2922427.2</v>
      </c>
      <c r="K14" s="26">
        <v>3120355.2239999995</v>
      </c>
    </row>
    <row r="15" spans="1:11" x14ac:dyDescent="0.6">
      <c r="A15" t="s">
        <v>1029</v>
      </c>
      <c r="B15" t="s">
        <v>1030</v>
      </c>
      <c r="C15" t="s">
        <v>1655</v>
      </c>
      <c r="D15" t="s">
        <v>518</v>
      </c>
      <c r="E15" s="26">
        <v>30000</v>
      </c>
      <c r="F15" s="26">
        <v>2.9000000000000001E-2</v>
      </c>
      <c r="G15" s="26">
        <v>3.3988870620968767E-2</v>
      </c>
      <c r="H15" s="26">
        <v>870</v>
      </c>
      <c r="I15" s="26">
        <v>1019.666118629063</v>
      </c>
      <c r="J15" s="26">
        <v>1100654.3999999999</v>
      </c>
      <c r="K15" s="26">
        <v>1290000</v>
      </c>
    </row>
    <row r="16" spans="1:11" x14ac:dyDescent="0.6">
      <c r="A16" t="s">
        <v>628</v>
      </c>
      <c r="B16" t="s">
        <v>629</v>
      </c>
      <c r="C16" t="s">
        <v>630</v>
      </c>
      <c r="D16" t="s">
        <v>631</v>
      </c>
      <c r="E16" s="26">
        <v>845000</v>
      </c>
      <c r="F16" s="26">
        <v>0.02</v>
      </c>
      <c r="G16" s="26">
        <v>2.1700000000000001E-2</v>
      </c>
      <c r="H16" s="26">
        <v>16900</v>
      </c>
      <c r="I16" s="26">
        <v>18336.5</v>
      </c>
      <c r="J16" s="26">
        <v>21380527.999999996</v>
      </c>
      <c r="K16" s="26">
        <v>23197872.879999995</v>
      </c>
    </row>
    <row r="17" spans="1:11" x14ac:dyDescent="0.6">
      <c r="A17" t="s">
        <v>1037</v>
      </c>
      <c r="B17" t="s">
        <v>1038</v>
      </c>
      <c r="C17" t="s">
        <v>1655</v>
      </c>
      <c r="D17" t="s">
        <v>518</v>
      </c>
      <c r="E17" s="26">
        <v>14000</v>
      </c>
      <c r="F17" s="26">
        <v>2.35E-2</v>
      </c>
      <c r="G17" s="26">
        <v>3.4779309472619202E-2</v>
      </c>
      <c r="H17" s="26">
        <v>329</v>
      </c>
      <c r="I17" s="26">
        <v>486.91033261666882</v>
      </c>
      <c r="J17" s="26">
        <v>416224.48</v>
      </c>
      <c r="K17" s="26">
        <v>616000</v>
      </c>
    </row>
    <row r="18" spans="1:11" x14ac:dyDescent="0.6">
      <c r="A18" t="s">
        <v>128</v>
      </c>
      <c r="B18" t="s">
        <v>129</v>
      </c>
      <c r="C18" t="s">
        <v>130</v>
      </c>
      <c r="D18" t="s">
        <v>131</v>
      </c>
      <c r="E18" s="26">
        <v>1214500</v>
      </c>
      <c r="F18" s="26">
        <v>1.8999999999999996E-2</v>
      </c>
      <c r="G18" s="26">
        <v>2.0899999999999998E-2</v>
      </c>
      <c r="H18" s="26">
        <v>23075.5</v>
      </c>
      <c r="I18" s="26">
        <v>25383.050000000003</v>
      </c>
      <c r="J18" s="26">
        <v>29193276.559999999</v>
      </c>
      <c r="K18" s="26">
        <v>32112604.215999991</v>
      </c>
    </row>
    <row r="19" spans="1:11" x14ac:dyDescent="0.6">
      <c r="A19" t="s">
        <v>624</v>
      </c>
      <c r="B19" t="s">
        <v>625</v>
      </c>
      <c r="C19" t="s">
        <v>626</v>
      </c>
      <c r="D19" t="s">
        <v>627</v>
      </c>
      <c r="E19" s="26">
        <v>84000</v>
      </c>
      <c r="F19" s="26">
        <v>0.02</v>
      </c>
      <c r="G19" s="26">
        <v>2.6849999999999995E-2</v>
      </c>
      <c r="H19" s="26">
        <v>1680</v>
      </c>
      <c r="I19" s="26">
        <v>2255.3999999999996</v>
      </c>
      <c r="J19" s="26">
        <v>2125401.5999999996</v>
      </c>
      <c r="K19" s="26">
        <v>2853351.6479999996</v>
      </c>
    </row>
    <row r="20" spans="1:11" x14ac:dyDescent="0.6">
      <c r="A20" t="s">
        <v>1042</v>
      </c>
      <c r="B20" t="s">
        <v>1043</v>
      </c>
      <c r="C20" t="s">
        <v>1655</v>
      </c>
      <c r="D20" t="s">
        <v>518</v>
      </c>
      <c r="E20" s="26">
        <v>73500</v>
      </c>
      <c r="F20" s="26">
        <v>2.0500000000000001E-2</v>
      </c>
      <c r="G20" s="26">
        <v>3.4779309472619202E-2</v>
      </c>
      <c r="H20" s="26">
        <v>1506.75</v>
      </c>
      <c r="I20" s="26">
        <v>2556.2792462375114</v>
      </c>
      <c r="J20" s="26">
        <v>1906219.5599999996</v>
      </c>
      <c r="K20" s="26">
        <v>3234000</v>
      </c>
    </row>
    <row r="21" spans="1:11" x14ac:dyDescent="0.6">
      <c r="A21" t="s">
        <v>150</v>
      </c>
      <c r="B21" t="s">
        <v>151</v>
      </c>
      <c r="C21" t="s">
        <v>152</v>
      </c>
      <c r="D21" t="s">
        <v>153</v>
      </c>
      <c r="E21" s="26">
        <v>1078000</v>
      </c>
      <c r="F21" s="26">
        <v>2.3999999999999997E-2</v>
      </c>
      <c r="G21" s="26">
        <v>2.7E-2</v>
      </c>
      <c r="H21" s="26">
        <v>25872</v>
      </c>
      <c r="I21" s="26">
        <v>29106</v>
      </c>
      <c r="J21" s="26">
        <v>32731184.639999997</v>
      </c>
      <c r="K21" s="26">
        <v>36822582.720000006</v>
      </c>
    </row>
    <row r="22" spans="1:11" x14ac:dyDescent="0.6">
      <c r="A22" t="s">
        <v>1155</v>
      </c>
      <c r="B22" t="s">
        <v>1156</v>
      </c>
      <c r="C22" t="s">
        <v>1157</v>
      </c>
      <c r="D22" t="s">
        <v>1158</v>
      </c>
      <c r="E22" s="26">
        <v>9000</v>
      </c>
      <c r="F22" s="26">
        <v>0.03</v>
      </c>
      <c r="G22" s="26">
        <v>4.5999999999999999E-2</v>
      </c>
      <c r="H22" s="26">
        <v>270</v>
      </c>
      <c r="I22" s="26">
        <v>414</v>
      </c>
      <c r="J22" s="26">
        <v>341582.39999999997</v>
      </c>
      <c r="K22" s="26">
        <v>523759.67999999993</v>
      </c>
    </row>
    <row r="23" spans="1:11" x14ac:dyDescent="0.6">
      <c r="A23" t="s">
        <v>881</v>
      </c>
      <c r="B23" t="s">
        <v>882</v>
      </c>
      <c r="C23" t="s">
        <v>883</v>
      </c>
      <c r="D23" t="s">
        <v>884</v>
      </c>
      <c r="E23" s="26">
        <v>13000</v>
      </c>
      <c r="F23" s="26">
        <v>3.2500000000000001E-2</v>
      </c>
      <c r="G23" s="26">
        <v>4.5500000000000006E-2</v>
      </c>
      <c r="H23" s="26">
        <v>422.5</v>
      </c>
      <c r="I23" s="26">
        <v>591.5</v>
      </c>
      <c r="J23" s="26">
        <v>534513.19999999995</v>
      </c>
      <c r="K23" s="26">
        <v>748318.48</v>
      </c>
    </row>
    <row r="24" spans="1:11" x14ac:dyDescent="0.6">
      <c r="A24" t="s">
        <v>885</v>
      </c>
      <c r="B24" t="s">
        <v>886</v>
      </c>
      <c r="C24" t="s">
        <v>887</v>
      </c>
      <c r="D24" t="s">
        <v>888</v>
      </c>
      <c r="E24" s="26">
        <v>25000</v>
      </c>
      <c r="F24" s="26">
        <v>3.5000000000000003E-2</v>
      </c>
      <c r="G24" s="26">
        <v>4.5499999999999999E-2</v>
      </c>
      <c r="H24" s="26">
        <v>875.00000000000011</v>
      </c>
      <c r="I24" s="26">
        <v>1137.5</v>
      </c>
      <c r="J24" s="26">
        <v>1106980</v>
      </c>
      <c r="K24" s="26">
        <v>1439074</v>
      </c>
    </row>
    <row r="25" spans="1:11" x14ac:dyDescent="0.6">
      <c r="A25" t="s">
        <v>889</v>
      </c>
      <c r="B25" t="s">
        <v>890</v>
      </c>
      <c r="C25" t="s">
        <v>891</v>
      </c>
      <c r="D25" t="s">
        <v>892</v>
      </c>
      <c r="E25" s="26">
        <v>52000</v>
      </c>
      <c r="F25" s="26">
        <v>3.3500000000000002E-2</v>
      </c>
      <c r="G25" s="26">
        <v>4.5499999999999999E-2</v>
      </c>
      <c r="H25" s="26">
        <v>1742</v>
      </c>
      <c r="I25" s="26">
        <v>2366</v>
      </c>
      <c r="J25" s="26">
        <v>2203839.04</v>
      </c>
      <c r="K25" s="26">
        <v>2993273.9199999995</v>
      </c>
    </row>
    <row r="26" spans="1:11" x14ac:dyDescent="0.6">
      <c r="A26" t="s">
        <v>534</v>
      </c>
      <c r="B26" t="s">
        <v>535</v>
      </c>
      <c r="C26" t="s">
        <v>1655</v>
      </c>
      <c r="D26" t="s">
        <v>518</v>
      </c>
      <c r="E26" s="26">
        <v>5000</v>
      </c>
      <c r="F26" s="26">
        <v>4.4999999999999998E-2</v>
      </c>
      <c r="G26" s="26">
        <v>5.0588086505627926E-2</v>
      </c>
      <c r="H26" s="26">
        <v>225</v>
      </c>
      <c r="I26" s="26">
        <v>252.94043252813964</v>
      </c>
      <c r="J26" s="26">
        <v>284652</v>
      </c>
      <c r="K26" s="26">
        <v>320000</v>
      </c>
    </row>
    <row r="27" spans="1:11" x14ac:dyDescent="0.6">
      <c r="A27" t="s">
        <v>144</v>
      </c>
      <c r="B27" t="s">
        <v>145</v>
      </c>
      <c r="C27" t="s">
        <v>146</v>
      </c>
      <c r="D27" t="s">
        <v>147</v>
      </c>
      <c r="E27" s="26">
        <v>578000</v>
      </c>
      <c r="F27" s="26">
        <v>2.3999999999999997E-2</v>
      </c>
      <c r="G27" s="26">
        <v>2.8000000000000001E-2</v>
      </c>
      <c r="H27" s="26">
        <v>13872</v>
      </c>
      <c r="I27" s="26">
        <v>16184</v>
      </c>
      <c r="J27" s="26">
        <v>17549744.639999997</v>
      </c>
      <c r="K27" s="26">
        <v>20474702.079999998</v>
      </c>
    </row>
    <row r="28" spans="1:11" x14ac:dyDescent="0.6">
      <c r="A28" t="s">
        <v>636</v>
      </c>
      <c r="B28" t="s">
        <v>637</v>
      </c>
      <c r="C28" t="s">
        <v>638</v>
      </c>
      <c r="D28" t="s">
        <v>639</v>
      </c>
      <c r="E28" s="26">
        <v>455000</v>
      </c>
      <c r="F28" s="26">
        <v>3.1E-2</v>
      </c>
      <c r="G28" s="26">
        <v>3.9E-2</v>
      </c>
      <c r="H28" s="26">
        <v>14105</v>
      </c>
      <c r="I28" s="26">
        <v>17745</v>
      </c>
      <c r="J28" s="26">
        <v>17844517.599999998</v>
      </c>
      <c r="K28" s="26">
        <v>22449554.399999999</v>
      </c>
    </row>
    <row r="29" spans="1:11" x14ac:dyDescent="0.6">
      <c r="A29" t="s">
        <v>1117</v>
      </c>
      <c r="B29" t="s">
        <v>1118</v>
      </c>
      <c r="C29" t="s">
        <v>1119</v>
      </c>
      <c r="D29" t="s">
        <v>1120</v>
      </c>
      <c r="E29" s="26">
        <v>40000</v>
      </c>
      <c r="F29" s="26">
        <v>2.4000000000000004E-2</v>
      </c>
      <c r="G29" s="26">
        <v>3.1617554066017454E-2</v>
      </c>
      <c r="H29" s="26">
        <v>960</v>
      </c>
      <c r="I29" s="26">
        <v>1264.7021626406981</v>
      </c>
      <c r="J29" s="26">
        <v>1214515.1999999997</v>
      </c>
      <c r="K29" s="26">
        <v>1600000</v>
      </c>
    </row>
    <row r="30" spans="1:11" x14ac:dyDescent="0.6">
      <c r="A30" t="s">
        <v>1646</v>
      </c>
      <c r="B30" t="s">
        <v>1647</v>
      </c>
      <c r="C30" t="s">
        <v>1655</v>
      </c>
      <c r="D30" t="s">
        <v>745</v>
      </c>
      <c r="E30" s="26">
        <v>4000</v>
      </c>
      <c r="F30" s="26">
        <v>2.3E-2</v>
      </c>
      <c r="G30" s="26">
        <v>3.952194258252182E-2</v>
      </c>
      <c r="H30" s="26">
        <v>92</v>
      </c>
      <c r="I30" s="26">
        <v>158.08777033008727</v>
      </c>
      <c r="J30" s="26">
        <v>116391.03999999999</v>
      </c>
      <c r="K30" s="26">
        <v>200000</v>
      </c>
    </row>
    <row r="31" spans="1:11" x14ac:dyDescent="0.6">
      <c r="A31" t="s">
        <v>1643</v>
      </c>
      <c r="B31" t="s">
        <v>1644</v>
      </c>
      <c r="C31" t="s">
        <v>1655</v>
      </c>
      <c r="D31" t="s">
        <v>745</v>
      </c>
      <c r="E31" s="26">
        <v>9000</v>
      </c>
      <c r="F31" s="26">
        <v>2.07E-2</v>
      </c>
      <c r="G31" s="26">
        <v>4.3474136840774003E-2</v>
      </c>
      <c r="H31" s="26">
        <v>186.29999999999998</v>
      </c>
      <c r="I31" s="26">
        <v>391.26723156696602</v>
      </c>
      <c r="J31" s="26">
        <v>235691.85599999997</v>
      </c>
      <c r="K31" s="26">
        <v>495000</v>
      </c>
    </row>
    <row r="32" spans="1:11" x14ac:dyDescent="0.6">
      <c r="A32" t="s">
        <v>276</v>
      </c>
      <c r="B32" t="s">
        <v>277</v>
      </c>
      <c r="C32" t="s">
        <v>278</v>
      </c>
      <c r="D32" t="s">
        <v>279</v>
      </c>
      <c r="E32" s="26">
        <v>6000</v>
      </c>
      <c r="F32" s="26">
        <v>2.3E-2</v>
      </c>
      <c r="G32" s="26">
        <v>2.845579865941571E-2</v>
      </c>
      <c r="H32" s="26">
        <v>138</v>
      </c>
      <c r="I32" s="26">
        <v>170.73479195649426</v>
      </c>
      <c r="J32" s="26">
        <v>174586.56</v>
      </c>
      <c r="K32" s="26">
        <v>216000</v>
      </c>
    </row>
    <row r="33" spans="1:11" x14ac:dyDescent="0.6">
      <c r="A33" t="s">
        <v>91</v>
      </c>
      <c r="B33" t="s">
        <v>92</v>
      </c>
      <c r="C33" t="s">
        <v>93</v>
      </c>
      <c r="D33" t="s">
        <v>94</v>
      </c>
      <c r="E33" s="26">
        <v>96000</v>
      </c>
      <c r="F33" s="26">
        <v>0.03</v>
      </c>
      <c r="G33" s="26">
        <v>3.7999999999999999E-2</v>
      </c>
      <c r="H33" s="26">
        <v>2880</v>
      </c>
      <c r="I33" s="26">
        <v>3648</v>
      </c>
      <c r="J33" s="26">
        <v>3643545.6000000001</v>
      </c>
      <c r="K33" s="26">
        <v>4615157.7599999998</v>
      </c>
    </row>
    <row r="34" spans="1:11" x14ac:dyDescent="0.6">
      <c r="A34" t="s">
        <v>1592</v>
      </c>
      <c r="B34" t="s">
        <v>1593</v>
      </c>
      <c r="C34" t="s">
        <v>1655</v>
      </c>
      <c r="D34" t="s">
        <v>745</v>
      </c>
      <c r="E34" s="26">
        <v>20000</v>
      </c>
      <c r="F34" s="26">
        <v>2.955E-2</v>
      </c>
      <c r="G34" s="26">
        <v>4.663589224737575E-2</v>
      </c>
      <c r="H34" s="26">
        <v>591</v>
      </c>
      <c r="I34" s="26">
        <v>932.717844947515</v>
      </c>
      <c r="J34" s="26">
        <v>747685.91999999993</v>
      </c>
      <c r="K34" s="26">
        <v>1180000</v>
      </c>
    </row>
    <row r="35" spans="1:11" x14ac:dyDescent="0.6">
      <c r="A35" t="s">
        <v>421</v>
      </c>
      <c r="B35" t="s">
        <v>422</v>
      </c>
      <c r="C35" t="s">
        <v>423</v>
      </c>
      <c r="D35" t="s">
        <v>424</v>
      </c>
      <c r="E35" s="26">
        <v>60000</v>
      </c>
      <c r="F35" s="26">
        <v>2.3E-2</v>
      </c>
      <c r="G35" s="26">
        <v>3.3950000000000001E-2</v>
      </c>
      <c r="H35" s="26">
        <v>1380</v>
      </c>
      <c r="I35" s="26">
        <v>2037.0000000000002</v>
      </c>
      <c r="J35" s="26">
        <v>1745865.6</v>
      </c>
      <c r="K35" s="26">
        <v>2577049.44</v>
      </c>
    </row>
    <row r="36" spans="1:11" x14ac:dyDescent="0.6">
      <c r="A36" t="s">
        <v>411</v>
      </c>
      <c r="B36" t="s">
        <v>412</v>
      </c>
      <c r="C36" t="s">
        <v>413</v>
      </c>
      <c r="D36" t="s">
        <v>414</v>
      </c>
      <c r="E36" s="26">
        <v>24000</v>
      </c>
      <c r="F36" s="26">
        <v>2.3E-2</v>
      </c>
      <c r="G36" s="26">
        <v>3.3950000000000001E-2</v>
      </c>
      <c r="H36" s="26">
        <v>552</v>
      </c>
      <c r="I36" s="26">
        <v>814.80000000000007</v>
      </c>
      <c r="J36" s="26">
        <v>698346.24</v>
      </c>
      <c r="K36" s="26">
        <v>1030819.776</v>
      </c>
    </row>
    <row r="37" spans="1:11" x14ac:dyDescent="0.6">
      <c r="A37" t="s">
        <v>401</v>
      </c>
      <c r="B37" t="s">
        <v>402</v>
      </c>
      <c r="C37" t="s">
        <v>403</v>
      </c>
      <c r="D37" t="s">
        <v>404</v>
      </c>
      <c r="E37" s="26">
        <v>42000</v>
      </c>
      <c r="F37" s="26">
        <v>2.3E-2</v>
      </c>
      <c r="G37" s="26">
        <v>3.3950000000000001E-2</v>
      </c>
      <c r="H37" s="26">
        <v>966</v>
      </c>
      <c r="I37" s="26">
        <v>1425.9</v>
      </c>
      <c r="J37" s="26">
        <v>1222105.92</v>
      </c>
      <c r="K37" s="26">
        <v>1803934.608</v>
      </c>
    </row>
    <row r="38" spans="1:11" x14ac:dyDescent="0.6">
      <c r="A38" t="s">
        <v>340</v>
      </c>
      <c r="B38" t="s">
        <v>341</v>
      </c>
      <c r="C38" t="s">
        <v>342</v>
      </c>
      <c r="D38" t="s">
        <v>343</v>
      </c>
      <c r="E38" s="26">
        <v>2000</v>
      </c>
      <c r="F38" s="26">
        <v>2.5000000000000001E-2</v>
      </c>
      <c r="G38" s="26">
        <v>3.5569748324269637E-2</v>
      </c>
      <c r="H38" s="26">
        <v>50</v>
      </c>
      <c r="I38" s="26">
        <v>71.139496648539279</v>
      </c>
      <c r="J38" s="26">
        <v>63255.999999999993</v>
      </c>
      <c r="K38" s="26">
        <v>90000</v>
      </c>
    </row>
    <row r="39" spans="1:11" x14ac:dyDescent="0.6">
      <c r="A39" t="s">
        <v>580</v>
      </c>
      <c r="B39" t="s">
        <v>581</v>
      </c>
      <c r="C39" t="s">
        <v>582</v>
      </c>
      <c r="D39" t="s">
        <v>583</v>
      </c>
      <c r="E39" s="26">
        <v>1192000</v>
      </c>
      <c r="F39" s="26">
        <v>1.95E-2</v>
      </c>
      <c r="G39" s="26">
        <v>1.9675405228956971E-2</v>
      </c>
      <c r="H39" s="26">
        <v>23244</v>
      </c>
      <c r="I39" s="26">
        <v>23425.862368787151</v>
      </c>
      <c r="J39" s="26">
        <v>29406449.279999997</v>
      </c>
      <c r="K39" s="26">
        <v>29636527</v>
      </c>
    </row>
    <row r="40" spans="1:11" x14ac:dyDescent="0.6">
      <c r="A40" t="s">
        <v>660</v>
      </c>
      <c r="B40" t="s">
        <v>661</v>
      </c>
      <c r="C40" t="s">
        <v>662</v>
      </c>
      <c r="D40" t="s">
        <v>663</v>
      </c>
      <c r="E40" s="26">
        <v>9000</v>
      </c>
      <c r="F40" s="26">
        <v>3.7999999999999999E-2</v>
      </c>
      <c r="G40" s="26">
        <v>0.06</v>
      </c>
      <c r="H40" s="26">
        <v>342</v>
      </c>
      <c r="I40" s="26">
        <v>540</v>
      </c>
      <c r="J40" s="26">
        <v>432671.04</v>
      </c>
      <c r="K40" s="26">
        <v>683164.79999999993</v>
      </c>
    </row>
    <row r="41" spans="1:11" x14ac:dyDescent="0.6">
      <c r="A41" t="s">
        <v>591</v>
      </c>
      <c r="B41" t="s">
        <v>592</v>
      </c>
      <c r="C41" t="s">
        <v>593</v>
      </c>
      <c r="D41" t="s">
        <v>594</v>
      </c>
      <c r="E41" s="26">
        <v>30000</v>
      </c>
      <c r="F41" s="26">
        <v>1.9E-2</v>
      </c>
      <c r="G41" s="26">
        <v>3.1E-2</v>
      </c>
      <c r="H41" s="26">
        <v>570</v>
      </c>
      <c r="I41" s="26">
        <v>930</v>
      </c>
      <c r="J41" s="26">
        <v>721118.4</v>
      </c>
      <c r="K41" s="26">
        <v>1176561.5999999999</v>
      </c>
    </row>
    <row r="42" spans="1:11" x14ac:dyDescent="0.6">
      <c r="A42" t="s">
        <v>1481</v>
      </c>
      <c r="B42" t="s">
        <v>1482</v>
      </c>
      <c r="C42" t="s">
        <v>1483</v>
      </c>
      <c r="D42" t="s">
        <v>1484</v>
      </c>
      <c r="E42" s="26">
        <v>3000</v>
      </c>
      <c r="F42" s="26">
        <v>1.4E-2</v>
      </c>
      <c r="G42" s="26">
        <v>2.0500000000000001E-2</v>
      </c>
      <c r="H42" s="26">
        <v>42</v>
      </c>
      <c r="I42" s="26">
        <v>61.5</v>
      </c>
      <c r="J42" s="26">
        <v>53135.039999999994</v>
      </c>
      <c r="K42" s="26">
        <v>77804.87999999999</v>
      </c>
    </row>
    <row r="43" spans="1:11" x14ac:dyDescent="0.6">
      <c r="A43" t="s">
        <v>799</v>
      </c>
      <c r="B43" t="s">
        <v>800</v>
      </c>
      <c r="C43" t="s">
        <v>801</v>
      </c>
      <c r="D43" t="s">
        <v>802</v>
      </c>
      <c r="E43" s="26">
        <v>219000</v>
      </c>
      <c r="F43" s="26">
        <v>1.4E-2</v>
      </c>
      <c r="G43" s="26">
        <v>1.7999999999999999E-2</v>
      </c>
      <c r="H43" s="26">
        <v>3066</v>
      </c>
      <c r="I43" s="26">
        <v>3942</v>
      </c>
      <c r="J43" s="26">
        <v>3878857.9199999995</v>
      </c>
      <c r="K43" s="26">
        <v>4987103.04</v>
      </c>
    </row>
    <row r="44" spans="1:11" x14ac:dyDescent="0.6">
      <c r="A44" t="s">
        <v>688</v>
      </c>
      <c r="B44" t="s">
        <v>689</v>
      </c>
      <c r="C44" t="s">
        <v>690</v>
      </c>
      <c r="D44" t="s">
        <v>691</v>
      </c>
      <c r="E44" s="26">
        <v>339000</v>
      </c>
      <c r="F44" s="26">
        <v>1.4E-2</v>
      </c>
      <c r="G44" s="26">
        <v>1.7847413684077402E-2</v>
      </c>
      <c r="H44" s="26">
        <v>4746</v>
      </c>
      <c r="I44" s="26">
        <v>6069.0413557607189</v>
      </c>
      <c r="J44" s="26">
        <v>6004259.5200000005</v>
      </c>
      <c r="K44" s="26">
        <v>7678065.5999999996</v>
      </c>
    </row>
    <row r="45" spans="1:11" x14ac:dyDescent="0.6">
      <c r="A45" t="s">
        <v>788</v>
      </c>
      <c r="B45" t="s">
        <v>789</v>
      </c>
      <c r="C45" t="s">
        <v>790</v>
      </c>
      <c r="D45" t="s">
        <v>791</v>
      </c>
      <c r="E45" s="26">
        <v>42000</v>
      </c>
      <c r="F45" s="26">
        <v>1.4E-2</v>
      </c>
      <c r="G45" s="26">
        <v>1.7999999999999999E-2</v>
      </c>
      <c r="H45" s="26">
        <v>588</v>
      </c>
      <c r="I45" s="26">
        <v>756</v>
      </c>
      <c r="J45" s="26">
        <v>743890.55999999982</v>
      </c>
      <c r="K45" s="26">
        <v>956430.71999999974</v>
      </c>
    </row>
    <row r="46" spans="1:11" x14ac:dyDescent="0.6">
      <c r="A46" t="s">
        <v>806</v>
      </c>
      <c r="B46" t="s">
        <v>807</v>
      </c>
      <c r="C46" t="s">
        <v>808</v>
      </c>
      <c r="D46" t="s">
        <v>809</v>
      </c>
      <c r="E46" s="26">
        <v>768000</v>
      </c>
      <c r="F46" s="26">
        <v>1.4E-2</v>
      </c>
      <c r="G46" s="26">
        <v>1.7999999999999999E-2</v>
      </c>
      <c r="H46" s="26">
        <v>10752</v>
      </c>
      <c r="I46" s="26">
        <v>13824</v>
      </c>
      <c r="J46" s="26">
        <v>13602570.239999998</v>
      </c>
      <c r="K46" s="26">
        <v>17489018.879999995</v>
      </c>
    </row>
    <row r="47" spans="1:11" x14ac:dyDescent="0.6">
      <c r="A47" t="s">
        <v>473</v>
      </c>
      <c r="B47" t="s">
        <v>474</v>
      </c>
      <c r="C47" t="s">
        <v>1655</v>
      </c>
      <c r="D47" t="s">
        <v>475</v>
      </c>
      <c r="E47" s="26">
        <v>586750</v>
      </c>
      <c r="F47" s="26">
        <v>0.02</v>
      </c>
      <c r="G47" s="26">
        <v>2.7665359807765272E-2</v>
      </c>
      <c r="H47" s="26">
        <v>11735</v>
      </c>
      <c r="I47" s="26">
        <v>14434.875743012519</v>
      </c>
      <c r="J47" s="26">
        <v>14846183.199999999</v>
      </c>
      <c r="K47" s="26">
        <v>18261849.999999996</v>
      </c>
    </row>
    <row r="48" spans="1:11" x14ac:dyDescent="0.6">
      <c r="A48" t="s">
        <v>482</v>
      </c>
      <c r="B48" t="s">
        <v>483</v>
      </c>
      <c r="C48" t="s">
        <v>1655</v>
      </c>
      <c r="D48" t="s">
        <v>475</v>
      </c>
      <c r="E48" s="26">
        <v>135000</v>
      </c>
      <c r="F48" s="26">
        <v>0.02</v>
      </c>
      <c r="G48" s="26">
        <v>2.6084482104464402E-2</v>
      </c>
      <c r="H48" s="26">
        <v>2700</v>
      </c>
      <c r="I48" s="26">
        <v>3521.4050841026942</v>
      </c>
      <c r="J48" s="26">
        <v>3415823.9999999995</v>
      </c>
      <c r="K48" s="26">
        <v>4455000</v>
      </c>
    </row>
    <row r="49" spans="1:11" x14ac:dyDescent="0.6">
      <c r="A49" t="s">
        <v>479</v>
      </c>
      <c r="B49" t="s">
        <v>480</v>
      </c>
      <c r="C49" t="s">
        <v>1655</v>
      </c>
      <c r="D49" t="s">
        <v>475</v>
      </c>
      <c r="E49" s="26">
        <v>102000</v>
      </c>
      <c r="F49" s="26">
        <v>0.02</v>
      </c>
      <c r="G49" s="26">
        <v>2.4503604401163528E-2</v>
      </c>
      <c r="H49" s="26">
        <v>2040</v>
      </c>
      <c r="I49" s="26">
        <v>2499.3676489186796</v>
      </c>
      <c r="J49" s="26">
        <v>2580844.7999999998</v>
      </c>
      <c r="K49" s="26">
        <v>3161999.9999999995</v>
      </c>
    </row>
    <row r="50" spans="1:11" x14ac:dyDescent="0.6">
      <c r="A50" t="s">
        <v>1331</v>
      </c>
      <c r="B50" t="s">
        <v>1332</v>
      </c>
      <c r="C50" t="s">
        <v>1655</v>
      </c>
      <c r="D50" t="s">
        <v>1333</v>
      </c>
      <c r="E50" s="26">
        <v>3200</v>
      </c>
      <c r="F50" s="26">
        <v>5.067E-2</v>
      </c>
      <c r="G50" s="26">
        <v>5.5330719615530551E-2</v>
      </c>
      <c r="H50" s="26">
        <v>162.14400000000001</v>
      </c>
      <c r="I50" s="26">
        <v>177.05830276969778</v>
      </c>
      <c r="J50" s="26">
        <v>205131.61727999998</v>
      </c>
      <c r="K50" s="26">
        <v>224000</v>
      </c>
    </row>
    <row r="51" spans="1:11" x14ac:dyDescent="0.6">
      <c r="A51" t="s">
        <v>736</v>
      </c>
      <c r="B51" t="s">
        <v>737</v>
      </c>
      <c r="C51" t="s">
        <v>1655</v>
      </c>
      <c r="D51" t="s">
        <v>475</v>
      </c>
      <c r="E51" s="26">
        <v>2000</v>
      </c>
      <c r="F51" s="26">
        <v>5.1999999999999998E-2</v>
      </c>
      <c r="G51" s="26">
        <v>7.1139496648539274E-2</v>
      </c>
      <c r="H51" s="26">
        <v>104</v>
      </c>
      <c r="I51" s="26">
        <v>142.27899329707856</v>
      </c>
      <c r="J51" s="26">
        <v>131572.47999999998</v>
      </c>
      <c r="K51" s="26">
        <v>180000</v>
      </c>
    </row>
    <row r="52" spans="1:11" x14ac:dyDescent="0.6">
      <c r="A52" t="s">
        <v>1329</v>
      </c>
      <c r="B52" t="s">
        <v>1330</v>
      </c>
      <c r="C52" t="s">
        <v>1655</v>
      </c>
      <c r="D52" t="s">
        <v>1655</v>
      </c>
      <c r="E52" s="26">
        <v>400</v>
      </c>
      <c r="F52" s="26">
        <v>0.05</v>
      </c>
      <c r="G52" s="26">
        <v>6.0073352725433168E-2</v>
      </c>
      <c r="H52" s="26">
        <v>20</v>
      </c>
      <c r="I52" s="26">
        <v>24.029341090173268</v>
      </c>
      <c r="J52" s="26">
        <v>25302.399999999998</v>
      </c>
      <c r="K52" s="26">
        <v>30400.000000000004</v>
      </c>
    </row>
    <row r="53" spans="1:11" x14ac:dyDescent="0.6">
      <c r="A53" t="s">
        <v>256</v>
      </c>
      <c r="B53" t="s">
        <v>257</v>
      </c>
      <c r="C53" t="s">
        <v>258</v>
      </c>
      <c r="D53" t="s">
        <v>258</v>
      </c>
      <c r="E53" s="26">
        <v>7000</v>
      </c>
      <c r="F53" s="26">
        <v>5.8000000000000003E-2</v>
      </c>
      <c r="G53" s="26">
        <v>6.2722334640192237E-2</v>
      </c>
      <c r="H53" s="26">
        <v>406</v>
      </c>
      <c r="I53" s="26">
        <v>439.33400784115338</v>
      </c>
      <c r="J53" s="26">
        <v>513638.72</v>
      </c>
      <c r="K53" s="26">
        <v>555810.24</v>
      </c>
    </row>
    <row r="54" spans="1:11" x14ac:dyDescent="0.6">
      <c r="A54" t="s">
        <v>1494</v>
      </c>
      <c r="B54" t="s">
        <v>1495</v>
      </c>
      <c r="C54" t="s">
        <v>1496</v>
      </c>
      <c r="D54" t="s">
        <v>1497</v>
      </c>
      <c r="E54" s="26">
        <v>9000</v>
      </c>
      <c r="F54" s="26">
        <v>1.9E-2</v>
      </c>
      <c r="G54" s="26">
        <v>2.1479999999999999E-2</v>
      </c>
      <c r="H54" s="26">
        <v>171</v>
      </c>
      <c r="I54" s="26">
        <v>193.32</v>
      </c>
      <c r="J54" s="26">
        <v>216335.52</v>
      </c>
      <c r="K54" s="26">
        <v>244572.99839999998</v>
      </c>
    </row>
    <row r="55" spans="1:11" x14ac:dyDescent="0.6">
      <c r="A55" t="s">
        <v>674</v>
      </c>
      <c r="B55" t="s">
        <v>675</v>
      </c>
      <c r="C55" t="s">
        <v>676</v>
      </c>
      <c r="D55" t="s">
        <v>677</v>
      </c>
      <c r="E55" s="26">
        <v>69000</v>
      </c>
      <c r="F55" s="26">
        <v>1.4E-2</v>
      </c>
      <c r="G55" s="26">
        <v>4.7999999999999994E-2</v>
      </c>
      <c r="H55" s="26">
        <v>966</v>
      </c>
      <c r="I55" s="26">
        <v>3312</v>
      </c>
      <c r="J55" s="26">
        <v>1222105.92</v>
      </c>
      <c r="K55" s="26">
        <v>4190077.4399999995</v>
      </c>
    </row>
    <row r="56" spans="1:11" x14ac:dyDescent="0.6">
      <c r="A56" t="s">
        <v>1563</v>
      </c>
      <c r="B56" t="s">
        <v>1564</v>
      </c>
      <c r="C56" t="s">
        <v>1565</v>
      </c>
      <c r="D56" t="s">
        <v>1566</v>
      </c>
      <c r="E56" s="26">
        <v>16000</v>
      </c>
      <c r="F56" s="26">
        <v>0.06</v>
      </c>
      <c r="G56" s="26">
        <v>6.7000000000000004E-2</v>
      </c>
      <c r="H56" s="26">
        <v>960</v>
      </c>
      <c r="I56" s="26">
        <v>1072</v>
      </c>
      <c r="J56" s="26">
        <v>1214515.2</v>
      </c>
      <c r="K56" s="26">
        <v>1356208.64</v>
      </c>
    </row>
    <row r="57" spans="1:11" x14ac:dyDescent="0.6">
      <c r="A57" t="s">
        <v>1453</v>
      </c>
      <c r="B57" t="s">
        <v>1454</v>
      </c>
      <c r="C57" t="s">
        <v>1655</v>
      </c>
      <c r="D57" t="s">
        <v>1455</v>
      </c>
      <c r="E57" s="26">
        <v>16000</v>
      </c>
      <c r="F57" s="26">
        <v>0.1</v>
      </c>
      <c r="G57" s="26">
        <v>0.1106614392310611</v>
      </c>
      <c r="H57" s="26">
        <v>1600</v>
      </c>
      <c r="I57" s="26">
        <v>1770.5830276969778</v>
      </c>
      <c r="J57" s="26">
        <v>2024192</v>
      </c>
      <c r="K57" s="26">
        <v>2240000.0000000005</v>
      </c>
    </row>
    <row r="58" spans="1:11" x14ac:dyDescent="0.6">
      <c r="A58" t="s">
        <v>912</v>
      </c>
      <c r="B58" t="s">
        <v>913</v>
      </c>
      <c r="C58" t="s">
        <v>914</v>
      </c>
      <c r="D58" t="s">
        <v>915</v>
      </c>
      <c r="E58" s="26">
        <v>16000</v>
      </c>
      <c r="F58" s="26">
        <v>0.14549999999999999</v>
      </c>
      <c r="G58" s="26">
        <v>0.19000000000000003</v>
      </c>
      <c r="H58" s="26">
        <v>2328</v>
      </c>
      <c r="I58" s="26">
        <v>3040</v>
      </c>
      <c r="J58" s="26">
        <v>2945199.3599999994</v>
      </c>
      <c r="K58" s="26">
        <v>3845964.8</v>
      </c>
    </row>
    <row r="59" spans="1:11" x14ac:dyDescent="0.6">
      <c r="A59" t="s">
        <v>1421</v>
      </c>
      <c r="B59" t="s">
        <v>1422</v>
      </c>
      <c r="C59" t="s">
        <v>1655</v>
      </c>
      <c r="D59" t="s">
        <v>1134</v>
      </c>
      <c r="E59" s="26">
        <v>9600</v>
      </c>
      <c r="F59" s="26">
        <v>9.5000000000000001E-2</v>
      </c>
      <c r="G59" s="26">
        <v>9.5643101049702806E-2</v>
      </c>
      <c r="H59" s="26">
        <v>912</v>
      </c>
      <c r="I59" s="26">
        <v>918.17377007714697</v>
      </c>
      <c r="J59" s="26">
        <v>1153789.4399999999</v>
      </c>
      <c r="K59" s="26">
        <v>1161600</v>
      </c>
    </row>
    <row r="60" spans="1:11" x14ac:dyDescent="0.6">
      <c r="A60" t="s">
        <v>1132</v>
      </c>
      <c r="B60" t="s">
        <v>1133</v>
      </c>
      <c r="C60" t="s">
        <v>1655</v>
      </c>
      <c r="D60" t="s">
        <v>1134</v>
      </c>
      <c r="E60" s="26">
        <v>99000</v>
      </c>
      <c r="F60" s="26">
        <v>9.2200000000000004E-2</v>
      </c>
      <c r="G60" s="26">
        <v>9.0110029088149746E-2</v>
      </c>
      <c r="H60" s="26">
        <v>9127.7999999999993</v>
      </c>
      <c r="I60" s="26">
        <v>8920.8928797268254</v>
      </c>
      <c r="J60" s="26">
        <v>11547762.335999999</v>
      </c>
      <c r="K60" s="26">
        <v>11286000</v>
      </c>
    </row>
    <row r="61" spans="1:11" x14ac:dyDescent="0.6">
      <c r="A61" t="s">
        <v>1418</v>
      </c>
      <c r="B61" t="s">
        <v>1419</v>
      </c>
      <c r="C61" t="s">
        <v>1655</v>
      </c>
      <c r="D61" t="s">
        <v>1134</v>
      </c>
      <c r="E61" s="26">
        <v>144000</v>
      </c>
      <c r="F61" s="26">
        <v>9.5000000000000015E-2</v>
      </c>
      <c r="G61" s="26">
        <v>9.5643101049702806E-2</v>
      </c>
      <c r="H61" s="26">
        <v>13680</v>
      </c>
      <c r="I61" s="26">
        <v>13772.606551157203</v>
      </c>
      <c r="J61" s="26">
        <v>17306841.599999998</v>
      </c>
      <c r="K61" s="26">
        <v>17424000</v>
      </c>
    </row>
    <row r="62" spans="1:11" x14ac:dyDescent="0.6">
      <c r="A62" t="s">
        <v>333</v>
      </c>
      <c r="B62" t="s">
        <v>334</v>
      </c>
      <c r="C62" t="s">
        <v>335</v>
      </c>
      <c r="D62" t="s">
        <v>336</v>
      </c>
      <c r="E62" s="26">
        <v>800</v>
      </c>
      <c r="F62" s="26">
        <v>0.13</v>
      </c>
      <c r="G62" s="26">
        <v>0.1517642595168838</v>
      </c>
      <c r="H62" s="26">
        <v>104</v>
      </c>
      <c r="I62" s="26">
        <v>121.41140761350704</v>
      </c>
      <c r="J62" s="26">
        <v>131572.47999999998</v>
      </c>
      <c r="K62" s="26">
        <v>153600</v>
      </c>
    </row>
    <row r="63" spans="1:11" x14ac:dyDescent="0.6">
      <c r="A63" t="s">
        <v>1431</v>
      </c>
      <c r="B63" t="s">
        <v>1432</v>
      </c>
      <c r="C63" t="s">
        <v>1655</v>
      </c>
      <c r="D63" t="s">
        <v>1134</v>
      </c>
      <c r="E63" s="26">
        <v>4000</v>
      </c>
      <c r="F63" s="26">
        <v>9.5000000000000001E-2</v>
      </c>
      <c r="G63" s="26">
        <v>9.5643101049702806E-2</v>
      </c>
      <c r="H63" s="26">
        <v>380</v>
      </c>
      <c r="I63" s="26">
        <v>382.57240419881123</v>
      </c>
      <c r="J63" s="26">
        <v>480745.6</v>
      </c>
      <c r="K63" s="26">
        <v>484000</v>
      </c>
    </row>
    <row r="64" spans="1:11" x14ac:dyDescent="0.6">
      <c r="A64" t="s">
        <v>1514</v>
      </c>
      <c r="B64" t="s">
        <v>1515</v>
      </c>
      <c r="C64" t="s">
        <v>1655</v>
      </c>
      <c r="D64" t="s">
        <v>1327</v>
      </c>
      <c r="E64" s="26">
        <v>3600</v>
      </c>
      <c r="F64" s="26">
        <v>0.123</v>
      </c>
      <c r="G64" s="26">
        <v>0.13200328822562288</v>
      </c>
      <c r="H64" s="26">
        <v>442.8</v>
      </c>
      <c r="I64" s="26">
        <v>475.21183761224233</v>
      </c>
      <c r="J64" s="26">
        <v>560195.13599999994</v>
      </c>
      <c r="K64" s="26">
        <v>601200</v>
      </c>
    </row>
    <row r="65" spans="1:11" x14ac:dyDescent="0.6">
      <c r="A65" t="s">
        <v>1325</v>
      </c>
      <c r="B65" t="s">
        <v>1326</v>
      </c>
      <c r="C65" t="s">
        <v>1655</v>
      </c>
      <c r="D65" t="s">
        <v>1327</v>
      </c>
      <c r="E65" s="26">
        <v>900</v>
      </c>
      <c r="F65" s="26">
        <v>0.123</v>
      </c>
      <c r="G65" s="26">
        <v>0.13200328822562288</v>
      </c>
      <c r="H65" s="26">
        <v>110.7</v>
      </c>
      <c r="I65" s="26">
        <v>118.80295940306058</v>
      </c>
      <c r="J65" s="26">
        <v>140048.78399999999</v>
      </c>
      <c r="K65" s="26">
        <v>150300</v>
      </c>
    </row>
    <row r="66" spans="1:11" x14ac:dyDescent="0.6">
      <c r="A66" t="s">
        <v>196</v>
      </c>
      <c r="B66" t="s">
        <v>197</v>
      </c>
      <c r="C66" t="s">
        <v>198</v>
      </c>
      <c r="D66" t="s">
        <v>199</v>
      </c>
      <c r="E66" s="26">
        <v>9000</v>
      </c>
      <c r="F66" s="26">
        <v>0.18010000000000001</v>
      </c>
      <c r="G66" s="26">
        <v>0.21529999999999999</v>
      </c>
      <c r="H66" s="26">
        <v>1620.9</v>
      </c>
      <c r="I66" s="26">
        <v>1937.6999999999998</v>
      </c>
      <c r="J66" s="26">
        <v>2050633.0079999999</v>
      </c>
      <c r="K66" s="26">
        <v>2451423.0239999997</v>
      </c>
    </row>
    <row r="67" spans="1:11" x14ac:dyDescent="0.6">
      <c r="A67" t="s">
        <v>164</v>
      </c>
      <c r="B67" t="s">
        <v>165</v>
      </c>
      <c r="C67" t="s">
        <v>166</v>
      </c>
      <c r="D67" t="s">
        <v>167</v>
      </c>
      <c r="E67" s="26">
        <v>36000</v>
      </c>
      <c r="F67" s="26">
        <v>0.21560000000000001</v>
      </c>
      <c r="G67" s="26">
        <v>0.24079999999999999</v>
      </c>
      <c r="H67" s="26">
        <v>7761.6</v>
      </c>
      <c r="I67" s="26">
        <v>8668.7999999999993</v>
      </c>
      <c r="J67" s="26">
        <v>9819355.3919999991</v>
      </c>
      <c r="K67" s="26">
        <v>10967072.255999997</v>
      </c>
    </row>
    <row r="68" spans="1:11" x14ac:dyDescent="0.6">
      <c r="A68" t="s">
        <v>903</v>
      </c>
      <c r="B68" t="s">
        <v>904</v>
      </c>
      <c r="C68" t="s">
        <v>905</v>
      </c>
      <c r="D68" t="s">
        <v>906</v>
      </c>
      <c r="E68" s="26">
        <v>23800</v>
      </c>
      <c r="F68" s="26">
        <v>0.22500000000000001</v>
      </c>
      <c r="G68" s="26">
        <v>0.28799999999999998</v>
      </c>
      <c r="H68" s="26">
        <v>5355</v>
      </c>
      <c r="I68" s="26">
        <v>6854.4</v>
      </c>
      <c r="J68" s="26">
        <v>6774717.5999999996</v>
      </c>
      <c r="K68" s="26">
        <v>8671638.527999999</v>
      </c>
    </row>
    <row r="69" spans="1:11" x14ac:dyDescent="0.6">
      <c r="A69" t="s">
        <v>180</v>
      </c>
      <c r="B69" t="s">
        <v>181</v>
      </c>
      <c r="C69" t="s">
        <v>182</v>
      </c>
      <c r="D69" t="s">
        <v>183</v>
      </c>
      <c r="E69" s="26">
        <v>126000</v>
      </c>
      <c r="F69" s="26">
        <v>0.16632</v>
      </c>
      <c r="G69" s="26">
        <v>0.20100000000000001</v>
      </c>
      <c r="H69" s="26">
        <v>20956.32</v>
      </c>
      <c r="I69" s="26">
        <v>25310.215000000004</v>
      </c>
      <c r="J69" s="26">
        <v>26512259.558399998</v>
      </c>
      <c r="K69" s="26">
        <v>32020459.200799994</v>
      </c>
    </row>
    <row r="70" spans="1:11" x14ac:dyDescent="0.6">
      <c r="A70" t="s">
        <v>1447</v>
      </c>
      <c r="B70" t="s">
        <v>1448</v>
      </c>
      <c r="C70" t="s">
        <v>1655</v>
      </c>
      <c r="D70" t="s">
        <v>1449</v>
      </c>
      <c r="E70" s="26">
        <v>6300</v>
      </c>
      <c r="F70" s="26">
        <v>0.17899999999999999</v>
      </c>
      <c r="G70" s="26">
        <v>0.18101049702794994</v>
      </c>
      <c r="H70" s="26">
        <v>1127.7</v>
      </c>
      <c r="I70" s="26">
        <v>1140.3661312760846</v>
      </c>
      <c r="J70" s="26">
        <v>1426675.824</v>
      </c>
      <c r="K70" s="26">
        <v>1442700</v>
      </c>
    </row>
    <row r="71" spans="1:11" x14ac:dyDescent="0.6">
      <c r="A71" t="s">
        <v>743</v>
      </c>
      <c r="B71" t="s">
        <v>744</v>
      </c>
      <c r="C71" t="s">
        <v>1655</v>
      </c>
      <c r="D71" t="s">
        <v>745</v>
      </c>
      <c r="E71" s="26">
        <v>68400</v>
      </c>
      <c r="F71" s="26">
        <v>0.17699999999999999</v>
      </c>
      <c r="G71" s="26">
        <v>0.18101049702794994</v>
      </c>
      <c r="H71" s="26">
        <v>12106.8</v>
      </c>
      <c r="I71" s="26">
        <v>12381.117996711775</v>
      </c>
      <c r="J71" s="26">
        <v>15316554.815999998</v>
      </c>
      <c r="K71" s="26">
        <v>15663600</v>
      </c>
    </row>
    <row r="72" spans="1:11" x14ac:dyDescent="0.6">
      <c r="A72" t="s">
        <v>175</v>
      </c>
      <c r="B72" t="s">
        <v>176</v>
      </c>
      <c r="C72" t="s">
        <v>177</v>
      </c>
      <c r="D72" t="s">
        <v>178</v>
      </c>
      <c r="E72" s="26">
        <v>18000</v>
      </c>
      <c r="F72" s="26">
        <v>0.17413000000000001</v>
      </c>
      <c r="G72" s="26">
        <v>0.20549999999999999</v>
      </c>
      <c r="H72" s="26">
        <v>3134.34</v>
      </c>
      <c r="I72" s="26">
        <v>3699</v>
      </c>
      <c r="J72" s="26">
        <v>3965316.2207999998</v>
      </c>
      <c r="K72" s="26">
        <v>4679678.88</v>
      </c>
    </row>
    <row r="73" spans="1:11" x14ac:dyDescent="0.6">
      <c r="A73" t="s">
        <v>1634</v>
      </c>
      <c r="B73" t="s">
        <v>1635</v>
      </c>
      <c r="C73" t="s">
        <v>1655</v>
      </c>
      <c r="D73" t="s">
        <v>1333</v>
      </c>
      <c r="E73" s="26">
        <v>12000</v>
      </c>
      <c r="F73" s="26">
        <v>0.17699999999999999</v>
      </c>
      <c r="G73" s="26">
        <v>0.19207664095105603</v>
      </c>
      <c r="H73" s="26">
        <v>2124</v>
      </c>
      <c r="I73" s="26">
        <v>2304.9196914126724</v>
      </c>
      <c r="J73" s="26">
        <v>2687114.88</v>
      </c>
      <c r="K73" s="26">
        <v>2916000</v>
      </c>
    </row>
    <row r="74" spans="1:11" x14ac:dyDescent="0.6">
      <c r="A74" t="s">
        <v>268</v>
      </c>
      <c r="B74" t="s">
        <v>269</v>
      </c>
      <c r="C74" t="s">
        <v>270</v>
      </c>
      <c r="D74" t="s">
        <v>271</v>
      </c>
      <c r="E74" s="26">
        <v>6000</v>
      </c>
      <c r="F74" s="26">
        <v>1.5299999999999999E-2</v>
      </c>
      <c r="G74" s="26">
        <v>2.1341848994561784E-2</v>
      </c>
      <c r="H74" s="26">
        <v>91.8</v>
      </c>
      <c r="I74" s="26">
        <v>128.05109396737069</v>
      </c>
      <c r="J74" s="26">
        <v>116138.01599999999</v>
      </c>
      <c r="K74" s="26">
        <v>162000</v>
      </c>
    </row>
    <row r="75" spans="1:11" x14ac:dyDescent="0.6">
      <c r="A75" t="s">
        <v>999</v>
      </c>
      <c r="B75" t="s">
        <v>1000</v>
      </c>
      <c r="C75" t="s">
        <v>1001</v>
      </c>
      <c r="D75" t="s">
        <v>1002</v>
      </c>
      <c r="E75" s="26">
        <v>600000</v>
      </c>
      <c r="F75" s="26">
        <v>2.1000000000000001E-2</v>
      </c>
      <c r="G75" s="26">
        <v>2.7400000000000001E-2</v>
      </c>
      <c r="H75" s="26">
        <v>12600</v>
      </c>
      <c r="I75" s="26">
        <v>16440</v>
      </c>
      <c r="J75" s="26">
        <v>15940512</v>
      </c>
      <c r="K75" s="26">
        <v>20798572.799999997</v>
      </c>
    </row>
    <row r="76" spans="1:11" x14ac:dyDescent="0.6">
      <c r="A76" t="s">
        <v>287</v>
      </c>
      <c r="B76" t="s">
        <v>288</v>
      </c>
      <c r="C76" t="s">
        <v>289</v>
      </c>
      <c r="D76" t="s">
        <v>290</v>
      </c>
      <c r="E76" s="26">
        <v>333000</v>
      </c>
      <c r="F76" s="26">
        <v>1.7999999999999999E-2</v>
      </c>
      <c r="G76" s="26">
        <v>3.5942243019546669E-2</v>
      </c>
      <c r="H76" s="26">
        <v>5994</v>
      </c>
      <c r="I76" s="26">
        <v>11952.780561527759</v>
      </c>
      <c r="J76" s="26">
        <v>7583129.2799999993</v>
      </c>
      <c r="K76" s="26">
        <v>15121701.743999999</v>
      </c>
    </row>
    <row r="77" spans="1:11" x14ac:dyDescent="0.6">
      <c r="A77" t="s">
        <v>393</v>
      </c>
      <c r="B77" t="s">
        <v>394</v>
      </c>
      <c r="C77" t="s">
        <v>395</v>
      </c>
      <c r="D77" t="s">
        <v>396</v>
      </c>
      <c r="E77" s="26">
        <v>75000</v>
      </c>
      <c r="F77" s="26">
        <v>1.7999999999999999E-2</v>
      </c>
      <c r="G77" s="26">
        <v>2.8000000000000001E-2</v>
      </c>
      <c r="H77" s="26">
        <v>1350</v>
      </c>
      <c r="I77" s="26">
        <v>2100</v>
      </c>
      <c r="J77" s="26">
        <v>1707911.9999999998</v>
      </c>
      <c r="K77" s="26">
        <v>2656752</v>
      </c>
    </row>
    <row r="78" spans="1:11" x14ac:dyDescent="0.6">
      <c r="A78" t="s">
        <v>919</v>
      </c>
      <c r="B78" t="s">
        <v>920</v>
      </c>
      <c r="C78" t="s">
        <v>921</v>
      </c>
      <c r="D78" t="s">
        <v>922</v>
      </c>
      <c r="E78" s="26">
        <v>180000</v>
      </c>
      <c r="F78" s="26">
        <v>1.7999999999999999E-2</v>
      </c>
      <c r="G78" s="26">
        <v>3.6999999999999998E-2</v>
      </c>
      <c r="H78" s="26">
        <v>3240</v>
      </c>
      <c r="I78" s="26">
        <v>6660</v>
      </c>
      <c r="J78" s="26">
        <v>4098988.7999999989</v>
      </c>
      <c r="K78" s="26">
        <v>8425699.1999999993</v>
      </c>
    </row>
    <row r="79" spans="1:11" x14ac:dyDescent="0.6">
      <c r="A79" t="s">
        <v>291</v>
      </c>
      <c r="B79" t="s">
        <v>292</v>
      </c>
      <c r="C79" t="s">
        <v>293</v>
      </c>
      <c r="D79" t="s">
        <v>294</v>
      </c>
      <c r="E79" s="26">
        <v>3000</v>
      </c>
      <c r="F79" s="26">
        <v>1.5299999999999999E-2</v>
      </c>
      <c r="G79" s="26">
        <v>3.6360187175920072E-2</v>
      </c>
      <c r="H79" s="26">
        <v>45.9</v>
      </c>
      <c r="I79" s="26">
        <v>109.08056152776021</v>
      </c>
      <c r="J79" s="26">
        <v>58069.007999999994</v>
      </c>
      <c r="K79" s="26">
        <v>137999.99999999997</v>
      </c>
    </row>
    <row r="80" spans="1:11" x14ac:dyDescent="0.6">
      <c r="A80" t="s">
        <v>1265</v>
      </c>
      <c r="B80" t="s">
        <v>1266</v>
      </c>
      <c r="C80" t="s">
        <v>1267</v>
      </c>
      <c r="D80" t="s">
        <v>1268</v>
      </c>
      <c r="E80" s="26">
        <v>1008000</v>
      </c>
      <c r="F80" s="26">
        <v>3.7999999999999999E-2</v>
      </c>
      <c r="G80" s="26">
        <v>4.0700000000000007E-2</v>
      </c>
      <c r="H80" s="26">
        <v>38304</v>
      </c>
      <c r="I80" s="26">
        <v>41025.599999999999</v>
      </c>
      <c r="J80" s="26">
        <v>48459156.479999997</v>
      </c>
      <c r="K80" s="26">
        <v>51902307.071999997</v>
      </c>
    </row>
    <row r="81" spans="1:11" x14ac:dyDescent="0.6">
      <c r="A81" t="s">
        <v>1023</v>
      </c>
      <c r="B81" t="s">
        <v>1024</v>
      </c>
      <c r="C81" t="s">
        <v>1655</v>
      </c>
      <c r="D81" t="s">
        <v>475</v>
      </c>
      <c r="E81" s="26">
        <v>24000</v>
      </c>
      <c r="F81" s="26">
        <v>4.8800000000000003E-2</v>
      </c>
      <c r="G81" s="26">
        <v>5.9282913873782726E-2</v>
      </c>
      <c r="H81" s="26">
        <v>1171.2</v>
      </c>
      <c r="I81" s="26">
        <v>1422.7899329707855</v>
      </c>
      <c r="J81" s="26">
        <v>1481708.544</v>
      </c>
      <c r="K81" s="26">
        <v>1800000</v>
      </c>
    </row>
    <row r="82" spans="1:11" x14ac:dyDescent="0.6">
      <c r="A82" t="s">
        <v>1414</v>
      </c>
      <c r="B82" t="s">
        <v>1415</v>
      </c>
      <c r="C82" t="s">
        <v>1655</v>
      </c>
      <c r="D82" t="s">
        <v>1134</v>
      </c>
      <c r="E82" s="26">
        <v>141000</v>
      </c>
      <c r="F82" s="26">
        <v>0.05</v>
      </c>
      <c r="G82" s="26">
        <v>5.5330719615530551E-2</v>
      </c>
      <c r="H82" s="26">
        <v>7050</v>
      </c>
      <c r="I82" s="26">
        <v>7801.6314657898074</v>
      </c>
      <c r="J82" s="26">
        <v>8919096</v>
      </c>
      <c r="K82" s="26">
        <v>9870000</v>
      </c>
    </row>
    <row r="83" spans="1:11" x14ac:dyDescent="0.6">
      <c r="A83" t="s">
        <v>1631</v>
      </c>
      <c r="B83" t="s">
        <v>1632</v>
      </c>
      <c r="C83" t="s">
        <v>1655</v>
      </c>
      <c r="D83" t="s">
        <v>1134</v>
      </c>
      <c r="E83" s="26">
        <v>84000</v>
      </c>
      <c r="F83" s="26">
        <v>0.05</v>
      </c>
      <c r="G83" s="26">
        <v>5.5330719615530551E-2</v>
      </c>
      <c r="H83" s="26">
        <v>4200</v>
      </c>
      <c r="I83" s="26">
        <v>4647.7804477045665</v>
      </c>
      <c r="J83" s="26">
        <v>5313504</v>
      </c>
      <c r="K83" s="26">
        <v>5880000.0000000009</v>
      </c>
    </row>
    <row r="84" spans="1:11" x14ac:dyDescent="0.6">
      <c r="A84" t="s">
        <v>1441</v>
      </c>
      <c r="B84" t="s">
        <v>1442</v>
      </c>
      <c r="C84" t="s">
        <v>1655</v>
      </c>
      <c r="D84" t="s">
        <v>1327</v>
      </c>
      <c r="E84" s="26">
        <v>90000</v>
      </c>
      <c r="F84" s="26">
        <v>5.1330000000000001E-2</v>
      </c>
      <c r="G84" s="26">
        <v>6.0073352725433168E-2</v>
      </c>
      <c r="H84" s="26">
        <v>4619.7000000000007</v>
      </c>
      <c r="I84" s="26">
        <v>5406.6017452889846</v>
      </c>
      <c r="J84" s="26">
        <v>5844474.8640000001</v>
      </c>
      <c r="K84" s="26">
        <v>6840000</v>
      </c>
    </row>
    <row r="85" spans="1:11" x14ac:dyDescent="0.6">
      <c r="A85" t="s">
        <v>503</v>
      </c>
      <c r="B85" t="s">
        <v>504</v>
      </c>
      <c r="C85" t="s">
        <v>505</v>
      </c>
      <c r="D85" t="s">
        <v>506</v>
      </c>
      <c r="E85" s="26">
        <v>27000</v>
      </c>
      <c r="F85" s="26">
        <v>4.7500000000000007E-2</v>
      </c>
      <c r="G85" s="26">
        <v>8.900000000000001E-2</v>
      </c>
      <c r="H85" s="26">
        <v>1282.5</v>
      </c>
      <c r="I85" s="26">
        <v>2403</v>
      </c>
      <c r="J85" s="26">
        <v>1622516.3999999997</v>
      </c>
      <c r="K85" s="26">
        <v>3040083.36</v>
      </c>
    </row>
    <row r="86" spans="1:11" x14ac:dyDescent="0.6">
      <c r="A86" t="s">
        <v>1629</v>
      </c>
      <c r="B86" t="s">
        <v>1630</v>
      </c>
      <c r="C86" t="s">
        <v>1655</v>
      </c>
      <c r="D86" t="s">
        <v>745</v>
      </c>
      <c r="E86" s="26">
        <v>9000</v>
      </c>
      <c r="F86" s="26">
        <v>4.1070000000000002E-2</v>
      </c>
      <c r="G86" s="26">
        <v>6.0863791577083604E-2</v>
      </c>
      <c r="H86" s="26">
        <v>369.63</v>
      </c>
      <c r="I86" s="26">
        <v>547.77412419375241</v>
      </c>
      <c r="J86" s="26">
        <v>467626.30559999996</v>
      </c>
      <c r="K86" s="26">
        <v>693000</v>
      </c>
    </row>
    <row r="87" spans="1:11" x14ac:dyDescent="0.6">
      <c r="A87" t="s">
        <v>382</v>
      </c>
      <c r="B87" t="s">
        <v>383</v>
      </c>
      <c r="C87" t="s">
        <v>384</v>
      </c>
      <c r="D87" t="s">
        <v>385</v>
      </c>
      <c r="E87" s="26">
        <v>192000</v>
      </c>
      <c r="F87" s="26">
        <v>7.0000000000000007E-2</v>
      </c>
      <c r="G87" s="26">
        <v>0.08</v>
      </c>
      <c r="H87" s="26">
        <v>13440</v>
      </c>
      <c r="I87" s="26">
        <v>15360</v>
      </c>
      <c r="J87" s="26">
        <v>17003212.800000001</v>
      </c>
      <c r="K87" s="26">
        <v>19432243.199999999</v>
      </c>
    </row>
    <row r="88" spans="1:11" x14ac:dyDescent="0.6">
      <c r="A88" t="s">
        <v>1367</v>
      </c>
      <c r="B88" t="s">
        <v>1368</v>
      </c>
      <c r="C88" t="s">
        <v>1369</v>
      </c>
      <c r="D88" t="s">
        <v>1370</v>
      </c>
      <c r="E88" s="26">
        <v>24000</v>
      </c>
      <c r="F88" s="26">
        <v>6.0999999999999999E-2</v>
      </c>
      <c r="G88" s="26">
        <v>6.4000000000000001E-2</v>
      </c>
      <c r="H88" s="26">
        <v>1464</v>
      </c>
      <c r="I88" s="26">
        <v>1536</v>
      </c>
      <c r="J88" s="26">
        <v>1852135.68</v>
      </c>
      <c r="K88" s="26">
        <v>1943224.3199999998</v>
      </c>
    </row>
    <row r="89" spans="1:11" x14ac:dyDescent="0.6">
      <c r="A89" t="s">
        <v>111</v>
      </c>
      <c r="B89" t="s">
        <v>112</v>
      </c>
      <c r="C89" t="s">
        <v>113</v>
      </c>
      <c r="D89" t="s">
        <v>114</v>
      </c>
      <c r="E89" s="26">
        <v>2000</v>
      </c>
      <c r="F89" s="26">
        <v>5.2999999999999999E-2</v>
      </c>
      <c r="G89" s="26">
        <v>5.8000000000000003E-2</v>
      </c>
      <c r="H89" s="26">
        <v>106</v>
      </c>
      <c r="I89" s="26">
        <v>116</v>
      </c>
      <c r="J89" s="26">
        <v>134102.72</v>
      </c>
      <c r="K89" s="26">
        <v>146753.91999999998</v>
      </c>
    </row>
    <row r="90" spans="1:11" x14ac:dyDescent="0.6">
      <c r="A90" t="s">
        <v>1253</v>
      </c>
      <c r="B90" t="s">
        <v>1254</v>
      </c>
      <c r="C90" t="s">
        <v>1255</v>
      </c>
      <c r="D90" t="s">
        <v>1256</v>
      </c>
      <c r="E90" s="26">
        <v>8000</v>
      </c>
      <c r="F90" s="26">
        <v>4.9050000000000003E-2</v>
      </c>
      <c r="G90" s="26">
        <v>5.4469999999999998E-2</v>
      </c>
      <c r="H90" s="26">
        <v>392.40000000000003</v>
      </c>
      <c r="I90" s="26">
        <v>435.76</v>
      </c>
      <c r="J90" s="26">
        <v>496433.08799999999</v>
      </c>
      <c r="K90" s="26">
        <v>551288.69119999988</v>
      </c>
    </row>
    <row r="91" spans="1:11" x14ac:dyDescent="0.6">
      <c r="A91" t="s">
        <v>1018</v>
      </c>
      <c r="B91" t="s">
        <v>1019</v>
      </c>
      <c r="C91" t="s">
        <v>1655</v>
      </c>
      <c r="D91" t="s">
        <v>475</v>
      </c>
      <c r="E91" s="26">
        <v>18000</v>
      </c>
      <c r="F91" s="26">
        <v>5.7329999999999999E-2</v>
      </c>
      <c r="G91" s="26">
        <v>6.5606424686986214E-2</v>
      </c>
      <c r="H91" s="26">
        <v>1031.94</v>
      </c>
      <c r="I91" s="26">
        <v>1180.9156443657519</v>
      </c>
      <c r="J91" s="26">
        <v>1305527.9328000001</v>
      </c>
      <c r="K91" s="26">
        <v>1493999.9999999998</v>
      </c>
    </row>
    <row r="92" spans="1:11" x14ac:dyDescent="0.6">
      <c r="A92" t="s">
        <v>601</v>
      </c>
      <c r="B92" t="s">
        <v>602</v>
      </c>
      <c r="C92" t="s">
        <v>603</v>
      </c>
      <c r="D92" t="s">
        <v>604</v>
      </c>
      <c r="E92" s="26">
        <v>105000</v>
      </c>
      <c r="F92" s="26">
        <v>5.6039999999999993E-2</v>
      </c>
      <c r="G92" s="26">
        <v>6.2860000000000013E-2</v>
      </c>
      <c r="H92" s="26">
        <v>5884.1999999999989</v>
      </c>
      <c r="I92" s="26">
        <v>6600.2999999999993</v>
      </c>
      <c r="J92" s="26">
        <v>7444219.1040000003</v>
      </c>
      <c r="K92" s="26">
        <v>8350171.5360000003</v>
      </c>
    </row>
    <row r="93" spans="1:11" x14ac:dyDescent="0.6">
      <c r="A93" t="s">
        <v>1231</v>
      </c>
      <c r="B93" t="s">
        <v>1232</v>
      </c>
      <c r="C93" t="s">
        <v>1655</v>
      </c>
      <c r="D93" t="s">
        <v>1134</v>
      </c>
      <c r="E93" s="26">
        <v>92000</v>
      </c>
      <c r="F93" s="26">
        <v>4.9000000000000002E-2</v>
      </c>
      <c r="G93" s="26">
        <v>4.9007208802327056E-2</v>
      </c>
      <c r="H93" s="26">
        <v>4508</v>
      </c>
      <c r="I93" s="26">
        <v>4508.663209814089</v>
      </c>
      <c r="J93" s="26">
        <v>5703160.96</v>
      </c>
      <c r="K93" s="26">
        <v>5704000</v>
      </c>
    </row>
    <row r="94" spans="1:11" x14ac:dyDescent="0.6">
      <c r="A94" t="s">
        <v>1411</v>
      </c>
      <c r="B94" t="s">
        <v>1412</v>
      </c>
      <c r="C94" t="s">
        <v>1655</v>
      </c>
      <c r="D94" t="s">
        <v>1134</v>
      </c>
      <c r="E94" s="26">
        <v>168000</v>
      </c>
      <c r="F94" s="26">
        <v>5.0930000000000003E-2</v>
      </c>
      <c r="G94" s="26">
        <v>5.6121158467180986E-2</v>
      </c>
      <c r="H94" s="26">
        <v>8556.24</v>
      </c>
      <c r="I94" s="26">
        <v>9428.3546224864058</v>
      </c>
      <c r="J94" s="26">
        <v>10824670.3488</v>
      </c>
      <c r="K94" s="26">
        <v>11928000</v>
      </c>
    </row>
    <row r="95" spans="1:11" x14ac:dyDescent="0.6">
      <c r="A95" t="s">
        <v>316</v>
      </c>
      <c r="B95" t="s">
        <v>317</v>
      </c>
      <c r="C95" t="s">
        <v>318</v>
      </c>
      <c r="D95" t="s">
        <v>319</v>
      </c>
      <c r="E95" s="26">
        <v>2000</v>
      </c>
      <c r="F95" s="26">
        <v>6.4199999999999993E-2</v>
      </c>
      <c r="G95" s="26">
        <v>6.5606424686986214E-2</v>
      </c>
      <c r="H95" s="26">
        <v>128.39999999999998</v>
      </c>
      <c r="I95" s="26">
        <v>131.21284937397243</v>
      </c>
      <c r="J95" s="26">
        <v>162441.40799999997</v>
      </c>
      <c r="K95" s="26">
        <v>166000</v>
      </c>
    </row>
    <row r="96" spans="1:11" x14ac:dyDescent="0.6">
      <c r="A96" t="s">
        <v>1624</v>
      </c>
      <c r="B96" t="s">
        <v>1625</v>
      </c>
      <c r="C96" t="s">
        <v>1655</v>
      </c>
      <c r="D96" t="s">
        <v>1626</v>
      </c>
      <c r="E96" s="26">
        <v>80000</v>
      </c>
      <c r="F96" s="26">
        <v>6.5000000000000002E-2</v>
      </c>
      <c r="G96" s="26">
        <v>6.0073352725433168E-2</v>
      </c>
      <c r="H96" s="26">
        <v>5200</v>
      </c>
      <c r="I96" s="26">
        <v>4805.8682180346532</v>
      </c>
      <c r="J96" s="26">
        <v>6578623.9999999991</v>
      </c>
      <c r="K96" s="26">
        <v>6080000</v>
      </c>
    </row>
    <row r="97" spans="1:11" x14ac:dyDescent="0.6">
      <c r="A97" t="s">
        <v>1621</v>
      </c>
      <c r="B97" t="s">
        <v>1622</v>
      </c>
      <c r="C97" t="s">
        <v>1655</v>
      </c>
      <c r="D97" t="s">
        <v>1333</v>
      </c>
      <c r="E97" s="26">
        <v>7000</v>
      </c>
      <c r="F97" s="26">
        <v>5.0930000000000003E-2</v>
      </c>
      <c r="G97" s="26">
        <v>6.0073352725433168E-2</v>
      </c>
      <c r="H97" s="26">
        <v>356.51</v>
      </c>
      <c r="I97" s="26">
        <v>420.51346907803213</v>
      </c>
      <c r="J97" s="26">
        <v>451027.93119999993</v>
      </c>
      <c r="K97" s="26">
        <v>532000</v>
      </c>
    </row>
    <row r="98" spans="1:11" x14ac:dyDescent="0.6">
      <c r="A98" t="s">
        <v>1409</v>
      </c>
      <c r="B98" t="s">
        <v>1410</v>
      </c>
      <c r="C98" t="s">
        <v>1655</v>
      </c>
      <c r="D98" t="s">
        <v>1134</v>
      </c>
      <c r="E98" s="26">
        <v>380000</v>
      </c>
      <c r="F98" s="26">
        <v>4.9000000000000002E-2</v>
      </c>
      <c r="G98" s="26">
        <v>4.9007208802327056E-2</v>
      </c>
      <c r="H98" s="26">
        <v>18620</v>
      </c>
      <c r="I98" s="26">
        <v>18622.739344884281</v>
      </c>
      <c r="J98" s="26">
        <v>23556534.399999999</v>
      </c>
      <c r="K98" s="26">
        <v>23560000</v>
      </c>
    </row>
    <row r="99" spans="1:11" x14ac:dyDescent="0.6">
      <c r="A99" t="s">
        <v>1404</v>
      </c>
      <c r="B99" t="s">
        <v>1405</v>
      </c>
      <c r="C99" t="s">
        <v>1655</v>
      </c>
      <c r="D99" t="s">
        <v>1134</v>
      </c>
      <c r="E99" s="26">
        <v>124000</v>
      </c>
      <c r="F99" s="26">
        <v>5.0930000000000003E-2</v>
      </c>
      <c r="G99" s="26">
        <v>5.6121158467180986E-2</v>
      </c>
      <c r="H99" s="26">
        <v>6315.32</v>
      </c>
      <c r="I99" s="26">
        <v>6959.0236499304419</v>
      </c>
      <c r="J99" s="26">
        <v>7989637.6383999996</v>
      </c>
      <c r="K99" s="26">
        <v>8804000</v>
      </c>
    </row>
    <row r="100" spans="1:11" x14ac:dyDescent="0.6">
      <c r="A100" t="s">
        <v>1427</v>
      </c>
      <c r="B100" t="s">
        <v>1428</v>
      </c>
      <c r="C100" t="s">
        <v>1655</v>
      </c>
      <c r="D100" t="s">
        <v>1134</v>
      </c>
      <c r="E100" s="26">
        <v>20000</v>
      </c>
      <c r="F100" s="26">
        <v>5.0930000000000003E-2</v>
      </c>
      <c r="G100" s="26">
        <v>5.6121158467180986E-2</v>
      </c>
      <c r="H100" s="26">
        <v>1018.6</v>
      </c>
      <c r="I100" s="26">
        <v>1122.4231693436197</v>
      </c>
      <c r="J100" s="26">
        <v>1288651.2319999998</v>
      </c>
      <c r="K100" s="26">
        <v>1420000</v>
      </c>
    </row>
    <row r="101" spans="1:11" x14ac:dyDescent="0.6">
      <c r="A101" t="s">
        <v>139</v>
      </c>
      <c r="B101" t="s">
        <v>140</v>
      </c>
      <c r="C101" t="s">
        <v>141</v>
      </c>
      <c r="D101" t="s">
        <v>142</v>
      </c>
      <c r="E101" s="26">
        <v>1155000</v>
      </c>
      <c r="F101" s="26">
        <v>5.0239999999999986E-2</v>
      </c>
      <c r="G101" s="26">
        <v>5.2479999999999978E-2</v>
      </c>
      <c r="H101" s="26">
        <v>58027.200000000004</v>
      </c>
      <c r="I101" s="26">
        <v>60614.400000000001</v>
      </c>
      <c r="J101" s="26">
        <v>73411371.263999999</v>
      </c>
      <c r="K101" s="26">
        <v>76684489.728000015</v>
      </c>
    </row>
    <row r="102" spans="1:11" x14ac:dyDescent="0.6">
      <c r="A102" t="s">
        <v>862</v>
      </c>
      <c r="B102" t="s">
        <v>863</v>
      </c>
      <c r="C102" t="s">
        <v>864</v>
      </c>
      <c r="D102" t="s">
        <v>865</v>
      </c>
      <c r="E102" s="26">
        <v>1000</v>
      </c>
      <c r="F102" s="26">
        <v>5.024E-2</v>
      </c>
      <c r="G102" s="26">
        <v>5.6480000000000002E-2</v>
      </c>
      <c r="H102" s="26">
        <v>50.24</v>
      </c>
      <c r="I102" s="26">
        <v>56.480000000000004</v>
      </c>
      <c r="J102" s="26">
        <v>63559.628799999999</v>
      </c>
      <c r="K102" s="26">
        <v>71453.977599999998</v>
      </c>
    </row>
    <row r="103" spans="1:11" x14ac:dyDescent="0.6">
      <c r="A103" t="s">
        <v>609</v>
      </c>
      <c r="B103" t="s">
        <v>610</v>
      </c>
      <c r="C103" t="s">
        <v>611</v>
      </c>
      <c r="D103" t="s">
        <v>612</v>
      </c>
      <c r="E103" s="26">
        <v>39000</v>
      </c>
      <c r="F103" s="26">
        <v>4.8999999999999995E-2</v>
      </c>
      <c r="G103" s="26">
        <v>5.4959999999999995E-2</v>
      </c>
      <c r="H103" s="26">
        <v>1911</v>
      </c>
      <c r="I103" s="26">
        <v>2143.44</v>
      </c>
      <c r="J103" s="26">
        <v>2417644.3199999998</v>
      </c>
      <c r="K103" s="26">
        <v>2711708.8128</v>
      </c>
    </row>
    <row r="104" spans="1:11" x14ac:dyDescent="0.6">
      <c r="A104" t="s">
        <v>732</v>
      </c>
      <c r="B104" t="s">
        <v>733</v>
      </c>
      <c r="C104" t="s">
        <v>1655</v>
      </c>
      <c r="D104" t="s">
        <v>734</v>
      </c>
      <c r="E104" s="26">
        <v>3000</v>
      </c>
      <c r="F104" s="26">
        <v>6.5000000000000002E-2</v>
      </c>
      <c r="G104" s="26">
        <v>7.904388516504364E-2</v>
      </c>
      <c r="H104" s="26">
        <v>195</v>
      </c>
      <c r="I104" s="26">
        <v>237.13165549513093</v>
      </c>
      <c r="J104" s="26">
        <v>246698.39999999997</v>
      </c>
      <c r="K104" s="26">
        <v>300000</v>
      </c>
    </row>
    <row r="105" spans="1:11" x14ac:dyDescent="0.6">
      <c r="A105" t="s">
        <v>1619</v>
      </c>
      <c r="B105" t="s">
        <v>1620</v>
      </c>
      <c r="C105" t="s">
        <v>1655</v>
      </c>
      <c r="D105" t="s">
        <v>1327</v>
      </c>
      <c r="E105" s="26">
        <v>8000</v>
      </c>
      <c r="F105" s="26">
        <v>0.12282</v>
      </c>
      <c r="G105" s="26">
        <v>0.13753636018717594</v>
      </c>
      <c r="H105" s="26">
        <v>982.56</v>
      </c>
      <c r="I105" s="26">
        <v>1100.2908814974076</v>
      </c>
      <c r="J105" s="26">
        <v>1243056.3071999999</v>
      </c>
      <c r="K105" s="26">
        <v>1392000.0000000002</v>
      </c>
    </row>
    <row r="106" spans="1:11" x14ac:dyDescent="0.6">
      <c r="A106" t="s">
        <v>846</v>
      </c>
      <c r="B106" t="s">
        <v>847</v>
      </c>
      <c r="C106" t="s">
        <v>848</v>
      </c>
      <c r="D106" t="s">
        <v>849</v>
      </c>
      <c r="E106" s="26">
        <v>160</v>
      </c>
      <c r="F106" s="26">
        <v>0.1</v>
      </c>
      <c r="G106" s="26">
        <v>0.125</v>
      </c>
      <c r="H106" s="26">
        <v>16</v>
      </c>
      <c r="I106" s="26">
        <v>20</v>
      </c>
      <c r="J106" s="26">
        <v>20241.919999999998</v>
      </c>
      <c r="K106" s="26">
        <v>25302.399999999998</v>
      </c>
    </row>
    <row r="107" spans="1:11" x14ac:dyDescent="0.6">
      <c r="A107" t="s">
        <v>210</v>
      </c>
      <c r="B107" t="s">
        <v>211</v>
      </c>
      <c r="C107" t="s">
        <v>212</v>
      </c>
      <c r="D107" t="s">
        <v>213</v>
      </c>
      <c r="E107" s="26">
        <v>78000</v>
      </c>
      <c r="F107" s="26">
        <v>0.4</v>
      </c>
      <c r="G107" s="26">
        <v>0.55000000000000004</v>
      </c>
      <c r="H107" s="26">
        <v>31200</v>
      </c>
      <c r="I107" s="26">
        <v>42900</v>
      </c>
      <c r="J107" s="26">
        <v>39471744</v>
      </c>
      <c r="K107" s="26">
        <v>54273647.999999993</v>
      </c>
    </row>
    <row r="108" spans="1:11" x14ac:dyDescent="0.6">
      <c r="A108" t="s">
        <v>1065</v>
      </c>
      <c r="B108" t="s">
        <v>1066</v>
      </c>
      <c r="C108" t="s">
        <v>1067</v>
      </c>
      <c r="D108" t="s">
        <v>1068</v>
      </c>
      <c r="E108" s="26">
        <v>37200</v>
      </c>
      <c r="F108" s="26">
        <v>0.4</v>
      </c>
      <c r="G108" s="26">
        <v>0.55000000000000004</v>
      </c>
      <c r="H108" s="26">
        <v>14880</v>
      </c>
      <c r="I108" s="26">
        <v>20460</v>
      </c>
      <c r="J108" s="26">
        <v>18824985.599999998</v>
      </c>
      <c r="K108" s="26">
        <v>25884355.199999999</v>
      </c>
    </row>
    <row r="109" spans="1:11" x14ac:dyDescent="0.6">
      <c r="A109" t="s">
        <v>369</v>
      </c>
      <c r="B109" t="s">
        <v>370</v>
      </c>
      <c r="C109" t="s">
        <v>371</v>
      </c>
      <c r="D109" t="s">
        <v>372</v>
      </c>
      <c r="E109" s="26">
        <v>9600</v>
      </c>
      <c r="F109" s="26">
        <v>0.08</v>
      </c>
      <c r="G109" s="26">
        <v>9.1999999999999985E-2</v>
      </c>
      <c r="H109" s="26">
        <v>768</v>
      </c>
      <c r="I109" s="26">
        <v>883.19999999999993</v>
      </c>
      <c r="J109" s="26">
        <v>971612.16000000003</v>
      </c>
      <c r="K109" s="26">
        <v>1117353.9839999995</v>
      </c>
    </row>
    <row r="110" spans="1:11" x14ac:dyDescent="0.6">
      <c r="A110" t="s">
        <v>870</v>
      </c>
      <c r="B110" t="s">
        <v>871</v>
      </c>
      <c r="C110" t="s">
        <v>872</v>
      </c>
      <c r="D110" t="s">
        <v>873</v>
      </c>
      <c r="E110" s="26">
        <v>11400</v>
      </c>
      <c r="F110" s="26">
        <v>8.4000000000000005E-2</v>
      </c>
      <c r="G110" s="26">
        <v>0.10840000000000001</v>
      </c>
      <c r="H110" s="26">
        <v>957.6</v>
      </c>
      <c r="I110" s="26">
        <v>1234.2</v>
      </c>
      <c r="J110" s="26">
        <v>1211478.912</v>
      </c>
      <c r="K110" s="26">
        <v>1561411.1039999998</v>
      </c>
    </row>
    <row r="111" spans="1:11" x14ac:dyDescent="0.6">
      <c r="A111" t="s">
        <v>516</v>
      </c>
      <c r="B111" t="s">
        <v>517</v>
      </c>
      <c r="C111" t="s">
        <v>1655</v>
      </c>
      <c r="D111" t="s">
        <v>518</v>
      </c>
      <c r="E111" s="26">
        <v>1200</v>
      </c>
      <c r="F111" s="26">
        <v>6.1760000000000002E-2</v>
      </c>
      <c r="G111" s="26">
        <v>8.2996079423295815E-2</v>
      </c>
      <c r="H111" s="26">
        <v>74.112000000000009</v>
      </c>
      <c r="I111" s="26">
        <v>99.595295307954984</v>
      </c>
      <c r="J111" s="26">
        <v>93760.573440000007</v>
      </c>
      <c r="K111" s="26">
        <v>126000</v>
      </c>
    </row>
    <row r="112" spans="1:11" x14ac:dyDescent="0.6">
      <c r="A112" t="s">
        <v>1348</v>
      </c>
      <c r="B112" t="s">
        <v>1349</v>
      </c>
      <c r="C112" t="s">
        <v>1655</v>
      </c>
      <c r="D112" t="s">
        <v>518</v>
      </c>
      <c r="E112" s="26">
        <v>4800</v>
      </c>
      <c r="F112" s="26">
        <v>6.1760000000000002E-2</v>
      </c>
      <c r="G112" s="26">
        <v>8.2996079423295815E-2</v>
      </c>
      <c r="H112" s="26">
        <v>296.44800000000004</v>
      </c>
      <c r="I112" s="26">
        <v>398.38118123181994</v>
      </c>
      <c r="J112" s="26">
        <v>375042.29376000003</v>
      </c>
      <c r="K112" s="26">
        <v>504000</v>
      </c>
    </row>
    <row r="113" spans="1:11" x14ac:dyDescent="0.6">
      <c r="A113" t="s">
        <v>877</v>
      </c>
      <c r="B113" t="s">
        <v>878</v>
      </c>
      <c r="C113" t="s">
        <v>879</v>
      </c>
      <c r="D113" t="s">
        <v>880</v>
      </c>
      <c r="E113" s="26">
        <v>12000</v>
      </c>
      <c r="F113" s="26">
        <v>9.0999999999999998E-2</v>
      </c>
      <c r="G113" s="26">
        <v>0.12716</v>
      </c>
      <c r="H113" s="26">
        <v>1092</v>
      </c>
      <c r="I113" s="26">
        <v>1525.5</v>
      </c>
      <c r="J113" s="26">
        <v>1381511.0399999998</v>
      </c>
      <c r="K113" s="26">
        <v>1929940.5599999996</v>
      </c>
    </row>
    <row r="114" spans="1:11" x14ac:dyDescent="0.6">
      <c r="A114" t="s">
        <v>818</v>
      </c>
      <c r="B114" t="s">
        <v>819</v>
      </c>
      <c r="C114" t="s">
        <v>820</v>
      </c>
      <c r="D114" t="s">
        <v>821</v>
      </c>
      <c r="E114" s="26">
        <v>17000</v>
      </c>
      <c r="F114" s="26">
        <v>9.0999999999999998E-2</v>
      </c>
      <c r="G114" s="26">
        <v>0.12716</v>
      </c>
      <c r="H114" s="26">
        <v>1547</v>
      </c>
      <c r="I114" s="26">
        <v>2169.6999999999998</v>
      </c>
      <c r="J114" s="26">
        <v>1957140.6399999997</v>
      </c>
      <c r="K114" s="26">
        <v>2744930.8639999996</v>
      </c>
    </row>
    <row r="115" spans="1:11" x14ac:dyDescent="0.6">
      <c r="A115" t="s">
        <v>226</v>
      </c>
      <c r="B115" t="s">
        <v>227</v>
      </c>
      <c r="C115" t="s">
        <v>228</v>
      </c>
      <c r="D115" t="s">
        <v>229</v>
      </c>
      <c r="E115" s="26">
        <v>16500</v>
      </c>
      <c r="F115" s="26">
        <v>9.0999999999999984E-2</v>
      </c>
      <c r="G115" s="26">
        <v>0.12660000000000002</v>
      </c>
      <c r="H115" s="26">
        <v>1501.5</v>
      </c>
      <c r="I115" s="26">
        <v>2088.8999999999996</v>
      </c>
      <c r="J115" s="26">
        <v>1899577.6799999997</v>
      </c>
      <c r="K115" s="26">
        <v>2642709.1679999996</v>
      </c>
    </row>
    <row r="116" spans="1:11" x14ac:dyDescent="0.6">
      <c r="A116" t="s">
        <v>1141</v>
      </c>
      <c r="B116" t="s">
        <v>1142</v>
      </c>
      <c r="C116" t="s">
        <v>1655</v>
      </c>
      <c r="D116" t="s">
        <v>745</v>
      </c>
      <c r="E116" s="26">
        <v>15500</v>
      </c>
      <c r="F116" s="26">
        <v>0.08</v>
      </c>
      <c r="G116" s="26">
        <v>8.8529151384848875E-2</v>
      </c>
      <c r="H116" s="26">
        <v>1240</v>
      </c>
      <c r="I116" s="26">
        <v>1372.2018464651576</v>
      </c>
      <c r="J116" s="26">
        <v>1568748.7999999998</v>
      </c>
      <c r="K116" s="26">
        <v>1736000</v>
      </c>
    </row>
    <row r="117" spans="1:11" x14ac:dyDescent="0.6">
      <c r="A117" t="s">
        <v>1321</v>
      </c>
      <c r="B117" t="s">
        <v>1322</v>
      </c>
      <c r="C117" t="s">
        <v>1323</v>
      </c>
      <c r="D117" t="s">
        <v>1324</v>
      </c>
      <c r="E117" s="26">
        <v>100</v>
      </c>
      <c r="F117" s="26">
        <v>7.0400000000000004E-2</v>
      </c>
      <c r="G117" s="26">
        <v>8.8529151384848875E-2</v>
      </c>
      <c r="H117" s="26">
        <v>7.04</v>
      </c>
      <c r="I117" s="26">
        <v>8.852915138484887</v>
      </c>
      <c r="J117" s="26">
        <v>8906.4447999999993</v>
      </c>
      <c r="K117" s="26">
        <v>11200</v>
      </c>
    </row>
    <row r="118" spans="1:11" x14ac:dyDescent="0.6">
      <c r="A118" t="s">
        <v>556</v>
      </c>
      <c r="B118" t="s">
        <v>557</v>
      </c>
      <c r="C118" t="s">
        <v>558</v>
      </c>
      <c r="D118" t="s">
        <v>559</v>
      </c>
      <c r="E118" s="26">
        <v>18000</v>
      </c>
      <c r="F118" s="26">
        <v>7.4620000000000006E-2</v>
      </c>
      <c r="G118" s="26">
        <v>9.485266219805237E-2</v>
      </c>
      <c r="H118" s="26">
        <v>1343.16</v>
      </c>
      <c r="I118" s="26">
        <v>1707.3479195649427</v>
      </c>
      <c r="J118" s="26">
        <v>1699258.5792</v>
      </c>
      <c r="K118" s="26">
        <v>2160000</v>
      </c>
    </row>
    <row r="119" spans="1:11" x14ac:dyDescent="0.6">
      <c r="A119" t="s">
        <v>1045</v>
      </c>
      <c r="B119" t="s">
        <v>1046</v>
      </c>
      <c r="C119" t="s">
        <v>1047</v>
      </c>
      <c r="D119" t="s">
        <v>1048</v>
      </c>
      <c r="E119" s="26">
        <v>115000</v>
      </c>
      <c r="F119" s="26">
        <v>2.1999999999999999E-2</v>
      </c>
      <c r="G119" s="26">
        <v>4.2288478563298343E-2</v>
      </c>
      <c r="H119" s="26">
        <v>2530</v>
      </c>
      <c r="I119" s="26">
        <v>4359.270266852157</v>
      </c>
      <c r="J119" s="26">
        <v>3200753.6</v>
      </c>
      <c r="K119" s="26">
        <v>5515000</v>
      </c>
    </row>
    <row r="120" spans="1:11" x14ac:dyDescent="0.6">
      <c r="A120" t="s">
        <v>1084</v>
      </c>
      <c r="B120" t="s">
        <v>1085</v>
      </c>
      <c r="C120" t="s">
        <v>1086</v>
      </c>
      <c r="D120" t="s">
        <v>1087</v>
      </c>
      <c r="E120" s="26">
        <v>544000</v>
      </c>
      <c r="F120" s="26">
        <v>2.2000000000000002E-2</v>
      </c>
      <c r="G120" s="26">
        <v>2.3906719871984037E-2</v>
      </c>
      <c r="H120" s="26">
        <v>11968</v>
      </c>
      <c r="I120" s="26">
        <v>12998.648349563678</v>
      </c>
      <c r="J120" s="26">
        <v>15140956.159999998</v>
      </c>
      <c r="K120" s="26">
        <v>16444850</v>
      </c>
    </row>
    <row r="121" spans="1:11" x14ac:dyDescent="0.6">
      <c r="A121" t="s">
        <v>549</v>
      </c>
      <c r="B121" t="s">
        <v>550</v>
      </c>
      <c r="C121" t="s">
        <v>551</v>
      </c>
      <c r="D121" t="s">
        <v>552</v>
      </c>
      <c r="E121" s="26">
        <v>3858000</v>
      </c>
      <c r="F121" s="26">
        <v>2.1999999999999995E-2</v>
      </c>
      <c r="G121" s="26">
        <v>2.5717276640349774E-2</v>
      </c>
      <c r="H121" s="26">
        <v>84876</v>
      </c>
      <c r="I121" s="26">
        <v>90802.444827368163</v>
      </c>
      <c r="J121" s="26">
        <v>107378325.12</v>
      </c>
      <c r="K121" s="26">
        <v>114875989</v>
      </c>
    </row>
    <row r="122" spans="1:11" x14ac:dyDescent="0.6">
      <c r="A122" t="s">
        <v>497</v>
      </c>
      <c r="B122" t="s">
        <v>498</v>
      </c>
      <c r="C122" t="s">
        <v>499</v>
      </c>
      <c r="D122" t="s">
        <v>500</v>
      </c>
      <c r="E122" s="26">
        <v>25500</v>
      </c>
      <c r="F122" s="26">
        <v>0.04</v>
      </c>
      <c r="G122" s="26">
        <v>9.1999999999999998E-2</v>
      </c>
      <c r="H122" s="26">
        <v>1020</v>
      </c>
      <c r="I122" s="26">
        <v>2346</v>
      </c>
      <c r="J122" s="26">
        <v>1290422.3999999999</v>
      </c>
      <c r="K122" s="26">
        <v>2967971.5199999996</v>
      </c>
    </row>
    <row r="123" spans="1:11" x14ac:dyDescent="0.6">
      <c r="A123" t="s">
        <v>488</v>
      </c>
      <c r="B123" t="s">
        <v>489</v>
      </c>
      <c r="C123" t="s">
        <v>490</v>
      </c>
      <c r="D123" t="s">
        <v>491</v>
      </c>
      <c r="E123" s="26">
        <v>90000</v>
      </c>
      <c r="F123" s="26">
        <v>0.04</v>
      </c>
      <c r="G123" s="26">
        <v>9.1999999999999985E-2</v>
      </c>
      <c r="H123" s="26">
        <v>3600</v>
      </c>
      <c r="I123" s="26">
        <v>8280</v>
      </c>
      <c r="J123" s="26">
        <v>4554432</v>
      </c>
      <c r="K123" s="26">
        <v>10475193.599999998</v>
      </c>
    </row>
    <row r="124" spans="1:11" x14ac:dyDescent="0.6">
      <c r="A124" t="s">
        <v>361</v>
      </c>
      <c r="B124" t="s">
        <v>362</v>
      </c>
      <c r="C124" t="s">
        <v>363</v>
      </c>
      <c r="D124" t="s">
        <v>364</v>
      </c>
      <c r="E124" s="26">
        <v>28000</v>
      </c>
      <c r="F124" s="26">
        <v>4.4999999999999998E-2</v>
      </c>
      <c r="G124" s="26">
        <v>0.06</v>
      </c>
      <c r="H124" s="26">
        <v>1260</v>
      </c>
      <c r="I124" s="26">
        <v>1680</v>
      </c>
      <c r="J124" s="26">
        <v>1594051.2000000002</v>
      </c>
      <c r="K124" s="26">
        <v>2125401.6</v>
      </c>
    </row>
    <row r="125" spans="1:11" x14ac:dyDescent="0.6">
      <c r="A125" t="s">
        <v>699</v>
      </c>
      <c r="B125" t="s">
        <v>700</v>
      </c>
      <c r="C125" t="s">
        <v>701</v>
      </c>
      <c r="D125" t="s">
        <v>702</v>
      </c>
      <c r="E125" s="26">
        <v>4000</v>
      </c>
      <c r="F125" s="26">
        <v>4.8000000000000001E-2</v>
      </c>
      <c r="G125" s="26">
        <v>9.5000000000000001E-2</v>
      </c>
      <c r="H125" s="26">
        <v>192</v>
      </c>
      <c r="I125" s="26">
        <v>380</v>
      </c>
      <c r="J125" s="26">
        <v>242903.03999999998</v>
      </c>
      <c r="K125" s="26">
        <v>480745.6</v>
      </c>
    </row>
    <row r="126" spans="1:11" x14ac:dyDescent="0.6">
      <c r="A126" t="s">
        <v>896</v>
      </c>
      <c r="B126" t="s">
        <v>897</v>
      </c>
      <c r="C126" t="s">
        <v>898</v>
      </c>
      <c r="D126" t="s">
        <v>899</v>
      </c>
      <c r="E126" s="26">
        <v>26000</v>
      </c>
      <c r="F126" s="26">
        <v>7.0000000000000007E-2</v>
      </c>
      <c r="G126" s="26">
        <v>0.12</v>
      </c>
      <c r="H126" s="26">
        <v>1820</v>
      </c>
      <c r="I126" s="26">
        <v>3120</v>
      </c>
      <c r="J126" s="26">
        <v>2302518.4</v>
      </c>
      <c r="K126" s="26">
        <v>3947174.3999999994</v>
      </c>
    </row>
    <row r="127" spans="1:11" x14ac:dyDescent="0.6">
      <c r="A127" t="s">
        <v>70</v>
      </c>
      <c r="B127" t="s">
        <v>71</v>
      </c>
      <c r="C127" t="s">
        <v>72</v>
      </c>
      <c r="D127" t="s">
        <v>73</v>
      </c>
      <c r="E127" s="26">
        <v>47000</v>
      </c>
      <c r="F127" s="26">
        <v>7.0000000000000007E-2</v>
      </c>
      <c r="G127" s="26">
        <v>8.5000000000000006E-2</v>
      </c>
      <c r="H127" s="26">
        <v>3290.0000000000005</v>
      </c>
      <c r="I127" s="26">
        <v>3995.0000000000005</v>
      </c>
      <c r="J127" s="26">
        <v>4162244.8000000003</v>
      </c>
      <c r="K127" s="26">
        <v>5054154.4000000004</v>
      </c>
    </row>
    <row r="128" spans="1:11" x14ac:dyDescent="0.6">
      <c r="A128" t="s">
        <v>1052</v>
      </c>
      <c r="B128" t="s">
        <v>1053</v>
      </c>
      <c r="C128" t="s">
        <v>1054</v>
      </c>
      <c r="D128" t="s">
        <v>1655</v>
      </c>
      <c r="E128" s="26">
        <v>10000</v>
      </c>
      <c r="F128" s="26">
        <v>0.05</v>
      </c>
      <c r="G128" s="26">
        <v>5.8492475022132291E-2</v>
      </c>
      <c r="H128" s="26">
        <v>500</v>
      </c>
      <c r="I128" s="26">
        <v>584.92475022132294</v>
      </c>
      <c r="J128" s="26">
        <v>632560</v>
      </c>
      <c r="K128" s="26">
        <v>740000</v>
      </c>
    </row>
    <row r="129" spans="1:11" x14ac:dyDescent="0.6">
      <c r="A129" t="s">
        <v>908</v>
      </c>
      <c r="B129" t="s">
        <v>909</v>
      </c>
      <c r="C129" t="s">
        <v>910</v>
      </c>
      <c r="D129" t="s">
        <v>911</v>
      </c>
      <c r="E129" s="26">
        <v>9000</v>
      </c>
      <c r="F129" s="26">
        <v>4.8000000000000008E-2</v>
      </c>
      <c r="G129" s="26">
        <v>9.4499999999999987E-2</v>
      </c>
      <c r="H129" s="26">
        <v>432</v>
      </c>
      <c r="I129" s="26">
        <v>850.5</v>
      </c>
      <c r="J129" s="26">
        <v>546531.83999999997</v>
      </c>
      <c r="K129" s="26">
        <v>1075984.56</v>
      </c>
    </row>
    <row r="130" spans="1:11" x14ac:dyDescent="0.6">
      <c r="A130" t="s">
        <v>773</v>
      </c>
      <c r="B130" t="s">
        <v>774</v>
      </c>
      <c r="C130" t="s">
        <v>775</v>
      </c>
      <c r="D130" t="s">
        <v>776</v>
      </c>
      <c r="E130" s="26">
        <v>206000</v>
      </c>
      <c r="F130" s="26">
        <v>4.9999999999999996E-2</v>
      </c>
      <c r="G130" s="26">
        <v>8.3786518274946237E-2</v>
      </c>
      <c r="H130" s="26">
        <v>10300</v>
      </c>
      <c r="I130" s="26">
        <v>17260.022764638928</v>
      </c>
      <c r="J130" s="26">
        <v>13030736</v>
      </c>
      <c r="K130" s="26">
        <v>21836000</v>
      </c>
    </row>
    <row r="131" spans="1:11" x14ac:dyDescent="0.6">
      <c r="A131" t="s">
        <v>186</v>
      </c>
      <c r="B131" t="s">
        <v>187</v>
      </c>
      <c r="C131" t="s">
        <v>188</v>
      </c>
      <c r="D131" t="s">
        <v>189</v>
      </c>
      <c r="E131" s="26">
        <v>9120</v>
      </c>
      <c r="F131" s="26">
        <v>1.79</v>
      </c>
      <c r="G131" s="26">
        <v>1.98</v>
      </c>
      <c r="H131" s="26">
        <v>16324.800000000001</v>
      </c>
      <c r="I131" s="26">
        <v>18057.599999999999</v>
      </c>
      <c r="J131" s="26">
        <v>20652830.976</v>
      </c>
      <c r="K131" s="26">
        <v>22845030.911999997</v>
      </c>
    </row>
    <row r="132" spans="1:11" x14ac:dyDescent="0.6">
      <c r="A132" t="s">
        <v>281</v>
      </c>
      <c r="B132" t="s">
        <v>282</v>
      </c>
      <c r="C132" t="s">
        <v>283</v>
      </c>
      <c r="D132" t="s">
        <v>284</v>
      </c>
      <c r="E132" s="26">
        <v>3000</v>
      </c>
      <c r="F132" s="26">
        <v>2.3E-2</v>
      </c>
      <c r="G132" s="26">
        <v>2.845579865941571E-2</v>
      </c>
      <c r="H132" s="26">
        <v>69</v>
      </c>
      <c r="I132" s="26">
        <v>85.367395978247131</v>
      </c>
      <c r="J132" s="26">
        <v>87293.28</v>
      </c>
      <c r="K132" s="26">
        <v>108000</v>
      </c>
    </row>
    <row r="133" spans="1:11" x14ac:dyDescent="0.6">
      <c r="A133" t="s">
        <v>1617</v>
      </c>
      <c r="B133" t="s">
        <v>1618</v>
      </c>
      <c r="C133" t="s">
        <v>1655</v>
      </c>
      <c r="D133" t="s">
        <v>745</v>
      </c>
      <c r="E133" s="26">
        <v>3000</v>
      </c>
      <c r="F133" s="26">
        <v>0.02</v>
      </c>
      <c r="G133" s="26">
        <v>2.7665359807765275E-2</v>
      </c>
      <c r="H133" s="26">
        <v>60</v>
      </c>
      <c r="I133" s="26">
        <v>82.996079423295825</v>
      </c>
      <c r="J133" s="26">
        <v>75907.199999999997</v>
      </c>
      <c r="K133" s="26">
        <v>105000</v>
      </c>
    </row>
    <row r="134" spans="1:11" x14ac:dyDescent="0.6">
      <c r="A134" t="s">
        <v>263</v>
      </c>
      <c r="B134" t="s">
        <v>264</v>
      </c>
      <c r="C134" t="s">
        <v>265</v>
      </c>
      <c r="D134" t="s">
        <v>266</v>
      </c>
      <c r="E134" s="26">
        <v>1000</v>
      </c>
      <c r="F134" s="26">
        <v>1.4999999999999999E-2</v>
      </c>
      <c r="G134" s="26">
        <v>3.4779309472619202E-2</v>
      </c>
      <c r="H134" s="26">
        <v>15</v>
      </c>
      <c r="I134" s="26">
        <v>34.779309472619204</v>
      </c>
      <c r="J134" s="26">
        <v>18976.8</v>
      </c>
      <c r="K134" s="26">
        <v>44000</v>
      </c>
    </row>
    <row r="135" spans="1:11" x14ac:dyDescent="0.6">
      <c r="A135" t="s">
        <v>84</v>
      </c>
      <c r="B135" t="s">
        <v>85</v>
      </c>
      <c r="C135" t="s">
        <v>86</v>
      </c>
      <c r="D135" t="s">
        <v>87</v>
      </c>
      <c r="E135" s="26">
        <v>120000</v>
      </c>
      <c r="F135" s="26">
        <v>2.4999999999999998E-2</v>
      </c>
      <c r="G135" s="26">
        <v>3.3000000000000002E-2</v>
      </c>
      <c r="H135" s="26">
        <v>3000</v>
      </c>
      <c r="I135" s="26">
        <v>3960</v>
      </c>
      <c r="J135" s="26">
        <v>3795359.9999999995</v>
      </c>
      <c r="K135" s="26">
        <v>5009875.1999999983</v>
      </c>
    </row>
    <row r="136" spans="1:11" x14ac:dyDescent="0.6">
      <c r="A136" t="s">
        <v>1146</v>
      </c>
      <c r="B136" t="s">
        <v>1147</v>
      </c>
      <c r="C136" t="s">
        <v>1655</v>
      </c>
      <c r="D136" t="s">
        <v>745</v>
      </c>
      <c r="E136" s="26">
        <v>108000</v>
      </c>
      <c r="F136" s="26">
        <v>0.02</v>
      </c>
      <c r="G136" s="26">
        <v>2.7665359807765275E-2</v>
      </c>
      <c r="H136" s="26">
        <v>2160</v>
      </c>
      <c r="I136" s="26">
        <v>2987.8588592386495</v>
      </c>
      <c r="J136" s="26">
        <v>2732659.1999999997</v>
      </c>
      <c r="K136" s="26">
        <v>3780000</v>
      </c>
    </row>
    <row r="137" spans="1:11" x14ac:dyDescent="0.6">
      <c r="A137" t="s">
        <v>1539</v>
      </c>
      <c r="B137" t="s">
        <v>1540</v>
      </c>
      <c r="C137" t="s">
        <v>1541</v>
      </c>
      <c r="D137" t="s">
        <v>1542</v>
      </c>
      <c r="E137" s="26">
        <v>63000</v>
      </c>
      <c r="F137" s="26">
        <v>0.02</v>
      </c>
      <c r="G137" s="26">
        <v>2.5999999999999999E-2</v>
      </c>
      <c r="H137" s="26">
        <v>1260</v>
      </c>
      <c r="I137" s="26">
        <v>1638</v>
      </c>
      <c r="J137" s="26">
        <v>1594051.1999999997</v>
      </c>
      <c r="K137" s="26">
        <v>2072266.5599999996</v>
      </c>
    </row>
    <row r="138" spans="1:11" x14ac:dyDescent="0.6">
      <c r="A138" t="s">
        <v>1286</v>
      </c>
      <c r="B138" t="s">
        <v>1287</v>
      </c>
      <c r="C138" t="s">
        <v>1655</v>
      </c>
      <c r="D138" t="s">
        <v>745</v>
      </c>
      <c r="E138" s="26">
        <v>252000</v>
      </c>
      <c r="F138" s="26">
        <v>0.02</v>
      </c>
      <c r="G138" s="26">
        <v>2.7665359807765275E-2</v>
      </c>
      <c r="H138" s="26">
        <v>5040</v>
      </c>
      <c r="I138" s="26">
        <v>6971.6706715568498</v>
      </c>
      <c r="J138" s="26">
        <v>6376204.7999999989</v>
      </c>
      <c r="K138" s="26">
        <v>8820000.0000000019</v>
      </c>
    </row>
    <row r="139" spans="1:11" x14ac:dyDescent="0.6">
      <c r="A139" t="s">
        <v>348</v>
      </c>
      <c r="B139" t="s">
        <v>349</v>
      </c>
      <c r="C139" t="s">
        <v>350</v>
      </c>
      <c r="D139" t="s">
        <v>243</v>
      </c>
      <c r="E139" s="26">
        <v>16000</v>
      </c>
      <c r="F139" s="26">
        <v>0.06</v>
      </c>
      <c r="G139" s="26">
        <v>6.7000000000000004E-2</v>
      </c>
      <c r="H139" s="26">
        <v>960</v>
      </c>
      <c r="I139" s="26">
        <v>1072</v>
      </c>
      <c r="J139" s="26">
        <v>1214515.2</v>
      </c>
      <c r="K139" s="26">
        <v>1356208.64</v>
      </c>
    </row>
    <row r="140" spans="1:11" x14ac:dyDescent="0.6">
      <c r="A140" t="s">
        <v>308</v>
      </c>
      <c r="B140" t="s">
        <v>309</v>
      </c>
      <c r="C140" t="s">
        <v>298</v>
      </c>
      <c r="D140" t="s">
        <v>310</v>
      </c>
      <c r="E140" s="26">
        <v>2000</v>
      </c>
      <c r="F140" s="26">
        <v>6.3E-2</v>
      </c>
      <c r="G140" s="26">
        <v>6.6792082964461874E-2</v>
      </c>
      <c r="H140" s="26">
        <v>126</v>
      </c>
      <c r="I140" s="26">
        <v>133.58416592892377</v>
      </c>
      <c r="J140" s="26">
        <v>159405.12</v>
      </c>
      <c r="K140" s="26">
        <v>169000.00000000003</v>
      </c>
    </row>
    <row r="141" spans="1:11" x14ac:dyDescent="0.6">
      <c r="A141" t="s">
        <v>1097</v>
      </c>
      <c r="B141" t="s">
        <v>1098</v>
      </c>
      <c r="C141" t="s">
        <v>1099</v>
      </c>
      <c r="D141" t="s">
        <v>1100</v>
      </c>
      <c r="E141" s="26">
        <v>50000</v>
      </c>
      <c r="F141" s="26">
        <v>0.05</v>
      </c>
      <c r="G141" s="26">
        <v>5.5133109902617938E-2</v>
      </c>
      <c r="H141" s="26">
        <v>2500</v>
      </c>
      <c r="I141" s="26">
        <v>2696.1869229796384</v>
      </c>
      <c r="J141" s="26">
        <v>3162800</v>
      </c>
      <c r="K141" s="26">
        <v>3411000</v>
      </c>
    </row>
    <row r="142" spans="1:11" x14ac:dyDescent="0.6">
      <c r="A142" t="s">
        <v>1615</v>
      </c>
      <c r="B142" t="s">
        <v>1616</v>
      </c>
      <c r="C142" t="s">
        <v>1655</v>
      </c>
      <c r="D142" t="s">
        <v>1333</v>
      </c>
      <c r="E142" s="26">
        <v>12000</v>
      </c>
      <c r="F142" s="26">
        <v>0.05</v>
      </c>
      <c r="G142" s="26">
        <v>6.0073352725433168E-2</v>
      </c>
      <c r="H142" s="26">
        <v>600</v>
      </c>
      <c r="I142" s="26">
        <v>720.88023270519807</v>
      </c>
      <c r="J142" s="26">
        <v>759071.99999999988</v>
      </c>
      <c r="K142" s="26">
        <v>912000.00000000012</v>
      </c>
    </row>
    <row r="143" spans="1:11" x14ac:dyDescent="0.6">
      <c r="A143" t="s">
        <v>531</v>
      </c>
      <c r="B143" t="s">
        <v>532</v>
      </c>
      <c r="C143" t="s">
        <v>1655</v>
      </c>
      <c r="D143" t="s">
        <v>518</v>
      </c>
      <c r="E143" s="26">
        <v>18000</v>
      </c>
      <c r="F143" s="26">
        <v>5.1999999999999998E-2</v>
      </c>
      <c r="G143" s="26">
        <v>7.904388516504364E-2</v>
      </c>
      <c r="H143" s="26">
        <v>936</v>
      </c>
      <c r="I143" s="26">
        <v>1422.7899329707855</v>
      </c>
      <c r="J143" s="26">
        <v>1184152.3199999998</v>
      </c>
      <c r="K143" s="26">
        <v>1800000</v>
      </c>
    </row>
    <row r="144" spans="1:11" x14ac:dyDescent="0.6">
      <c r="A144" t="s">
        <v>529</v>
      </c>
      <c r="B144" t="s">
        <v>530</v>
      </c>
      <c r="C144" t="s">
        <v>1655</v>
      </c>
      <c r="D144" t="s">
        <v>518</v>
      </c>
      <c r="E144" s="26">
        <v>18000</v>
      </c>
      <c r="F144" s="26">
        <v>5.1999999999999998E-2</v>
      </c>
      <c r="G144" s="26">
        <v>7.904388516504364E-2</v>
      </c>
      <c r="H144" s="26">
        <v>936</v>
      </c>
      <c r="I144" s="26">
        <v>1422.7899329707855</v>
      </c>
      <c r="J144" s="26">
        <v>1184152.3199999998</v>
      </c>
      <c r="K144" s="26">
        <v>1800000</v>
      </c>
    </row>
    <row r="145" spans="1:11" x14ac:dyDescent="0.6">
      <c r="A145" t="s">
        <v>524</v>
      </c>
      <c r="B145" t="s">
        <v>525</v>
      </c>
      <c r="C145" t="s">
        <v>1655</v>
      </c>
      <c r="D145" t="s">
        <v>518</v>
      </c>
      <c r="E145" s="26">
        <v>12000</v>
      </c>
      <c r="F145" s="26">
        <v>5.5E-2</v>
      </c>
      <c r="G145" s="26">
        <v>9.485266219805237E-2</v>
      </c>
      <c r="H145" s="26">
        <v>660</v>
      </c>
      <c r="I145" s="26">
        <v>1138.2319463766285</v>
      </c>
      <c r="J145" s="26">
        <v>834979.2</v>
      </c>
      <c r="K145" s="26">
        <v>1440000</v>
      </c>
    </row>
    <row r="146" spans="1:11" x14ac:dyDescent="0.6">
      <c r="A146" t="s">
        <v>1055</v>
      </c>
      <c r="B146" t="s">
        <v>1056</v>
      </c>
      <c r="C146" t="s">
        <v>1655</v>
      </c>
      <c r="D146" t="s">
        <v>518</v>
      </c>
      <c r="E146" s="26">
        <v>8000</v>
      </c>
      <c r="F146" s="26">
        <v>0.05</v>
      </c>
      <c r="G146" s="26">
        <v>5.9282913873782726E-2</v>
      </c>
      <c r="H146" s="26">
        <v>400</v>
      </c>
      <c r="I146" s="26">
        <v>474.2633109902618</v>
      </c>
      <c r="J146" s="26">
        <v>506047.99999999994</v>
      </c>
      <c r="K146" s="26">
        <v>600000</v>
      </c>
    </row>
    <row r="147" spans="1:11" x14ac:dyDescent="0.6">
      <c r="A147" t="s">
        <v>1612</v>
      </c>
      <c r="B147" t="s">
        <v>1613</v>
      </c>
      <c r="C147" t="s">
        <v>1655</v>
      </c>
      <c r="D147" t="s">
        <v>1614</v>
      </c>
      <c r="E147" s="26">
        <v>6000</v>
      </c>
      <c r="F147" s="26">
        <v>5.1400000000000001E-2</v>
      </c>
      <c r="G147" s="26">
        <v>6.0073352725433168E-2</v>
      </c>
      <c r="H147" s="26">
        <v>308.40000000000003</v>
      </c>
      <c r="I147" s="26">
        <v>360.44011635259903</v>
      </c>
      <c r="J147" s="26">
        <v>390163.00800000003</v>
      </c>
      <c r="K147" s="26">
        <v>456000.00000000006</v>
      </c>
    </row>
    <row r="148" spans="1:11" x14ac:dyDescent="0.6">
      <c r="A148" t="s">
        <v>1319</v>
      </c>
      <c r="B148" t="s">
        <v>1320</v>
      </c>
      <c r="C148" t="s">
        <v>1655</v>
      </c>
      <c r="D148" t="s">
        <v>1318</v>
      </c>
      <c r="E148" s="26">
        <v>200</v>
      </c>
      <c r="F148" s="26">
        <v>5.2499999999999998E-2</v>
      </c>
      <c r="G148" s="26">
        <v>6.7187302390287099E-2</v>
      </c>
      <c r="H148" s="26">
        <v>10.5</v>
      </c>
      <c r="I148" s="26">
        <v>13.437460478057419</v>
      </c>
      <c r="J148" s="26">
        <v>13283.759999999998</v>
      </c>
      <c r="K148" s="26">
        <v>17000</v>
      </c>
    </row>
    <row r="149" spans="1:11" x14ac:dyDescent="0.6">
      <c r="A149" t="s">
        <v>296</v>
      </c>
      <c r="B149" t="s">
        <v>297</v>
      </c>
      <c r="C149" t="s">
        <v>298</v>
      </c>
      <c r="D149" t="s">
        <v>1655</v>
      </c>
      <c r="E149" s="26">
        <v>3000</v>
      </c>
      <c r="F149" s="26">
        <v>1.5299999999999999E-2</v>
      </c>
      <c r="G149" s="26">
        <v>6.1654230428734039E-2</v>
      </c>
      <c r="H149" s="26">
        <v>45.9</v>
      </c>
      <c r="I149" s="26">
        <v>184.96269128620213</v>
      </c>
      <c r="J149" s="26">
        <v>58069.007999999994</v>
      </c>
      <c r="K149" s="26">
        <v>234000.00000000003</v>
      </c>
    </row>
    <row r="150" spans="1:11" x14ac:dyDescent="0.6">
      <c r="A150" t="s">
        <v>304</v>
      </c>
      <c r="B150" t="s">
        <v>305</v>
      </c>
      <c r="C150" t="s">
        <v>298</v>
      </c>
      <c r="D150" t="s">
        <v>243</v>
      </c>
      <c r="E150" s="26">
        <v>3000</v>
      </c>
      <c r="F150" s="26">
        <v>0.02</v>
      </c>
      <c r="G150" s="26">
        <v>3.4779309472619202E-2</v>
      </c>
      <c r="H150" s="26">
        <v>60</v>
      </c>
      <c r="I150" s="26">
        <v>104.33792841785761</v>
      </c>
      <c r="J150" s="26">
        <v>75907.199999999997</v>
      </c>
      <c r="K150" s="26">
        <v>132000</v>
      </c>
    </row>
    <row r="151" spans="1:11" x14ac:dyDescent="0.6">
      <c r="A151" t="s">
        <v>1609</v>
      </c>
      <c r="B151" t="s">
        <v>1610</v>
      </c>
      <c r="C151" t="s">
        <v>1655</v>
      </c>
      <c r="D151" t="s">
        <v>1327</v>
      </c>
      <c r="E151" s="26">
        <v>1200</v>
      </c>
      <c r="F151" s="26">
        <v>0.4</v>
      </c>
      <c r="G151" s="26">
        <v>0.4426457569242444</v>
      </c>
      <c r="H151" s="26">
        <v>480</v>
      </c>
      <c r="I151" s="26">
        <v>531.17490830909333</v>
      </c>
      <c r="J151" s="26">
        <v>607257.59999999998</v>
      </c>
      <c r="K151" s="26">
        <v>672000.00000000012</v>
      </c>
    </row>
    <row r="152" spans="1:11" x14ac:dyDescent="0.6">
      <c r="A152" t="s">
        <v>1008</v>
      </c>
      <c r="B152" t="s">
        <v>1009</v>
      </c>
      <c r="C152" t="s">
        <v>1010</v>
      </c>
      <c r="D152" t="s">
        <v>1011</v>
      </c>
      <c r="E152" s="26">
        <v>3000</v>
      </c>
      <c r="F152" s="26">
        <v>6.3E-2</v>
      </c>
      <c r="G152" s="26">
        <v>8.6999999999999994E-2</v>
      </c>
      <c r="H152" s="26">
        <v>189</v>
      </c>
      <c r="I152" s="26">
        <v>261</v>
      </c>
      <c r="J152" s="26">
        <v>239107.68</v>
      </c>
      <c r="K152" s="26">
        <v>330196.31999999995</v>
      </c>
    </row>
    <row r="153" spans="1:11" x14ac:dyDescent="0.6">
      <c r="A153" t="s">
        <v>1316</v>
      </c>
      <c r="B153" t="s">
        <v>1317</v>
      </c>
      <c r="C153" t="s">
        <v>1655</v>
      </c>
      <c r="D153" t="s">
        <v>1318</v>
      </c>
      <c r="E153" s="26">
        <v>1200</v>
      </c>
      <c r="F153" s="26">
        <v>5.2499999999999998E-2</v>
      </c>
      <c r="G153" s="26">
        <v>6.7187302390287099E-2</v>
      </c>
      <c r="H153" s="26">
        <v>63</v>
      </c>
      <c r="I153" s="26">
        <v>80.624762868344519</v>
      </c>
      <c r="J153" s="26">
        <v>79702.559999999983</v>
      </c>
      <c r="K153" s="26">
        <v>102000.00000000001</v>
      </c>
    </row>
    <row r="154" spans="1:11" x14ac:dyDescent="0.6">
      <c r="A154" t="s">
        <v>1468</v>
      </c>
      <c r="B154" t="s">
        <v>1469</v>
      </c>
      <c r="C154" t="s">
        <v>1655</v>
      </c>
      <c r="D154" t="s">
        <v>1470</v>
      </c>
      <c r="E154" s="26">
        <v>15200</v>
      </c>
      <c r="F154" s="26">
        <v>0.16</v>
      </c>
      <c r="G154" s="26">
        <v>0.2</v>
      </c>
      <c r="H154" s="26">
        <v>2432</v>
      </c>
      <c r="I154" s="26">
        <v>3040</v>
      </c>
      <c r="J154" s="26">
        <v>3076771.8399999999</v>
      </c>
      <c r="K154" s="26">
        <v>3845964.8</v>
      </c>
    </row>
    <row r="155" spans="1:11" x14ac:dyDescent="0.6">
      <c r="A155" t="s">
        <v>729</v>
      </c>
      <c r="B155" t="s">
        <v>730</v>
      </c>
      <c r="C155" t="s">
        <v>1655</v>
      </c>
      <c r="D155" t="s">
        <v>475</v>
      </c>
      <c r="E155" s="26">
        <v>2800</v>
      </c>
      <c r="F155" s="26">
        <v>7.0000000000000007E-2</v>
      </c>
      <c r="G155" s="26">
        <v>0.10275705071455674</v>
      </c>
      <c r="H155" s="26">
        <v>196.00000000000003</v>
      </c>
      <c r="I155" s="26">
        <v>287.71974200075886</v>
      </c>
      <c r="J155" s="26">
        <v>247963.52000000002</v>
      </c>
      <c r="K155" s="26">
        <v>364000</v>
      </c>
    </row>
    <row r="156" spans="1:11" x14ac:dyDescent="0.6">
      <c r="A156" t="s">
        <v>725</v>
      </c>
      <c r="B156" t="s">
        <v>726</v>
      </c>
      <c r="C156" t="s">
        <v>1655</v>
      </c>
      <c r="D156" t="s">
        <v>475</v>
      </c>
      <c r="E156" s="26">
        <v>2800</v>
      </c>
      <c r="F156" s="26">
        <v>0.11</v>
      </c>
      <c r="G156" s="26">
        <v>0.11856582774756545</v>
      </c>
      <c r="H156" s="26">
        <v>308</v>
      </c>
      <c r="I156" s="26">
        <v>331.98431769318324</v>
      </c>
      <c r="J156" s="26">
        <v>389656.95999999996</v>
      </c>
      <c r="K156" s="26">
        <v>419999.99999999994</v>
      </c>
    </row>
    <row r="157" spans="1:11" x14ac:dyDescent="0.6">
      <c r="A157" t="s">
        <v>1313</v>
      </c>
      <c r="B157" t="s">
        <v>1314</v>
      </c>
      <c r="C157" t="s">
        <v>1655</v>
      </c>
      <c r="D157" t="s">
        <v>1315</v>
      </c>
      <c r="E157" s="26">
        <v>1200</v>
      </c>
      <c r="F157" s="26">
        <v>5.2499999999999998E-2</v>
      </c>
      <c r="G157" s="26">
        <v>6.7187302390287099E-2</v>
      </c>
      <c r="H157" s="26">
        <v>63</v>
      </c>
      <c r="I157" s="26">
        <v>80.624762868344519</v>
      </c>
      <c r="J157" s="26">
        <v>79702.559999999983</v>
      </c>
      <c r="K157" s="26">
        <v>102000.00000000001</v>
      </c>
    </row>
    <row r="158" spans="1:11" x14ac:dyDescent="0.6">
      <c r="A158" t="s">
        <v>1310</v>
      </c>
      <c r="B158" t="s">
        <v>1311</v>
      </c>
      <c r="C158" t="s">
        <v>1655</v>
      </c>
      <c r="D158" t="s">
        <v>745</v>
      </c>
      <c r="E158" s="26">
        <v>100</v>
      </c>
      <c r="F158" s="26">
        <v>0.16</v>
      </c>
      <c r="G158" s="26">
        <v>0.18101049702794994</v>
      </c>
      <c r="H158" s="26">
        <v>16</v>
      </c>
      <c r="I158" s="26">
        <v>18.101049702794995</v>
      </c>
      <c r="J158" s="26">
        <v>20241.919999999998</v>
      </c>
      <c r="K158" s="26">
        <v>22900.000000000004</v>
      </c>
    </row>
    <row r="159" spans="1:11" x14ac:dyDescent="0.6">
      <c r="A159" t="s">
        <v>1307</v>
      </c>
      <c r="B159" t="s">
        <v>1308</v>
      </c>
      <c r="C159" t="s">
        <v>1655</v>
      </c>
      <c r="D159" t="s">
        <v>1134</v>
      </c>
      <c r="E159" s="26">
        <v>200</v>
      </c>
      <c r="F159" s="26">
        <v>9.5000000000000001E-2</v>
      </c>
      <c r="G159" s="26">
        <v>9.5643101049702806E-2</v>
      </c>
      <c r="H159" s="26">
        <v>19</v>
      </c>
      <c r="I159" s="26">
        <v>19.128620209940561</v>
      </c>
      <c r="J159" s="26">
        <v>24037.279999999999</v>
      </c>
      <c r="K159" s="26">
        <v>24200</v>
      </c>
    </row>
    <row r="160" spans="1:11" x14ac:dyDescent="0.6">
      <c r="A160" t="s">
        <v>720</v>
      </c>
      <c r="B160" t="s">
        <v>721</v>
      </c>
      <c r="C160" t="s">
        <v>1655</v>
      </c>
      <c r="D160" t="s">
        <v>475</v>
      </c>
      <c r="E160" s="26">
        <v>2000</v>
      </c>
      <c r="F160" s="26">
        <v>5.1999999999999998E-2</v>
      </c>
      <c r="G160" s="26">
        <v>7.5091690906791464E-2</v>
      </c>
      <c r="H160" s="26">
        <v>104</v>
      </c>
      <c r="I160" s="26">
        <v>150.18338181358294</v>
      </c>
      <c r="J160" s="26">
        <v>131572.47999999998</v>
      </c>
      <c r="K160" s="26">
        <v>190000.00000000003</v>
      </c>
    </row>
    <row r="161" spans="1:11" x14ac:dyDescent="0.6">
      <c r="A161" t="s">
        <v>717</v>
      </c>
      <c r="B161" t="s">
        <v>718</v>
      </c>
      <c r="C161" t="s">
        <v>1655</v>
      </c>
      <c r="D161" t="s">
        <v>475</v>
      </c>
      <c r="E161" s="26">
        <v>2400</v>
      </c>
      <c r="F161" s="26">
        <v>0.12</v>
      </c>
      <c r="G161" s="26">
        <v>0.12647021626406982</v>
      </c>
      <c r="H161" s="26">
        <v>288</v>
      </c>
      <c r="I161" s="26">
        <v>303.52851903376757</v>
      </c>
      <c r="J161" s="26">
        <v>364354.55999999994</v>
      </c>
      <c r="K161" s="26">
        <v>384000</v>
      </c>
    </row>
    <row r="162" spans="1:11" x14ac:dyDescent="0.6">
      <c r="A162" t="s">
        <v>710</v>
      </c>
      <c r="B162" t="s">
        <v>711</v>
      </c>
      <c r="C162" t="s">
        <v>1655</v>
      </c>
      <c r="D162" t="s">
        <v>475</v>
      </c>
      <c r="E162" s="26">
        <v>2400</v>
      </c>
      <c r="F162" s="26">
        <v>0.12</v>
      </c>
      <c r="G162" s="26">
        <v>0.14227899329707855</v>
      </c>
      <c r="H162" s="26">
        <v>288</v>
      </c>
      <c r="I162" s="26">
        <v>341.46958391298853</v>
      </c>
      <c r="J162" s="26">
        <v>364354.55999999994</v>
      </c>
      <c r="K162" s="26">
        <v>432000</v>
      </c>
    </row>
    <row r="163" spans="1:11" x14ac:dyDescent="0.6">
      <c r="A163" t="s">
        <v>323</v>
      </c>
      <c r="B163" t="s">
        <v>324</v>
      </c>
      <c r="C163" t="s">
        <v>325</v>
      </c>
      <c r="D163" t="s">
        <v>326</v>
      </c>
      <c r="E163" s="26">
        <v>600</v>
      </c>
      <c r="F163" s="26">
        <v>6.4500000000000002E-2</v>
      </c>
      <c r="G163" s="26">
        <v>6.7977741241937534E-2</v>
      </c>
      <c r="H163" s="26">
        <v>38.700000000000003</v>
      </c>
      <c r="I163" s="26">
        <v>40.786644745162519</v>
      </c>
      <c r="J163" s="26">
        <v>48960.144</v>
      </c>
      <c r="K163" s="26">
        <v>51600</v>
      </c>
    </row>
    <row r="164" spans="1:11" x14ac:dyDescent="0.6">
      <c r="A164" t="s">
        <v>327</v>
      </c>
      <c r="B164" t="s">
        <v>328</v>
      </c>
      <c r="C164" t="s">
        <v>329</v>
      </c>
      <c r="D164" t="s">
        <v>330</v>
      </c>
      <c r="E164" s="26">
        <v>600</v>
      </c>
      <c r="F164" s="26">
        <v>0.13</v>
      </c>
      <c r="G164" s="26">
        <v>0.15334513722018467</v>
      </c>
      <c r="H164" s="26">
        <v>78</v>
      </c>
      <c r="I164" s="26">
        <v>92.007082332110798</v>
      </c>
      <c r="J164" s="26">
        <v>98679.359999999986</v>
      </c>
      <c r="K164" s="26">
        <v>116400</v>
      </c>
    </row>
    <row r="165" spans="1:11" x14ac:dyDescent="0.6">
      <c r="A165" t="s">
        <v>1305</v>
      </c>
      <c r="B165" t="s">
        <v>1306</v>
      </c>
      <c r="C165" t="s">
        <v>1655</v>
      </c>
      <c r="D165" t="s">
        <v>745</v>
      </c>
      <c r="E165" s="26">
        <v>200</v>
      </c>
      <c r="F165" s="26">
        <v>0.08</v>
      </c>
      <c r="G165" s="26">
        <v>0.10275705071455674</v>
      </c>
      <c r="H165" s="26">
        <v>16</v>
      </c>
      <c r="I165" s="26">
        <v>20.551410142911347</v>
      </c>
      <c r="J165" s="26">
        <v>20241.919999999998</v>
      </c>
      <c r="K165" s="26">
        <v>26000</v>
      </c>
    </row>
    <row r="166" spans="1:11" x14ac:dyDescent="0.6">
      <c r="A166" t="s">
        <v>1303</v>
      </c>
      <c r="B166" t="s">
        <v>1304</v>
      </c>
      <c r="C166" t="s">
        <v>1655</v>
      </c>
      <c r="D166" t="s">
        <v>745</v>
      </c>
      <c r="E166" s="26">
        <v>1200</v>
      </c>
      <c r="F166" s="26">
        <v>0.02</v>
      </c>
      <c r="G166" s="26">
        <v>3.0827115214367019E-2</v>
      </c>
      <c r="H166" s="26">
        <v>24</v>
      </c>
      <c r="I166" s="26">
        <v>36.992538257240426</v>
      </c>
      <c r="J166" s="26">
        <v>30362.879999999997</v>
      </c>
      <c r="K166" s="26">
        <v>46800</v>
      </c>
    </row>
    <row r="167" spans="1:11" x14ac:dyDescent="0.6">
      <c r="A167" t="s">
        <v>1300</v>
      </c>
      <c r="B167" t="s">
        <v>1301</v>
      </c>
      <c r="C167" t="s">
        <v>1655</v>
      </c>
      <c r="D167" t="s">
        <v>745</v>
      </c>
      <c r="E167" s="26">
        <v>200</v>
      </c>
      <c r="F167" s="26">
        <v>2.5000000000000001E-2</v>
      </c>
      <c r="G167" s="26">
        <v>4.7426331099026185E-2</v>
      </c>
      <c r="H167" s="26">
        <v>5</v>
      </c>
      <c r="I167" s="26">
        <v>9.4852662198052364</v>
      </c>
      <c r="J167" s="26">
        <v>6325.5999999999995</v>
      </c>
      <c r="K167" s="26">
        <v>12000</v>
      </c>
    </row>
    <row r="168" spans="1:11" x14ac:dyDescent="0.6">
      <c r="A168" t="s">
        <v>1293</v>
      </c>
      <c r="B168" t="s">
        <v>1294</v>
      </c>
      <c r="C168" t="s">
        <v>1655</v>
      </c>
      <c r="D168" t="s">
        <v>745</v>
      </c>
      <c r="E168" s="26">
        <v>200</v>
      </c>
      <c r="F168" s="26">
        <v>0.21</v>
      </c>
      <c r="G168" s="26">
        <v>0.25294043252813964</v>
      </c>
      <c r="H168" s="26">
        <v>42</v>
      </c>
      <c r="I168" s="26">
        <v>50.588086505627928</v>
      </c>
      <c r="J168" s="26">
        <v>53135.039999999994</v>
      </c>
      <c r="K168" s="26">
        <v>64000</v>
      </c>
    </row>
    <row r="169" spans="1:11" x14ac:dyDescent="0.6">
      <c r="A169" t="s">
        <v>245</v>
      </c>
      <c r="B169" t="s">
        <v>246</v>
      </c>
      <c r="C169" t="s">
        <v>1655</v>
      </c>
      <c r="D169" t="s">
        <v>243</v>
      </c>
      <c r="E169" s="26">
        <v>1500</v>
      </c>
      <c r="F169" s="26">
        <v>2.3E-2</v>
      </c>
      <c r="G169" s="26">
        <v>3.3988870620968767E-2</v>
      </c>
      <c r="H169" s="26">
        <v>34.5</v>
      </c>
      <c r="I169" s="26">
        <v>50.983305931453152</v>
      </c>
      <c r="J169" s="26">
        <v>43646.64</v>
      </c>
      <c r="K169" s="26">
        <v>64500.000000000007</v>
      </c>
    </row>
    <row r="170" spans="1:11" x14ac:dyDescent="0.6">
      <c r="A170" t="s">
        <v>541</v>
      </c>
      <c r="B170" t="s">
        <v>542</v>
      </c>
      <c r="C170" t="s">
        <v>543</v>
      </c>
      <c r="D170" t="s">
        <v>544</v>
      </c>
      <c r="E170" s="26">
        <v>50000</v>
      </c>
      <c r="F170" s="26">
        <v>1.2999999999999999E-2</v>
      </c>
      <c r="G170" s="26">
        <v>2.2132287846212219E-2</v>
      </c>
      <c r="H170" s="26">
        <v>650</v>
      </c>
      <c r="I170" s="26">
        <v>1106.614392310611</v>
      </c>
      <c r="J170" s="26">
        <v>822327.99999999988</v>
      </c>
      <c r="K170" s="26">
        <v>1400000</v>
      </c>
    </row>
    <row r="171" spans="1:11" x14ac:dyDescent="0.6">
      <c r="A171" t="s">
        <v>1655</v>
      </c>
      <c r="B171" t="s">
        <v>1655</v>
      </c>
      <c r="C171" t="s">
        <v>1655</v>
      </c>
      <c r="D171" t="s">
        <v>1655</v>
      </c>
      <c r="E171" s="26"/>
      <c r="F171" s="26"/>
      <c r="G171" s="26"/>
      <c r="H171" s="26">
        <v>793599.13255999947</v>
      </c>
      <c r="I171" s="26">
        <v>933865.95837675442</v>
      </c>
      <c r="J171" s="26">
        <v>1003998134.5843072</v>
      </c>
      <c r="K171" s="26">
        <v>1181452501.2615998</v>
      </c>
    </row>
    <row r="172" spans="1:11" x14ac:dyDescent="0.6">
      <c r="A172" t="s">
        <v>1656</v>
      </c>
      <c r="E172" s="26">
        <v>20766854</v>
      </c>
      <c r="F172" s="26">
        <v>8.8447061224489698E-2</v>
      </c>
      <c r="G172" s="26">
        <v>0.10733210752825097</v>
      </c>
      <c r="H172" s="26">
        <v>1587198.2651199996</v>
      </c>
      <c r="I172" s="26">
        <v>1867731.9167535091</v>
      </c>
      <c r="J172" s="26">
        <v>2007996269.1686137</v>
      </c>
      <c r="K172" s="26">
        <v>2362905002.5232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4BAF-2343-4BD2-A3BD-F7C9A0C7FCF1}">
  <sheetPr filterMode="1"/>
  <dimension ref="A1:AT493"/>
  <sheetViews>
    <sheetView zoomScale="70" zoomScaleNormal="70" workbookViewId="0">
      <selection activeCell="P513" sqref="P513"/>
    </sheetView>
  </sheetViews>
  <sheetFormatPr defaultRowHeight="16.899999999999999" x14ac:dyDescent="0.6"/>
  <cols>
    <col min="1" max="1" width="15.0625" customWidth="1" collapsed="1"/>
    <col min="2" max="2" width="7.5625" customWidth="1" collapsed="1"/>
    <col min="3" max="3" width="18.75" hidden="1" customWidth="1" collapsed="1"/>
    <col min="4" max="4" width="17.5" hidden="1" customWidth="1" collapsed="1"/>
    <col min="5" max="6" width="15.0625" hidden="1" customWidth="1" collapsed="1"/>
    <col min="7" max="7" width="10.75" customWidth="1" collapsed="1"/>
    <col min="8" max="8" width="17.6875" customWidth="1" collapsed="1"/>
    <col min="9" max="9" width="18.4375" customWidth="1" collapsed="1"/>
    <col min="10" max="10" width="15.0625" hidden="1" customWidth="1" collapsed="1"/>
    <col min="11" max="11" width="13.4375" hidden="1" customWidth="1" collapsed="1"/>
    <col min="12" max="12" width="13.9375" hidden="1" customWidth="1" collapsed="1"/>
    <col min="13" max="13" width="10.0625" customWidth="1" collapsed="1"/>
    <col min="14" max="14" width="11.5" customWidth="1" collapsed="1"/>
    <col min="15" max="15" width="5.0625" customWidth="1" collapsed="1"/>
    <col min="16" max="16" width="8.0625" customWidth="1" collapsed="1"/>
    <col min="17" max="17" width="12.25" customWidth="1" collapsed="1"/>
    <col min="18" max="18" width="8.75" style="9" customWidth="1" collapsed="1"/>
    <col min="19" max="19" width="9.5" customWidth="1" collapsed="1"/>
    <col min="20" max="20" width="12.5625" customWidth="1" collapsed="1"/>
    <col min="21" max="21" width="15.0625" customWidth="1" collapsed="1"/>
    <col min="22" max="22" width="15.8125" style="12" customWidth="1" collapsed="1"/>
    <col min="23" max="23" width="4.6875" customWidth="1" collapsed="1"/>
    <col min="24" max="24" width="15.0625" customWidth="1" collapsed="1"/>
    <col min="25" max="32" width="2.9375" customWidth="1" collapsed="1"/>
    <col min="33" max="39" width="3.0625" customWidth="1" collapsed="1"/>
    <col min="40" max="40" width="15.0625" customWidth="1" collapsed="1"/>
    <col min="41" max="41" width="15.0625" style="15" customWidth="1" collapsed="1"/>
    <col min="42" max="42" width="15.0625" customWidth="1" collapsed="1"/>
    <col min="43" max="43" width="18.3125" style="21" customWidth="1"/>
    <col min="44" max="44" width="20.4375" style="21" customWidth="1"/>
    <col min="45" max="45" width="19.6875" customWidth="1"/>
    <col min="46" max="46" width="19.0625" customWidth="1"/>
  </cols>
  <sheetData>
    <row r="1" spans="1:46" x14ac:dyDescent="0.6">
      <c r="A1" s="1" t="s">
        <v>0</v>
      </c>
    </row>
    <row r="2" spans="1:46" s="8" customFormat="1" x14ac:dyDescent="0.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10" t="s">
        <v>18</v>
      </c>
      <c r="S2" s="7" t="s">
        <v>19</v>
      </c>
      <c r="T2" s="7" t="s">
        <v>20</v>
      </c>
      <c r="U2" s="7" t="s">
        <v>21</v>
      </c>
      <c r="V2" s="13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16" t="s">
        <v>1650</v>
      </c>
      <c r="AP2" s="7" t="s">
        <v>43</v>
      </c>
      <c r="AQ2" s="22" t="s">
        <v>1653</v>
      </c>
      <c r="AR2" s="23" t="s">
        <v>1654</v>
      </c>
      <c r="AS2" s="7" t="s">
        <v>1652</v>
      </c>
      <c r="AT2" s="20" t="s">
        <v>1651</v>
      </c>
    </row>
    <row r="3" spans="1:46" hidden="1" x14ac:dyDescent="0.6">
      <c r="A3" s="2" t="s">
        <v>62</v>
      </c>
      <c r="B3" s="2" t="s">
        <v>45</v>
      </c>
      <c r="C3" s="3" t="s">
        <v>63</v>
      </c>
      <c r="D3" s="3"/>
      <c r="E3" s="3" t="s">
        <v>64</v>
      </c>
      <c r="F3" s="3" t="s">
        <v>65</v>
      </c>
      <c r="G3" s="2" t="s">
        <v>66</v>
      </c>
      <c r="H3" s="3" t="s">
        <v>67</v>
      </c>
      <c r="I3" s="3" t="s">
        <v>50</v>
      </c>
      <c r="J3" s="3" t="s">
        <v>51</v>
      </c>
      <c r="K3" s="2" t="s">
        <v>68</v>
      </c>
      <c r="L3" s="2" t="s">
        <v>69</v>
      </c>
      <c r="M3" s="2" t="s">
        <v>70</v>
      </c>
      <c r="N3" s="3" t="s">
        <v>71</v>
      </c>
      <c r="O3" s="3" t="s">
        <v>72</v>
      </c>
      <c r="P3" s="3" t="s">
        <v>73</v>
      </c>
      <c r="Q3" s="4">
        <v>47000</v>
      </c>
      <c r="R3" s="11" t="s">
        <v>56</v>
      </c>
      <c r="S3" s="5">
        <v>1195.3</v>
      </c>
      <c r="T3" s="6">
        <v>8.5000000000000006E-2</v>
      </c>
      <c r="U3" s="5">
        <v>3995</v>
      </c>
      <c r="V3" s="4">
        <v>4775224</v>
      </c>
      <c r="W3" s="4"/>
      <c r="X3" s="3" t="s">
        <v>57</v>
      </c>
      <c r="Y3" s="3" t="s">
        <v>67</v>
      </c>
      <c r="Z3" s="3" t="s">
        <v>74</v>
      </c>
      <c r="AA3" s="3" t="s">
        <v>75</v>
      </c>
      <c r="AB3" s="3" t="s">
        <v>76</v>
      </c>
      <c r="AC3" s="3" t="s">
        <v>58</v>
      </c>
      <c r="AD3" s="3" t="s">
        <v>77</v>
      </c>
      <c r="AE3" s="3" t="s">
        <v>78</v>
      </c>
      <c r="AF3" s="3" t="s">
        <v>68</v>
      </c>
      <c r="AG3" s="3" t="s">
        <v>79</v>
      </c>
      <c r="AH3" s="3" t="s">
        <v>80</v>
      </c>
      <c r="AI3" s="2" t="s">
        <v>81</v>
      </c>
      <c r="AJ3" s="3" t="s">
        <v>82</v>
      </c>
      <c r="AK3" s="3"/>
      <c r="AL3" s="3"/>
      <c r="AM3" s="4"/>
      <c r="AN3" s="6">
        <v>7.0000000000000007E-2</v>
      </c>
      <c r="AO3" s="6">
        <v>8.5000000000000006E-2</v>
      </c>
      <c r="AP3" s="3" t="s">
        <v>83</v>
      </c>
      <c r="AQ3" s="21">
        <v>3290.0000000000005</v>
      </c>
      <c r="AR3" s="21">
        <v>3995.0000000000005</v>
      </c>
      <c r="AS3" s="24">
        <v>4162244.8000000003</v>
      </c>
      <c r="AT3" s="24">
        <v>5054154.4000000004</v>
      </c>
    </row>
    <row r="4" spans="1:46" hidden="1" x14ac:dyDescent="0.6">
      <c r="A4" s="2" t="s">
        <v>62</v>
      </c>
      <c r="B4" s="2" t="s">
        <v>45</v>
      </c>
      <c r="C4" s="3" t="s">
        <v>63</v>
      </c>
      <c r="D4" s="3"/>
      <c r="E4" s="3" t="s">
        <v>64</v>
      </c>
      <c r="F4" s="3" t="s">
        <v>65</v>
      </c>
      <c r="G4" s="2" t="s">
        <v>66</v>
      </c>
      <c r="H4" s="3" t="s">
        <v>67</v>
      </c>
      <c r="I4" s="3" t="s">
        <v>50</v>
      </c>
      <c r="J4" s="3" t="s">
        <v>51</v>
      </c>
      <c r="K4" s="2" t="s">
        <v>68</v>
      </c>
      <c r="L4" s="2" t="s">
        <v>69</v>
      </c>
      <c r="M4" s="2" t="s">
        <v>84</v>
      </c>
      <c r="N4" s="3" t="s">
        <v>85</v>
      </c>
      <c r="O4" s="3" t="s">
        <v>86</v>
      </c>
      <c r="P4" s="3" t="s">
        <v>87</v>
      </c>
      <c r="Q4" s="4">
        <v>45000</v>
      </c>
      <c r="R4" s="11" t="s">
        <v>56</v>
      </c>
      <c r="S4" s="5">
        <v>1195.3</v>
      </c>
      <c r="T4" s="6">
        <v>3.3000000000000002E-2</v>
      </c>
      <c r="U4" s="5">
        <v>1485</v>
      </c>
      <c r="V4" s="4">
        <v>1775021</v>
      </c>
      <c r="W4" s="4"/>
      <c r="X4" s="3" t="s">
        <v>57</v>
      </c>
      <c r="Y4" s="3" t="s">
        <v>67</v>
      </c>
      <c r="Z4" s="3" t="s">
        <v>88</v>
      </c>
      <c r="AA4" s="3" t="s">
        <v>89</v>
      </c>
      <c r="AB4" s="3" t="s">
        <v>90</v>
      </c>
      <c r="AC4" s="3" t="s">
        <v>58</v>
      </c>
      <c r="AD4" s="3" t="s">
        <v>77</v>
      </c>
      <c r="AE4" s="3" t="s">
        <v>78</v>
      </c>
      <c r="AF4" s="3" t="s">
        <v>68</v>
      </c>
      <c r="AG4" s="3" t="s">
        <v>79</v>
      </c>
      <c r="AH4" s="3" t="s">
        <v>80</v>
      </c>
      <c r="AI4" s="2" t="s">
        <v>81</v>
      </c>
      <c r="AJ4" s="3" t="s">
        <v>82</v>
      </c>
      <c r="AK4" s="3"/>
      <c r="AL4" s="3"/>
      <c r="AM4" s="4"/>
      <c r="AN4" s="6">
        <v>2.5000000000000001E-2</v>
      </c>
      <c r="AO4" s="6">
        <v>3.3000000000000002E-2</v>
      </c>
      <c r="AP4" s="3" t="s">
        <v>83</v>
      </c>
      <c r="AQ4" s="21">
        <v>1125</v>
      </c>
      <c r="AR4" s="21">
        <v>1485</v>
      </c>
      <c r="AS4" s="24">
        <v>1423259.9999999998</v>
      </c>
      <c r="AT4" s="24">
        <v>1878703.2</v>
      </c>
    </row>
    <row r="5" spans="1:46" hidden="1" x14ac:dyDescent="0.6">
      <c r="A5" s="2" t="s">
        <v>62</v>
      </c>
      <c r="B5" s="2" t="s">
        <v>45</v>
      </c>
      <c r="C5" s="3" t="s">
        <v>63</v>
      </c>
      <c r="D5" s="3"/>
      <c r="E5" s="3" t="s">
        <v>64</v>
      </c>
      <c r="F5" s="3" t="s">
        <v>65</v>
      </c>
      <c r="G5" s="2" t="s">
        <v>66</v>
      </c>
      <c r="H5" s="3" t="s">
        <v>67</v>
      </c>
      <c r="I5" s="3" t="s">
        <v>50</v>
      </c>
      <c r="J5" s="3" t="s">
        <v>51</v>
      </c>
      <c r="K5" s="2" t="s">
        <v>68</v>
      </c>
      <c r="L5" s="2" t="s">
        <v>69</v>
      </c>
      <c r="M5" s="2" t="s">
        <v>91</v>
      </c>
      <c r="N5" s="3" t="s">
        <v>92</v>
      </c>
      <c r="O5" s="3" t="s">
        <v>93</v>
      </c>
      <c r="P5" s="3" t="s">
        <v>94</v>
      </c>
      <c r="Q5" s="4">
        <v>24000</v>
      </c>
      <c r="R5" s="11" t="s">
        <v>56</v>
      </c>
      <c r="S5" s="5">
        <v>1195.3</v>
      </c>
      <c r="T5" s="6">
        <v>3.7999999999999999E-2</v>
      </c>
      <c r="U5" s="5">
        <v>912</v>
      </c>
      <c r="V5" s="4">
        <v>1090114</v>
      </c>
      <c r="W5" s="4"/>
      <c r="X5" s="3" t="s">
        <v>57</v>
      </c>
      <c r="Y5" s="3" t="s">
        <v>67</v>
      </c>
      <c r="Z5" s="3" t="s">
        <v>74</v>
      </c>
      <c r="AA5" s="3" t="s">
        <v>95</v>
      </c>
      <c r="AB5" s="3" t="s">
        <v>96</v>
      </c>
      <c r="AC5" s="3" t="s">
        <v>58</v>
      </c>
      <c r="AD5" s="3" t="s">
        <v>77</v>
      </c>
      <c r="AE5" s="3" t="s">
        <v>78</v>
      </c>
      <c r="AF5" s="3" t="s">
        <v>68</v>
      </c>
      <c r="AG5" s="3" t="s">
        <v>79</v>
      </c>
      <c r="AH5" s="3" t="s">
        <v>80</v>
      </c>
      <c r="AI5" s="2" t="s">
        <v>81</v>
      </c>
      <c r="AJ5" s="3" t="s">
        <v>82</v>
      </c>
      <c r="AK5" s="3"/>
      <c r="AL5" s="3"/>
      <c r="AM5" s="4"/>
      <c r="AN5" s="6">
        <v>0.03</v>
      </c>
      <c r="AO5" s="6">
        <v>3.7999999999999999E-2</v>
      </c>
      <c r="AP5" s="3" t="s">
        <v>83</v>
      </c>
      <c r="AQ5" s="21">
        <v>720</v>
      </c>
      <c r="AR5" s="21">
        <v>912</v>
      </c>
      <c r="AS5" s="24">
        <v>910886.39999999991</v>
      </c>
      <c r="AT5" s="24">
        <v>1153789.4399999999</v>
      </c>
    </row>
    <row r="6" spans="1:46" hidden="1" x14ac:dyDescent="0.6">
      <c r="A6" s="2" t="s">
        <v>62</v>
      </c>
      <c r="B6" s="2" t="s">
        <v>45</v>
      </c>
      <c r="C6" s="3" t="s">
        <v>63</v>
      </c>
      <c r="D6" s="3"/>
      <c r="E6" s="3" t="s">
        <v>64</v>
      </c>
      <c r="F6" s="3" t="s">
        <v>65</v>
      </c>
      <c r="G6" s="2" t="s">
        <v>66</v>
      </c>
      <c r="H6" s="3" t="s">
        <v>67</v>
      </c>
      <c r="I6" s="3" t="s">
        <v>50</v>
      </c>
      <c r="J6" s="3" t="s">
        <v>51</v>
      </c>
      <c r="K6" s="2" t="s">
        <v>68</v>
      </c>
      <c r="L6" s="2" t="s">
        <v>69</v>
      </c>
      <c r="M6" s="2" t="s">
        <v>91</v>
      </c>
      <c r="N6" s="3" t="s">
        <v>92</v>
      </c>
      <c r="O6" s="3" t="s">
        <v>93</v>
      </c>
      <c r="P6" s="3" t="s">
        <v>94</v>
      </c>
      <c r="Q6" s="4">
        <v>21000</v>
      </c>
      <c r="R6" s="11" t="s">
        <v>56</v>
      </c>
      <c r="S6" s="5">
        <v>1195.3</v>
      </c>
      <c r="T6" s="6">
        <v>3.7999999999999999E-2</v>
      </c>
      <c r="U6" s="5">
        <v>798</v>
      </c>
      <c r="V6" s="4">
        <v>953849</v>
      </c>
      <c r="W6" s="4"/>
      <c r="X6" s="3" t="s">
        <v>57</v>
      </c>
      <c r="Y6" s="3" t="s">
        <v>67</v>
      </c>
      <c r="Z6" s="3" t="s">
        <v>74</v>
      </c>
      <c r="AA6" s="3" t="s">
        <v>95</v>
      </c>
      <c r="AB6" s="3" t="s">
        <v>96</v>
      </c>
      <c r="AC6" s="3" t="s">
        <v>58</v>
      </c>
      <c r="AD6" s="3" t="s">
        <v>77</v>
      </c>
      <c r="AE6" s="3" t="s">
        <v>78</v>
      </c>
      <c r="AF6" s="3" t="s">
        <v>68</v>
      </c>
      <c r="AG6" s="3" t="s">
        <v>79</v>
      </c>
      <c r="AH6" s="3" t="s">
        <v>80</v>
      </c>
      <c r="AI6" s="2" t="s">
        <v>81</v>
      </c>
      <c r="AJ6" s="3" t="s">
        <v>82</v>
      </c>
      <c r="AK6" s="3"/>
      <c r="AL6" s="3"/>
      <c r="AM6" s="4"/>
      <c r="AN6" s="6">
        <v>0.03</v>
      </c>
      <c r="AO6" s="6">
        <v>3.7999999999999999E-2</v>
      </c>
      <c r="AP6" s="3" t="s">
        <v>83</v>
      </c>
      <c r="AQ6" s="21">
        <v>630</v>
      </c>
      <c r="AR6" s="21">
        <v>798</v>
      </c>
      <c r="AS6" s="24">
        <v>797025.6</v>
      </c>
      <c r="AT6" s="24">
        <v>1009565.7599999999</v>
      </c>
    </row>
    <row r="7" spans="1:46" hidden="1" x14ac:dyDescent="0.6">
      <c r="A7" s="2" t="s">
        <v>62</v>
      </c>
      <c r="B7" s="2" t="s">
        <v>45</v>
      </c>
      <c r="C7" s="3" t="s">
        <v>63</v>
      </c>
      <c r="D7" s="3"/>
      <c r="E7" s="3" t="s">
        <v>64</v>
      </c>
      <c r="F7" s="3" t="s">
        <v>65</v>
      </c>
      <c r="G7" s="2" t="s">
        <v>66</v>
      </c>
      <c r="H7" s="3" t="s">
        <v>67</v>
      </c>
      <c r="I7" s="3" t="s">
        <v>50</v>
      </c>
      <c r="J7" s="3" t="s">
        <v>51</v>
      </c>
      <c r="K7" s="2" t="s">
        <v>68</v>
      </c>
      <c r="L7" s="2" t="s">
        <v>69</v>
      </c>
      <c r="M7" s="2" t="s">
        <v>91</v>
      </c>
      <c r="N7" s="3" t="s">
        <v>92</v>
      </c>
      <c r="O7" s="3" t="s">
        <v>93</v>
      </c>
      <c r="P7" s="3" t="s">
        <v>94</v>
      </c>
      <c r="Q7" s="4">
        <v>21000</v>
      </c>
      <c r="R7" s="11" t="s">
        <v>56</v>
      </c>
      <c r="S7" s="5">
        <v>1195.3</v>
      </c>
      <c r="T7" s="6">
        <v>3.7999999999999999E-2</v>
      </c>
      <c r="U7" s="5">
        <v>798</v>
      </c>
      <c r="V7" s="4">
        <v>953849</v>
      </c>
      <c r="W7" s="4"/>
      <c r="X7" s="3" t="s">
        <v>57</v>
      </c>
      <c r="Y7" s="3" t="s">
        <v>67</v>
      </c>
      <c r="Z7" s="3" t="s">
        <v>74</v>
      </c>
      <c r="AA7" s="3" t="s">
        <v>95</v>
      </c>
      <c r="AB7" s="3" t="s">
        <v>96</v>
      </c>
      <c r="AC7" s="3" t="s">
        <v>58</v>
      </c>
      <c r="AD7" s="3" t="s">
        <v>77</v>
      </c>
      <c r="AE7" s="3" t="s">
        <v>78</v>
      </c>
      <c r="AF7" s="3" t="s">
        <v>68</v>
      </c>
      <c r="AG7" s="3" t="s">
        <v>79</v>
      </c>
      <c r="AH7" s="3" t="s">
        <v>80</v>
      </c>
      <c r="AI7" s="2" t="s">
        <v>81</v>
      </c>
      <c r="AJ7" s="3" t="s">
        <v>82</v>
      </c>
      <c r="AK7" s="3"/>
      <c r="AL7" s="3"/>
      <c r="AM7" s="4"/>
      <c r="AN7" s="6">
        <v>0.03</v>
      </c>
      <c r="AO7" s="6">
        <v>3.7999999999999999E-2</v>
      </c>
      <c r="AP7" s="3" t="s">
        <v>83</v>
      </c>
      <c r="AQ7" s="21">
        <v>630</v>
      </c>
      <c r="AR7" s="21">
        <v>798</v>
      </c>
      <c r="AS7" s="24">
        <v>797025.6</v>
      </c>
      <c r="AT7" s="24">
        <v>1009565.7599999999</v>
      </c>
    </row>
    <row r="8" spans="1:46" hidden="1" x14ac:dyDescent="0.6">
      <c r="A8" s="2" t="s">
        <v>62</v>
      </c>
      <c r="B8" s="2" t="s">
        <v>45</v>
      </c>
      <c r="C8" s="3" t="s">
        <v>63</v>
      </c>
      <c r="D8" s="3"/>
      <c r="E8" s="3" t="s">
        <v>64</v>
      </c>
      <c r="F8" s="3" t="s">
        <v>65</v>
      </c>
      <c r="G8" s="2" t="s">
        <v>66</v>
      </c>
      <c r="H8" s="3" t="s">
        <v>67</v>
      </c>
      <c r="I8" s="3" t="s">
        <v>50</v>
      </c>
      <c r="J8" s="3" t="s">
        <v>51</v>
      </c>
      <c r="K8" s="2" t="s">
        <v>68</v>
      </c>
      <c r="L8" s="2" t="s">
        <v>69</v>
      </c>
      <c r="M8" s="2" t="s">
        <v>91</v>
      </c>
      <c r="N8" s="3" t="s">
        <v>92</v>
      </c>
      <c r="O8" s="3" t="s">
        <v>93</v>
      </c>
      <c r="P8" s="3" t="s">
        <v>94</v>
      </c>
      <c r="Q8" s="4">
        <v>15000</v>
      </c>
      <c r="R8" s="11" t="s">
        <v>56</v>
      </c>
      <c r="S8" s="5">
        <v>1195.3</v>
      </c>
      <c r="T8" s="6">
        <v>3.7999999999999999E-2</v>
      </c>
      <c r="U8" s="5">
        <v>570</v>
      </c>
      <c r="V8" s="4">
        <v>681321</v>
      </c>
      <c r="W8" s="4"/>
      <c r="X8" s="3" t="s">
        <v>57</v>
      </c>
      <c r="Y8" s="3" t="s">
        <v>67</v>
      </c>
      <c r="Z8" s="3" t="s">
        <v>74</v>
      </c>
      <c r="AA8" s="3" t="s">
        <v>95</v>
      </c>
      <c r="AB8" s="3" t="s">
        <v>96</v>
      </c>
      <c r="AC8" s="3" t="s">
        <v>58</v>
      </c>
      <c r="AD8" s="3" t="s">
        <v>77</v>
      </c>
      <c r="AE8" s="3" t="s">
        <v>78</v>
      </c>
      <c r="AF8" s="3" t="s">
        <v>68</v>
      </c>
      <c r="AG8" s="3" t="s">
        <v>79</v>
      </c>
      <c r="AH8" s="3" t="s">
        <v>80</v>
      </c>
      <c r="AI8" s="2" t="s">
        <v>81</v>
      </c>
      <c r="AJ8" s="3" t="s">
        <v>82</v>
      </c>
      <c r="AK8" s="3"/>
      <c r="AL8" s="3"/>
      <c r="AM8" s="4"/>
      <c r="AN8" s="6">
        <v>0.03</v>
      </c>
      <c r="AO8" s="6">
        <v>3.7999999999999999E-2</v>
      </c>
      <c r="AP8" s="3" t="s">
        <v>83</v>
      </c>
      <c r="AQ8" s="21">
        <v>450</v>
      </c>
      <c r="AR8" s="21">
        <v>570</v>
      </c>
      <c r="AS8" s="24">
        <v>569304</v>
      </c>
      <c r="AT8" s="24">
        <v>721118.39999999991</v>
      </c>
    </row>
    <row r="9" spans="1:46" hidden="1" x14ac:dyDescent="0.6">
      <c r="A9" s="2" t="s">
        <v>62</v>
      </c>
      <c r="B9" s="2" t="s">
        <v>45</v>
      </c>
      <c r="C9" s="3" t="s">
        <v>63</v>
      </c>
      <c r="D9" s="3"/>
      <c r="E9" s="3" t="s">
        <v>64</v>
      </c>
      <c r="F9" s="3" t="s">
        <v>65</v>
      </c>
      <c r="G9" s="2" t="s">
        <v>66</v>
      </c>
      <c r="H9" s="3" t="s">
        <v>67</v>
      </c>
      <c r="I9" s="3" t="s">
        <v>50</v>
      </c>
      <c r="J9" s="3" t="s">
        <v>51</v>
      </c>
      <c r="K9" s="2" t="s">
        <v>68</v>
      </c>
      <c r="L9" s="2" t="s">
        <v>69</v>
      </c>
      <c r="M9" s="2" t="s">
        <v>91</v>
      </c>
      <c r="N9" s="3" t="s">
        <v>92</v>
      </c>
      <c r="O9" s="3" t="s">
        <v>93</v>
      </c>
      <c r="P9" s="3" t="s">
        <v>94</v>
      </c>
      <c r="Q9" s="4">
        <v>15000</v>
      </c>
      <c r="R9" s="11" t="s">
        <v>56</v>
      </c>
      <c r="S9" s="5">
        <v>1195.3</v>
      </c>
      <c r="T9" s="6">
        <v>3.7999999999999999E-2</v>
      </c>
      <c r="U9" s="5">
        <v>570</v>
      </c>
      <c r="V9" s="4">
        <v>681321</v>
      </c>
      <c r="W9" s="4"/>
      <c r="X9" s="3" t="s">
        <v>57</v>
      </c>
      <c r="Y9" s="3" t="s">
        <v>67</v>
      </c>
      <c r="Z9" s="3" t="s">
        <v>74</v>
      </c>
      <c r="AA9" s="3" t="s">
        <v>95</v>
      </c>
      <c r="AB9" s="3" t="s">
        <v>96</v>
      </c>
      <c r="AC9" s="3" t="s">
        <v>58</v>
      </c>
      <c r="AD9" s="3" t="s">
        <v>77</v>
      </c>
      <c r="AE9" s="3" t="s">
        <v>78</v>
      </c>
      <c r="AF9" s="3" t="s">
        <v>68</v>
      </c>
      <c r="AG9" s="3" t="s">
        <v>79</v>
      </c>
      <c r="AH9" s="3" t="s">
        <v>80</v>
      </c>
      <c r="AI9" s="2" t="s">
        <v>81</v>
      </c>
      <c r="AJ9" s="3" t="s">
        <v>82</v>
      </c>
      <c r="AK9" s="3"/>
      <c r="AL9" s="3"/>
      <c r="AM9" s="4"/>
      <c r="AN9" s="6">
        <v>0.03</v>
      </c>
      <c r="AO9" s="6">
        <v>3.7999999999999999E-2</v>
      </c>
      <c r="AP9" s="3" t="s">
        <v>83</v>
      </c>
      <c r="AQ9" s="21">
        <v>450</v>
      </c>
      <c r="AR9" s="21">
        <v>570</v>
      </c>
      <c r="AS9" s="24">
        <v>569304</v>
      </c>
      <c r="AT9" s="24">
        <v>721118.39999999991</v>
      </c>
    </row>
    <row r="10" spans="1:46" hidden="1" x14ac:dyDescent="0.6">
      <c r="A10" s="2" t="s">
        <v>62</v>
      </c>
      <c r="B10" s="2" t="s">
        <v>45</v>
      </c>
      <c r="C10" s="3" t="s">
        <v>63</v>
      </c>
      <c r="D10" s="3"/>
      <c r="E10" s="3" t="s">
        <v>97</v>
      </c>
      <c r="F10" s="3" t="s">
        <v>65</v>
      </c>
      <c r="G10" s="2" t="s">
        <v>66</v>
      </c>
      <c r="H10" s="3" t="s">
        <v>67</v>
      </c>
      <c r="I10" s="3" t="s">
        <v>50</v>
      </c>
      <c r="J10" s="3" t="s">
        <v>51</v>
      </c>
      <c r="K10" s="2" t="s">
        <v>68</v>
      </c>
      <c r="L10" s="2" t="s">
        <v>69</v>
      </c>
      <c r="M10" s="2" t="s">
        <v>84</v>
      </c>
      <c r="N10" s="3" t="s">
        <v>85</v>
      </c>
      <c r="O10" s="3" t="s">
        <v>86</v>
      </c>
      <c r="P10" s="3" t="s">
        <v>87</v>
      </c>
      <c r="Q10" s="4">
        <v>24000</v>
      </c>
      <c r="R10" s="11" t="s">
        <v>56</v>
      </c>
      <c r="S10" s="5">
        <v>1195.3</v>
      </c>
      <c r="T10" s="6">
        <v>3.3000000000000002E-2</v>
      </c>
      <c r="U10" s="5">
        <v>792</v>
      </c>
      <c r="V10" s="4">
        <v>949085</v>
      </c>
      <c r="W10" s="4"/>
      <c r="X10" s="3" t="s">
        <v>57</v>
      </c>
      <c r="Y10" s="3" t="s">
        <v>67</v>
      </c>
      <c r="Z10" s="3" t="s">
        <v>88</v>
      </c>
      <c r="AA10" s="3" t="s">
        <v>89</v>
      </c>
      <c r="AB10" s="3" t="s">
        <v>90</v>
      </c>
      <c r="AC10" s="3" t="s">
        <v>58</v>
      </c>
      <c r="AD10" s="3" t="s">
        <v>77</v>
      </c>
      <c r="AE10" s="3" t="s">
        <v>78</v>
      </c>
      <c r="AF10" s="3" t="s">
        <v>68</v>
      </c>
      <c r="AG10" s="3" t="s">
        <v>79</v>
      </c>
      <c r="AH10" s="3" t="s">
        <v>80</v>
      </c>
      <c r="AI10" s="2" t="s">
        <v>98</v>
      </c>
      <c r="AJ10" s="3" t="s">
        <v>99</v>
      </c>
      <c r="AK10" s="3"/>
      <c r="AL10" s="3"/>
      <c r="AM10" s="4"/>
      <c r="AN10" s="6">
        <v>2.5000000000000001E-2</v>
      </c>
      <c r="AO10" s="6">
        <v>3.3000000000000002E-2</v>
      </c>
      <c r="AP10" s="3" t="s">
        <v>83</v>
      </c>
      <c r="AQ10" s="21">
        <v>600</v>
      </c>
      <c r="AR10" s="21">
        <v>792</v>
      </c>
      <c r="AS10" s="24">
        <v>759071.99999999988</v>
      </c>
      <c r="AT10" s="24">
        <v>1001975.0399999999</v>
      </c>
    </row>
    <row r="11" spans="1:46" hidden="1" x14ac:dyDescent="0.6">
      <c r="A11" s="2" t="s">
        <v>62</v>
      </c>
      <c r="B11" s="2" t="s">
        <v>45</v>
      </c>
      <c r="C11" s="3" t="s">
        <v>63</v>
      </c>
      <c r="D11" s="3"/>
      <c r="E11" s="3" t="s">
        <v>97</v>
      </c>
      <c r="F11" s="3" t="s">
        <v>65</v>
      </c>
      <c r="G11" s="2" t="s">
        <v>66</v>
      </c>
      <c r="H11" s="3" t="s">
        <v>67</v>
      </c>
      <c r="I11" s="3" t="s">
        <v>50</v>
      </c>
      <c r="J11" s="3" t="s">
        <v>51</v>
      </c>
      <c r="K11" s="2" t="s">
        <v>68</v>
      </c>
      <c r="L11" s="2" t="s">
        <v>69</v>
      </c>
      <c r="M11" s="2" t="s">
        <v>84</v>
      </c>
      <c r="N11" s="3" t="s">
        <v>85</v>
      </c>
      <c r="O11" s="3" t="s">
        <v>86</v>
      </c>
      <c r="P11" s="3" t="s">
        <v>87</v>
      </c>
      <c r="Q11" s="4">
        <v>21000</v>
      </c>
      <c r="R11" s="11" t="s">
        <v>56</v>
      </c>
      <c r="S11" s="5">
        <v>1195.3</v>
      </c>
      <c r="T11" s="6">
        <v>3.3000000000000002E-2</v>
      </c>
      <c r="U11" s="5">
        <v>693</v>
      </c>
      <c r="V11" s="4">
        <v>830450</v>
      </c>
      <c r="W11" s="4"/>
      <c r="X11" s="3" t="s">
        <v>57</v>
      </c>
      <c r="Y11" s="3" t="s">
        <v>67</v>
      </c>
      <c r="Z11" s="3" t="s">
        <v>88</v>
      </c>
      <c r="AA11" s="3" t="s">
        <v>89</v>
      </c>
      <c r="AB11" s="3" t="s">
        <v>90</v>
      </c>
      <c r="AC11" s="3" t="s">
        <v>58</v>
      </c>
      <c r="AD11" s="3" t="s">
        <v>77</v>
      </c>
      <c r="AE11" s="3" t="s">
        <v>78</v>
      </c>
      <c r="AF11" s="3" t="s">
        <v>68</v>
      </c>
      <c r="AG11" s="3" t="s">
        <v>79</v>
      </c>
      <c r="AH11" s="3" t="s">
        <v>80</v>
      </c>
      <c r="AI11" s="2" t="s">
        <v>98</v>
      </c>
      <c r="AJ11" s="3" t="s">
        <v>99</v>
      </c>
      <c r="AK11" s="3"/>
      <c r="AL11" s="3"/>
      <c r="AM11" s="4"/>
      <c r="AN11" s="6">
        <v>2.5000000000000001E-2</v>
      </c>
      <c r="AO11" s="6">
        <v>3.3000000000000002E-2</v>
      </c>
      <c r="AP11" s="3" t="s">
        <v>83</v>
      </c>
      <c r="AQ11" s="21">
        <v>525</v>
      </c>
      <c r="AR11" s="21">
        <v>693</v>
      </c>
      <c r="AS11" s="24">
        <v>664188</v>
      </c>
      <c r="AT11" s="24">
        <v>876728.15999999992</v>
      </c>
    </row>
    <row r="12" spans="1:46" hidden="1" x14ac:dyDescent="0.6">
      <c r="A12" s="2" t="s">
        <v>62</v>
      </c>
      <c r="B12" s="2" t="s">
        <v>45</v>
      </c>
      <c r="C12" s="3" t="s">
        <v>63</v>
      </c>
      <c r="D12" s="3"/>
      <c r="E12" s="3" t="s">
        <v>97</v>
      </c>
      <c r="F12" s="3" t="s">
        <v>65</v>
      </c>
      <c r="G12" s="2" t="s">
        <v>66</v>
      </c>
      <c r="H12" s="3" t="s">
        <v>67</v>
      </c>
      <c r="I12" s="3" t="s">
        <v>50</v>
      </c>
      <c r="J12" s="3" t="s">
        <v>51</v>
      </c>
      <c r="K12" s="2" t="s">
        <v>68</v>
      </c>
      <c r="L12" s="2" t="s">
        <v>69</v>
      </c>
      <c r="M12" s="2" t="s">
        <v>84</v>
      </c>
      <c r="N12" s="3" t="s">
        <v>85</v>
      </c>
      <c r="O12" s="3" t="s">
        <v>86</v>
      </c>
      <c r="P12" s="3" t="s">
        <v>87</v>
      </c>
      <c r="Q12" s="4">
        <v>15000</v>
      </c>
      <c r="R12" s="11" t="s">
        <v>56</v>
      </c>
      <c r="S12" s="5">
        <v>1195.3</v>
      </c>
      <c r="T12" s="6">
        <v>3.3000000000000002E-2</v>
      </c>
      <c r="U12" s="5">
        <v>495</v>
      </c>
      <c r="V12" s="4">
        <v>593178</v>
      </c>
      <c r="W12" s="4"/>
      <c r="X12" s="3" t="s">
        <v>57</v>
      </c>
      <c r="Y12" s="3" t="s">
        <v>67</v>
      </c>
      <c r="Z12" s="3" t="s">
        <v>88</v>
      </c>
      <c r="AA12" s="3" t="s">
        <v>89</v>
      </c>
      <c r="AB12" s="3" t="s">
        <v>90</v>
      </c>
      <c r="AC12" s="3" t="s">
        <v>58</v>
      </c>
      <c r="AD12" s="3" t="s">
        <v>77</v>
      </c>
      <c r="AE12" s="3" t="s">
        <v>78</v>
      </c>
      <c r="AF12" s="3" t="s">
        <v>68</v>
      </c>
      <c r="AG12" s="3" t="s">
        <v>79</v>
      </c>
      <c r="AH12" s="3" t="s">
        <v>80</v>
      </c>
      <c r="AI12" s="2" t="s">
        <v>98</v>
      </c>
      <c r="AJ12" s="3" t="s">
        <v>99</v>
      </c>
      <c r="AK12" s="3"/>
      <c r="AL12" s="3"/>
      <c r="AM12" s="4"/>
      <c r="AN12" s="6">
        <v>2.5000000000000001E-2</v>
      </c>
      <c r="AO12" s="6">
        <v>3.3000000000000002E-2</v>
      </c>
      <c r="AP12" s="3" t="s">
        <v>83</v>
      </c>
      <c r="AQ12" s="21">
        <v>375</v>
      </c>
      <c r="AR12" s="21">
        <v>495</v>
      </c>
      <c r="AS12" s="24">
        <v>474419.99999999994</v>
      </c>
      <c r="AT12" s="24">
        <v>626234.39999999991</v>
      </c>
    </row>
    <row r="13" spans="1:46" hidden="1" x14ac:dyDescent="0.6">
      <c r="A13" s="2" t="s">
        <v>62</v>
      </c>
      <c r="B13" s="2" t="s">
        <v>45</v>
      </c>
      <c r="C13" s="3" t="s">
        <v>63</v>
      </c>
      <c r="D13" s="3"/>
      <c r="E13" s="3" t="s">
        <v>97</v>
      </c>
      <c r="F13" s="3" t="s">
        <v>65</v>
      </c>
      <c r="G13" s="2" t="s">
        <v>66</v>
      </c>
      <c r="H13" s="3" t="s">
        <v>67</v>
      </c>
      <c r="I13" s="3" t="s">
        <v>50</v>
      </c>
      <c r="J13" s="3" t="s">
        <v>51</v>
      </c>
      <c r="K13" s="2" t="s">
        <v>68</v>
      </c>
      <c r="L13" s="2" t="s">
        <v>69</v>
      </c>
      <c r="M13" s="2" t="s">
        <v>84</v>
      </c>
      <c r="N13" s="3" t="s">
        <v>85</v>
      </c>
      <c r="O13" s="3" t="s">
        <v>86</v>
      </c>
      <c r="P13" s="3" t="s">
        <v>87</v>
      </c>
      <c r="Q13" s="4">
        <v>9000</v>
      </c>
      <c r="R13" s="11" t="s">
        <v>56</v>
      </c>
      <c r="S13" s="5">
        <v>1195.3</v>
      </c>
      <c r="T13" s="6">
        <v>3.3000000000000002E-2</v>
      </c>
      <c r="U13" s="5">
        <v>297</v>
      </c>
      <c r="V13" s="4">
        <v>355907</v>
      </c>
      <c r="W13" s="4"/>
      <c r="X13" s="3" t="s">
        <v>57</v>
      </c>
      <c r="Y13" s="3" t="s">
        <v>67</v>
      </c>
      <c r="Z13" s="3" t="s">
        <v>88</v>
      </c>
      <c r="AA13" s="3" t="s">
        <v>89</v>
      </c>
      <c r="AB13" s="3" t="s">
        <v>90</v>
      </c>
      <c r="AC13" s="3" t="s">
        <v>58</v>
      </c>
      <c r="AD13" s="3" t="s">
        <v>77</v>
      </c>
      <c r="AE13" s="3" t="s">
        <v>78</v>
      </c>
      <c r="AF13" s="3" t="s">
        <v>68</v>
      </c>
      <c r="AG13" s="3" t="s">
        <v>79</v>
      </c>
      <c r="AH13" s="3" t="s">
        <v>80</v>
      </c>
      <c r="AI13" s="2" t="s">
        <v>98</v>
      </c>
      <c r="AJ13" s="3" t="s">
        <v>99</v>
      </c>
      <c r="AK13" s="3"/>
      <c r="AL13" s="3"/>
      <c r="AM13" s="4"/>
      <c r="AN13" s="6">
        <v>2.5000000000000001E-2</v>
      </c>
      <c r="AO13" s="6">
        <v>3.3000000000000002E-2</v>
      </c>
      <c r="AP13" s="3" t="s">
        <v>83</v>
      </c>
      <c r="AQ13" s="21">
        <v>225</v>
      </c>
      <c r="AR13" s="21">
        <v>297</v>
      </c>
      <c r="AS13" s="24">
        <v>284652</v>
      </c>
      <c r="AT13" s="24">
        <v>375740.63999999996</v>
      </c>
    </row>
    <row r="14" spans="1:46" hidden="1" x14ac:dyDescent="0.6">
      <c r="A14" s="2" t="s">
        <v>62</v>
      </c>
      <c r="B14" s="2" t="s">
        <v>45</v>
      </c>
      <c r="C14" s="3" t="s">
        <v>63</v>
      </c>
      <c r="D14" s="3"/>
      <c r="E14" s="3" t="s">
        <v>97</v>
      </c>
      <c r="F14" s="3" t="s">
        <v>65</v>
      </c>
      <c r="G14" s="2" t="s">
        <v>66</v>
      </c>
      <c r="H14" s="3" t="s">
        <v>67</v>
      </c>
      <c r="I14" s="3" t="s">
        <v>50</v>
      </c>
      <c r="J14" s="3" t="s">
        <v>51</v>
      </c>
      <c r="K14" s="2" t="s">
        <v>68</v>
      </c>
      <c r="L14" s="2" t="s">
        <v>69</v>
      </c>
      <c r="M14" s="2" t="s">
        <v>84</v>
      </c>
      <c r="N14" s="3" t="s">
        <v>85</v>
      </c>
      <c r="O14" s="3" t="s">
        <v>86</v>
      </c>
      <c r="P14" s="3" t="s">
        <v>87</v>
      </c>
      <c r="Q14" s="4">
        <v>3000</v>
      </c>
      <c r="R14" s="11" t="s">
        <v>56</v>
      </c>
      <c r="S14" s="5">
        <v>1195.3</v>
      </c>
      <c r="T14" s="6">
        <v>3.3000000000000002E-2</v>
      </c>
      <c r="U14" s="5">
        <v>99</v>
      </c>
      <c r="V14" s="4">
        <v>118636</v>
      </c>
      <c r="W14" s="4"/>
      <c r="X14" s="3" t="s">
        <v>57</v>
      </c>
      <c r="Y14" s="3" t="s">
        <v>67</v>
      </c>
      <c r="Z14" s="3" t="s">
        <v>88</v>
      </c>
      <c r="AA14" s="3" t="s">
        <v>89</v>
      </c>
      <c r="AB14" s="3" t="s">
        <v>90</v>
      </c>
      <c r="AC14" s="3" t="s">
        <v>58</v>
      </c>
      <c r="AD14" s="3" t="s">
        <v>77</v>
      </c>
      <c r="AE14" s="3" t="s">
        <v>78</v>
      </c>
      <c r="AF14" s="3" t="s">
        <v>68</v>
      </c>
      <c r="AG14" s="3" t="s">
        <v>79</v>
      </c>
      <c r="AH14" s="3" t="s">
        <v>80</v>
      </c>
      <c r="AI14" s="2" t="s">
        <v>98</v>
      </c>
      <c r="AJ14" s="3" t="s">
        <v>99</v>
      </c>
      <c r="AK14" s="3"/>
      <c r="AL14" s="3"/>
      <c r="AM14" s="4"/>
      <c r="AN14" s="6">
        <v>2.5000000000000001E-2</v>
      </c>
      <c r="AO14" s="6">
        <v>3.3000000000000002E-2</v>
      </c>
      <c r="AP14" s="3" t="s">
        <v>83</v>
      </c>
      <c r="AQ14" s="21">
        <v>75</v>
      </c>
      <c r="AR14" s="21">
        <v>99</v>
      </c>
      <c r="AS14" s="24">
        <v>94883.999999999985</v>
      </c>
      <c r="AT14" s="24">
        <v>125246.87999999999</v>
      </c>
    </row>
    <row r="15" spans="1:46" hidden="1" x14ac:dyDescent="0.6">
      <c r="A15" s="2" t="s">
        <v>62</v>
      </c>
      <c r="B15" s="2" t="s">
        <v>45</v>
      </c>
      <c r="C15" s="3" t="s">
        <v>63</v>
      </c>
      <c r="D15" s="3"/>
      <c r="E15" s="3" t="s">
        <v>100</v>
      </c>
      <c r="F15" s="3" t="s">
        <v>65</v>
      </c>
      <c r="G15" s="2" t="s">
        <v>66</v>
      </c>
      <c r="H15" s="3" t="s">
        <v>67</v>
      </c>
      <c r="I15" s="3" t="s">
        <v>50</v>
      </c>
      <c r="J15" s="3" t="s">
        <v>51</v>
      </c>
      <c r="K15" s="2" t="s">
        <v>68</v>
      </c>
      <c r="L15" s="2" t="s">
        <v>69</v>
      </c>
      <c r="M15" s="2" t="s">
        <v>84</v>
      </c>
      <c r="N15" s="3" t="s">
        <v>85</v>
      </c>
      <c r="O15" s="3" t="s">
        <v>86</v>
      </c>
      <c r="P15" s="3" t="s">
        <v>87</v>
      </c>
      <c r="Q15" s="4">
        <v>3000</v>
      </c>
      <c r="R15" s="11" t="s">
        <v>56</v>
      </c>
      <c r="S15" s="5">
        <v>1195.3</v>
      </c>
      <c r="T15" s="6">
        <v>3.3000000000000002E-2</v>
      </c>
      <c r="U15" s="5">
        <v>99</v>
      </c>
      <c r="V15" s="4">
        <v>118636</v>
      </c>
      <c r="W15" s="4"/>
      <c r="X15" s="3" t="s">
        <v>57</v>
      </c>
      <c r="Y15" s="3" t="s">
        <v>67</v>
      </c>
      <c r="Z15" s="3" t="s">
        <v>88</v>
      </c>
      <c r="AA15" s="3" t="s">
        <v>89</v>
      </c>
      <c r="AB15" s="3" t="s">
        <v>90</v>
      </c>
      <c r="AC15" s="3" t="s">
        <v>58</v>
      </c>
      <c r="AD15" s="3" t="s">
        <v>77</v>
      </c>
      <c r="AE15" s="3"/>
      <c r="AF15" s="3" t="s">
        <v>68</v>
      </c>
      <c r="AG15" s="3" t="s">
        <v>79</v>
      </c>
      <c r="AH15" s="3" t="s">
        <v>80</v>
      </c>
      <c r="AI15" s="2" t="s">
        <v>101</v>
      </c>
      <c r="AJ15" s="3" t="s">
        <v>102</v>
      </c>
      <c r="AK15" s="3"/>
      <c r="AL15" s="3"/>
      <c r="AM15" s="4"/>
      <c r="AN15" s="6">
        <v>2.5000000000000001E-2</v>
      </c>
      <c r="AO15" s="6">
        <v>3.3000000000000002E-2</v>
      </c>
      <c r="AP15" s="3" t="s">
        <v>83</v>
      </c>
      <c r="AQ15" s="21">
        <v>75</v>
      </c>
      <c r="AR15" s="21">
        <v>99</v>
      </c>
      <c r="AS15" s="24">
        <v>94883.999999999985</v>
      </c>
      <c r="AT15" s="24">
        <v>125246.87999999999</v>
      </c>
    </row>
    <row r="16" spans="1:46" hidden="1" x14ac:dyDescent="0.6">
      <c r="A16" s="2" t="s">
        <v>103</v>
      </c>
      <c r="B16" s="2" t="s">
        <v>45</v>
      </c>
      <c r="C16" s="3" t="s">
        <v>104</v>
      </c>
      <c r="D16" s="3"/>
      <c r="E16" s="3" t="s">
        <v>105</v>
      </c>
      <c r="F16" s="3" t="s">
        <v>106</v>
      </c>
      <c r="G16" s="2" t="s">
        <v>107</v>
      </c>
      <c r="H16" s="3" t="s">
        <v>108</v>
      </c>
      <c r="I16" s="3" t="s">
        <v>50</v>
      </c>
      <c r="J16" s="3" t="s">
        <v>109</v>
      </c>
      <c r="K16" s="2" t="s">
        <v>110</v>
      </c>
      <c r="L16" s="2" t="s">
        <v>110</v>
      </c>
      <c r="M16" s="2" t="s">
        <v>111</v>
      </c>
      <c r="N16" s="3" t="s">
        <v>112</v>
      </c>
      <c r="O16" s="3" t="s">
        <v>113</v>
      </c>
      <c r="P16" s="3" t="s">
        <v>114</v>
      </c>
      <c r="Q16" s="4">
        <v>500</v>
      </c>
      <c r="R16" s="11" t="s">
        <v>56</v>
      </c>
      <c r="S16" s="5">
        <v>1269.8800000000001</v>
      </c>
      <c r="T16" s="6">
        <v>5.8000000000000003E-2</v>
      </c>
      <c r="U16" s="5">
        <v>29</v>
      </c>
      <c r="V16" s="4">
        <v>36827</v>
      </c>
      <c r="W16" s="4"/>
      <c r="X16" s="3" t="s">
        <v>115</v>
      </c>
      <c r="Y16" s="3" t="s">
        <v>116</v>
      </c>
      <c r="Z16" s="3" t="s">
        <v>88</v>
      </c>
      <c r="AA16" s="3" t="s">
        <v>117</v>
      </c>
      <c r="AB16" s="3" t="s">
        <v>118</v>
      </c>
      <c r="AC16" s="3" t="s">
        <v>58</v>
      </c>
      <c r="AD16" s="3"/>
      <c r="AE16" s="3"/>
      <c r="AF16" s="3" t="s">
        <v>119</v>
      </c>
      <c r="AG16" s="3" t="s">
        <v>120</v>
      </c>
      <c r="AH16" s="3" t="s">
        <v>80</v>
      </c>
      <c r="AI16" s="2" t="s">
        <v>121</v>
      </c>
      <c r="AJ16" s="3" t="s">
        <v>122</v>
      </c>
      <c r="AK16" s="3"/>
      <c r="AL16" s="3"/>
      <c r="AM16" s="4"/>
      <c r="AN16" s="6">
        <v>5.2999999999999999E-2</v>
      </c>
      <c r="AO16" s="6">
        <v>5.8000000000000003E-2</v>
      </c>
      <c r="AP16" s="3" t="s">
        <v>123</v>
      </c>
      <c r="AQ16" s="21">
        <v>26.5</v>
      </c>
      <c r="AR16" s="21">
        <v>29</v>
      </c>
      <c r="AS16" s="24">
        <v>33525.68</v>
      </c>
      <c r="AT16" s="24">
        <v>36688.479999999996</v>
      </c>
    </row>
    <row r="17" spans="1:46" hidden="1" x14ac:dyDescent="0.6">
      <c r="A17" s="2" t="s">
        <v>103</v>
      </c>
      <c r="B17" s="2" t="s">
        <v>45</v>
      </c>
      <c r="C17" s="3" t="s">
        <v>104</v>
      </c>
      <c r="D17" s="3"/>
      <c r="E17" s="3" t="s">
        <v>124</v>
      </c>
      <c r="F17" s="3" t="s">
        <v>106</v>
      </c>
      <c r="G17" s="2" t="s">
        <v>107</v>
      </c>
      <c r="H17" s="3" t="s">
        <v>108</v>
      </c>
      <c r="I17" s="3" t="s">
        <v>50</v>
      </c>
      <c r="J17" s="3" t="s">
        <v>109</v>
      </c>
      <c r="K17" s="2" t="s">
        <v>110</v>
      </c>
      <c r="L17" s="2" t="s">
        <v>110</v>
      </c>
      <c r="M17" s="2" t="s">
        <v>111</v>
      </c>
      <c r="N17" s="3" t="s">
        <v>112</v>
      </c>
      <c r="O17" s="3" t="s">
        <v>113</v>
      </c>
      <c r="P17" s="3" t="s">
        <v>114</v>
      </c>
      <c r="Q17" s="4">
        <v>1500</v>
      </c>
      <c r="R17" s="11" t="s">
        <v>56</v>
      </c>
      <c r="S17" s="5">
        <v>1269.8800000000001</v>
      </c>
      <c r="T17" s="6">
        <v>5.8000000000000003E-2</v>
      </c>
      <c r="U17" s="5">
        <v>87</v>
      </c>
      <c r="V17" s="4">
        <v>107214</v>
      </c>
      <c r="W17" s="4"/>
      <c r="X17" s="3" t="s">
        <v>115</v>
      </c>
      <c r="Y17" s="3" t="s">
        <v>116</v>
      </c>
      <c r="Z17" s="3" t="s">
        <v>88</v>
      </c>
      <c r="AA17" s="3" t="s">
        <v>117</v>
      </c>
      <c r="AB17" s="3" t="s">
        <v>118</v>
      </c>
      <c r="AC17" s="3" t="s">
        <v>58</v>
      </c>
      <c r="AD17" s="3"/>
      <c r="AE17" s="3"/>
      <c r="AF17" s="3" t="s">
        <v>119</v>
      </c>
      <c r="AG17" s="3" t="s">
        <v>120</v>
      </c>
      <c r="AH17" s="3" t="s">
        <v>80</v>
      </c>
      <c r="AI17" s="2" t="s">
        <v>125</v>
      </c>
      <c r="AJ17" s="3" t="s">
        <v>126</v>
      </c>
      <c r="AK17" s="3"/>
      <c r="AL17" s="3"/>
      <c r="AM17" s="4"/>
      <c r="AN17" s="6">
        <v>5.2999999999999999E-2</v>
      </c>
      <c r="AO17" s="6">
        <v>5.8000000000000003E-2</v>
      </c>
      <c r="AP17" s="3" t="s">
        <v>123</v>
      </c>
      <c r="AQ17" s="21">
        <v>79.5</v>
      </c>
      <c r="AR17" s="21">
        <v>87</v>
      </c>
      <c r="AS17" s="24">
        <v>100577.04</v>
      </c>
      <c r="AT17" s="24">
        <v>110065.43999999999</v>
      </c>
    </row>
    <row r="18" spans="1:46" hidden="1" x14ac:dyDescent="0.6">
      <c r="A18" s="2" t="s">
        <v>103</v>
      </c>
      <c r="B18" s="2" t="s">
        <v>45</v>
      </c>
      <c r="C18" s="3" t="s">
        <v>104</v>
      </c>
      <c r="D18" s="3"/>
      <c r="E18" s="3" t="s">
        <v>127</v>
      </c>
      <c r="F18" s="3" t="s">
        <v>106</v>
      </c>
      <c r="G18" s="2" t="s">
        <v>107</v>
      </c>
      <c r="H18" s="3" t="s">
        <v>108</v>
      </c>
      <c r="I18" s="3" t="s">
        <v>50</v>
      </c>
      <c r="J18" s="3" t="s">
        <v>109</v>
      </c>
      <c r="K18" s="2" t="s">
        <v>110</v>
      </c>
      <c r="L18" s="2" t="s">
        <v>110</v>
      </c>
      <c r="M18" s="2" t="s">
        <v>128</v>
      </c>
      <c r="N18" s="3" t="s">
        <v>129</v>
      </c>
      <c r="O18" s="3" t="s">
        <v>130</v>
      </c>
      <c r="P18" s="3" t="s">
        <v>131</v>
      </c>
      <c r="Q18" s="4">
        <v>378000</v>
      </c>
      <c r="R18" s="11" t="s">
        <v>56</v>
      </c>
      <c r="S18" s="5">
        <v>1269.8800000000001</v>
      </c>
      <c r="T18" s="6">
        <v>2.0899999999999998E-2</v>
      </c>
      <c r="U18" s="5">
        <v>7900.2</v>
      </c>
      <c r="V18" s="4">
        <v>10032306</v>
      </c>
      <c r="W18" s="4"/>
      <c r="X18" s="3" t="s">
        <v>115</v>
      </c>
      <c r="Y18" s="3" t="s">
        <v>116</v>
      </c>
      <c r="Z18" s="3" t="s">
        <v>74</v>
      </c>
      <c r="AA18" s="3" t="s">
        <v>132</v>
      </c>
      <c r="AB18" s="3" t="s">
        <v>96</v>
      </c>
      <c r="AC18" s="3" t="s">
        <v>58</v>
      </c>
      <c r="AD18" s="3"/>
      <c r="AE18" s="3"/>
      <c r="AF18" s="3" t="s">
        <v>119</v>
      </c>
      <c r="AG18" s="3" t="s">
        <v>120</v>
      </c>
      <c r="AH18" s="3" t="s">
        <v>80</v>
      </c>
      <c r="AI18" s="2" t="s">
        <v>133</v>
      </c>
      <c r="AJ18" s="3" t="s">
        <v>134</v>
      </c>
      <c r="AK18" s="3"/>
      <c r="AL18" s="3"/>
      <c r="AM18" s="4"/>
      <c r="AN18" s="6">
        <v>1.9E-2</v>
      </c>
      <c r="AO18" s="6">
        <v>2.0899999999999998E-2</v>
      </c>
      <c r="AP18" s="3" t="s">
        <v>135</v>
      </c>
      <c r="AQ18" s="21">
        <v>7182</v>
      </c>
      <c r="AR18" s="21">
        <v>7900.2</v>
      </c>
      <c r="AS18" s="24">
        <v>9086091.8399999999</v>
      </c>
      <c r="AT18" s="24">
        <v>9994701.0239999983</v>
      </c>
    </row>
    <row r="19" spans="1:46" hidden="1" x14ac:dyDescent="0.6">
      <c r="A19" s="2" t="s">
        <v>103</v>
      </c>
      <c r="B19" s="2" t="s">
        <v>45</v>
      </c>
      <c r="C19" s="3" t="s">
        <v>104</v>
      </c>
      <c r="D19" s="3"/>
      <c r="E19" s="3" t="s">
        <v>136</v>
      </c>
      <c r="F19" s="3" t="s">
        <v>106</v>
      </c>
      <c r="G19" s="2" t="s">
        <v>107</v>
      </c>
      <c r="H19" s="3" t="s">
        <v>108</v>
      </c>
      <c r="I19" s="3" t="s">
        <v>50</v>
      </c>
      <c r="J19" s="3" t="s">
        <v>109</v>
      </c>
      <c r="K19" s="2" t="s">
        <v>110</v>
      </c>
      <c r="L19" s="2" t="s">
        <v>110</v>
      </c>
      <c r="M19" s="2" t="s">
        <v>128</v>
      </c>
      <c r="N19" s="3" t="s">
        <v>129</v>
      </c>
      <c r="O19" s="3" t="s">
        <v>130</v>
      </c>
      <c r="P19" s="3" t="s">
        <v>131</v>
      </c>
      <c r="Q19" s="4">
        <v>21000</v>
      </c>
      <c r="R19" s="11" t="s">
        <v>56</v>
      </c>
      <c r="S19" s="5">
        <v>1269.8800000000001</v>
      </c>
      <c r="T19" s="6">
        <v>2.0899999999999998E-2</v>
      </c>
      <c r="U19" s="5">
        <v>438.9</v>
      </c>
      <c r="V19" s="4">
        <v>557350</v>
      </c>
      <c r="W19" s="4"/>
      <c r="X19" s="3" t="s">
        <v>115</v>
      </c>
      <c r="Y19" s="3" t="s">
        <v>116</v>
      </c>
      <c r="Z19" s="3" t="s">
        <v>74</v>
      </c>
      <c r="AA19" s="3" t="s">
        <v>132</v>
      </c>
      <c r="AB19" s="3" t="s">
        <v>96</v>
      </c>
      <c r="AC19" s="3" t="s">
        <v>58</v>
      </c>
      <c r="AD19" s="3"/>
      <c r="AE19" s="3"/>
      <c r="AF19" s="3" t="s">
        <v>119</v>
      </c>
      <c r="AG19" s="3" t="s">
        <v>120</v>
      </c>
      <c r="AH19" s="3" t="s">
        <v>80</v>
      </c>
      <c r="AI19" s="2" t="s">
        <v>137</v>
      </c>
      <c r="AJ19" s="3" t="s">
        <v>138</v>
      </c>
      <c r="AK19" s="3"/>
      <c r="AL19" s="3"/>
      <c r="AM19" s="4"/>
      <c r="AN19" s="6">
        <v>1.9E-2</v>
      </c>
      <c r="AO19" s="6">
        <v>2.0899999999999998E-2</v>
      </c>
      <c r="AP19" s="3" t="s">
        <v>135</v>
      </c>
      <c r="AQ19" s="21">
        <v>399</v>
      </c>
      <c r="AR19" s="21">
        <v>438.9</v>
      </c>
      <c r="AS19" s="24">
        <v>504782.87999999995</v>
      </c>
      <c r="AT19" s="24">
        <v>555261.16799999995</v>
      </c>
    </row>
    <row r="20" spans="1:46" hidden="1" x14ac:dyDescent="0.6">
      <c r="A20" s="2" t="s">
        <v>103</v>
      </c>
      <c r="B20" s="2" t="s">
        <v>45</v>
      </c>
      <c r="C20" s="3" t="s">
        <v>104</v>
      </c>
      <c r="D20" s="3"/>
      <c r="E20" s="3" t="s">
        <v>127</v>
      </c>
      <c r="F20" s="3" t="s">
        <v>106</v>
      </c>
      <c r="G20" s="2" t="s">
        <v>107</v>
      </c>
      <c r="H20" s="3" t="s">
        <v>108</v>
      </c>
      <c r="I20" s="3" t="s">
        <v>50</v>
      </c>
      <c r="J20" s="3" t="s">
        <v>109</v>
      </c>
      <c r="K20" s="2" t="s">
        <v>110</v>
      </c>
      <c r="L20" s="2" t="s">
        <v>110</v>
      </c>
      <c r="M20" s="2" t="s">
        <v>139</v>
      </c>
      <c r="N20" s="3" t="s">
        <v>140</v>
      </c>
      <c r="O20" s="3" t="s">
        <v>141</v>
      </c>
      <c r="P20" s="3" t="s">
        <v>142</v>
      </c>
      <c r="Q20" s="4">
        <v>100000</v>
      </c>
      <c r="R20" s="11" t="s">
        <v>56</v>
      </c>
      <c r="S20" s="5">
        <v>1269.8800000000001</v>
      </c>
      <c r="T20" s="6">
        <v>5.2479999999999999E-2</v>
      </c>
      <c r="U20" s="5">
        <v>5248</v>
      </c>
      <c r="V20" s="4">
        <v>6664330</v>
      </c>
      <c r="W20" s="4"/>
      <c r="X20" s="3" t="s">
        <v>115</v>
      </c>
      <c r="Y20" s="3" t="s">
        <v>116</v>
      </c>
      <c r="Z20" s="3" t="s">
        <v>88</v>
      </c>
      <c r="AA20" s="3" t="s">
        <v>117</v>
      </c>
      <c r="AB20" s="3" t="s">
        <v>143</v>
      </c>
      <c r="AC20" s="3" t="s">
        <v>58</v>
      </c>
      <c r="AD20" s="3"/>
      <c r="AE20" s="3"/>
      <c r="AF20" s="3" t="s">
        <v>119</v>
      </c>
      <c r="AG20" s="3" t="s">
        <v>120</v>
      </c>
      <c r="AH20" s="3" t="s">
        <v>80</v>
      </c>
      <c r="AI20" s="2" t="s">
        <v>133</v>
      </c>
      <c r="AJ20" s="3" t="s">
        <v>134</v>
      </c>
      <c r="AK20" s="3"/>
      <c r="AL20" s="3"/>
      <c r="AM20" s="4"/>
      <c r="AN20" s="6">
        <v>5.024E-2</v>
      </c>
      <c r="AO20" s="6">
        <v>5.2479999999999999E-2</v>
      </c>
      <c r="AP20" s="3" t="s">
        <v>123</v>
      </c>
      <c r="AQ20" s="21">
        <v>5024</v>
      </c>
      <c r="AR20" s="21">
        <v>5248</v>
      </c>
      <c r="AS20" s="24">
        <v>6355962.8799999999</v>
      </c>
      <c r="AT20" s="24">
        <v>6639349.7599999998</v>
      </c>
    </row>
    <row r="21" spans="1:46" hidden="1" x14ac:dyDescent="0.6">
      <c r="A21" s="2" t="s">
        <v>103</v>
      </c>
      <c r="B21" s="2" t="s">
        <v>45</v>
      </c>
      <c r="C21" s="3" t="s">
        <v>104</v>
      </c>
      <c r="D21" s="3"/>
      <c r="E21" s="3" t="s">
        <v>136</v>
      </c>
      <c r="F21" s="3" t="s">
        <v>106</v>
      </c>
      <c r="G21" s="2" t="s">
        <v>107</v>
      </c>
      <c r="H21" s="3" t="s">
        <v>108</v>
      </c>
      <c r="I21" s="3" t="s">
        <v>50</v>
      </c>
      <c r="J21" s="3" t="s">
        <v>109</v>
      </c>
      <c r="K21" s="2" t="s">
        <v>110</v>
      </c>
      <c r="L21" s="2" t="s">
        <v>110</v>
      </c>
      <c r="M21" s="2" t="s">
        <v>144</v>
      </c>
      <c r="N21" s="3" t="s">
        <v>145</v>
      </c>
      <c r="O21" s="3" t="s">
        <v>146</v>
      </c>
      <c r="P21" s="3" t="s">
        <v>147</v>
      </c>
      <c r="Q21" s="4">
        <v>200000</v>
      </c>
      <c r="R21" s="11" t="s">
        <v>56</v>
      </c>
      <c r="S21" s="5">
        <v>1269.8800000000001</v>
      </c>
      <c r="T21" s="6">
        <v>2.8000000000000001E-2</v>
      </c>
      <c r="U21" s="5">
        <v>5600</v>
      </c>
      <c r="V21" s="4">
        <v>7111328</v>
      </c>
      <c r="W21" s="4"/>
      <c r="X21" s="3" t="s">
        <v>115</v>
      </c>
      <c r="Y21" s="3" t="s">
        <v>116</v>
      </c>
      <c r="Z21" s="3" t="s">
        <v>74</v>
      </c>
      <c r="AA21" s="3" t="s">
        <v>148</v>
      </c>
      <c r="AB21" s="3" t="s">
        <v>149</v>
      </c>
      <c r="AC21" s="3" t="s">
        <v>58</v>
      </c>
      <c r="AD21" s="3"/>
      <c r="AE21" s="3"/>
      <c r="AF21" s="3" t="s">
        <v>119</v>
      </c>
      <c r="AG21" s="3" t="s">
        <v>120</v>
      </c>
      <c r="AH21" s="3" t="s">
        <v>80</v>
      </c>
      <c r="AI21" s="2" t="s">
        <v>137</v>
      </c>
      <c r="AJ21" s="3" t="s">
        <v>138</v>
      </c>
      <c r="AK21" s="3"/>
      <c r="AL21" s="3"/>
      <c r="AM21" s="4"/>
      <c r="AN21" s="6">
        <v>2.4E-2</v>
      </c>
      <c r="AO21" s="6">
        <v>2.8000000000000001E-2</v>
      </c>
      <c r="AP21" s="3" t="s">
        <v>135</v>
      </c>
      <c r="AQ21" s="21">
        <v>4800</v>
      </c>
      <c r="AR21" s="21">
        <v>5600</v>
      </c>
      <c r="AS21" s="24">
        <v>6072575.9999999991</v>
      </c>
      <c r="AT21" s="24">
        <v>7084671.9999999991</v>
      </c>
    </row>
    <row r="22" spans="1:46" hidden="1" x14ac:dyDescent="0.6">
      <c r="A22" s="2" t="s">
        <v>103</v>
      </c>
      <c r="B22" s="2" t="s">
        <v>45</v>
      </c>
      <c r="C22" s="3" t="s">
        <v>104</v>
      </c>
      <c r="D22" s="3"/>
      <c r="E22" s="3" t="s">
        <v>136</v>
      </c>
      <c r="F22" s="3" t="s">
        <v>106</v>
      </c>
      <c r="G22" s="2" t="s">
        <v>107</v>
      </c>
      <c r="H22" s="3" t="s">
        <v>108</v>
      </c>
      <c r="I22" s="3" t="s">
        <v>50</v>
      </c>
      <c r="J22" s="3" t="s">
        <v>109</v>
      </c>
      <c r="K22" s="2" t="s">
        <v>110</v>
      </c>
      <c r="L22" s="2" t="s">
        <v>110</v>
      </c>
      <c r="M22" s="2" t="s">
        <v>150</v>
      </c>
      <c r="N22" s="3" t="s">
        <v>151</v>
      </c>
      <c r="O22" s="3" t="s">
        <v>152</v>
      </c>
      <c r="P22" s="3" t="s">
        <v>153</v>
      </c>
      <c r="Q22" s="4">
        <v>526000</v>
      </c>
      <c r="R22" s="11" t="s">
        <v>56</v>
      </c>
      <c r="S22" s="5">
        <v>1269.8800000000001</v>
      </c>
      <c r="T22" s="6">
        <v>2.7E-2</v>
      </c>
      <c r="U22" s="5">
        <v>14202</v>
      </c>
      <c r="V22" s="4">
        <v>18034836</v>
      </c>
      <c r="W22" s="4"/>
      <c r="X22" s="3" t="s">
        <v>115</v>
      </c>
      <c r="Y22" s="3" t="s">
        <v>116</v>
      </c>
      <c r="Z22" s="3" t="s">
        <v>74</v>
      </c>
      <c r="AA22" s="3" t="s">
        <v>148</v>
      </c>
      <c r="AB22" s="3" t="s">
        <v>154</v>
      </c>
      <c r="AC22" s="3" t="s">
        <v>58</v>
      </c>
      <c r="AD22" s="3"/>
      <c r="AE22" s="3"/>
      <c r="AF22" s="3" t="s">
        <v>119</v>
      </c>
      <c r="AG22" s="3" t="s">
        <v>120</v>
      </c>
      <c r="AH22" s="3" t="s">
        <v>80</v>
      </c>
      <c r="AI22" s="2" t="s">
        <v>137</v>
      </c>
      <c r="AJ22" s="3" t="s">
        <v>138</v>
      </c>
      <c r="AK22" s="3"/>
      <c r="AL22" s="3"/>
      <c r="AM22" s="4"/>
      <c r="AN22" s="6">
        <v>2.4E-2</v>
      </c>
      <c r="AO22" s="6">
        <v>2.7E-2</v>
      </c>
      <c r="AP22" s="3" t="s">
        <v>135</v>
      </c>
      <c r="AQ22" s="21">
        <v>12624</v>
      </c>
      <c r="AR22" s="21">
        <v>14202</v>
      </c>
      <c r="AS22" s="24">
        <v>15970874.879999999</v>
      </c>
      <c r="AT22" s="24">
        <v>17967234.239999998</v>
      </c>
    </row>
    <row r="23" spans="1:46" hidden="1" x14ac:dyDescent="0.6">
      <c r="A23" s="2" t="s">
        <v>103</v>
      </c>
      <c r="B23" s="2" t="s">
        <v>45</v>
      </c>
      <c r="C23" s="3" t="s">
        <v>104</v>
      </c>
      <c r="D23" s="3"/>
      <c r="E23" s="3" t="s">
        <v>105</v>
      </c>
      <c r="F23" s="3" t="s">
        <v>106</v>
      </c>
      <c r="G23" s="2" t="s">
        <v>107</v>
      </c>
      <c r="H23" s="3" t="s">
        <v>108</v>
      </c>
      <c r="I23" s="3" t="s">
        <v>50</v>
      </c>
      <c r="J23" s="3" t="s">
        <v>109</v>
      </c>
      <c r="K23" s="2" t="s">
        <v>110</v>
      </c>
      <c r="L23" s="2" t="s">
        <v>110</v>
      </c>
      <c r="M23" s="2" t="s">
        <v>150</v>
      </c>
      <c r="N23" s="3" t="s">
        <v>151</v>
      </c>
      <c r="O23" s="3" t="s">
        <v>152</v>
      </c>
      <c r="P23" s="3" t="s">
        <v>153</v>
      </c>
      <c r="Q23" s="4">
        <v>74000</v>
      </c>
      <c r="R23" s="11" t="s">
        <v>56</v>
      </c>
      <c r="S23" s="5">
        <v>1269.8800000000001</v>
      </c>
      <c r="T23" s="6">
        <v>2.7E-2</v>
      </c>
      <c r="U23" s="5">
        <v>1998</v>
      </c>
      <c r="V23" s="4">
        <v>2462215</v>
      </c>
      <c r="W23" s="4"/>
      <c r="X23" s="3" t="s">
        <v>115</v>
      </c>
      <c r="Y23" s="3" t="s">
        <v>116</v>
      </c>
      <c r="Z23" s="3" t="s">
        <v>74</v>
      </c>
      <c r="AA23" s="3" t="s">
        <v>148</v>
      </c>
      <c r="AB23" s="3" t="s">
        <v>154</v>
      </c>
      <c r="AC23" s="3" t="s">
        <v>58</v>
      </c>
      <c r="AD23" s="3"/>
      <c r="AE23" s="3"/>
      <c r="AF23" s="3" t="s">
        <v>119</v>
      </c>
      <c r="AG23" s="3" t="s">
        <v>120</v>
      </c>
      <c r="AH23" s="3" t="s">
        <v>80</v>
      </c>
      <c r="AI23" s="2" t="s">
        <v>121</v>
      </c>
      <c r="AJ23" s="3" t="s">
        <v>122</v>
      </c>
      <c r="AK23" s="3"/>
      <c r="AL23" s="3"/>
      <c r="AM23" s="4"/>
      <c r="AN23" s="6">
        <v>2.4E-2</v>
      </c>
      <c r="AO23" s="6">
        <v>2.7E-2</v>
      </c>
      <c r="AP23" s="3" t="s">
        <v>135</v>
      </c>
      <c r="AQ23" s="21">
        <v>1776</v>
      </c>
      <c r="AR23" s="21">
        <v>1998</v>
      </c>
      <c r="AS23" s="24">
        <v>2246853.1199999996</v>
      </c>
      <c r="AT23" s="24">
        <v>2527709.7599999998</v>
      </c>
    </row>
    <row r="24" spans="1:46" hidden="1" x14ac:dyDescent="0.6">
      <c r="A24" s="2" t="s">
        <v>155</v>
      </c>
      <c r="B24" s="2" t="s">
        <v>45</v>
      </c>
      <c r="C24" s="3" t="s">
        <v>156</v>
      </c>
      <c r="D24" s="3"/>
      <c r="E24" s="3" t="s">
        <v>157</v>
      </c>
      <c r="F24" s="3" t="s">
        <v>158</v>
      </c>
      <c r="G24" s="2" t="s">
        <v>159</v>
      </c>
      <c r="H24" s="3" t="s">
        <v>160</v>
      </c>
      <c r="I24" s="3" t="s">
        <v>50</v>
      </c>
      <c r="J24" s="3" t="s">
        <v>161</v>
      </c>
      <c r="K24" s="2" t="s">
        <v>162</v>
      </c>
      <c r="L24" s="2" t="s">
        <v>163</v>
      </c>
      <c r="M24" s="2" t="s">
        <v>164</v>
      </c>
      <c r="N24" s="3" t="s">
        <v>165</v>
      </c>
      <c r="O24" s="3" t="s">
        <v>166</v>
      </c>
      <c r="P24" s="3" t="s">
        <v>167</v>
      </c>
      <c r="Q24" s="4">
        <v>9000</v>
      </c>
      <c r="R24" s="11" t="s">
        <v>56</v>
      </c>
      <c r="S24" s="5">
        <v>1292.9000000000001</v>
      </c>
      <c r="T24" s="6">
        <v>0.24079999999999999</v>
      </c>
      <c r="U24" s="5">
        <v>2167.1999999999998</v>
      </c>
      <c r="V24" s="4">
        <v>2801973</v>
      </c>
      <c r="W24" s="4"/>
      <c r="X24" s="3" t="s">
        <v>115</v>
      </c>
      <c r="Y24" s="3" t="s">
        <v>168</v>
      </c>
      <c r="Z24" s="3" t="s">
        <v>88</v>
      </c>
      <c r="AA24" s="3" t="s">
        <v>117</v>
      </c>
      <c r="AB24" s="3" t="s">
        <v>169</v>
      </c>
      <c r="AC24" s="3" t="s">
        <v>58</v>
      </c>
      <c r="AD24" s="3" t="s">
        <v>170</v>
      </c>
      <c r="AE24" s="3" t="s">
        <v>170</v>
      </c>
      <c r="AF24" s="3" t="s">
        <v>171</v>
      </c>
      <c r="AG24" s="3" t="s">
        <v>172</v>
      </c>
      <c r="AH24" s="3" t="s">
        <v>80</v>
      </c>
      <c r="AI24" s="2" t="s">
        <v>173</v>
      </c>
      <c r="AJ24" s="3" t="s">
        <v>174</v>
      </c>
      <c r="AK24" s="3"/>
      <c r="AL24" s="3"/>
      <c r="AM24" s="4"/>
      <c r="AN24" s="6">
        <v>0.21560000000000001</v>
      </c>
      <c r="AO24" s="6">
        <v>0.24079999999999999</v>
      </c>
      <c r="AP24" s="3" t="s">
        <v>123</v>
      </c>
      <c r="AQ24" s="21">
        <v>1940.4</v>
      </c>
      <c r="AR24" s="21">
        <v>2167.1999999999998</v>
      </c>
      <c r="AS24" s="24">
        <v>2454838.8479999998</v>
      </c>
      <c r="AT24" s="24">
        <v>2741768.0639999993</v>
      </c>
    </row>
    <row r="25" spans="1:46" hidden="1" x14ac:dyDescent="0.6">
      <c r="A25" s="2" t="s">
        <v>155</v>
      </c>
      <c r="B25" s="2" t="s">
        <v>45</v>
      </c>
      <c r="C25" s="3" t="s">
        <v>156</v>
      </c>
      <c r="D25" s="3"/>
      <c r="E25" s="3" t="s">
        <v>157</v>
      </c>
      <c r="F25" s="3" t="s">
        <v>158</v>
      </c>
      <c r="G25" s="2" t="s">
        <v>159</v>
      </c>
      <c r="H25" s="3" t="s">
        <v>160</v>
      </c>
      <c r="I25" s="3" t="s">
        <v>50</v>
      </c>
      <c r="J25" s="3" t="s">
        <v>161</v>
      </c>
      <c r="K25" s="2" t="s">
        <v>162</v>
      </c>
      <c r="L25" s="2" t="s">
        <v>163</v>
      </c>
      <c r="M25" s="2" t="s">
        <v>164</v>
      </c>
      <c r="N25" s="3" t="s">
        <v>165</v>
      </c>
      <c r="O25" s="3" t="s">
        <v>166</v>
      </c>
      <c r="P25" s="3" t="s">
        <v>167</v>
      </c>
      <c r="Q25" s="4">
        <v>9000</v>
      </c>
      <c r="R25" s="11" t="s">
        <v>56</v>
      </c>
      <c r="S25" s="5">
        <v>1292.9000000000001</v>
      </c>
      <c r="T25" s="6">
        <v>0.24079999999999999</v>
      </c>
      <c r="U25" s="5">
        <v>2167.1999999999998</v>
      </c>
      <c r="V25" s="4">
        <v>2801973</v>
      </c>
      <c r="W25" s="4"/>
      <c r="X25" s="3" t="s">
        <v>115</v>
      </c>
      <c r="Y25" s="3" t="s">
        <v>168</v>
      </c>
      <c r="Z25" s="3" t="s">
        <v>88</v>
      </c>
      <c r="AA25" s="3" t="s">
        <v>117</v>
      </c>
      <c r="AB25" s="3" t="s">
        <v>169</v>
      </c>
      <c r="AC25" s="3" t="s">
        <v>58</v>
      </c>
      <c r="AD25" s="3" t="s">
        <v>170</v>
      </c>
      <c r="AE25" s="3" t="s">
        <v>170</v>
      </c>
      <c r="AF25" s="3" t="s">
        <v>171</v>
      </c>
      <c r="AG25" s="3" t="s">
        <v>172</v>
      </c>
      <c r="AH25" s="3" t="s">
        <v>80</v>
      </c>
      <c r="AI25" s="2" t="s">
        <v>173</v>
      </c>
      <c r="AJ25" s="3" t="s">
        <v>174</v>
      </c>
      <c r="AK25" s="3"/>
      <c r="AL25" s="3"/>
      <c r="AM25" s="4"/>
      <c r="AN25" s="6">
        <v>0.21560000000000001</v>
      </c>
      <c r="AO25" s="6">
        <v>0.24079999999999999</v>
      </c>
      <c r="AP25" s="3" t="s">
        <v>123</v>
      </c>
      <c r="AQ25" s="21">
        <v>1940.4</v>
      </c>
      <c r="AR25" s="21">
        <v>2167.1999999999998</v>
      </c>
      <c r="AS25" s="24">
        <v>2454838.8479999998</v>
      </c>
      <c r="AT25" s="24">
        <v>2741768.0639999993</v>
      </c>
    </row>
    <row r="26" spans="1:46" hidden="1" x14ac:dyDescent="0.6">
      <c r="A26" s="2" t="s">
        <v>155</v>
      </c>
      <c r="B26" s="2" t="s">
        <v>45</v>
      </c>
      <c r="C26" s="3" t="s">
        <v>156</v>
      </c>
      <c r="D26" s="3"/>
      <c r="E26" s="3" t="s">
        <v>157</v>
      </c>
      <c r="F26" s="3" t="s">
        <v>158</v>
      </c>
      <c r="G26" s="2" t="s">
        <v>159</v>
      </c>
      <c r="H26" s="3" t="s">
        <v>160</v>
      </c>
      <c r="I26" s="3" t="s">
        <v>50</v>
      </c>
      <c r="J26" s="3" t="s">
        <v>161</v>
      </c>
      <c r="K26" s="2" t="s">
        <v>162</v>
      </c>
      <c r="L26" s="2" t="s">
        <v>163</v>
      </c>
      <c r="M26" s="2" t="s">
        <v>164</v>
      </c>
      <c r="N26" s="3" t="s">
        <v>165</v>
      </c>
      <c r="O26" s="3" t="s">
        <v>166</v>
      </c>
      <c r="P26" s="3" t="s">
        <v>167</v>
      </c>
      <c r="Q26" s="4">
        <v>9000</v>
      </c>
      <c r="R26" s="11" t="s">
        <v>56</v>
      </c>
      <c r="S26" s="5">
        <v>1292.9000000000001</v>
      </c>
      <c r="T26" s="6">
        <v>0.24079999999999999</v>
      </c>
      <c r="U26" s="5">
        <v>2167.1999999999998</v>
      </c>
      <c r="V26" s="4">
        <v>2801973</v>
      </c>
      <c r="W26" s="4"/>
      <c r="X26" s="3" t="s">
        <v>115</v>
      </c>
      <c r="Y26" s="3" t="s">
        <v>168</v>
      </c>
      <c r="Z26" s="3" t="s">
        <v>88</v>
      </c>
      <c r="AA26" s="3" t="s">
        <v>117</v>
      </c>
      <c r="AB26" s="3" t="s">
        <v>169</v>
      </c>
      <c r="AC26" s="3" t="s">
        <v>58</v>
      </c>
      <c r="AD26" s="3" t="s">
        <v>170</v>
      </c>
      <c r="AE26" s="3" t="s">
        <v>170</v>
      </c>
      <c r="AF26" s="3" t="s">
        <v>171</v>
      </c>
      <c r="AG26" s="3" t="s">
        <v>172</v>
      </c>
      <c r="AH26" s="3" t="s">
        <v>80</v>
      </c>
      <c r="AI26" s="2" t="s">
        <v>173</v>
      </c>
      <c r="AJ26" s="3" t="s">
        <v>174</v>
      </c>
      <c r="AK26" s="3"/>
      <c r="AL26" s="3"/>
      <c r="AM26" s="4"/>
      <c r="AN26" s="6">
        <v>0.21560000000000001</v>
      </c>
      <c r="AO26" s="6">
        <v>0.24079999999999999</v>
      </c>
      <c r="AP26" s="3" t="s">
        <v>123</v>
      </c>
      <c r="AQ26" s="21">
        <v>1940.4</v>
      </c>
      <c r="AR26" s="21">
        <v>2167.1999999999998</v>
      </c>
      <c r="AS26" s="24">
        <v>2454838.8479999998</v>
      </c>
      <c r="AT26" s="24">
        <v>2741768.0639999993</v>
      </c>
    </row>
    <row r="27" spans="1:46" hidden="1" x14ac:dyDescent="0.6">
      <c r="A27" s="2" t="s">
        <v>155</v>
      </c>
      <c r="B27" s="2" t="s">
        <v>45</v>
      </c>
      <c r="C27" s="3" t="s">
        <v>156</v>
      </c>
      <c r="D27" s="3"/>
      <c r="E27" s="3" t="s">
        <v>157</v>
      </c>
      <c r="F27" s="3" t="s">
        <v>158</v>
      </c>
      <c r="G27" s="2" t="s">
        <v>159</v>
      </c>
      <c r="H27" s="3" t="s">
        <v>160</v>
      </c>
      <c r="I27" s="3" t="s">
        <v>50</v>
      </c>
      <c r="J27" s="3" t="s">
        <v>161</v>
      </c>
      <c r="K27" s="2" t="s">
        <v>162</v>
      </c>
      <c r="L27" s="2" t="s">
        <v>163</v>
      </c>
      <c r="M27" s="2" t="s">
        <v>164</v>
      </c>
      <c r="N27" s="3" t="s">
        <v>165</v>
      </c>
      <c r="O27" s="3" t="s">
        <v>166</v>
      </c>
      <c r="P27" s="3" t="s">
        <v>167</v>
      </c>
      <c r="Q27" s="4">
        <v>9000</v>
      </c>
      <c r="R27" s="11" t="s">
        <v>56</v>
      </c>
      <c r="S27" s="5">
        <v>1292.9000000000001</v>
      </c>
      <c r="T27" s="6">
        <v>0.24079999999999999</v>
      </c>
      <c r="U27" s="5">
        <v>2167.1999999999998</v>
      </c>
      <c r="V27" s="4">
        <v>2801973</v>
      </c>
      <c r="W27" s="4"/>
      <c r="X27" s="3" t="s">
        <v>115</v>
      </c>
      <c r="Y27" s="3" t="s">
        <v>168</v>
      </c>
      <c r="Z27" s="3" t="s">
        <v>88</v>
      </c>
      <c r="AA27" s="3" t="s">
        <v>117</v>
      </c>
      <c r="AB27" s="3" t="s">
        <v>169</v>
      </c>
      <c r="AC27" s="3" t="s">
        <v>58</v>
      </c>
      <c r="AD27" s="3" t="s">
        <v>170</v>
      </c>
      <c r="AE27" s="3" t="s">
        <v>170</v>
      </c>
      <c r="AF27" s="3" t="s">
        <v>171</v>
      </c>
      <c r="AG27" s="3" t="s">
        <v>172</v>
      </c>
      <c r="AH27" s="3" t="s">
        <v>80</v>
      </c>
      <c r="AI27" s="2" t="s">
        <v>173</v>
      </c>
      <c r="AJ27" s="3" t="s">
        <v>174</v>
      </c>
      <c r="AK27" s="3"/>
      <c r="AL27" s="3"/>
      <c r="AM27" s="4"/>
      <c r="AN27" s="6">
        <v>0.21560000000000001</v>
      </c>
      <c r="AO27" s="6">
        <v>0.24079999999999999</v>
      </c>
      <c r="AP27" s="3" t="s">
        <v>123</v>
      </c>
      <c r="AQ27" s="21">
        <v>1940.4</v>
      </c>
      <c r="AR27" s="21">
        <v>2167.1999999999998</v>
      </c>
      <c r="AS27" s="24">
        <v>2454838.8479999998</v>
      </c>
      <c r="AT27" s="24">
        <v>2741768.0639999993</v>
      </c>
    </row>
    <row r="28" spans="1:46" hidden="1" x14ac:dyDescent="0.6">
      <c r="A28" s="2" t="s">
        <v>155</v>
      </c>
      <c r="B28" s="2" t="s">
        <v>45</v>
      </c>
      <c r="C28" s="3" t="s">
        <v>156</v>
      </c>
      <c r="D28" s="3"/>
      <c r="E28" s="3" t="s">
        <v>157</v>
      </c>
      <c r="F28" s="3" t="s">
        <v>158</v>
      </c>
      <c r="G28" s="2" t="s">
        <v>159</v>
      </c>
      <c r="H28" s="3" t="s">
        <v>160</v>
      </c>
      <c r="I28" s="3" t="s">
        <v>50</v>
      </c>
      <c r="J28" s="3" t="s">
        <v>161</v>
      </c>
      <c r="K28" s="2" t="s">
        <v>162</v>
      </c>
      <c r="L28" s="2" t="s">
        <v>163</v>
      </c>
      <c r="M28" s="2" t="s">
        <v>175</v>
      </c>
      <c r="N28" s="3" t="s">
        <v>176</v>
      </c>
      <c r="O28" s="3" t="s">
        <v>177</v>
      </c>
      <c r="P28" s="3" t="s">
        <v>178</v>
      </c>
      <c r="Q28" s="4">
        <v>18000</v>
      </c>
      <c r="R28" s="11" t="s">
        <v>56</v>
      </c>
      <c r="S28" s="5">
        <v>1292.9000000000001</v>
      </c>
      <c r="T28" s="6">
        <v>0.20549999999999999</v>
      </c>
      <c r="U28" s="5">
        <v>3699</v>
      </c>
      <c r="V28" s="4">
        <v>4782437</v>
      </c>
      <c r="W28" s="4"/>
      <c r="X28" s="3" t="s">
        <v>115</v>
      </c>
      <c r="Y28" s="3" t="s">
        <v>168</v>
      </c>
      <c r="Z28" s="3" t="s">
        <v>88</v>
      </c>
      <c r="AA28" s="3" t="s">
        <v>117</v>
      </c>
      <c r="AB28" s="3" t="s">
        <v>179</v>
      </c>
      <c r="AC28" s="3" t="s">
        <v>58</v>
      </c>
      <c r="AD28" s="3" t="s">
        <v>170</v>
      </c>
      <c r="AE28" s="3" t="s">
        <v>170</v>
      </c>
      <c r="AF28" s="3" t="s">
        <v>171</v>
      </c>
      <c r="AG28" s="3" t="s">
        <v>172</v>
      </c>
      <c r="AH28" s="3" t="s">
        <v>80</v>
      </c>
      <c r="AI28" s="2" t="s">
        <v>173</v>
      </c>
      <c r="AJ28" s="3" t="s">
        <v>174</v>
      </c>
      <c r="AK28" s="3"/>
      <c r="AL28" s="3"/>
      <c r="AM28" s="4"/>
      <c r="AN28" s="6">
        <v>0.17413000000000001</v>
      </c>
      <c r="AO28" s="6">
        <v>0.20549999999999999</v>
      </c>
      <c r="AP28" s="3" t="s">
        <v>123</v>
      </c>
      <c r="AQ28" s="21">
        <v>3134.34</v>
      </c>
      <c r="AR28" s="21">
        <v>3699</v>
      </c>
      <c r="AS28" s="24">
        <v>3965316.2207999998</v>
      </c>
      <c r="AT28" s="24">
        <v>4679678.88</v>
      </c>
    </row>
    <row r="29" spans="1:46" hidden="1" x14ac:dyDescent="0.6">
      <c r="A29" s="2" t="s">
        <v>155</v>
      </c>
      <c r="B29" s="2" t="s">
        <v>45</v>
      </c>
      <c r="C29" s="3" t="s">
        <v>156</v>
      </c>
      <c r="D29" s="3"/>
      <c r="E29" s="3" t="s">
        <v>157</v>
      </c>
      <c r="F29" s="3" t="s">
        <v>158</v>
      </c>
      <c r="G29" s="2" t="s">
        <v>159</v>
      </c>
      <c r="H29" s="3" t="s">
        <v>160</v>
      </c>
      <c r="I29" s="3" t="s">
        <v>50</v>
      </c>
      <c r="J29" s="3" t="s">
        <v>161</v>
      </c>
      <c r="K29" s="2" t="s">
        <v>162</v>
      </c>
      <c r="L29" s="2" t="s">
        <v>163</v>
      </c>
      <c r="M29" s="2" t="s">
        <v>180</v>
      </c>
      <c r="N29" s="3" t="s">
        <v>181</v>
      </c>
      <c r="O29" s="3" t="s">
        <v>182</v>
      </c>
      <c r="P29" s="3" t="s">
        <v>183</v>
      </c>
      <c r="Q29" s="4">
        <v>42000</v>
      </c>
      <c r="R29" s="11" t="s">
        <v>56</v>
      </c>
      <c r="S29" s="5">
        <v>1292.9000000000001</v>
      </c>
      <c r="T29" s="6">
        <v>0.20169999999999999</v>
      </c>
      <c r="U29" s="5">
        <v>8471.4</v>
      </c>
      <c r="V29" s="4">
        <v>10952673</v>
      </c>
      <c r="W29" s="4"/>
      <c r="X29" s="3" t="s">
        <v>115</v>
      </c>
      <c r="Y29" s="3" t="s">
        <v>168</v>
      </c>
      <c r="Z29" s="3" t="s">
        <v>88</v>
      </c>
      <c r="AA29" s="3" t="s">
        <v>117</v>
      </c>
      <c r="AB29" s="3" t="s">
        <v>184</v>
      </c>
      <c r="AC29" s="3" t="s">
        <v>58</v>
      </c>
      <c r="AD29" s="3" t="s">
        <v>170</v>
      </c>
      <c r="AE29" s="3" t="s">
        <v>170</v>
      </c>
      <c r="AF29" s="3" t="s">
        <v>171</v>
      </c>
      <c r="AG29" s="3" t="s">
        <v>172</v>
      </c>
      <c r="AH29" s="3" t="s">
        <v>80</v>
      </c>
      <c r="AI29" s="2" t="s">
        <v>173</v>
      </c>
      <c r="AJ29" s="3" t="s">
        <v>174</v>
      </c>
      <c r="AK29" s="3"/>
      <c r="AL29" s="3"/>
      <c r="AM29" s="4"/>
      <c r="AN29" s="6">
        <v>0.16632</v>
      </c>
      <c r="AO29" s="6">
        <v>0.20169999999999999</v>
      </c>
      <c r="AP29" s="3" t="s">
        <v>123</v>
      </c>
      <c r="AQ29" s="21">
        <v>6985.44</v>
      </c>
      <c r="AR29" s="21">
        <v>8471.4</v>
      </c>
      <c r="AS29" s="24">
        <v>8837419.8527999986</v>
      </c>
      <c r="AT29" s="24">
        <v>10717337.567999998</v>
      </c>
    </row>
    <row r="30" spans="1:46" hidden="1" x14ac:dyDescent="0.6">
      <c r="A30" s="2" t="s">
        <v>155</v>
      </c>
      <c r="B30" s="2" t="s">
        <v>45</v>
      </c>
      <c r="C30" s="3" t="s">
        <v>156</v>
      </c>
      <c r="D30" s="3"/>
      <c r="E30" s="3" t="s">
        <v>157</v>
      </c>
      <c r="F30" s="3" t="s">
        <v>158</v>
      </c>
      <c r="G30" s="2" t="s">
        <v>159</v>
      </c>
      <c r="H30" s="3" t="s">
        <v>160</v>
      </c>
      <c r="I30" s="3" t="s">
        <v>50</v>
      </c>
      <c r="J30" s="3" t="s">
        <v>161</v>
      </c>
      <c r="K30" s="2" t="s">
        <v>162</v>
      </c>
      <c r="L30" s="2" t="s">
        <v>163</v>
      </c>
      <c r="M30" s="2" t="s">
        <v>180</v>
      </c>
      <c r="N30" s="3" t="s">
        <v>181</v>
      </c>
      <c r="O30" s="3" t="s">
        <v>182</v>
      </c>
      <c r="P30" s="3" t="s">
        <v>183</v>
      </c>
      <c r="Q30" s="4">
        <v>32275</v>
      </c>
      <c r="R30" s="11" t="s">
        <v>56</v>
      </c>
      <c r="S30" s="5">
        <v>1292.9000000000001</v>
      </c>
      <c r="T30" s="6">
        <v>0.20030000000000001</v>
      </c>
      <c r="U30" s="5">
        <v>6464.68</v>
      </c>
      <c r="V30" s="4">
        <v>8358185</v>
      </c>
      <c r="W30" s="4"/>
      <c r="X30" s="3" t="s">
        <v>115</v>
      </c>
      <c r="Y30" s="3" t="s">
        <v>168</v>
      </c>
      <c r="Z30" s="3" t="s">
        <v>88</v>
      </c>
      <c r="AA30" s="3" t="s">
        <v>117</v>
      </c>
      <c r="AB30" s="3" t="s">
        <v>184</v>
      </c>
      <c r="AC30" s="3" t="s">
        <v>58</v>
      </c>
      <c r="AD30" s="3" t="s">
        <v>170</v>
      </c>
      <c r="AE30" s="3" t="s">
        <v>170</v>
      </c>
      <c r="AF30" s="3" t="s">
        <v>171</v>
      </c>
      <c r="AG30" s="3" t="s">
        <v>172</v>
      </c>
      <c r="AH30" s="3" t="s">
        <v>80</v>
      </c>
      <c r="AI30" s="2" t="s">
        <v>173</v>
      </c>
      <c r="AJ30" s="3" t="s">
        <v>174</v>
      </c>
      <c r="AK30" s="3"/>
      <c r="AL30" s="3"/>
      <c r="AM30" s="4"/>
      <c r="AN30" s="6">
        <v>0.16632</v>
      </c>
      <c r="AO30" s="6">
        <v>0.20030000000000001</v>
      </c>
      <c r="AP30" s="3" t="s">
        <v>123</v>
      </c>
      <c r="AQ30" s="21">
        <v>5367.9780000000001</v>
      </c>
      <c r="AR30" s="21">
        <v>6464.6824999999999</v>
      </c>
      <c r="AS30" s="24">
        <v>6791136.3273599995</v>
      </c>
      <c r="AT30" s="24">
        <v>8178599.1243999992</v>
      </c>
    </row>
    <row r="31" spans="1:46" hidden="1" x14ac:dyDescent="0.6">
      <c r="A31" s="2" t="s">
        <v>155</v>
      </c>
      <c r="B31" s="2" t="s">
        <v>45</v>
      </c>
      <c r="C31" s="3" t="s">
        <v>156</v>
      </c>
      <c r="D31" s="3"/>
      <c r="E31" s="3" t="s">
        <v>157</v>
      </c>
      <c r="F31" s="3" t="s">
        <v>158</v>
      </c>
      <c r="G31" s="2" t="s">
        <v>159</v>
      </c>
      <c r="H31" s="3" t="s">
        <v>160</v>
      </c>
      <c r="I31" s="3" t="s">
        <v>50</v>
      </c>
      <c r="J31" s="3" t="s">
        <v>161</v>
      </c>
      <c r="K31" s="2" t="s">
        <v>162</v>
      </c>
      <c r="L31" s="2" t="s">
        <v>163</v>
      </c>
      <c r="M31" s="2" t="s">
        <v>180</v>
      </c>
      <c r="N31" s="3" t="s">
        <v>181</v>
      </c>
      <c r="O31" s="3" t="s">
        <v>182</v>
      </c>
      <c r="P31" s="3" t="s">
        <v>183</v>
      </c>
      <c r="Q31" s="4">
        <v>42000</v>
      </c>
      <c r="R31" s="11" t="s">
        <v>56</v>
      </c>
      <c r="S31" s="5">
        <v>1292.9000000000001</v>
      </c>
      <c r="T31" s="6">
        <v>0.20030000000000001</v>
      </c>
      <c r="U31" s="5">
        <v>8412.6</v>
      </c>
      <c r="V31" s="4">
        <v>10876651</v>
      </c>
      <c r="W31" s="4"/>
      <c r="X31" s="3" t="s">
        <v>115</v>
      </c>
      <c r="Y31" s="3" t="s">
        <v>168</v>
      </c>
      <c r="Z31" s="3" t="s">
        <v>88</v>
      </c>
      <c r="AA31" s="3" t="s">
        <v>117</v>
      </c>
      <c r="AB31" s="3" t="s">
        <v>184</v>
      </c>
      <c r="AC31" s="3" t="s">
        <v>58</v>
      </c>
      <c r="AD31" s="3" t="s">
        <v>170</v>
      </c>
      <c r="AE31" s="3" t="s">
        <v>170</v>
      </c>
      <c r="AF31" s="3" t="s">
        <v>171</v>
      </c>
      <c r="AG31" s="3" t="s">
        <v>172</v>
      </c>
      <c r="AH31" s="3" t="s">
        <v>80</v>
      </c>
      <c r="AI31" s="2" t="s">
        <v>173</v>
      </c>
      <c r="AJ31" s="3" t="s">
        <v>174</v>
      </c>
      <c r="AK31" s="3"/>
      <c r="AL31" s="3"/>
      <c r="AM31" s="4"/>
      <c r="AN31" s="6">
        <v>0.16632</v>
      </c>
      <c r="AO31" s="6">
        <v>0.20030000000000001</v>
      </c>
      <c r="AP31" s="3" t="s">
        <v>123</v>
      </c>
      <c r="AQ31" s="21">
        <v>6985.44</v>
      </c>
      <c r="AR31" s="21">
        <v>8412.6</v>
      </c>
      <c r="AS31" s="24">
        <v>8837419.8527999986</v>
      </c>
      <c r="AT31" s="24">
        <v>10642948.512</v>
      </c>
    </row>
    <row r="32" spans="1:46" hidden="1" x14ac:dyDescent="0.6">
      <c r="A32" s="2" t="s">
        <v>155</v>
      </c>
      <c r="B32" s="2" t="s">
        <v>45</v>
      </c>
      <c r="C32" s="3" t="s">
        <v>156</v>
      </c>
      <c r="D32" s="3"/>
      <c r="E32" s="3" t="s">
        <v>157</v>
      </c>
      <c r="F32" s="3" t="s">
        <v>158</v>
      </c>
      <c r="G32" s="2" t="s">
        <v>159</v>
      </c>
      <c r="H32" s="3" t="s">
        <v>160</v>
      </c>
      <c r="I32" s="3" t="s">
        <v>50</v>
      </c>
      <c r="J32" s="3" t="s">
        <v>161</v>
      </c>
      <c r="K32" s="2" t="s">
        <v>162</v>
      </c>
      <c r="L32" s="2" t="s">
        <v>163</v>
      </c>
      <c r="M32" s="2" t="s">
        <v>180</v>
      </c>
      <c r="N32" s="3" t="s">
        <v>181</v>
      </c>
      <c r="O32" s="3" t="s">
        <v>182</v>
      </c>
      <c r="P32" s="3" t="s">
        <v>183</v>
      </c>
      <c r="Q32" s="4">
        <v>9725</v>
      </c>
      <c r="R32" s="11" t="s">
        <v>56</v>
      </c>
      <c r="S32" s="5">
        <v>1292.9000000000001</v>
      </c>
      <c r="T32" s="6">
        <v>0.20169999999999999</v>
      </c>
      <c r="U32" s="5">
        <v>1961.53</v>
      </c>
      <c r="V32" s="4">
        <v>2536062</v>
      </c>
      <c r="W32" s="4"/>
      <c r="X32" s="3" t="s">
        <v>115</v>
      </c>
      <c r="Y32" s="3" t="s">
        <v>168</v>
      </c>
      <c r="Z32" s="3" t="s">
        <v>88</v>
      </c>
      <c r="AA32" s="3" t="s">
        <v>117</v>
      </c>
      <c r="AB32" s="3" t="s">
        <v>184</v>
      </c>
      <c r="AC32" s="3" t="s">
        <v>58</v>
      </c>
      <c r="AD32" s="3" t="s">
        <v>170</v>
      </c>
      <c r="AE32" s="3" t="s">
        <v>170</v>
      </c>
      <c r="AF32" s="3" t="s">
        <v>171</v>
      </c>
      <c r="AG32" s="3" t="s">
        <v>172</v>
      </c>
      <c r="AH32" s="3"/>
      <c r="AI32" s="2"/>
      <c r="AJ32" s="3"/>
      <c r="AK32" s="3"/>
      <c r="AL32" s="3"/>
      <c r="AM32" s="4"/>
      <c r="AN32" s="6">
        <v>0.16632</v>
      </c>
      <c r="AO32" s="6">
        <v>0.20169999999999999</v>
      </c>
      <c r="AP32" s="3" t="s">
        <v>123</v>
      </c>
      <c r="AQ32" s="21">
        <v>1617.462</v>
      </c>
      <c r="AR32" s="21">
        <v>1961.5324999999998</v>
      </c>
      <c r="AS32" s="24">
        <v>2046283.5254399998</v>
      </c>
      <c r="AT32" s="24">
        <v>2481573.9963999996</v>
      </c>
    </row>
    <row r="33" spans="1:46" hidden="1" x14ac:dyDescent="0.6">
      <c r="A33" s="2" t="s">
        <v>155</v>
      </c>
      <c r="B33" s="2" t="s">
        <v>45</v>
      </c>
      <c r="C33" s="3" t="s">
        <v>156</v>
      </c>
      <c r="D33" s="3"/>
      <c r="E33" s="3" t="s">
        <v>185</v>
      </c>
      <c r="F33" s="3" t="s">
        <v>158</v>
      </c>
      <c r="G33" s="2" t="s">
        <v>159</v>
      </c>
      <c r="H33" s="3" t="s">
        <v>160</v>
      </c>
      <c r="I33" s="3" t="s">
        <v>50</v>
      </c>
      <c r="J33" s="3" t="s">
        <v>161</v>
      </c>
      <c r="K33" s="2" t="s">
        <v>162</v>
      </c>
      <c r="L33" s="2" t="s">
        <v>163</v>
      </c>
      <c r="M33" s="2" t="s">
        <v>186</v>
      </c>
      <c r="N33" s="3" t="s">
        <v>187</v>
      </c>
      <c r="O33" s="3" t="s">
        <v>188</v>
      </c>
      <c r="P33" s="3" t="s">
        <v>189</v>
      </c>
      <c r="Q33" s="4">
        <v>4560</v>
      </c>
      <c r="R33" s="11" t="s">
        <v>56</v>
      </c>
      <c r="S33" s="5">
        <v>1292.9000000000001</v>
      </c>
      <c r="T33" s="6">
        <v>1.98</v>
      </c>
      <c r="U33" s="5">
        <v>9028.7999999999993</v>
      </c>
      <c r="V33" s="4">
        <v>11673336</v>
      </c>
      <c r="W33" s="4"/>
      <c r="X33" s="3" t="s">
        <v>115</v>
      </c>
      <c r="Y33" s="3" t="s">
        <v>168</v>
      </c>
      <c r="Z33" s="3" t="s">
        <v>190</v>
      </c>
      <c r="AA33" s="3" t="s">
        <v>190</v>
      </c>
      <c r="AB33" s="3" t="s">
        <v>191</v>
      </c>
      <c r="AC33" s="3" t="s">
        <v>58</v>
      </c>
      <c r="AD33" s="3" t="s">
        <v>170</v>
      </c>
      <c r="AE33" s="3" t="s">
        <v>192</v>
      </c>
      <c r="AF33" s="3" t="s">
        <v>171</v>
      </c>
      <c r="AG33" s="3" t="s">
        <v>172</v>
      </c>
      <c r="AH33" s="3" t="s">
        <v>80</v>
      </c>
      <c r="AI33" s="2" t="s">
        <v>193</v>
      </c>
      <c r="AJ33" s="3" t="s">
        <v>194</v>
      </c>
      <c r="AK33" s="3"/>
      <c r="AL33" s="3"/>
      <c r="AM33" s="4"/>
      <c r="AN33" s="6">
        <v>1.79</v>
      </c>
      <c r="AO33" s="6">
        <v>1.98</v>
      </c>
      <c r="AP33" s="3" t="s">
        <v>123</v>
      </c>
      <c r="AQ33" s="21">
        <v>8162.4000000000005</v>
      </c>
      <c r="AR33" s="21">
        <v>9028.7999999999993</v>
      </c>
      <c r="AS33" s="24">
        <v>10326415.488</v>
      </c>
      <c r="AT33" s="24">
        <v>11422515.455999998</v>
      </c>
    </row>
    <row r="34" spans="1:46" hidden="1" x14ac:dyDescent="0.6">
      <c r="A34" s="2" t="s">
        <v>155</v>
      </c>
      <c r="B34" s="2" t="s">
        <v>45</v>
      </c>
      <c r="C34" s="3" t="s">
        <v>156</v>
      </c>
      <c r="D34" s="3"/>
      <c r="E34" s="3" t="s">
        <v>185</v>
      </c>
      <c r="F34" s="3" t="s">
        <v>158</v>
      </c>
      <c r="G34" s="2" t="s">
        <v>159</v>
      </c>
      <c r="H34" s="3" t="s">
        <v>160</v>
      </c>
      <c r="I34" s="3" t="s">
        <v>50</v>
      </c>
      <c r="J34" s="3" t="s">
        <v>161</v>
      </c>
      <c r="K34" s="2" t="s">
        <v>162</v>
      </c>
      <c r="L34" s="2" t="s">
        <v>163</v>
      </c>
      <c r="M34" s="2" t="s">
        <v>186</v>
      </c>
      <c r="N34" s="3" t="s">
        <v>187</v>
      </c>
      <c r="O34" s="3" t="s">
        <v>188</v>
      </c>
      <c r="P34" s="3" t="s">
        <v>189</v>
      </c>
      <c r="Q34" s="4">
        <v>4560</v>
      </c>
      <c r="R34" s="11" t="s">
        <v>56</v>
      </c>
      <c r="S34" s="5">
        <v>1292.9000000000001</v>
      </c>
      <c r="T34" s="6">
        <v>1.98</v>
      </c>
      <c r="U34" s="5">
        <v>9028.7999999999993</v>
      </c>
      <c r="V34" s="4">
        <v>11673336</v>
      </c>
      <c r="W34" s="4"/>
      <c r="X34" s="3" t="s">
        <v>115</v>
      </c>
      <c r="Y34" s="3" t="s">
        <v>168</v>
      </c>
      <c r="Z34" s="3" t="s">
        <v>190</v>
      </c>
      <c r="AA34" s="3" t="s">
        <v>190</v>
      </c>
      <c r="AB34" s="3" t="s">
        <v>191</v>
      </c>
      <c r="AC34" s="3" t="s">
        <v>58</v>
      </c>
      <c r="AD34" s="3" t="s">
        <v>170</v>
      </c>
      <c r="AE34" s="3" t="s">
        <v>192</v>
      </c>
      <c r="AF34" s="3" t="s">
        <v>171</v>
      </c>
      <c r="AG34" s="3" t="s">
        <v>172</v>
      </c>
      <c r="AH34" s="3" t="s">
        <v>80</v>
      </c>
      <c r="AI34" s="2" t="s">
        <v>193</v>
      </c>
      <c r="AJ34" s="3" t="s">
        <v>194</v>
      </c>
      <c r="AK34" s="3"/>
      <c r="AL34" s="3"/>
      <c r="AM34" s="4"/>
      <c r="AN34" s="6">
        <v>1.79</v>
      </c>
      <c r="AO34" s="6">
        <v>1.98</v>
      </c>
      <c r="AP34" s="3" t="s">
        <v>123</v>
      </c>
      <c r="AQ34" s="21">
        <v>8162.4000000000005</v>
      </c>
      <c r="AR34" s="21">
        <v>9028.7999999999993</v>
      </c>
      <c r="AS34" s="24">
        <v>10326415.488</v>
      </c>
      <c r="AT34" s="24">
        <v>11422515.455999998</v>
      </c>
    </row>
    <row r="35" spans="1:46" hidden="1" x14ac:dyDescent="0.6">
      <c r="A35" s="2" t="s">
        <v>155</v>
      </c>
      <c r="B35" s="2" t="s">
        <v>45</v>
      </c>
      <c r="C35" s="3" t="s">
        <v>156</v>
      </c>
      <c r="D35" s="3"/>
      <c r="E35" s="3" t="s">
        <v>195</v>
      </c>
      <c r="F35" s="3" t="s">
        <v>158</v>
      </c>
      <c r="G35" s="2" t="s">
        <v>159</v>
      </c>
      <c r="H35" s="3" t="s">
        <v>160</v>
      </c>
      <c r="I35" s="3" t="s">
        <v>50</v>
      </c>
      <c r="J35" s="3" t="s">
        <v>161</v>
      </c>
      <c r="K35" s="2" t="s">
        <v>162</v>
      </c>
      <c r="L35" s="2" t="s">
        <v>163</v>
      </c>
      <c r="M35" s="2" t="s">
        <v>196</v>
      </c>
      <c r="N35" s="3" t="s">
        <v>197</v>
      </c>
      <c r="O35" s="3" t="s">
        <v>198</v>
      </c>
      <c r="P35" s="3" t="s">
        <v>199</v>
      </c>
      <c r="Q35" s="4">
        <v>9000</v>
      </c>
      <c r="R35" s="11" t="s">
        <v>56</v>
      </c>
      <c r="S35" s="5">
        <v>1292.9000000000001</v>
      </c>
      <c r="T35" s="6">
        <v>0.21529999999999999</v>
      </c>
      <c r="U35" s="5">
        <v>1937.7</v>
      </c>
      <c r="V35" s="4">
        <v>2505252</v>
      </c>
      <c r="W35" s="4"/>
      <c r="X35" s="3" t="s">
        <v>115</v>
      </c>
      <c r="Y35" s="3" t="s">
        <v>168</v>
      </c>
      <c r="Z35" s="3" t="s">
        <v>88</v>
      </c>
      <c r="AA35" s="3" t="s">
        <v>117</v>
      </c>
      <c r="AB35" s="3" t="s">
        <v>200</v>
      </c>
      <c r="AC35" s="3" t="s">
        <v>58</v>
      </c>
      <c r="AD35" s="3" t="s">
        <v>170</v>
      </c>
      <c r="AE35" s="3" t="s">
        <v>201</v>
      </c>
      <c r="AF35" s="3" t="s">
        <v>171</v>
      </c>
      <c r="AG35" s="3" t="s">
        <v>172</v>
      </c>
      <c r="AH35" s="3" t="s">
        <v>80</v>
      </c>
      <c r="AI35" s="2" t="s">
        <v>202</v>
      </c>
      <c r="AJ35" s="3" t="s">
        <v>203</v>
      </c>
      <c r="AK35" s="3"/>
      <c r="AL35" s="3"/>
      <c r="AM35" s="4"/>
      <c r="AN35" s="6">
        <v>0.18010000000000001</v>
      </c>
      <c r="AO35" s="6">
        <v>0.21529999999999999</v>
      </c>
      <c r="AP35" s="3" t="s">
        <v>123</v>
      </c>
      <c r="AQ35" s="21">
        <v>1620.9</v>
      </c>
      <c r="AR35" s="21">
        <v>1937.6999999999998</v>
      </c>
      <c r="AS35" s="24">
        <v>2050633.0079999999</v>
      </c>
      <c r="AT35" s="24">
        <v>2451423.0239999997</v>
      </c>
    </row>
    <row r="36" spans="1:46" hidden="1" x14ac:dyDescent="0.6">
      <c r="A36" s="2" t="s">
        <v>204</v>
      </c>
      <c r="B36" s="2" t="s">
        <v>45</v>
      </c>
      <c r="C36" s="3" t="s">
        <v>205</v>
      </c>
      <c r="D36" s="3"/>
      <c r="E36" s="3" t="s">
        <v>206</v>
      </c>
      <c r="F36" s="3" t="s">
        <v>207</v>
      </c>
      <c r="G36" s="2" t="s">
        <v>208</v>
      </c>
      <c r="H36" s="3" t="s">
        <v>209</v>
      </c>
      <c r="I36" s="3" t="s">
        <v>50</v>
      </c>
      <c r="J36" s="3" t="s">
        <v>161</v>
      </c>
      <c r="K36" s="2" t="s">
        <v>162</v>
      </c>
      <c r="L36" s="2" t="s">
        <v>163</v>
      </c>
      <c r="M36" s="2" t="s">
        <v>210</v>
      </c>
      <c r="N36" s="3" t="s">
        <v>211</v>
      </c>
      <c r="O36" s="3" t="s">
        <v>212</v>
      </c>
      <c r="P36" s="3" t="s">
        <v>213</v>
      </c>
      <c r="Q36" s="4">
        <v>78000</v>
      </c>
      <c r="R36" s="11" t="s">
        <v>56</v>
      </c>
      <c r="S36" s="5">
        <v>1292.9000000000001</v>
      </c>
      <c r="T36" s="6">
        <v>0.55000000000000004</v>
      </c>
      <c r="U36" s="5">
        <v>42900</v>
      </c>
      <c r="V36" s="4">
        <v>55465410</v>
      </c>
      <c r="W36" s="4"/>
      <c r="X36" s="3" t="s">
        <v>115</v>
      </c>
      <c r="Y36" s="3" t="s">
        <v>214</v>
      </c>
      <c r="Z36" s="3" t="s">
        <v>74</v>
      </c>
      <c r="AA36" s="3" t="s">
        <v>215</v>
      </c>
      <c r="AB36" s="3" t="s">
        <v>216</v>
      </c>
      <c r="AC36" s="3" t="s">
        <v>58</v>
      </c>
      <c r="AD36" s="3" t="s">
        <v>217</v>
      </c>
      <c r="AE36" s="3" t="s">
        <v>201</v>
      </c>
      <c r="AF36" s="3" t="s">
        <v>171</v>
      </c>
      <c r="AG36" s="3" t="s">
        <v>218</v>
      </c>
      <c r="AH36" s="3" t="s">
        <v>80</v>
      </c>
      <c r="AI36" s="2" t="s">
        <v>219</v>
      </c>
      <c r="AJ36" s="3" t="s">
        <v>220</v>
      </c>
      <c r="AK36" s="3"/>
      <c r="AL36" s="3"/>
      <c r="AM36" s="4"/>
      <c r="AN36" s="6">
        <v>0.4</v>
      </c>
      <c r="AO36" s="6">
        <v>0.55000000000000004</v>
      </c>
      <c r="AP36" s="3" t="s">
        <v>123</v>
      </c>
      <c r="AQ36" s="21">
        <v>31200</v>
      </c>
      <c r="AR36" s="21">
        <v>42900</v>
      </c>
      <c r="AS36" s="24">
        <v>39471744</v>
      </c>
      <c r="AT36" s="24">
        <v>54273647.999999993</v>
      </c>
    </row>
    <row r="37" spans="1:46" hidden="1" x14ac:dyDescent="0.6">
      <c r="A37" s="2" t="s">
        <v>221</v>
      </c>
      <c r="B37" s="2" t="s">
        <v>45</v>
      </c>
      <c r="C37" s="3"/>
      <c r="D37" s="3"/>
      <c r="E37" s="3" t="s">
        <v>222</v>
      </c>
      <c r="F37" s="3" t="s">
        <v>223</v>
      </c>
      <c r="G37" s="2" t="s">
        <v>224</v>
      </c>
      <c r="H37" s="3" t="s">
        <v>225</v>
      </c>
      <c r="I37" s="3" t="s">
        <v>50</v>
      </c>
      <c r="J37" s="3" t="s">
        <v>161</v>
      </c>
      <c r="K37" s="2" t="s">
        <v>110</v>
      </c>
      <c r="L37" s="2" t="s">
        <v>110</v>
      </c>
      <c r="M37" s="2" t="s">
        <v>226</v>
      </c>
      <c r="N37" s="3" t="s">
        <v>227</v>
      </c>
      <c r="O37" s="3" t="s">
        <v>228</v>
      </c>
      <c r="P37" s="3" t="s">
        <v>229</v>
      </c>
      <c r="Q37" s="4">
        <v>1500</v>
      </c>
      <c r="R37" s="11" t="s">
        <v>56</v>
      </c>
      <c r="S37" s="5">
        <v>1291.7</v>
      </c>
      <c r="T37" s="6">
        <v>0.12659999999999999</v>
      </c>
      <c r="U37" s="5">
        <v>189.9</v>
      </c>
      <c r="V37" s="4">
        <v>245294</v>
      </c>
      <c r="W37" s="4"/>
      <c r="X37" s="3" t="s">
        <v>115</v>
      </c>
      <c r="Y37" s="3" t="s">
        <v>225</v>
      </c>
      <c r="Z37" s="3" t="s">
        <v>74</v>
      </c>
      <c r="AA37" s="3" t="s">
        <v>75</v>
      </c>
      <c r="AB37" s="3" t="s">
        <v>230</v>
      </c>
      <c r="AC37" s="3" t="s">
        <v>58</v>
      </c>
      <c r="AD37" s="3" t="s">
        <v>231</v>
      </c>
      <c r="AE37" s="3"/>
      <c r="AF37" s="3" t="s">
        <v>119</v>
      </c>
      <c r="AG37" s="3" t="s">
        <v>232</v>
      </c>
      <c r="AH37" s="3" t="s">
        <v>80</v>
      </c>
      <c r="AI37" s="2" t="s">
        <v>233</v>
      </c>
      <c r="AJ37" s="3" t="s">
        <v>234</v>
      </c>
      <c r="AK37" s="3"/>
      <c r="AL37" s="3"/>
      <c r="AM37" s="4"/>
      <c r="AN37" s="6">
        <v>9.0999999999999998E-2</v>
      </c>
      <c r="AO37" s="6">
        <v>0.12659999999999999</v>
      </c>
      <c r="AP37" s="3" t="s">
        <v>83</v>
      </c>
      <c r="AQ37" s="21">
        <v>136.5</v>
      </c>
      <c r="AR37" s="21">
        <v>189.89999999999998</v>
      </c>
      <c r="AS37" s="24">
        <v>172688.87999999998</v>
      </c>
      <c r="AT37" s="24">
        <v>240246.28799999994</v>
      </c>
    </row>
    <row r="38" spans="1:46" hidden="1" x14ac:dyDescent="0.6">
      <c r="A38" s="2" t="s">
        <v>221</v>
      </c>
      <c r="B38" s="2" t="s">
        <v>45</v>
      </c>
      <c r="C38" s="3"/>
      <c r="D38" s="3"/>
      <c r="E38" s="3" t="s">
        <v>235</v>
      </c>
      <c r="F38" s="3" t="s">
        <v>223</v>
      </c>
      <c r="G38" s="2" t="s">
        <v>224</v>
      </c>
      <c r="H38" s="3" t="s">
        <v>225</v>
      </c>
      <c r="I38" s="3" t="s">
        <v>50</v>
      </c>
      <c r="J38" s="3" t="s">
        <v>161</v>
      </c>
      <c r="K38" s="2" t="s">
        <v>110</v>
      </c>
      <c r="L38" s="2" t="s">
        <v>110</v>
      </c>
      <c r="M38" s="2" t="s">
        <v>226</v>
      </c>
      <c r="N38" s="3" t="s">
        <v>227</v>
      </c>
      <c r="O38" s="3" t="s">
        <v>228</v>
      </c>
      <c r="P38" s="3" t="s">
        <v>229</v>
      </c>
      <c r="Q38" s="4">
        <v>2000</v>
      </c>
      <c r="R38" s="11" t="s">
        <v>56</v>
      </c>
      <c r="S38" s="5">
        <v>1291.7</v>
      </c>
      <c r="T38" s="6">
        <v>0.12659999999999999</v>
      </c>
      <c r="U38" s="5">
        <v>253.2</v>
      </c>
      <c r="V38" s="4">
        <v>327058</v>
      </c>
      <c r="W38" s="4"/>
      <c r="X38" s="3" t="s">
        <v>115</v>
      </c>
      <c r="Y38" s="3" t="s">
        <v>225</v>
      </c>
      <c r="Z38" s="3" t="s">
        <v>74</v>
      </c>
      <c r="AA38" s="3" t="s">
        <v>75</v>
      </c>
      <c r="AB38" s="3" t="s">
        <v>230</v>
      </c>
      <c r="AC38" s="3" t="s">
        <v>58</v>
      </c>
      <c r="AD38" s="3" t="s">
        <v>231</v>
      </c>
      <c r="AE38" s="3"/>
      <c r="AF38" s="3" t="s">
        <v>119</v>
      </c>
      <c r="AG38" s="3" t="s">
        <v>232</v>
      </c>
      <c r="AH38" s="3" t="s">
        <v>80</v>
      </c>
      <c r="AI38" s="2" t="s">
        <v>236</v>
      </c>
      <c r="AJ38" s="3" t="s">
        <v>237</v>
      </c>
      <c r="AK38" s="3"/>
      <c r="AL38" s="3"/>
      <c r="AM38" s="4"/>
      <c r="AN38" s="6">
        <v>9.0999999999999998E-2</v>
      </c>
      <c r="AO38" s="6">
        <v>0.12659999999999999</v>
      </c>
      <c r="AP38" s="3" t="s">
        <v>83</v>
      </c>
      <c r="AQ38" s="21">
        <v>182</v>
      </c>
      <c r="AR38" s="21">
        <v>253.2</v>
      </c>
      <c r="AS38" s="24">
        <v>230251.83999999997</v>
      </c>
      <c r="AT38" s="24">
        <v>320328.38399999996</v>
      </c>
    </row>
    <row r="39" spans="1:46" hidden="1" x14ac:dyDescent="0.6">
      <c r="A39" s="2" t="s">
        <v>238</v>
      </c>
      <c r="B39" s="2" t="s">
        <v>239</v>
      </c>
      <c r="C39" s="3"/>
      <c r="D39" s="3"/>
      <c r="E39" s="3" t="s">
        <v>240</v>
      </c>
      <c r="F39" s="3" t="s">
        <v>241</v>
      </c>
      <c r="G39" s="2" t="s">
        <v>242</v>
      </c>
      <c r="H39" s="3" t="s">
        <v>243</v>
      </c>
      <c r="I39" s="3" t="s">
        <v>50</v>
      </c>
      <c r="J39" s="3" t="s">
        <v>161</v>
      </c>
      <c r="K39" s="2" t="s">
        <v>244</v>
      </c>
      <c r="L39" s="2" t="s">
        <v>244</v>
      </c>
      <c r="M39" s="2" t="s">
        <v>245</v>
      </c>
      <c r="N39" s="3" t="s">
        <v>246</v>
      </c>
      <c r="O39" s="3"/>
      <c r="P39" s="3" t="s">
        <v>243</v>
      </c>
      <c r="Q39" s="4">
        <v>1500</v>
      </c>
      <c r="R39" s="11"/>
      <c r="S39" s="5">
        <v>0</v>
      </c>
      <c r="T39" s="6">
        <v>43</v>
      </c>
      <c r="U39" s="5">
        <v>0</v>
      </c>
      <c r="V39" s="14">
        <v>64500</v>
      </c>
      <c r="W39" s="4">
        <v>6450</v>
      </c>
      <c r="X39" s="3" t="s">
        <v>115</v>
      </c>
      <c r="Y39" s="3" t="s">
        <v>243</v>
      </c>
      <c r="Z39" s="3" t="s">
        <v>74</v>
      </c>
      <c r="AA39" s="3" t="s">
        <v>95</v>
      </c>
      <c r="AB39" s="3" t="s">
        <v>247</v>
      </c>
      <c r="AC39" s="3" t="s">
        <v>248</v>
      </c>
      <c r="AD39" s="3" t="s">
        <v>249</v>
      </c>
      <c r="AE39" s="3" t="s">
        <v>250</v>
      </c>
      <c r="AF39" s="3" t="s">
        <v>251</v>
      </c>
      <c r="AG39" s="3" t="s">
        <v>252</v>
      </c>
      <c r="AH39" s="3" t="s">
        <v>80</v>
      </c>
      <c r="AI39" s="2" t="s">
        <v>253</v>
      </c>
      <c r="AJ39" s="3" t="s">
        <v>254</v>
      </c>
      <c r="AK39" s="3"/>
      <c r="AL39" s="3"/>
      <c r="AM39" s="4"/>
      <c r="AN39" s="6">
        <v>2.3E-2</v>
      </c>
      <c r="AO39" s="17">
        <v>3.3988870620968767E-2</v>
      </c>
      <c r="AP39" s="3" t="s">
        <v>83</v>
      </c>
      <c r="AQ39" s="21">
        <v>34.5</v>
      </c>
      <c r="AR39" s="21">
        <v>50.983305931453152</v>
      </c>
      <c r="AS39" s="24">
        <v>43646.64</v>
      </c>
      <c r="AT39" s="24">
        <v>64500.000000000007</v>
      </c>
    </row>
    <row r="40" spans="1:46" hidden="1" x14ac:dyDescent="0.6">
      <c r="A40" s="2" t="s">
        <v>238</v>
      </c>
      <c r="B40" s="2" t="s">
        <v>239</v>
      </c>
      <c r="C40" s="3"/>
      <c r="D40" s="3"/>
      <c r="E40" s="3" t="s">
        <v>255</v>
      </c>
      <c r="F40" s="3" t="s">
        <v>241</v>
      </c>
      <c r="G40" s="2" t="s">
        <v>242</v>
      </c>
      <c r="H40" s="3" t="s">
        <v>243</v>
      </c>
      <c r="I40" s="3" t="s">
        <v>50</v>
      </c>
      <c r="J40" s="3" t="s">
        <v>161</v>
      </c>
      <c r="K40" s="2" t="s">
        <v>244</v>
      </c>
      <c r="L40" s="2" t="s">
        <v>244</v>
      </c>
      <c r="M40" s="2" t="s">
        <v>256</v>
      </c>
      <c r="N40" s="3" t="s">
        <v>257</v>
      </c>
      <c r="O40" s="3" t="s">
        <v>258</v>
      </c>
      <c r="P40" s="3" t="s">
        <v>258</v>
      </c>
      <c r="Q40" s="4">
        <v>3000</v>
      </c>
      <c r="R40" s="11"/>
      <c r="S40" s="5">
        <v>0</v>
      </c>
      <c r="T40" s="6">
        <v>79</v>
      </c>
      <c r="U40" s="5">
        <v>0</v>
      </c>
      <c r="V40" s="14">
        <v>237000</v>
      </c>
      <c r="W40" s="4">
        <v>23700</v>
      </c>
      <c r="X40" s="3" t="s">
        <v>115</v>
      </c>
      <c r="Y40" s="3" t="s">
        <v>243</v>
      </c>
      <c r="Z40" s="3" t="s">
        <v>88</v>
      </c>
      <c r="AA40" s="3" t="s">
        <v>89</v>
      </c>
      <c r="AB40" s="3" t="s">
        <v>259</v>
      </c>
      <c r="AC40" s="3" t="s">
        <v>248</v>
      </c>
      <c r="AD40" s="3" t="s">
        <v>249</v>
      </c>
      <c r="AE40" s="3" t="s">
        <v>260</v>
      </c>
      <c r="AF40" s="3" t="s">
        <v>251</v>
      </c>
      <c r="AG40" s="3" t="s">
        <v>252</v>
      </c>
      <c r="AH40" s="3" t="s">
        <v>80</v>
      </c>
      <c r="AI40" s="2" t="s">
        <v>261</v>
      </c>
      <c r="AJ40" s="3" t="s">
        <v>262</v>
      </c>
      <c r="AK40" s="3"/>
      <c r="AL40" s="3"/>
      <c r="AM40" s="4"/>
      <c r="AN40" s="6">
        <v>5.8000000000000003E-2</v>
      </c>
      <c r="AO40" s="17">
        <v>6.2444669280384474E-2</v>
      </c>
      <c r="AP40" s="3" t="s">
        <v>123</v>
      </c>
      <c r="AQ40" s="21">
        <v>174</v>
      </c>
      <c r="AR40" s="21">
        <v>187.33400784115341</v>
      </c>
      <c r="AS40" s="24">
        <v>220130.87999999998</v>
      </c>
      <c r="AT40" s="24">
        <v>236999.99999999997</v>
      </c>
    </row>
    <row r="41" spans="1:46" hidden="1" x14ac:dyDescent="0.6">
      <c r="A41" s="2" t="s">
        <v>238</v>
      </c>
      <c r="B41" s="2" t="s">
        <v>239</v>
      </c>
      <c r="C41" s="3"/>
      <c r="D41" s="3"/>
      <c r="E41" s="3" t="s">
        <v>255</v>
      </c>
      <c r="F41" s="3" t="s">
        <v>241</v>
      </c>
      <c r="G41" s="2" t="s">
        <v>242</v>
      </c>
      <c r="H41" s="3" t="s">
        <v>243</v>
      </c>
      <c r="I41" s="3" t="s">
        <v>50</v>
      </c>
      <c r="J41" s="3" t="s">
        <v>161</v>
      </c>
      <c r="K41" s="2" t="s">
        <v>244</v>
      </c>
      <c r="L41" s="2" t="s">
        <v>244</v>
      </c>
      <c r="M41" s="2" t="s">
        <v>263</v>
      </c>
      <c r="N41" s="3" t="s">
        <v>264</v>
      </c>
      <c r="O41" s="3" t="s">
        <v>265</v>
      </c>
      <c r="P41" s="3" t="s">
        <v>266</v>
      </c>
      <c r="Q41" s="4">
        <v>1000</v>
      </c>
      <c r="R41" s="11"/>
      <c r="S41" s="5">
        <v>0</v>
      </c>
      <c r="T41" s="6">
        <v>44</v>
      </c>
      <c r="U41" s="5">
        <v>0</v>
      </c>
      <c r="V41" s="14">
        <v>44000</v>
      </c>
      <c r="W41" s="4">
        <v>4400</v>
      </c>
      <c r="X41" s="3" t="s">
        <v>115</v>
      </c>
      <c r="Y41" s="3" t="s">
        <v>243</v>
      </c>
      <c r="Z41" s="3" t="s">
        <v>88</v>
      </c>
      <c r="AA41" s="3" t="s">
        <v>89</v>
      </c>
      <c r="AB41" s="3" t="s">
        <v>90</v>
      </c>
      <c r="AC41" s="3" t="s">
        <v>248</v>
      </c>
      <c r="AD41" s="3" t="s">
        <v>249</v>
      </c>
      <c r="AE41" s="3" t="s">
        <v>260</v>
      </c>
      <c r="AF41" s="3" t="s">
        <v>251</v>
      </c>
      <c r="AG41" s="3" t="s">
        <v>252</v>
      </c>
      <c r="AH41" s="3" t="s">
        <v>80</v>
      </c>
      <c r="AI41" s="2" t="s">
        <v>261</v>
      </c>
      <c r="AJ41" s="3" t="s">
        <v>262</v>
      </c>
      <c r="AK41" s="3"/>
      <c r="AL41" s="3"/>
      <c r="AM41" s="4"/>
      <c r="AN41" s="6">
        <v>1.4999999999999999E-2</v>
      </c>
      <c r="AO41" s="17">
        <v>3.4779309472619202E-2</v>
      </c>
      <c r="AP41" s="3" t="s">
        <v>83</v>
      </c>
      <c r="AQ41" s="21">
        <v>15</v>
      </c>
      <c r="AR41" s="21">
        <v>34.779309472619204</v>
      </c>
      <c r="AS41" s="24">
        <v>18976.8</v>
      </c>
      <c r="AT41" s="24">
        <v>44000</v>
      </c>
    </row>
    <row r="42" spans="1:46" hidden="1" x14ac:dyDescent="0.6">
      <c r="A42" s="2" t="s">
        <v>238</v>
      </c>
      <c r="B42" s="2" t="s">
        <v>239</v>
      </c>
      <c r="C42" s="3"/>
      <c r="D42" s="3"/>
      <c r="E42" s="3" t="s">
        <v>267</v>
      </c>
      <c r="F42" s="3" t="s">
        <v>241</v>
      </c>
      <c r="G42" s="2" t="s">
        <v>242</v>
      </c>
      <c r="H42" s="3" t="s">
        <v>243</v>
      </c>
      <c r="I42" s="3" t="s">
        <v>50</v>
      </c>
      <c r="J42" s="3" t="s">
        <v>161</v>
      </c>
      <c r="K42" s="2" t="s">
        <v>244</v>
      </c>
      <c r="L42" s="2" t="s">
        <v>244</v>
      </c>
      <c r="M42" s="2" t="s">
        <v>268</v>
      </c>
      <c r="N42" s="3" t="s">
        <v>269</v>
      </c>
      <c r="O42" s="3" t="s">
        <v>270</v>
      </c>
      <c r="P42" s="3" t="s">
        <v>271</v>
      </c>
      <c r="Q42" s="4">
        <v>3000</v>
      </c>
      <c r="R42" s="11"/>
      <c r="S42" s="5">
        <v>0</v>
      </c>
      <c r="T42" s="6">
        <v>27</v>
      </c>
      <c r="U42" s="5">
        <v>0</v>
      </c>
      <c r="V42" s="14">
        <v>81000</v>
      </c>
      <c r="W42" s="4">
        <v>8100</v>
      </c>
      <c r="X42" s="3" t="s">
        <v>115</v>
      </c>
      <c r="Y42" s="3" t="s">
        <v>243</v>
      </c>
      <c r="Z42" s="3" t="s">
        <v>88</v>
      </c>
      <c r="AA42" s="3" t="s">
        <v>117</v>
      </c>
      <c r="AB42" s="3" t="s">
        <v>272</v>
      </c>
      <c r="AC42" s="3" t="s">
        <v>248</v>
      </c>
      <c r="AD42" s="3" t="s">
        <v>249</v>
      </c>
      <c r="AE42" s="3" t="s">
        <v>273</v>
      </c>
      <c r="AF42" s="3" t="s">
        <v>251</v>
      </c>
      <c r="AG42" s="3" t="s">
        <v>252</v>
      </c>
      <c r="AH42" s="3" t="s">
        <v>80</v>
      </c>
      <c r="AI42" s="2" t="s">
        <v>274</v>
      </c>
      <c r="AJ42" s="3" t="s">
        <v>275</v>
      </c>
      <c r="AK42" s="3"/>
      <c r="AL42" s="3"/>
      <c r="AM42" s="4"/>
      <c r="AN42" s="6">
        <v>1.5299999999999999E-2</v>
      </c>
      <c r="AO42" s="17">
        <v>2.1341848994561784E-2</v>
      </c>
      <c r="AP42" s="3" t="s">
        <v>83</v>
      </c>
      <c r="AQ42" s="21">
        <v>45.9</v>
      </c>
      <c r="AR42" s="21">
        <v>64.025546983685345</v>
      </c>
      <c r="AS42" s="24">
        <v>58069.007999999994</v>
      </c>
      <c r="AT42" s="24">
        <v>81000</v>
      </c>
    </row>
    <row r="43" spans="1:46" hidden="1" x14ac:dyDescent="0.6">
      <c r="A43" s="2" t="s">
        <v>238</v>
      </c>
      <c r="B43" s="2" t="s">
        <v>239</v>
      </c>
      <c r="C43" s="3"/>
      <c r="D43" s="3"/>
      <c r="E43" s="3" t="s">
        <v>240</v>
      </c>
      <c r="F43" s="3" t="s">
        <v>241</v>
      </c>
      <c r="G43" s="2" t="s">
        <v>242</v>
      </c>
      <c r="H43" s="3" t="s">
        <v>243</v>
      </c>
      <c r="I43" s="3" t="s">
        <v>50</v>
      </c>
      <c r="J43" s="3" t="s">
        <v>161</v>
      </c>
      <c r="K43" s="2" t="s">
        <v>244</v>
      </c>
      <c r="L43" s="2" t="s">
        <v>244</v>
      </c>
      <c r="M43" s="2" t="s">
        <v>268</v>
      </c>
      <c r="N43" s="3" t="s">
        <v>269</v>
      </c>
      <c r="O43" s="3" t="s">
        <v>270</v>
      </c>
      <c r="P43" s="3" t="s">
        <v>271</v>
      </c>
      <c r="Q43" s="4">
        <v>3000</v>
      </c>
      <c r="R43" s="11"/>
      <c r="S43" s="5">
        <v>0</v>
      </c>
      <c r="T43" s="6">
        <v>27</v>
      </c>
      <c r="U43" s="5">
        <v>0</v>
      </c>
      <c r="V43" s="14">
        <v>81000</v>
      </c>
      <c r="W43" s="4">
        <v>8100</v>
      </c>
      <c r="X43" s="3" t="s">
        <v>115</v>
      </c>
      <c r="Y43" s="3" t="s">
        <v>243</v>
      </c>
      <c r="Z43" s="3" t="s">
        <v>88</v>
      </c>
      <c r="AA43" s="3" t="s">
        <v>117</v>
      </c>
      <c r="AB43" s="3" t="s">
        <v>272</v>
      </c>
      <c r="AC43" s="3" t="s">
        <v>248</v>
      </c>
      <c r="AD43" s="3" t="s">
        <v>249</v>
      </c>
      <c r="AE43" s="3" t="s">
        <v>250</v>
      </c>
      <c r="AF43" s="3" t="s">
        <v>251</v>
      </c>
      <c r="AG43" s="3" t="s">
        <v>252</v>
      </c>
      <c r="AH43" s="3" t="s">
        <v>80</v>
      </c>
      <c r="AI43" s="2" t="s">
        <v>253</v>
      </c>
      <c r="AJ43" s="3" t="s">
        <v>254</v>
      </c>
      <c r="AK43" s="3"/>
      <c r="AL43" s="3"/>
      <c r="AM43" s="4"/>
      <c r="AN43" s="6">
        <v>1.5299999999999999E-2</v>
      </c>
      <c r="AO43" s="17">
        <v>2.1341848994561784E-2</v>
      </c>
      <c r="AP43" s="3" t="s">
        <v>83</v>
      </c>
      <c r="AQ43" s="21">
        <v>45.9</v>
      </c>
      <c r="AR43" s="21">
        <v>64.025546983685345</v>
      </c>
      <c r="AS43" s="24">
        <v>58069.007999999994</v>
      </c>
      <c r="AT43" s="24">
        <v>81000</v>
      </c>
    </row>
    <row r="44" spans="1:46" hidden="1" x14ac:dyDescent="0.6">
      <c r="A44" s="2" t="s">
        <v>238</v>
      </c>
      <c r="B44" s="2" t="s">
        <v>239</v>
      </c>
      <c r="C44" s="3"/>
      <c r="D44" s="3"/>
      <c r="E44" s="3" t="s">
        <v>240</v>
      </c>
      <c r="F44" s="3" t="s">
        <v>241</v>
      </c>
      <c r="G44" s="2" t="s">
        <v>242</v>
      </c>
      <c r="H44" s="3" t="s">
        <v>243</v>
      </c>
      <c r="I44" s="3" t="s">
        <v>50</v>
      </c>
      <c r="J44" s="3" t="s">
        <v>161</v>
      </c>
      <c r="K44" s="2" t="s">
        <v>244</v>
      </c>
      <c r="L44" s="2" t="s">
        <v>244</v>
      </c>
      <c r="M44" s="2" t="s">
        <v>276</v>
      </c>
      <c r="N44" s="3" t="s">
        <v>277</v>
      </c>
      <c r="O44" s="3" t="s">
        <v>278</v>
      </c>
      <c r="P44" s="3" t="s">
        <v>279</v>
      </c>
      <c r="Q44" s="4">
        <v>3000</v>
      </c>
      <c r="R44" s="11"/>
      <c r="S44" s="5">
        <v>0</v>
      </c>
      <c r="T44" s="6">
        <v>36</v>
      </c>
      <c r="U44" s="5">
        <v>0</v>
      </c>
      <c r="V44" s="14">
        <v>108000</v>
      </c>
      <c r="W44" s="4">
        <v>10800</v>
      </c>
      <c r="X44" s="3" t="s">
        <v>115</v>
      </c>
      <c r="Y44" s="3" t="s">
        <v>243</v>
      </c>
      <c r="Z44" s="3" t="s">
        <v>74</v>
      </c>
      <c r="AA44" s="3" t="s">
        <v>95</v>
      </c>
      <c r="AB44" s="3" t="s">
        <v>96</v>
      </c>
      <c r="AC44" s="3" t="s">
        <v>248</v>
      </c>
      <c r="AD44" s="3" t="s">
        <v>249</v>
      </c>
      <c r="AE44" s="3" t="s">
        <v>250</v>
      </c>
      <c r="AF44" s="3" t="s">
        <v>251</v>
      </c>
      <c r="AG44" s="3" t="s">
        <v>252</v>
      </c>
      <c r="AH44" s="3" t="s">
        <v>80</v>
      </c>
      <c r="AI44" s="2" t="s">
        <v>253</v>
      </c>
      <c r="AJ44" s="3" t="s">
        <v>254</v>
      </c>
      <c r="AK44" s="3"/>
      <c r="AL44" s="3"/>
      <c r="AM44" s="4"/>
      <c r="AN44" s="6">
        <v>2.3E-2</v>
      </c>
      <c r="AO44" s="17">
        <v>2.845579865941571E-2</v>
      </c>
      <c r="AP44" s="3" t="s">
        <v>83</v>
      </c>
      <c r="AQ44" s="21">
        <v>69</v>
      </c>
      <c r="AR44" s="21">
        <v>85.367395978247131</v>
      </c>
      <c r="AS44" s="24">
        <v>87293.28</v>
      </c>
      <c r="AT44" s="24">
        <v>108000</v>
      </c>
    </row>
    <row r="45" spans="1:46" hidden="1" x14ac:dyDescent="0.6">
      <c r="A45" s="2" t="s">
        <v>238</v>
      </c>
      <c r="B45" s="2" t="s">
        <v>239</v>
      </c>
      <c r="C45" s="3"/>
      <c r="D45" s="3"/>
      <c r="E45" s="3" t="s">
        <v>255</v>
      </c>
      <c r="F45" s="3" t="s">
        <v>241</v>
      </c>
      <c r="G45" s="2" t="s">
        <v>242</v>
      </c>
      <c r="H45" s="3" t="s">
        <v>243</v>
      </c>
      <c r="I45" s="3" t="s">
        <v>50</v>
      </c>
      <c r="J45" s="3" t="s">
        <v>161</v>
      </c>
      <c r="K45" s="2" t="s">
        <v>244</v>
      </c>
      <c r="L45" s="2" t="s">
        <v>244</v>
      </c>
      <c r="M45" s="2" t="s">
        <v>276</v>
      </c>
      <c r="N45" s="3" t="s">
        <v>277</v>
      </c>
      <c r="O45" s="3" t="s">
        <v>278</v>
      </c>
      <c r="P45" s="3" t="s">
        <v>279</v>
      </c>
      <c r="Q45" s="4">
        <v>3000</v>
      </c>
      <c r="R45" s="11"/>
      <c r="S45" s="5">
        <v>0</v>
      </c>
      <c r="T45" s="6">
        <v>36</v>
      </c>
      <c r="U45" s="5">
        <v>0</v>
      </c>
      <c r="V45" s="14">
        <v>108000</v>
      </c>
      <c r="W45" s="4">
        <v>10800</v>
      </c>
      <c r="X45" s="3" t="s">
        <v>115</v>
      </c>
      <c r="Y45" s="3" t="s">
        <v>243</v>
      </c>
      <c r="Z45" s="3" t="s">
        <v>74</v>
      </c>
      <c r="AA45" s="3" t="s">
        <v>95</v>
      </c>
      <c r="AB45" s="3" t="s">
        <v>96</v>
      </c>
      <c r="AC45" s="3" t="s">
        <v>248</v>
      </c>
      <c r="AD45" s="3" t="s">
        <v>249</v>
      </c>
      <c r="AE45" s="3" t="s">
        <v>260</v>
      </c>
      <c r="AF45" s="3" t="s">
        <v>251</v>
      </c>
      <c r="AG45" s="3" t="s">
        <v>252</v>
      </c>
      <c r="AH45" s="3" t="s">
        <v>80</v>
      </c>
      <c r="AI45" s="2" t="s">
        <v>261</v>
      </c>
      <c r="AJ45" s="3" t="s">
        <v>262</v>
      </c>
      <c r="AK45" s="3"/>
      <c r="AL45" s="3"/>
      <c r="AM45" s="4"/>
      <c r="AN45" s="6">
        <v>2.3E-2</v>
      </c>
      <c r="AO45" s="17">
        <v>2.845579865941571E-2</v>
      </c>
      <c r="AP45" s="3" t="s">
        <v>83</v>
      </c>
      <c r="AQ45" s="21">
        <v>69</v>
      </c>
      <c r="AR45" s="21">
        <v>85.367395978247131</v>
      </c>
      <c r="AS45" s="24">
        <v>87293.28</v>
      </c>
      <c r="AT45" s="24">
        <v>108000</v>
      </c>
    </row>
    <row r="46" spans="1:46" hidden="1" x14ac:dyDescent="0.6">
      <c r="A46" s="2" t="s">
        <v>238</v>
      </c>
      <c r="B46" s="2" t="s">
        <v>239</v>
      </c>
      <c r="C46" s="3"/>
      <c r="D46" s="3"/>
      <c r="E46" s="3" t="s">
        <v>280</v>
      </c>
      <c r="F46" s="3" t="s">
        <v>241</v>
      </c>
      <c r="G46" s="2" t="s">
        <v>242</v>
      </c>
      <c r="H46" s="3" t="s">
        <v>243</v>
      </c>
      <c r="I46" s="3" t="s">
        <v>50</v>
      </c>
      <c r="J46" s="3" t="s">
        <v>161</v>
      </c>
      <c r="K46" s="2" t="s">
        <v>244</v>
      </c>
      <c r="L46" s="2" t="s">
        <v>244</v>
      </c>
      <c r="M46" s="2" t="s">
        <v>281</v>
      </c>
      <c r="N46" s="3" t="s">
        <v>282</v>
      </c>
      <c r="O46" s="3" t="s">
        <v>283</v>
      </c>
      <c r="P46" s="3" t="s">
        <v>284</v>
      </c>
      <c r="Q46" s="4">
        <v>3000</v>
      </c>
      <c r="R46" s="11"/>
      <c r="S46" s="5">
        <v>0</v>
      </c>
      <c r="T46" s="6">
        <v>36</v>
      </c>
      <c r="U46" s="5">
        <v>0</v>
      </c>
      <c r="V46" s="14">
        <v>108000</v>
      </c>
      <c r="W46" s="4">
        <v>10800</v>
      </c>
      <c r="X46" s="3" t="s">
        <v>115</v>
      </c>
      <c r="Y46" s="3" t="s">
        <v>243</v>
      </c>
      <c r="Z46" s="3" t="s">
        <v>74</v>
      </c>
      <c r="AA46" s="3" t="s">
        <v>95</v>
      </c>
      <c r="AB46" s="3" t="s">
        <v>96</v>
      </c>
      <c r="AC46" s="3" t="s">
        <v>248</v>
      </c>
      <c r="AD46" s="3" t="s">
        <v>249</v>
      </c>
      <c r="AE46" s="3" t="s">
        <v>285</v>
      </c>
      <c r="AF46" s="3" t="s">
        <v>251</v>
      </c>
      <c r="AG46" s="3" t="s">
        <v>252</v>
      </c>
      <c r="AH46" s="3" t="s">
        <v>80</v>
      </c>
      <c r="AI46" s="2" t="s">
        <v>238</v>
      </c>
      <c r="AJ46" s="3" t="s">
        <v>286</v>
      </c>
      <c r="AK46" s="3"/>
      <c r="AL46" s="3"/>
      <c r="AM46" s="4"/>
      <c r="AN46" s="6">
        <v>2.3E-2</v>
      </c>
      <c r="AO46" s="17">
        <v>2.845579865941571E-2</v>
      </c>
      <c r="AP46" s="3" t="s">
        <v>83</v>
      </c>
      <c r="AQ46" s="21">
        <v>69</v>
      </c>
      <c r="AR46" s="21">
        <v>85.367395978247131</v>
      </c>
      <c r="AS46" s="24">
        <v>87293.28</v>
      </c>
      <c r="AT46" s="24">
        <v>108000</v>
      </c>
    </row>
    <row r="47" spans="1:46" hidden="1" x14ac:dyDescent="0.6">
      <c r="A47" s="2" t="s">
        <v>238</v>
      </c>
      <c r="B47" s="2" t="s">
        <v>239</v>
      </c>
      <c r="C47" s="3"/>
      <c r="D47" s="3"/>
      <c r="E47" s="3" t="s">
        <v>280</v>
      </c>
      <c r="F47" s="3" t="s">
        <v>241</v>
      </c>
      <c r="G47" s="2" t="s">
        <v>242</v>
      </c>
      <c r="H47" s="3" t="s">
        <v>243</v>
      </c>
      <c r="I47" s="3" t="s">
        <v>50</v>
      </c>
      <c r="J47" s="3" t="s">
        <v>161</v>
      </c>
      <c r="K47" s="2" t="s">
        <v>244</v>
      </c>
      <c r="L47" s="2" t="s">
        <v>244</v>
      </c>
      <c r="M47" s="2" t="s">
        <v>287</v>
      </c>
      <c r="N47" s="3" t="s">
        <v>288</v>
      </c>
      <c r="O47" s="3" t="s">
        <v>289</v>
      </c>
      <c r="P47" s="3" t="s">
        <v>290</v>
      </c>
      <c r="Q47" s="4">
        <v>3000</v>
      </c>
      <c r="R47" s="11"/>
      <c r="S47" s="5">
        <v>0</v>
      </c>
      <c r="T47" s="6">
        <v>46</v>
      </c>
      <c r="U47" s="5">
        <v>0</v>
      </c>
      <c r="V47" s="14">
        <v>138000</v>
      </c>
      <c r="W47" s="4">
        <v>13800</v>
      </c>
      <c r="X47" s="3" t="s">
        <v>115</v>
      </c>
      <c r="Y47" s="3" t="s">
        <v>243</v>
      </c>
      <c r="Z47" s="3" t="s">
        <v>88</v>
      </c>
      <c r="AA47" s="3" t="s">
        <v>117</v>
      </c>
      <c r="AB47" s="3" t="s">
        <v>90</v>
      </c>
      <c r="AC47" s="3" t="s">
        <v>248</v>
      </c>
      <c r="AD47" s="3" t="s">
        <v>249</v>
      </c>
      <c r="AE47" s="3" t="s">
        <v>285</v>
      </c>
      <c r="AF47" s="3" t="s">
        <v>251</v>
      </c>
      <c r="AG47" s="3" t="s">
        <v>252</v>
      </c>
      <c r="AH47" s="3" t="s">
        <v>80</v>
      </c>
      <c r="AI47" s="2" t="s">
        <v>238</v>
      </c>
      <c r="AJ47" s="3" t="s">
        <v>286</v>
      </c>
      <c r="AK47" s="3"/>
      <c r="AL47" s="3"/>
      <c r="AM47" s="4"/>
      <c r="AN47" s="6">
        <v>1.7999999999999999E-2</v>
      </c>
      <c r="AO47" s="17">
        <v>3.6360187175920072E-2</v>
      </c>
      <c r="AP47" s="3" t="s">
        <v>83</v>
      </c>
      <c r="AQ47" s="21">
        <v>53.999999999999993</v>
      </c>
      <c r="AR47" s="21">
        <v>109.08056152776021</v>
      </c>
      <c r="AS47" s="24">
        <v>68316.479999999981</v>
      </c>
      <c r="AT47" s="24">
        <v>137999.99999999997</v>
      </c>
    </row>
    <row r="48" spans="1:46" hidden="1" x14ac:dyDescent="0.6">
      <c r="A48" s="2" t="s">
        <v>238</v>
      </c>
      <c r="B48" s="2" t="s">
        <v>239</v>
      </c>
      <c r="C48" s="3"/>
      <c r="D48" s="3"/>
      <c r="E48" s="3" t="s">
        <v>280</v>
      </c>
      <c r="F48" s="3" t="s">
        <v>241</v>
      </c>
      <c r="G48" s="2" t="s">
        <v>242</v>
      </c>
      <c r="H48" s="3" t="s">
        <v>243</v>
      </c>
      <c r="I48" s="3" t="s">
        <v>50</v>
      </c>
      <c r="J48" s="3" t="s">
        <v>161</v>
      </c>
      <c r="K48" s="2" t="s">
        <v>244</v>
      </c>
      <c r="L48" s="2" t="s">
        <v>244</v>
      </c>
      <c r="M48" s="2" t="s">
        <v>291</v>
      </c>
      <c r="N48" s="3" t="s">
        <v>292</v>
      </c>
      <c r="O48" s="3" t="s">
        <v>293</v>
      </c>
      <c r="P48" s="3" t="s">
        <v>294</v>
      </c>
      <c r="Q48" s="4">
        <v>3000</v>
      </c>
      <c r="R48" s="11"/>
      <c r="S48" s="5">
        <v>0</v>
      </c>
      <c r="T48" s="6">
        <v>46</v>
      </c>
      <c r="U48" s="5">
        <v>0</v>
      </c>
      <c r="V48" s="14">
        <v>138000</v>
      </c>
      <c r="W48" s="4">
        <v>13800</v>
      </c>
      <c r="X48" s="3" t="s">
        <v>115</v>
      </c>
      <c r="Y48" s="3" t="s">
        <v>243</v>
      </c>
      <c r="Z48" s="3" t="s">
        <v>88</v>
      </c>
      <c r="AA48" s="3" t="s">
        <v>117</v>
      </c>
      <c r="AB48" s="3" t="s">
        <v>90</v>
      </c>
      <c r="AC48" s="3" t="s">
        <v>248</v>
      </c>
      <c r="AD48" s="3" t="s">
        <v>249</v>
      </c>
      <c r="AE48" s="3" t="s">
        <v>285</v>
      </c>
      <c r="AF48" s="3" t="s">
        <v>251</v>
      </c>
      <c r="AG48" s="3" t="s">
        <v>252</v>
      </c>
      <c r="AH48" s="3" t="s">
        <v>80</v>
      </c>
      <c r="AI48" s="2" t="s">
        <v>238</v>
      </c>
      <c r="AJ48" s="3" t="s">
        <v>286</v>
      </c>
      <c r="AK48" s="3"/>
      <c r="AL48" s="3"/>
      <c r="AM48" s="4"/>
      <c r="AN48" s="6">
        <v>1.5299999999999999E-2</v>
      </c>
      <c r="AO48" s="17">
        <v>3.6360187175920072E-2</v>
      </c>
      <c r="AP48" s="3" t="s">
        <v>83</v>
      </c>
      <c r="AQ48" s="21">
        <v>45.9</v>
      </c>
      <c r="AR48" s="21">
        <v>109.08056152776021</v>
      </c>
      <c r="AS48" s="24">
        <v>58069.007999999994</v>
      </c>
      <c r="AT48" s="24">
        <v>137999.99999999997</v>
      </c>
    </row>
    <row r="49" spans="1:46" hidden="1" x14ac:dyDescent="0.6">
      <c r="A49" s="2" t="s">
        <v>238</v>
      </c>
      <c r="B49" s="2" t="s">
        <v>239</v>
      </c>
      <c r="C49" s="3"/>
      <c r="D49" s="3"/>
      <c r="E49" s="3" t="s">
        <v>295</v>
      </c>
      <c r="F49" s="3" t="s">
        <v>241</v>
      </c>
      <c r="G49" s="2" t="s">
        <v>242</v>
      </c>
      <c r="H49" s="3" t="s">
        <v>243</v>
      </c>
      <c r="I49" s="3" t="s">
        <v>50</v>
      </c>
      <c r="J49" s="3" t="s">
        <v>161</v>
      </c>
      <c r="K49" s="2" t="s">
        <v>244</v>
      </c>
      <c r="L49" s="2" t="s">
        <v>244</v>
      </c>
      <c r="M49" s="2" t="s">
        <v>296</v>
      </c>
      <c r="N49" s="3" t="s">
        <v>297</v>
      </c>
      <c r="O49" s="3" t="s">
        <v>298</v>
      </c>
      <c r="P49" s="3"/>
      <c r="Q49" s="4">
        <v>3000</v>
      </c>
      <c r="R49" s="11"/>
      <c r="S49" s="5">
        <v>0</v>
      </c>
      <c r="T49" s="6">
        <v>78</v>
      </c>
      <c r="U49" s="5">
        <v>0</v>
      </c>
      <c r="V49" s="14">
        <v>234000</v>
      </c>
      <c r="W49" s="4">
        <v>23400</v>
      </c>
      <c r="X49" s="3" t="s">
        <v>115</v>
      </c>
      <c r="Y49" s="3" t="s">
        <v>243</v>
      </c>
      <c r="Z49" s="3" t="s">
        <v>88</v>
      </c>
      <c r="AA49" s="3" t="s">
        <v>89</v>
      </c>
      <c r="AB49" s="3" t="s">
        <v>299</v>
      </c>
      <c r="AC49" s="3" t="s">
        <v>248</v>
      </c>
      <c r="AD49" s="3" t="s">
        <v>249</v>
      </c>
      <c r="AE49" s="3" t="s">
        <v>300</v>
      </c>
      <c r="AF49" s="3" t="s">
        <v>251</v>
      </c>
      <c r="AG49" s="3" t="s">
        <v>252</v>
      </c>
      <c r="AH49" s="3" t="s">
        <v>80</v>
      </c>
      <c r="AI49" s="2" t="s">
        <v>301</v>
      </c>
      <c r="AJ49" s="3" t="s">
        <v>302</v>
      </c>
      <c r="AK49" s="3"/>
      <c r="AL49" s="3"/>
      <c r="AM49" s="4"/>
      <c r="AN49" s="6">
        <v>1.5299999999999999E-2</v>
      </c>
      <c r="AO49" s="17">
        <v>6.1654230428734039E-2</v>
      </c>
      <c r="AP49" s="3" t="s">
        <v>83</v>
      </c>
      <c r="AQ49" s="21">
        <v>45.9</v>
      </c>
      <c r="AR49" s="21">
        <v>184.96269128620213</v>
      </c>
      <c r="AS49" s="24">
        <v>58069.007999999994</v>
      </c>
      <c r="AT49" s="24">
        <v>234000.00000000003</v>
      </c>
    </row>
    <row r="50" spans="1:46" hidden="1" x14ac:dyDescent="0.6">
      <c r="A50" s="2" t="s">
        <v>238</v>
      </c>
      <c r="B50" s="2" t="s">
        <v>239</v>
      </c>
      <c r="C50" s="3"/>
      <c r="D50" s="3"/>
      <c r="E50" s="3" t="s">
        <v>303</v>
      </c>
      <c r="F50" s="3" t="s">
        <v>241</v>
      </c>
      <c r="G50" s="2" t="s">
        <v>242</v>
      </c>
      <c r="H50" s="3" t="s">
        <v>243</v>
      </c>
      <c r="I50" s="3" t="s">
        <v>50</v>
      </c>
      <c r="J50" s="3" t="s">
        <v>161</v>
      </c>
      <c r="K50" s="2" t="s">
        <v>244</v>
      </c>
      <c r="L50" s="2" t="s">
        <v>244</v>
      </c>
      <c r="M50" s="2" t="s">
        <v>304</v>
      </c>
      <c r="N50" s="3" t="s">
        <v>305</v>
      </c>
      <c r="O50" s="3" t="s">
        <v>298</v>
      </c>
      <c r="P50" s="3" t="s">
        <v>243</v>
      </c>
      <c r="Q50" s="4">
        <v>3000</v>
      </c>
      <c r="R50" s="11"/>
      <c r="S50" s="5">
        <v>0</v>
      </c>
      <c r="T50" s="6">
        <v>44</v>
      </c>
      <c r="U50" s="5">
        <v>0</v>
      </c>
      <c r="V50" s="14">
        <v>132000</v>
      </c>
      <c r="W50" s="4">
        <v>13200</v>
      </c>
      <c r="X50" s="3" t="s">
        <v>115</v>
      </c>
      <c r="Y50" s="3" t="s">
        <v>243</v>
      </c>
      <c r="Z50" s="3" t="s">
        <v>88</v>
      </c>
      <c r="AA50" s="3" t="s">
        <v>89</v>
      </c>
      <c r="AB50" s="3" t="s">
        <v>90</v>
      </c>
      <c r="AC50" s="3" t="s">
        <v>248</v>
      </c>
      <c r="AD50" s="3" t="s">
        <v>249</v>
      </c>
      <c r="AE50" s="3" t="s">
        <v>300</v>
      </c>
      <c r="AF50" s="3" t="s">
        <v>251</v>
      </c>
      <c r="AG50" s="3" t="s">
        <v>252</v>
      </c>
      <c r="AH50" s="3" t="s">
        <v>80</v>
      </c>
      <c r="AI50" s="2" t="s">
        <v>306</v>
      </c>
      <c r="AJ50" s="3" t="s">
        <v>307</v>
      </c>
      <c r="AK50" s="3"/>
      <c r="AL50" s="3"/>
      <c r="AM50" s="4"/>
      <c r="AN50" s="6">
        <v>0.02</v>
      </c>
      <c r="AO50" s="17">
        <v>3.4779309472619202E-2</v>
      </c>
      <c r="AP50" s="3" t="s">
        <v>83</v>
      </c>
      <c r="AQ50" s="21">
        <v>60</v>
      </c>
      <c r="AR50" s="21">
        <v>104.33792841785761</v>
      </c>
      <c r="AS50" s="24">
        <v>75907.199999999997</v>
      </c>
      <c r="AT50" s="24">
        <v>132000</v>
      </c>
    </row>
    <row r="51" spans="1:46" hidden="1" x14ac:dyDescent="0.6">
      <c r="A51" s="2" t="s">
        <v>238</v>
      </c>
      <c r="B51" s="2" t="s">
        <v>239</v>
      </c>
      <c r="C51" s="3"/>
      <c r="D51" s="3"/>
      <c r="E51" s="3" t="s">
        <v>240</v>
      </c>
      <c r="F51" s="3" t="s">
        <v>241</v>
      </c>
      <c r="G51" s="2" t="s">
        <v>242</v>
      </c>
      <c r="H51" s="3" t="s">
        <v>243</v>
      </c>
      <c r="I51" s="3" t="s">
        <v>50</v>
      </c>
      <c r="J51" s="3" t="s">
        <v>161</v>
      </c>
      <c r="K51" s="2" t="s">
        <v>244</v>
      </c>
      <c r="L51" s="2" t="s">
        <v>244</v>
      </c>
      <c r="M51" s="2" t="s">
        <v>308</v>
      </c>
      <c r="N51" s="3" t="s">
        <v>309</v>
      </c>
      <c r="O51" s="3" t="s">
        <v>298</v>
      </c>
      <c r="P51" s="3" t="s">
        <v>310</v>
      </c>
      <c r="Q51" s="4">
        <v>1000</v>
      </c>
      <c r="R51" s="11"/>
      <c r="S51" s="5">
        <v>0</v>
      </c>
      <c r="T51" s="6">
        <v>85</v>
      </c>
      <c r="U51" s="5">
        <v>0</v>
      </c>
      <c r="V51" s="14">
        <v>85000</v>
      </c>
      <c r="W51" s="4">
        <v>8500</v>
      </c>
      <c r="X51" s="3" t="s">
        <v>115</v>
      </c>
      <c r="Y51" s="3" t="s">
        <v>243</v>
      </c>
      <c r="Z51" s="3" t="s">
        <v>88</v>
      </c>
      <c r="AA51" s="3" t="s">
        <v>117</v>
      </c>
      <c r="AB51" s="3" t="s">
        <v>143</v>
      </c>
      <c r="AC51" s="3" t="s">
        <v>248</v>
      </c>
      <c r="AD51" s="3" t="s">
        <v>249</v>
      </c>
      <c r="AE51" s="3" t="s">
        <v>250</v>
      </c>
      <c r="AF51" s="3" t="s">
        <v>251</v>
      </c>
      <c r="AG51" s="3" t="s">
        <v>252</v>
      </c>
      <c r="AH51" s="3" t="s">
        <v>80</v>
      </c>
      <c r="AI51" s="2" t="s">
        <v>253</v>
      </c>
      <c r="AJ51" s="3" t="s">
        <v>254</v>
      </c>
      <c r="AK51" s="3"/>
      <c r="AL51" s="3"/>
      <c r="AM51" s="4"/>
      <c r="AN51" s="6">
        <v>6.3E-2</v>
      </c>
      <c r="AO51" s="17">
        <v>6.7187302390287099E-2</v>
      </c>
      <c r="AP51" s="3" t="s">
        <v>123</v>
      </c>
      <c r="AQ51" s="21">
        <v>63</v>
      </c>
      <c r="AR51" s="21">
        <v>67.187302390287101</v>
      </c>
      <c r="AS51" s="24">
        <v>79702.559999999998</v>
      </c>
      <c r="AT51" s="24">
        <v>85000.000000000015</v>
      </c>
    </row>
    <row r="52" spans="1:46" hidden="1" x14ac:dyDescent="0.6">
      <c r="A52" s="2" t="s">
        <v>238</v>
      </c>
      <c r="B52" s="2" t="s">
        <v>239</v>
      </c>
      <c r="C52" s="3"/>
      <c r="D52" s="3"/>
      <c r="E52" s="3" t="s">
        <v>311</v>
      </c>
      <c r="F52" s="3" t="s">
        <v>241</v>
      </c>
      <c r="G52" s="2" t="s">
        <v>242</v>
      </c>
      <c r="H52" s="3" t="s">
        <v>243</v>
      </c>
      <c r="I52" s="3" t="s">
        <v>50</v>
      </c>
      <c r="J52" s="3" t="s">
        <v>161</v>
      </c>
      <c r="K52" s="2" t="s">
        <v>244</v>
      </c>
      <c r="L52" s="2" t="s">
        <v>244</v>
      </c>
      <c r="M52" s="2" t="s">
        <v>308</v>
      </c>
      <c r="N52" s="3" t="s">
        <v>309</v>
      </c>
      <c r="O52" s="3" t="s">
        <v>298</v>
      </c>
      <c r="P52" s="3" t="s">
        <v>310</v>
      </c>
      <c r="Q52" s="4">
        <v>1000</v>
      </c>
      <c r="R52" s="11"/>
      <c r="S52" s="5">
        <v>0</v>
      </c>
      <c r="T52" s="6">
        <v>84</v>
      </c>
      <c r="U52" s="5">
        <v>0</v>
      </c>
      <c r="V52" s="14">
        <v>84000</v>
      </c>
      <c r="W52" s="4">
        <v>8400</v>
      </c>
      <c r="X52" s="3" t="s">
        <v>115</v>
      </c>
      <c r="Y52" s="3" t="s">
        <v>243</v>
      </c>
      <c r="Z52" s="3" t="s">
        <v>88</v>
      </c>
      <c r="AA52" s="3" t="s">
        <v>117</v>
      </c>
      <c r="AB52" s="3" t="s">
        <v>143</v>
      </c>
      <c r="AC52" s="3" t="s">
        <v>248</v>
      </c>
      <c r="AD52" s="3" t="s">
        <v>249</v>
      </c>
      <c r="AE52" s="3" t="s">
        <v>312</v>
      </c>
      <c r="AF52" s="3" t="s">
        <v>251</v>
      </c>
      <c r="AG52" s="3" t="s">
        <v>252</v>
      </c>
      <c r="AH52" s="3" t="s">
        <v>80</v>
      </c>
      <c r="AI52" s="2" t="s">
        <v>313</v>
      </c>
      <c r="AJ52" s="3" t="s">
        <v>314</v>
      </c>
      <c r="AK52" s="3"/>
      <c r="AL52" s="3"/>
      <c r="AM52" s="4"/>
      <c r="AN52" s="6">
        <v>6.3E-2</v>
      </c>
      <c r="AO52" s="17">
        <v>6.6396863538636663E-2</v>
      </c>
      <c r="AP52" s="3" t="s">
        <v>123</v>
      </c>
      <c r="AQ52" s="21">
        <v>63</v>
      </c>
      <c r="AR52" s="21">
        <v>66.396863538636666</v>
      </c>
      <c r="AS52" s="24">
        <v>79702.559999999998</v>
      </c>
      <c r="AT52" s="24">
        <v>84000.000000000015</v>
      </c>
    </row>
    <row r="53" spans="1:46" hidden="1" x14ac:dyDescent="0.6">
      <c r="A53" s="2" t="s">
        <v>238</v>
      </c>
      <c r="B53" s="2" t="s">
        <v>239</v>
      </c>
      <c r="C53" s="3"/>
      <c r="D53" s="3"/>
      <c r="E53" s="3" t="s">
        <v>315</v>
      </c>
      <c r="F53" s="3" t="s">
        <v>241</v>
      </c>
      <c r="G53" s="2" t="s">
        <v>242</v>
      </c>
      <c r="H53" s="3" t="s">
        <v>243</v>
      </c>
      <c r="I53" s="3" t="s">
        <v>50</v>
      </c>
      <c r="J53" s="3" t="s">
        <v>161</v>
      </c>
      <c r="K53" s="2" t="s">
        <v>244</v>
      </c>
      <c r="L53" s="2" t="s">
        <v>244</v>
      </c>
      <c r="M53" s="2" t="s">
        <v>316</v>
      </c>
      <c r="N53" s="3" t="s">
        <v>317</v>
      </c>
      <c r="O53" s="3" t="s">
        <v>318</v>
      </c>
      <c r="P53" s="3" t="s">
        <v>319</v>
      </c>
      <c r="Q53" s="4">
        <v>2000</v>
      </c>
      <c r="R53" s="11"/>
      <c r="S53" s="5">
        <v>0</v>
      </c>
      <c r="T53" s="6">
        <v>83</v>
      </c>
      <c r="U53" s="5">
        <v>0</v>
      </c>
      <c r="V53" s="14">
        <v>166000</v>
      </c>
      <c r="W53" s="4">
        <v>16600</v>
      </c>
      <c r="X53" s="3" t="s">
        <v>115</v>
      </c>
      <c r="Y53" s="3" t="s">
        <v>243</v>
      </c>
      <c r="Z53" s="3" t="s">
        <v>88</v>
      </c>
      <c r="AA53" s="3" t="s">
        <v>117</v>
      </c>
      <c r="AB53" s="3" t="s">
        <v>143</v>
      </c>
      <c r="AC53" s="3" t="s">
        <v>248</v>
      </c>
      <c r="AD53" s="3" t="s">
        <v>249</v>
      </c>
      <c r="AE53" s="3" t="s">
        <v>320</v>
      </c>
      <c r="AF53" s="3" t="s">
        <v>251</v>
      </c>
      <c r="AG53" s="3" t="s">
        <v>252</v>
      </c>
      <c r="AH53" s="3" t="s">
        <v>80</v>
      </c>
      <c r="AI53" s="2" t="s">
        <v>321</v>
      </c>
      <c r="AJ53" s="3" t="s">
        <v>322</v>
      </c>
      <c r="AK53" s="3"/>
      <c r="AL53" s="3"/>
      <c r="AM53" s="4"/>
      <c r="AN53" s="6">
        <v>6.4199999999999993E-2</v>
      </c>
      <c r="AO53" s="17">
        <v>6.5606424686986214E-2</v>
      </c>
      <c r="AP53" s="3" t="s">
        <v>123</v>
      </c>
      <c r="AQ53" s="21">
        <v>128.39999999999998</v>
      </c>
      <c r="AR53" s="21">
        <v>131.21284937397243</v>
      </c>
      <c r="AS53" s="24">
        <v>162441.40799999997</v>
      </c>
      <c r="AT53" s="24">
        <v>166000</v>
      </c>
    </row>
    <row r="54" spans="1:46" hidden="1" x14ac:dyDescent="0.6">
      <c r="A54" s="2" t="s">
        <v>238</v>
      </c>
      <c r="B54" s="2" t="s">
        <v>239</v>
      </c>
      <c r="C54" s="3"/>
      <c r="D54" s="3"/>
      <c r="E54" s="3" t="s">
        <v>280</v>
      </c>
      <c r="F54" s="3" t="s">
        <v>241</v>
      </c>
      <c r="G54" s="2" t="s">
        <v>242</v>
      </c>
      <c r="H54" s="3" t="s">
        <v>243</v>
      </c>
      <c r="I54" s="3" t="s">
        <v>50</v>
      </c>
      <c r="J54" s="3" t="s">
        <v>161</v>
      </c>
      <c r="K54" s="2" t="s">
        <v>244</v>
      </c>
      <c r="L54" s="2" t="s">
        <v>244</v>
      </c>
      <c r="M54" s="2" t="s">
        <v>323</v>
      </c>
      <c r="N54" s="3" t="s">
        <v>324</v>
      </c>
      <c r="O54" s="3" t="s">
        <v>325</v>
      </c>
      <c r="P54" s="3" t="s">
        <v>326</v>
      </c>
      <c r="Q54" s="4">
        <v>600</v>
      </c>
      <c r="R54" s="11"/>
      <c r="S54" s="5">
        <v>0</v>
      </c>
      <c r="T54" s="6">
        <v>86</v>
      </c>
      <c r="U54" s="5">
        <v>0</v>
      </c>
      <c r="V54" s="14">
        <v>51600</v>
      </c>
      <c r="W54" s="4">
        <v>5160</v>
      </c>
      <c r="X54" s="3" t="s">
        <v>115</v>
      </c>
      <c r="Y54" s="3" t="s">
        <v>243</v>
      </c>
      <c r="Z54" s="3" t="s">
        <v>88</v>
      </c>
      <c r="AA54" s="3" t="s">
        <v>117</v>
      </c>
      <c r="AB54" s="3" t="s">
        <v>143</v>
      </c>
      <c r="AC54" s="3" t="s">
        <v>248</v>
      </c>
      <c r="AD54" s="3" t="s">
        <v>249</v>
      </c>
      <c r="AE54" s="3" t="s">
        <v>285</v>
      </c>
      <c r="AF54" s="3" t="s">
        <v>251</v>
      </c>
      <c r="AG54" s="3" t="s">
        <v>252</v>
      </c>
      <c r="AH54" s="3" t="s">
        <v>80</v>
      </c>
      <c r="AI54" s="2" t="s">
        <v>238</v>
      </c>
      <c r="AJ54" s="3" t="s">
        <v>286</v>
      </c>
      <c r="AK54" s="3"/>
      <c r="AL54" s="3"/>
      <c r="AM54" s="4"/>
      <c r="AN54" s="6">
        <v>6.4500000000000002E-2</v>
      </c>
      <c r="AO54" s="17">
        <v>6.7977741241937534E-2</v>
      </c>
      <c r="AP54" s="3" t="s">
        <v>123</v>
      </c>
      <c r="AQ54" s="21">
        <v>38.700000000000003</v>
      </c>
      <c r="AR54" s="21">
        <v>40.786644745162519</v>
      </c>
      <c r="AS54" s="24">
        <v>48960.144</v>
      </c>
      <c r="AT54" s="24">
        <v>51600</v>
      </c>
    </row>
    <row r="55" spans="1:46" hidden="1" x14ac:dyDescent="0.6">
      <c r="A55" s="2" t="s">
        <v>238</v>
      </c>
      <c r="B55" s="2" t="s">
        <v>239</v>
      </c>
      <c r="C55" s="3"/>
      <c r="D55" s="3"/>
      <c r="E55" s="3" t="s">
        <v>280</v>
      </c>
      <c r="F55" s="3" t="s">
        <v>241</v>
      </c>
      <c r="G55" s="2" t="s">
        <v>242</v>
      </c>
      <c r="H55" s="3" t="s">
        <v>243</v>
      </c>
      <c r="I55" s="3" t="s">
        <v>50</v>
      </c>
      <c r="J55" s="3" t="s">
        <v>161</v>
      </c>
      <c r="K55" s="2" t="s">
        <v>244</v>
      </c>
      <c r="L55" s="2" t="s">
        <v>244</v>
      </c>
      <c r="M55" s="2" t="s">
        <v>327</v>
      </c>
      <c r="N55" s="3" t="s">
        <v>328</v>
      </c>
      <c r="O55" s="3" t="s">
        <v>329</v>
      </c>
      <c r="P55" s="3" t="s">
        <v>330</v>
      </c>
      <c r="Q55" s="4">
        <v>600</v>
      </c>
      <c r="R55" s="11"/>
      <c r="S55" s="5">
        <v>0</v>
      </c>
      <c r="T55" s="6">
        <v>194</v>
      </c>
      <c r="U55" s="5">
        <v>0</v>
      </c>
      <c r="V55" s="14">
        <v>116400</v>
      </c>
      <c r="W55" s="4">
        <v>11640</v>
      </c>
      <c r="X55" s="3" t="s">
        <v>115</v>
      </c>
      <c r="Y55" s="3" t="s">
        <v>243</v>
      </c>
      <c r="Z55" s="3" t="s">
        <v>88</v>
      </c>
      <c r="AA55" s="3" t="s">
        <v>117</v>
      </c>
      <c r="AB55" s="3" t="s">
        <v>331</v>
      </c>
      <c r="AC55" s="3" t="s">
        <v>248</v>
      </c>
      <c r="AD55" s="3" t="s">
        <v>249</v>
      </c>
      <c r="AE55" s="3" t="s">
        <v>285</v>
      </c>
      <c r="AF55" s="3" t="s">
        <v>251</v>
      </c>
      <c r="AG55" s="3" t="s">
        <v>252</v>
      </c>
      <c r="AH55" s="3" t="s">
        <v>80</v>
      </c>
      <c r="AI55" s="2" t="s">
        <v>238</v>
      </c>
      <c r="AJ55" s="3" t="s">
        <v>286</v>
      </c>
      <c r="AK55" s="3"/>
      <c r="AL55" s="3"/>
      <c r="AM55" s="4"/>
      <c r="AN55" s="6">
        <v>0.13</v>
      </c>
      <c r="AO55" s="17">
        <v>0.15334513722018467</v>
      </c>
      <c r="AP55" s="3" t="s">
        <v>123</v>
      </c>
      <c r="AQ55" s="21">
        <v>78</v>
      </c>
      <c r="AR55" s="21">
        <v>92.007082332110798</v>
      </c>
      <c r="AS55" s="24">
        <v>98679.359999999986</v>
      </c>
      <c r="AT55" s="24">
        <v>116400</v>
      </c>
    </row>
    <row r="56" spans="1:46" hidden="1" x14ac:dyDescent="0.6">
      <c r="A56" s="2" t="s">
        <v>238</v>
      </c>
      <c r="B56" s="2" t="s">
        <v>239</v>
      </c>
      <c r="C56" s="3"/>
      <c r="D56" s="3"/>
      <c r="E56" s="3" t="s">
        <v>332</v>
      </c>
      <c r="F56" s="3" t="s">
        <v>241</v>
      </c>
      <c r="G56" s="2" t="s">
        <v>242</v>
      </c>
      <c r="H56" s="3" t="s">
        <v>243</v>
      </c>
      <c r="I56" s="3" t="s">
        <v>50</v>
      </c>
      <c r="J56" s="3" t="s">
        <v>161</v>
      </c>
      <c r="K56" s="2" t="s">
        <v>244</v>
      </c>
      <c r="L56" s="2" t="s">
        <v>244</v>
      </c>
      <c r="M56" s="2" t="s">
        <v>333</v>
      </c>
      <c r="N56" s="3" t="s">
        <v>334</v>
      </c>
      <c r="O56" s="3" t="s">
        <v>335</v>
      </c>
      <c r="P56" s="3" t="s">
        <v>336</v>
      </c>
      <c r="Q56" s="4">
        <v>800</v>
      </c>
      <c r="R56" s="11"/>
      <c r="S56" s="5">
        <v>0</v>
      </c>
      <c r="T56" s="6">
        <v>192</v>
      </c>
      <c r="U56" s="5">
        <v>0</v>
      </c>
      <c r="V56" s="14">
        <v>153600</v>
      </c>
      <c r="W56" s="4">
        <v>15360</v>
      </c>
      <c r="X56" s="3" t="s">
        <v>115</v>
      </c>
      <c r="Y56" s="3" t="s">
        <v>243</v>
      </c>
      <c r="Z56" s="3" t="s">
        <v>88</v>
      </c>
      <c r="AA56" s="3" t="s">
        <v>117</v>
      </c>
      <c r="AB56" s="3" t="s">
        <v>331</v>
      </c>
      <c r="AC56" s="3" t="s">
        <v>248</v>
      </c>
      <c r="AD56" s="3" t="s">
        <v>249</v>
      </c>
      <c r="AE56" s="3" t="s">
        <v>337</v>
      </c>
      <c r="AF56" s="3" t="s">
        <v>251</v>
      </c>
      <c r="AG56" s="3" t="s">
        <v>252</v>
      </c>
      <c r="AH56" s="3" t="s">
        <v>80</v>
      </c>
      <c r="AI56" s="2" t="s">
        <v>338</v>
      </c>
      <c r="AJ56" s="3" t="s">
        <v>339</v>
      </c>
      <c r="AK56" s="3"/>
      <c r="AL56" s="3"/>
      <c r="AM56" s="4"/>
      <c r="AN56" s="6">
        <v>0.13</v>
      </c>
      <c r="AO56" s="17">
        <v>0.1517642595168838</v>
      </c>
      <c r="AP56" s="3" t="s">
        <v>123</v>
      </c>
      <c r="AQ56" s="21">
        <v>104</v>
      </c>
      <c r="AR56" s="21">
        <v>121.41140761350704</v>
      </c>
      <c r="AS56" s="24">
        <v>131572.47999999998</v>
      </c>
      <c r="AT56" s="24">
        <v>153600</v>
      </c>
    </row>
    <row r="57" spans="1:46" hidden="1" x14ac:dyDescent="0.6">
      <c r="A57" s="2" t="s">
        <v>238</v>
      </c>
      <c r="B57" s="2" t="s">
        <v>239</v>
      </c>
      <c r="C57" s="3"/>
      <c r="D57" s="3"/>
      <c r="E57" s="3" t="s">
        <v>315</v>
      </c>
      <c r="F57" s="3" t="s">
        <v>241</v>
      </c>
      <c r="G57" s="2" t="s">
        <v>242</v>
      </c>
      <c r="H57" s="3" t="s">
        <v>243</v>
      </c>
      <c r="I57" s="3" t="s">
        <v>50</v>
      </c>
      <c r="J57" s="3" t="s">
        <v>161</v>
      </c>
      <c r="K57" s="2" t="s">
        <v>244</v>
      </c>
      <c r="L57" s="2" t="s">
        <v>244</v>
      </c>
      <c r="M57" s="2" t="s">
        <v>340</v>
      </c>
      <c r="N57" s="3" t="s">
        <v>341</v>
      </c>
      <c r="O57" s="3" t="s">
        <v>342</v>
      </c>
      <c r="P57" s="3" t="s">
        <v>343</v>
      </c>
      <c r="Q57" s="4">
        <v>2000</v>
      </c>
      <c r="R57" s="11"/>
      <c r="S57" s="5">
        <v>0</v>
      </c>
      <c r="T57" s="6">
        <v>45</v>
      </c>
      <c r="U57" s="5">
        <v>0</v>
      </c>
      <c r="V57" s="14">
        <v>90000</v>
      </c>
      <c r="W57" s="4">
        <v>9000</v>
      </c>
      <c r="X57" s="3" t="s">
        <v>115</v>
      </c>
      <c r="Y57" s="3" t="s">
        <v>243</v>
      </c>
      <c r="Z57" s="3" t="s">
        <v>74</v>
      </c>
      <c r="AA57" s="3" t="s">
        <v>95</v>
      </c>
      <c r="AB57" s="3" t="s">
        <v>344</v>
      </c>
      <c r="AC57" s="3" t="s">
        <v>248</v>
      </c>
      <c r="AD57" s="3" t="s">
        <v>249</v>
      </c>
      <c r="AE57" s="3" t="s">
        <v>320</v>
      </c>
      <c r="AF57" s="3" t="s">
        <v>251</v>
      </c>
      <c r="AG57" s="3" t="s">
        <v>252</v>
      </c>
      <c r="AH57" s="3" t="s">
        <v>80</v>
      </c>
      <c r="AI57" s="2" t="s">
        <v>321</v>
      </c>
      <c r="AJ57" s="3" t="s">
        <v>322</v>
      </c>
      <c r="AK57" s="3"/>
      <c r="AL57" s="3"/>
      <c r="AM57" s="4"/>
      <c r="AN57" s="6">
        <v>2.5000000000000001E-2</v>
      </c>
      <c r="AO57" s="17">
        <v>3.5569748324269637E-2</v>
      </c>
      <c r="AP57" s="3" t="s">
        <v>83</v>
      </c>
      <c r="AQ57" s="21">
        <v>50</v>
      </c>
      <c r="AR57" s="21">
        <v>71.139496648539279</v>
      </c>
      <c r="AS57" s="24">
        <v>63255.999999999993</v>
      </c>
      <c r="AT57" s="24">
        <v>90000</v>
      </c>
    </row>
    <row r="58" spans="1:46" hidden="1" x14ac:dyDescent="0.6">
      <c r="A58" s="2" t="s">
        <v>321</v>
      </c>
      <c r="B58" s="2" t="s">
        <v>45</v>
      </c>
      <c r="C58" s="3"/>
      <c r="D58" s="3"/>
      <c r="E58" s="3" t="s">
        <v>345</v>
      </c>
      <c r="F58" s="3" t="s">
        <v>346</v>
      </c>
      <c r="G58" s="2" t="s">
        <v>242</v>
      </c>
      <c r="H58" s="3" t="s">
        <v>243</v>
      </c>
      <c r="I58" s="3" t="s">
        <v>50</v>
      </c>
      <c r="J58" s="3" t="s">
        <v>161</v>
      </c>
      <c r="K58" s="2" t="s">
        <v>347</v>
      </c>
      <c r="L58" s="2" t="s">
        <v>244</v>
      </c>
      <c r="M58" s="2" t="s">
        <v>348</v>
      </c>
      <c r="N58" s="3" t="s">
        <v>349</v>
      </c>
      <c r="O58" s="3" t="s">
        <v>350</v>
      </c>
      <c r="P58" s="3" t="s">
        <v>243</v>
      </c>
      <c r="Q58" s="4">
        <v>8000</v>
      </c>
      <c r="R58" s="11" t="s">
        <v>56</v>
      </c>
      <c r="S58" s="5">
        <v>1299.4000000000001</v>
      </c>
      <c r="T58" s="6">
        <v>6.7000000000000004E-2</v>
      </c>
      <c r="U58" s="5">
        <v>536</v>
      </c>
      <c r="V58" s="4">
        <v>696478</v>
      </c>
      <c r="W58" s="4"/>
      <c r="X58" s="3" t="s">
        <v>115</v>
      </c>
      <c r="Y58" s="3" t="s">
        <v>243</v>
      </c>
      <c r="Z58" s="3" t="s">
        <v>88</v>
      </c>
      <c r="AA58" s="3" t="s">
        <v>351</v>
      </c>
      <c r="AB58" s="3" t="s">
        <v>352</v>
      </c>
      <c r="AC58" s="3" t="s">
        <v>58</v>
      </c>
      <c r="AD58" s="3"/>
      <c r="AE58" s="3"/>
      <c r="AF58" s="3" t="s">
        <v>353</v>
      </c>
      <c r="AG58" s="3" t="s">
        <v>354</v>
      </c>
      <c r="AH58" s="3" t="s">
        <v>80</v>
      </c>
      <c r="AI58" s="2" t="s">
        <v>355</v>
      </c>
      <c r="AJ58" s="3" t="s">
        <v>356</v>
      </c>
      <c r="AK58" s="3"/>
      <c r="AL58" s="3"/>
      <c r="AM58" s="4"/>
      <c r="AN58" s="6">
        <v>0.06</v>
      </c>
      <c r="AO58" s="6">
        <v>6.7000000000000004E-2</v>
      </c>
      <c r="AP58" s="3" t="s">
        <v>83</v>
      </c>
      <c r="AQ58" s="21">
        <v>480</v>
      </c>
      <c r="AR58" s="21">
        <v>536</v>
      </c>
      <c r="AS58" s="24">
        <v>607257.59999999998</v>
      </c>
      <c r="AT58" s="24">
        <v>678104.32</v>
      </c>
    </row>
    <row r="59" spans="1:46" hidden="1" x14ac:dyDescent="0.6">
      <c r="A59" s="2" t="s">
        <v>321</v>
      </c>
      <c r="B59" s="2" t="s">
        <v>45</v>
      </c>
      <c r="C59" s="3"/>
      <c r="D59" s="3"/>
      <c r="E59" s="3" t="s">
        <v>357</v>
      </c>
      <c r="F59" s="3" t="s">
        <v>346</v>
      </c>
      <c r="G59" s="2" t="s">
        <v>242</v>
      </c>
      <c r="H59" s="3" t="s">
        <v>243</v>
      </c>
      <c r="I59" s="3" t="s">
        <v>50</v>
      </c>
      <c r="J59" s="3" t="s">
        <v>161</v>
      </c>
      <c r="K59" s="2" t="s">
        <v>347</v>
      </c>
      <c r="L59" s="2" t="s">
        <v>244</v>
      </c>
      <c r="M59" s="2" t="s">
        <v>348</v>
      </c>
      <c r="N59" s="3" t="s">
        <v>349</v>
      </c>
      <c r="O59" s="3" t="s">
        <v>350</v>
      </c>
      <c r="P59" s="3" t="s">
        <v>243</v>
      </c>
      <c r="Q59" s="4">
        <v>8000</v>
      </c>
      <c r="R59" s="11" t="s">
        <v>56</v>
      </c>
      <c r="S59" s="5">
        <v>1299.4000000000001</v>
      </c>
      <c r="T59" s="6">
        <v>6.7000000000000004E-2</v>
      </c>
      <c r="U59" s="5">
        <v>536</v>
      </c>
      <c r="V59" s="4">
        <v>696478</v>
      </c>
      <c r="W59" s="4"/>
      <c r="X59" s="3" t="s">
        <v>115</v>
      </c>
      <c r="Y59" s="3" t="s">
        <v>243</v>
      </c>
      <c r="Z59" s="3" t="s">
        <v>88</v>
      </c>
      <c r="AA59" s="3" t="s">
        <v>351</v>
      </c>
      <c r="AB59" s="3" t="s">
        <v>352</v>
      </c>
      <c r="AC59" s="3" t="s">
        <v>58</v>
      </c>
      <c r="AD59" s="3"/>
      <c r="AE59" s="3"/>
      <c r="AF59" s="3" t="s">
        <v>353</v>
      </c>
      <c r="AG59" s="3" t="s">
        <v>354</v>
      </c>
      <c r="AH59" s="3" t="s">
        <v>80</v>
      </c>
      <c r="AI59" s="2" t="s">
        <v>358</v>
      </c>
      <c r="AJ59" s="3" t="s">
        <v>359</v>
      </c>
      <c r="AK59" s="3"/>
      <c r="AL59" s="3"/>
      <c r="AM59" s="4"/>
      <c r="AN59" s="6">
        <v>0.06</v>
      </c>
      <c r="AO59" s="6">
        <v>6.7000000000000004E-2</v>
      </c>
      <c r="AP59" s="3" t="s">
        <v>83</v>
      </c>
      <c r="AQ59" s="21">
        <v>480</v>
      </c>
      <c r="AR59" s="21">
        <v>536</v>
      </c>
      <c r="AS59" s="24">
        <v>607257.59999999998</v>
      </c>
      <c r="AT59" s="24">
        <v>678104.32</v>
      </c>
    </row>
    <row r="60" spans="1:46" hidden="1" x14ac:dyDescent="0.6">
      <c r="A60" s="2" t="s">
        <v>321</v>
      </c>
      <c r="B60" s="2" t="s">
        <v>45</v>
      </c>
      <c r="C60" s="3"/>
      <c r="D60" s="3"/>
      <c r="E60" s="3" t="s">
        <v>360</v>
      </c>
      <c r="F60" s="3" t="s">
        <v>346</v>
      </c>
      <c r="G60" s="2" t="s">
        <v>242</v>
      </c>
      <c r="H60" s="3" t="s">
        <v>243</v>
      </c>
      <c r="I60" s="3" t="s">
        <v>50</v>
      </c>
      <c r="J60" s="3" t="s">
        <v>161</v>
      </c>
      <c r="K60" s="2" t="s">
        <v>347</v>
      </c>
      <c r="L60" s="2" t="s">
        <v>244</v>
      </c>
      <c r="M60" s="2" t="s">
        <v>361</v>
      </c>
      <c r="N60" s="3" t="s">
        <v>362</v>
      </c>
      <c r="O60" s="3" t="s">
        <v>363</v>
      </c>
      <c r="P60" s="3" t="s">
        <v>364</v>
      </c>
      <c r="Q60" s="4">
        <v>8000</v>
      </c>
      <c r="R60" s="11" t="s">
        <v>56</v>
      </c>
      <c r="S60" s="5">
        <v>1299.4000000000001</v>
      </c>
      <c r="T60" s="6">
        <v>0.06</v>
      </c>
      <c r="U60" s="5">
        <v>480</v>
      </c>
      <c r="V60" s="4">
        <v>623712</v>
      </c>
      <c r="W60" s="4"/>
      <c r="X60" s="3" t="s">
        <v>115</v>
      </c>
      <c r="Y60" s="3" t="s">
        <v>243</v>
      </c>
      <c r="Z60" s="3" t="s">
        <v>74</v>
      </c>
      <c r="AA60" s="3" t="s">
        <v>75</v>
      </c>
      <c r="AB60" s="3" t="s">
        <v>365</v>
      </c>
      <c r="AC60" s="3" t="s">
        <v>58</v>
      </c>
      <c r="AD60" s="3"/>
      <c r="AE60" s="3"/>
      <c r="AF60" s="3" t="s">
        <v>353</v>
      </c>
      <c r="AG60" s="3" t="s">
        <v>354</v>
      </c>
      <c r="AH60" s="3" t="s">
        <v>80</v>
      </c>
      <c r="AI60" s="2" t="s">
        <v>366</v>
      </c>
      <c r="AJ60" s="3" t="s">
        <v>367</v>
      </c>
      <c r="AK60" s="3"/>
      <c r="AL60" s="3"/>
      <c r="AM60" s="4"/>
      <c r="AN60" s="6">
        <v>4.4999999999999998E-2</v>
      </c>
      <c r="AO60" s="6">
        <v>0.06</v>
      </c>
      <c r="AP60" s="3" t="s">
        <v>83</v>
      </c>
      <c r="AQ60" s="21">
        <v>360</v>
      </c>
      <c r="AR60" s="21">
        <v>480</v>
      </c>
      <c r="AS60" s="24">
        <v>455443.19999999995</v>
      </c>
      <c r="AT60" s="24">
        <v>607257.59999999998</v>
      </c>
    </row>
    <row r="61" spans="1:46" hidden="1" x14ac:dyDescent="0.6">
      <c r="A61" s="2" t="s">
        <v>321</v>
      </c>
      <c r="B61" s="2" t="s">
        <v>45</v>
      </c>
      <c r="C61" s="3"/>
      <c r="D61" s="3"/>
      <c r="E61" s="3" t="s">
        <v>368</v>
      </c>
      <c r="F61" s="3" t="s">
        <v>346</v>
      </c>
      <c r="G61" s="2" t="s">
        <v>242</v>
      </c>
      <c r="H61" s="3" t="s">
        <v>243</v>
      </c>
      <c r="I61" s="3" t="s">
        <v>50</v>
      </c>
      <c r="J61" s="3" t="s">
        <v>161</v>
      </c>
      <c r="K61" s="2" t="s">
        <v>347</v>
      </c>
      <c r="L61" s="2" t="s">
        <v>244</v>
      </c>
      <c r="M61" s="2" t="s">
        <v>369</v>
      </c>
      <c r="N61" s="3" t="s">
        <v>370</v>
      </c>
      <c r="O61" s="3" t="s">
        <v>371</v>
      </c>
      <c r="P61" s="3" t="s">
        <v>372</v>
      </c>
      <c r="Q61" s="4">
        <v>1200</v>
      </c>
      <c r="R61" s="11" t="s">
        <v>56</v>
      </c>
      <c r="S61" s="5">
        <v>1299.4000000000001</v>
      </c>
      <c r="T61" s="6">
        <v>9.1999999999999998E-2</v>
      </c>
      <c r="U61" s="5">
        <v>110.4</v>
      </c>
      <c r="V61" s="4">
        <v>143454</v>
      </c>
      <c r="W61" s="4"/>
      <c r="X61" s="3" t="s">
        <v>115</v>
      </c>
      <c r="Y61" s="3" t="s">
        <v>243</v>
      </c>
      <c r="Z61" s="3" t="s">
        <v>74</v>
      </c>
      <c r="AA61" s="3" t="s">
        <v>75</v>
      </c>
      <c r="AB61" s="3" t="s">
        <v>331</v>
      </c>
      <c r="AC61" s="3" t="s">
        <v>58</v>
      </c>
      <c r="AD61" s="3"/>
      <c r="AE61" s="3"/>
      <c r="AF61" s="3" t="s">
        <v>353</v>
      </c>
      <c r="AG61" s="3" t="s">
        <v>354</v>
      </c>
      <c r="AH61" s="3" t="s">
        <v>80</v>
      </c>
      <c r="AI61" s="2" t="s">
        <v>373</v>
      </c>
      <c r="AJ61" s="3" t="s">
        <v>374</v>
      </c>
      <c r="AK61" s="3"/>
      <c r="AL61" s="3"/>
      <c r="AM61" s="4"/>
      <c r="AN61" s="6">
        <v>0.08</v>
      </c>
      <c r="AO61" s="6">
        <v>9.1999999999999998E-2</v>
      </c>
      <c r="AP61" s="3" t="s">
        <v>83</v>
      </c>
      <c r="AQ61" s="21">
        <v>96</v>
      </c>
      <c r="AR61" s="21">
        <v>110.39999999999999</v>
      </c>
      <c r="AS61" s="24">
        <v>121451.51999999999</v>
      </c>
      <c r="AT61" s="24">
        <v>139669.24799999996</v>
      </c>
    </row>
    <row r="62" spans="1:46" hidden="1" x14ac:dyDescent="0.6">
      <c r="A62" s="2" t="s">
        <v>321</v>
      </c>
      <c r="B62" s="2" t="s">
        <v>45</v>
      </c>
      <c r="C62" s="3"/>
      <c r="D62" s="3"/>
      <c r="E62" s="3" t="s">
        <v>375</v>
      </c>
      <c r="F62" s="3" t="s">
        <v>346</v>
      </c>
      <c r="G62" s="2" t="s">
        <v>242</v>
      </c>
      <c r="H62" s="3" t="s">
        <v>243</v>
      </c>
      <c r="I62" s="3" t="s">
        <v>50</v>
      </c>
      <c r="J62" s="3" t="s">
        <v>161</v>
      </c>
      <c r="K62" s="2" t="s">
        <v>347</v>
      </c>
      <c r="L62" s="2" t="s">
        <v>244</v>
      </c>
      <c r="M62" s="2" t="s">
        <v>369</v>
      </c>
      <c r="N62" s="3" t="s">
        <v>370</v>
      </c>
      <c r="O62" s="3" t="s">
        <v>371</v>
      </c>
      <c r="P62" s="3" t="s">
        <v>372</v>
      </c>
      <c r="Q62" s="4">
        <v>1200</v>
      </c>
      <c r="R62" s="11" t="s">
        <v>56</v>
      </c>
      <c r="S62" s="5">
        <v>1299.4000000000001</v>
      </c>
      <c r="T62" s="6">
        <v>9.1999999999999998E-2</v>
      </c>
      <c r="U62" s="5">
        <v>110.4</v>
      </c>
      <c r="V62" s="4">
        <v>143454</v>
      </c>
      <c r="W62" s="4"/>
      <c r="X62" s="3" t="s">
        <v>115</v>
      </c>
      <c r="Y62" s="3" t="s">
        <v>243</v>
      </c>
      <c r="Z62" s="3" t="s">
        <v>74</v>
      </c>
      <c r="AA62" s="3" t="s">
        <v>75</v>
      </c>
      <c r="AB62" s="3" t="s">
        <v>331</v>
      </c>
      <c r="AC62" s="3" t="s">
        <v>58</v>
      </c>
      <c r="AD62" s="3"/>
      <c r="AE62" s="3"/>
      <c r="AF62" s="3" t="s">
        <v>353</v>
      </c>
      <c r="AG62" s="3" t="s">
        <v>354</v>
      </c>
      <c r="AH62" s="3" t="s">
        <v>80</v>
      </c>
      <c r="AI62" s="2" t="s">
        <v>376</v>
      </c>
      <c r="AJ62" s="3" t="s">
        <v>377</v>
      </c>
      <c r="AK62" s="3"/>
      <c r="AL62" s="3"/>
      <c r="AM62" s="4"/>
      <c r="AN62" s="6">
        <v>0.08</v>
      </c>
      <c r="AO62" s="6">
        <v>9.1999999999999998E-2</v>
      </c>
      <c r="AP62" s="3" t="s">
        <v>83</v>
      </c>
      <c r="AQ62" s="21">
        <v>96</v>
      </c>
      <c r="AR62" s="21">
        <v>110.39999999999999</v>
      </c>
      <c r="AS62" s="24">
        <v>121451.51999999999</v>
      </c>
      <c r="AT62" s="24">
        <v>139669.24799999996</v>
      </c>
    </row>
    <row r="63" spans="1:46" hidden="1" x14ac:dyDescent="0.6">
      <c r="A63" s="2" t="s">
        <v>321</v>
      </c>
      <c r="B63" s="2" t="s">
        <v>45</v>
      </c>
      <c r="C63" s="3"/>
      <c r="D63" s="3"/>
      <c r="E63" s="3" t="s">
        <v>378</v>
      </c>
      <c r="F63" s="3" t="s">
        <v>346</v>
      </c>
      <c r="G63" s="2" t="s">
        <v>242</v>
      </c>
      <c r="H63" s="3" t="s">
        <v>243</v>
      </c>
      <c r="I63" s="3" t="s">
        <v>50</v>
      </c>
      <c r="J63" s="3" t="s">
        <v>161</v>
      </c>
      <c r="K63" s="2" t="s">
        <v>347</v>
      </c>
      <c r="L63" s="2" t="s">
        <v>244</v>
      </c>
      <c r="M63" s="2" t="s">
        <v>369</v>
      </c>
      <c r="N63" s="3" t="s">
        <v>370</v>
      </c>
      <c r="O63" s="3" t="s">
        <v>371</v>
      </c>
      <c r="P63" s="3" t="s">
        <v>372</v>
      </c>
      <c r="Q63" s="4">
        <v>1200</v>
      </c>
      <c r="R63" s="11" t="s">
        <v>56</v>
      </c>
      <c r="S63" s="5">
        <v>1299.4000000000001</v>
      </c>
      <c r="T63" s="6">
        <v>9.1999999999999998E-2</v>
      </c>
      <c r="U63" s="5">
        <v>110.4</v>
      </c>
      <c r="V63" s="4">
        <v>143454</v>
      </c>
      <c r="W63" s="4"/>
      <c r="X63" s="3" t="s">
        <v>115</v>
      </c>
      <c r="Y63" s="3" t="s">
        <v>243</v>
      </c>
      <c r="Z63" s="3" t="s">
        <v>74</v>
      </c>
      <c r="AA63" s="3" t="s">
        <v>75</v>
      </c>
      <c r="AB63" s="3" t="s">
        <v>331</v>
      </c>
      <c r="AC63" s="3" t="s">
        <v>58</v>
      </c>
      <c r="AD63" s="3"/>
      <c r="AE63" s="3"/>
      <c r="AF63" s="3" t="s">
        <v>353</v>
      </c>
      <c r="AG63" s="3" t="s">
        <v>354</v>
      </c>
      <c r="AH63" s="3" t="s">
        <v>80</v>
      </c>
      <c r="AI63" s="2" t="s">
        <v>379</v>
      </c>
      <c r="AJ63" s="3" t="s">
        <v>380</v>
      </c>
      <c r="AK63" s="3"/>
      <c r="AL63" s="3"/>
      <c r="AM63" s="4"/>
      <c r="AN63" s="6">
        <v>0.08</v>
      </c>
      <c r="AO63" s="6">
        <v>9.1999999999999998E-2</v>
      </c>
      <c r="AP63" s="3" t="s">
        <v>83</v>
      </c>
      <c r="AQ63" s="21">
        <v>96</v>
      </c>
      <c r="AR63" s="21">
        <v>110.39999999999999</v>
      </c>
      <c r="AS63" s="24">
        <v>121451.51999999999</v>
      </c>
      <c r="AT63" s="24">
        <v>139669.24799999996</v>
      </c>
    </row>
    <row r="64" spans="1:46" hidden="1" x14ac:dyDescent="0.6">
      <c r="A64" s="2" t="s">
        <v>321</v>
      </c>
      <c r="B64" s="2" t="s">
        <v>45</v>
      </c>
      <c r="C64" s="3"/>
      <c r="D64" s="3"/>
      <c r="E64" s="3" t="s">
        <v>381</v>
      </c>
      <c r="F64" s="3" t="s">
        <v>346</v>
      </c>
      <c r="G64" s="2" t="s">
        <v>242</v>
      </c>
      <c r="H64" s="3" t="s">
        <v>243</v>
      </c>
      <c r="I64" s="3" t="s">
        <v>50</v>
      </c>
      <c r="J64" s="3" t="s">
        <v>161</v>
      </c>
      <c r="K64" s="2" t="s">
        <v>347</v>
      </c>
      <c r="L64" s="2" t="s">
        <v>244</v>
      </c>
      <c r="M64" s="2" t="s">
        <v>382</v>
      </c>
      <c r="N64" s="3" t="s">
        <v>383</v>
      </c>
      <c r="O64" s="3" t="s">
        <v>384</v>
      </c>
      <c r="P64" s="3" t="s">
        <v>385</v>
      </c>
      <c r="Q64" s="4">
        <v>32000</v>
      </c>
      <c r="R64" s="11" t="s">
        <v>56</v>
      </c>
      <c r="S64" s="5">
        <v>1299.4000000000001</v>
      </c>
      <c r="T64" s="6">
        <v>0.08</v>
      </c>
      <c r="U64" s="5">
        <v>2560</v>
      </c>
      <c r="V64" s="4">
        <v>3326464</v>
      </c>
      <c r="W64" s="4"/>
      <c r="X64" s="3" t="s">
        <v>115</v>
      </c>
      <c r="Y64" s="3" t="s">
        <v>243</v>
      </c>
      <c r="Z64" s="3" t="s">
        <v>88</v>
      </c>
      <c r="AA64" s="3" t="s">
        <v>117</v>
      </c>
      <c r="AB64" s="3" t="s">
        <v>386</v>
      </c>
      <c r="AC64" s="3" t="s">
        <v>58</v>
      </c>
      <c r="AD64" s="3"/>
      <c r="AE64" s="3"/>
      <c r="AF64" s="3" t="s">
        <v>353</v>
      </c>
      <c r="AG64" s="3" t="s">
        <v>354</v>
      </c>
      <c r="AH64" s="3" t="s">
        <v>80</v>
      </c>
      <c r="AI64" s="2" t="s">
        <v>387</v>
      </c>
      <c r="AJ64" s="3" t="s">
        <v>388</v>
      </c>
      <c r="AK64" s="3"/>
      <c r="AL64" s="3"/>
      <c r="AM64" s="4"/>
      <c r="AN64" s="6">
        <v>7.0000000000000007E-2</v>
      </c>
      <c r="AO64" s="6">
        <v>0.08</v>
      </c>
      <c r="AP64" s="3" t="s">
        <v>123</v>
      </c>
      <c r="AQ64" s="21">
        <v>2240</v>
      </c>
      <c r="AR64" s="21">
        <v>2560</v>
      </c>
      <c r="AS64" s="24">
        <v>2833868.7999999998</v>
      </c>
      <c r="AT64" s="24">
        <v>3238707.1999999997</v>
      </c>
    </row>
    <row r="65" spans="1:46" hidden="1" x14ac:dyDescent="0.6">
      <c r="A65" s="2" t="s">
        <v>321</v>
      </c>
      <c r="B65" s="2" t="s">
        <v>45</v>
      </c>
      <c r="C65" s="3"/>
      <c r="D65" s="3"/>
      <c r="E65" s="3" t="s">
        <v>389</v>
      </c>
      <c r="F65" s="3" t="s">
        <v>346</v>
      </c>
      <c r="G65" s="2" t="s">
        <v>242</v>
      </c>
      <c r="H65" s="3" t="s">
        <v>243</v>
      </c>
      <c r="I65" s="3" t="s">
        <v>50</v>
      </c>
      <c r="J65" s="3" t="s">
        <v>161</v>
      </c>
      <c r="K65" s="2" t="s">
        <v>347</v>
      </c>
      <c r="L65" s="2" t="s">
        <v>244</v>
      </c>
      <c r="M65" s="2" t="s">
        <v>382</v>
      </c>
      <c r="N65" s="3" t="s">
        <v>383</v>
      </c>
      <c r="O65" s="3" t="s">
        <v>384</v>
      </c>
      <c r="P65" s="3" t="s">
        <v>385</v>
      </c>
      <c r="Q65" s="4">
        <v>32000</v>
      </c>
      <c r="R65" s="11" t="s">
        <v>56</v>
      </c>
      <c r="S65" s="5">
        <v>1299.4000000000001</v>
      </c>
      <c r="T65" s="6">
        <v>0.08</v>
      </c>
      <c r="U65" s="5">
        <v>2560</v>
      </c>
      <c r="V65" s="4">
        <v>3326464</v>
      </c>
      <c r="W65" s="4"/>
      <c r="X65" s="3" t="s">
        <v>115</v>
      </c>
      <c r="Y65" s="3" t="s">
        <v>243</v>
      </c>
      <c r="Z65" s="3" t="s">
        <v>88</v>
      </c>
      <c r="AA65" s="3" t="s">
        <v>117</v>
      </c>
      <c r="AB65" s="3" t="s">
        <v>386</v>
      </c>
      <c r="AC65" s="3" t="s">
        <v>58</v>
      </c>
      <c r="AD65" s="3"/>
      <c r="AE65" s="3" t="s">
        <v>192</v>
      </c>
      <c r="AF65" s="3" t="s">
        <v>353</v>
      </c>
      <c r="AG65" s="3" t="s">
        <v>354</v>
      </c>
      <c r="AH65" s="3" t="s">
        <v>80</v>
      </c>
      <c r="AI65" s="2" t="s">
        <v>390</v>
      </c>
      <c r="AJ65" s="3" t="s">
        <v>391</v>
      </c>
      <c r="AK65" s="3"/>
      <c r="AL65" s="3"/>
      <c r="AM65" s="4"/>
      <c r="AN65" s="6">
        <v>7.0000000000000007E-2</v>
      </c>
      <c r="AO65" s="6">
        <v>0.08</v>
      </c>
      <c r="AP65" s="3" t="s">
        <v>123</v>
      </c>
      <c r="AQ65" s="21">
        <v>2240</v>
      </c>
      <c r="AR65" s="21">
        <v>2560</v>
      </c>
      <c r="AS65" s="24">
        <v>2833868.7999999998</v>
      </c>
      <c r="AT65" s="24">
        <v>3238707.1999999997</v>
      </c>
    </row>
    <row r="66" spans="1:46" hidden="1" x14ac:dyDescent="0.6">
      <c r="A66" s="2" t="s">
        <v>321</v>
      </c>
      <c r="B66" s="2" t="s">
        <v>45</v>
      </c>
      <c r="C66" s="3"/>
      <c r="D66" s="3"/>
      <c r="E66" s="3" t="s">
        <v>392</v>
      </c>
      <c r="F66" s="3" t="s">
        <v>346</v>
      </c>
      <c r="G66" s="2" t="s">
        <v>242</v>
      </c>
      <c r="H66" s="3" t="s">
        <v>243</v>
      </c>
      <c r="I66" s="3" t="s">
        <v>50</v>
      </c>
      <c r="J66" s="3" t="s">
        <v>161</v>
      </c>
      <c r="K66" s="2" t="s">
        <v>347</v>
      </c>
      <c r="L66" s="2" t="s">
        <v>244</v>
      </c>
      <c r="M66" s="2" t="s">
        <v>393</v>
      </c>
      <c r="N66" s="3" t="s">
        <v>394</v>
      </c>
      <c r="O66" s="3" t="s">
        <v>395</v>
      </c>
      <c r="P66" s="3" t="s">
        <v>396</v>
      </c>
      <c r="Q66" s="4">
        <v>30000</v>
      </c>
      <c r="R66" s="11" t="s">
        <v>56</v>
      </c>
      <c r="S66" s="5">
        <v>1299.4000000000001</v>
      </c>
      <c r="T66" s="6">
        <v>2.8000000000000001E-2</v>
      </c>
      <c r="U66" s="5">
        <v>840</v>
      </c>
      <c r="V66" s="4">
        <v>1091496</v>
      </c>
      <c r="W66" s="4"/>
      <c r="X66" s="3" t="s">
        <v>115</v>
      </c>
      <c r="Y66" s="3" t="s">
        <v>243</v>
      </c>
      <c r="Z66" s="3" t="s">
        <v>88</v>
      </c>
      <c r="AA66" s="3" t="s">
        <v>117</v>
      </c>
      <c r="AB66" s="3" t="s">
        <v>90</v>
      </c>
      <c r="AC66" s="3" t="s">
        <v>58</v>
      </c>
      <c r="AD66" s="3"/>
      <c r="AE66" s="3" t="s">
        <v>397</v>
      </c>
      <c r="AF66" s="3" t="s">
        <v>353</v>
      </c>
      <c r="AG66" s="3" t="s">
        <v>354</v>
      </c>
      <c r="AH66" s="3" t="s">
        <v>80</v>
      </c>
      <c r="AI66" s="2" t="s">
        <v>398</v>
      </c>
      <c r="AJ66" s="3" t="s">
        <v>399</v>
      </c>
      <c r="AK66" s="3"/>
      <c r="AL66" s="3"/>
      <c r="AM66" s="4"/>
      <c r="AN66" s="6">
        <v>1.7999999999999999E-2</v>
      </c>
      <c r="AO66" s="6">
        <v>2.8000000000000001E-2</v>
      </c>
      <c r="AP66" s="3" t="s">
        <v>83</v>
      </c>
      <c r="AQ66" s="21">
        <v>540</v>
      </c>
      <c r="AR66" s="21">
        <v>840</v>
      </c>
      <c r="AS66" s="24">
        <v>683164.79999999993</v>
      </c>
      <c r="AT66" s="24">
        <v>1062700.7999999998</v>
      </c>
    </row>
    <row r="67" spans="1:46" hidden="1" x14ac:dyDescent="0.6">
      <c r="A67" s="2" t="s">
        <v>321</v>
      </c>
      <c r="B67" s="2" t="s">
        <v>45</v>
      </c>
      <c r="C67" s="3"/>
      <c r="D67" s="3"/>
      <c r="E67" s="3" t="s">
        <v>400</v>
      </c>
      <c r="F67" s="3" t="s">
        <v>346</v>
      </c>
      <c r="G67" s="2" t="s">
        <v>242</v>
      </c>
      <c r="H67" s="3" t="s">
        <v>243</v>
      </c>
      <c r="I67" s="3" t="s">
        <v>50</v>
      </c>
      <c r="J67" s="3" t="s">
        <v>161</v>
      </c>
      <c r="K67" s="2" t="s">
        <v>347</v>
      </c>
      <c r="L67" s="2" t="s">
        <v>244</v>
      </c>
      <c r="M67" s="2" t="s">
        <v>401</v>
      </c>
      <c r="N67" s="3" t="s">
        <v>402</v>
      </c>
      <c r="O67" s="3" t="s">
        <v>403</v>
      </c>
      <c r="P67" s="3" t="s">
        <v>404</v>
      </c>
      <c r="Q67" s="4">
        <v>24000</v>
      </c>
      <c r="R67" s="11" t="s">
        <v>56</v>
      </c>
      <c r="S67" s="5">
        <v>1299.4000000000001</v>
      </c>
      <c r="T67" s="6">
        <v>3.3950000000000001E-2</v>
      </c>
      <c r="U67" s="5">
        <v>814.8</v>
      </c>
      <c r="V67" s="4">
        <v>1058751</v>
      </c>
      <c r="W67" s="4"/>
      <c r="X67" s="3" t="s">
        <v>115</v>
      </c>
      <c r="Y67" s="3" t="s">
        <v>243</v>
      </c>
      <c r="Z67" s="3" t="s">
        <v>74</v>
      </c>
      <c r="AA67" s="3" t="s">
        <v>95</v>
      </c>
      <c r="AB67" s="3" t="s">
        <v>247</v>
      </c>
      <c r="AC67" s="3" t="s">
        <v>58</v>
      </c>
      <c r="AD67" s="3"/>
      <c r="AE67" s="3"/>
      <c r="AF67" s="3" t="s">
        <v>353</v>
      </c>
      <c r="AG67" s="3" t="s">
        <v>354</v>
      </c>
      <c r="AH67" s="3" t="s">
        <v>80</v>
      </c>
      <c r="AI67" s="2" t="s">
        <v>405</v>
      </c>
      <c r="AJ67" s="3" t="s">
        <v>406</v>
      </c>
      <c r="AK67" s="3"/>
      <c r="AL67" s="3"/>
      <c r="AM67" s="4"/>
      <c r="AN67" s="6">
        <v>2.3E-2</v>
      </c>
      <c r="AO67" s="6">
        <v>3.3950000000000001E-2</v>
      </c>
      <c r="AP67" s="3" t="s">
        <v>83</v>
      </c>
      <c r="AQ67" s="21">
        <v>552</v>
      </c>
      <c r="AR67" s="21">
        <v>814.80000000000007</v>
      </c>
      <c r="AS67" s="24">
        <v>698346.24</v>
      </c>
      <c r="AT67" s="24">
        <v>1030819.776</v>
      </c>
    </row>
    <row r="68" spans="1:46" hidden="1" x14ac:dyDescent="0.6">
      <c r="A68" s="2" t="s">
        <v>321</v>
      </c>
      <c r="B68" s="2" t="s">
        <v>45</v>
      </c>
      <c r="C68" s="3"/>
      <c r="D68" s="3"/>
      <c r="E68" s="3" t="s">
        <v>407</v>
      </c>
      <c r="F68" s="3" t="s">
        <v>346</v>
      </c>
      <c r="G68" s="2" t="s">
        <v>242</v>
      </c>
      <c r="H68" s="3" t="s">
        <v>243</v>
      </c>
      <c r="I68" s="3" t="s">
        <v>50</v>
      </c>
      <c r="J68" s="3" t="s">
        <v>161</v>
      </c>
      <c r="K68" s="2" t="s">
        <v>347</v>
      </c>
      <c r="L68" s="2" t="s">
        <v>244</v>
      </c>
      <c r="M68" s="2" t="s">
        <v>401</v>
      </c>
      <c r="N68" s="3" t="s">
        <v>402</v>
      </c>
      <c r="O68" s="3" t="s">
        <v>403</v>
      </c>
      <c r="P68" s="3" t="s">
        <v>404</v>
      </c>
      <c r="Q68" s="4">
        <v>18000</v>
      </c>
      <c r="R68" s="11" t="s">
        <v>56</v>
      </c>
      <c r="S68" s="5">
        <v>1299.4000000000001</v>
      </c>
      <c r="T68" s="6">
        <v>3.3950000000000001E-2</v>
      </c>
      <c r="U68" s="5">
        <v>611.1</v>
      </c>
      <c r="V68" s="4">
        <v>794063</v>
      </c>
      <c r="W68" s="4"/>
      <c r="X68" s="3" t="s">
        <v>115</v>
      </c>
      <c r="Y68" s="3" t="s">
        <v>243</v>
      </c>
      <c r="Z68" s="3" t="s">
        <v>74</v>
      </c>
      <c r="AA68" s="3" t="s">
        <v>95</v>
      </c>
      <c r="AB68" s="3" t="s">
        <v>247</v>
      </c>
      <c r="AC68" s="3" t="s">
        <v>58</v>
      </c>
      <c r="AD68" s="3"/>
      <c r="AE68" s="3" t="s">
        <v>192</v>
      </c>
      <c r="AF68" s="3" t="s">
        <v>353</v>
      </c>
      <c r="AG68" s="3" t="s">
        <v>354</v>
      </c>
      <c r="AH68" s="3" t="s">
        <v>80</v>
      </c>
      <c r="AI68" s="2" t="s">
        <v>408</v>
      </c>
      <c r="AJ68" s="3" t="s">
        <v>409</v>
      </c>
      <c r="AK68" s="3"/>
      <c r="AL68" s="3"/>
      <c r="AM68" s="4"/>
      <c r="AN68" s="6">
        <v>2.3E-2</v>
      </c>
      <c r="AO68" s="6">
        <v>3.3950000000000001E-2</v>
      </c>
      <c r="AP68" s="3" t="s">
        <v>83</v>
      </c>
      <c r="AQ68" s="21">
        <v>414</v>
      </c>
      <c r="AR68" s="21">
        <v>611.1</v>
      </c>
      <c r="AS68" s="24">
        <v>523759.67999999993</v>
      </c>
      <c r="AT68" s="24">
        <v>773114.83199999994</v>
      </c>
    </row>
    <row r="69" spans="1:46" hidden="1" x14ac:dyDescent="0.6">
      <c r="A69" s="2" t="s">
        <v>321</v>
      </c>
      <c r="B69" s="2" t="s">
        <v>45</v>
      </c>
      <c r="C69" s="3"/>
      <c r="D69" s="3"/>
      <c r="E69" s="3" t="s">
        <v>410</v>
      </c>
      <c r="F69" s="3" t="s">
        <v>346</v>
      </c>
      <c r="G69" s="2" t="s">
        <v>242</v>
      </c>
      <c r="H69" s="3" t="s">
        <v>243</v>
      </c>
      <c r="I69" s="3" t="s">
        <v>50</v>
      </c>
      <c r="J69" s="3" t="s">
        <v>161</v>
      </c>
      <c r="K69" s="2" t="s">
        <v>347</v>
      </c>
      <c r="L69" s="2" t="s">
        <v>244</v>
      </c>
      <c r="M69" s="2" t="s">
        <v>411</v>
      </c>
      <c r="N69" s="3" t="s">
        <v>412</v>
      </c>
      <c r="O69" s="3" t="s">
        <v>413</v>
      </c>
      <c r="P69" s="3" t="s">
        <v>414</v>
      </c>
      <c r="Q69" s="4">
        <v>12000</v>
      </c>
      <c r="R69" s="11" t="s">
        <v>56</v>
      </c>
      <c r="S69" s="5">
        <v>1299.4000000000001</v>
      </c>
      <c r="T69" s="6">
        <v>3.3950000000000001E-2</v>
      </c>
      <c r="U69" s="5">
        <v>407.4</v>
      </c>
      <c r="V69" s="4">
        <v>529376</v>
      </c>
      <c r="W69" s="4"/>
      <c r="X69" s="3" t="s">
        <v>115</v>
      </c>
      <c r="Y69" s="3" t="s">
        <v>243</v>
      </c>
      <c r="Z69" s="3" t="s">
        <v>74</v>
      </c>
      <c r="AA69" s="3" t="s">
        <v>95</v>
      </c>
      <c r="AB69" s="3" t="s">
        <v>415</v>
      </c>
      <c r="AC69" s="3" t="s">
        <v>58</v>
      </c>
      <c r="AD69" s="3"/>
      <c r="AE69" s="3"/>
      <c r="AF69" s="3" t="s">
        <v>353</v>
      </c>
      <c r="AG69" s="3" t="s">
        <v>354</v>
      </c>
      <c r="AH69" s="3" t="s">
        <v>80</v>
      </c>
      <c r="AI69" s="2" t="s">
        <v>416</v>
      </c>
      <c r="AJ69" s="3" t="s">
        <v>417</v>
      </c>
      <c r="AK69" s="3"/>
      <c r="AL69" s="3"/>
      <c r="AM69" s="4"/>
      <c r="AN69" s="6">
        <v>2.3E-2</v>
      </c>
      <c r="AO69" s="6">
        <v>3.3950000000000001E-2</v>
      </c>
      <c r="AP69" s="3" t="s">
        <v>83</v>
      </c>
      <c r="AQ69" s="21">
        <v>276</v>
      </c>
      <c r="AR69" s="21">
        <v>407.40000000000003</v>
      </c>
      <c r="AS69" s="24">
        <v>349173.12</v>
      </c>
      <c r="AT69" s="24">
        <v>515409.88799999998</v>
      </c>
    </row>
    <row r="70" spans="1:46" hidden="1" x14ac:dyDescent="0.6">
      <c r="A70" s="2" t="s">
        <v>321</v>
      </c>
      <c r="B70" s="2" t="s">
        <v>45</v>
      </c>
      <c r="C70" s="3"/>
      <c r="D70" s="3"/>
      <c r="E70" s="3" t="s">
        <v>418</v>
      </c>
      <c r="F70" s="3" t="s">
        <v>346</v>
      </c>
      <c r="G70" s="2" t="s">
        <v>242</v>
      </c>
      <c r="H70" s="3" t="s">
        <v>243</v>
      </c>
      <c r="I70" s="3" t="s">
        <v>50</v>
      </c>
      <c r="J70" s="3" t="s">
        <v>161</v>
      </c>
      <c r="K70" s="2" t="s">
        <v>347</v>
      </c>
      <c r="L70" s="2" t="s">
        <v>244</v>
      </c>
      <c r="M70" s="2" t="s">
        <v>411</v>
      </c>
      <c r="N70" s="3" t="s">
        <v>412</v>
      </c>
      <c r="O70" s="3" t="s">
        <v>413</v>
      </c>
      <c r="P70" s="3" t="s">
        <v>414</v>
      </c>
      <c r="Q70" s="4">
        <v>12000</v>
      </c>
      <c r="R70" s="11" t="s">
        <v>56</v>
      </c>
      <c r="S70" s="5">
        <v>1299.4000000000001</v>
      </c>
      <c r="T70" s="6">
        <v>3.3950000000000001E-2</v>
      </c>
      <c r="U70" s="5">
        <v>407.4</v>
      </c>
      <c r="V70" s="4">
        <v>529376</v>
      </c>
      <c r="W70" s="4"/>
      <c r="X70" s="3" t="s">
        <v>115</v>
      </c>
      <c r="Y70" s="3" t="s">
        <v>243</v>
      </c>
      <c r="Z70" s="3" t="s">
        <v>74</v>
      </c>
      <c r="AA70" s="3" t="s">
        <v>95</v>
      </c>
      <c r="AB70" s="3" t="s">
        <v>415</v>
      </c>
      <c r="AC70" s="3" t="s">
        <v>58</v>
      </c>
      <c r="AD70" s="3"/>
      <c r="AE70" s="3"/>
      <c r="AF70" s="3" t="s">
        <v>353</v>
      </c>
      <c r="AG70" s="3" t="s">
        <v>354</v>
      </c>
      <c r="AH70" s="3" t="s">
        <v>80</v>
      </c>
      <c r="AI70" s="2" t="s">
        <v>419</v>
      </c>
      <c r="AJ70" s="3" t="s">
        <v>420</v>
      </c>
      <c r="AK70" s="3"/>
      <c r="AL70" s="3"/>
      <c r="AM70" s="4"/>
      <c r="AN70" s="6">
        <v>2.3E-2</v>
      </c>
      <c r="AO70" s="6">
        <v>3.3950000000000001E-2</v>
      </c>
      <c r="AP70" s="3" t="s">
        <v>83</v>
      </c>
      <c r="AQ70" s="21">
        <v>276</v>
      </c>
      <c r="AR70" s="21">
        <v>407.40000000000003</v>
      </c>
      <c r="AS70" s="24">
        <v>349173.12</v>
      </c>
      <c r="AT70" s="24">
        <v>515409.88799999998</v>
      </c>
    </row>
    <row r="71" spans="1:46" hidden="1" x14ac:dyDescent="0.6">
      <c r="A71" s="2" t="s">
        <v>321</v>
      </c>
      <c r="B71" s="2" t="s">
        <v>45</v>
      </c>
      <c r="C71" s="3"/>
      <c r="D71" s="3"/>
      <c r="E71" s="3" t="s">
        <v>410</v>
      </c>
      <c r="F71" s="3" t="s">
        <v>346</v>
      </c>
      <c r="G71" s="2" t="s">
        <v>242</v>
      </c>
      <c r="H71" s="3" t="s">
        <v>243</v>
      </c>
      <c r="I71" s="3" t="s">
        <v>50</v>
      </c>
      <c r="J71" s="3" t="s">
        <v>161</v>
      </c>
      <c r="K71" s="2" t="s">
        <v>347</v>
      </c>
      <c r="L71" s="2" t="s">
        <v>244</v>
      </c>
      <c r="M71" s="2" t="s">
        <v>421</v>
      </c>
      <c r="N71" s="3" t="s">
        <v>422</v>
      </c>
      <c r="O71" s="3" t="s">
        <v>423</v>
      </c>
      <c r="P71" s="3" t="s">
        <v>424</v>
      </c>
      <c r="Q71" s="4">
        <v>12000</v>
      </c>
      <c r="R71" s="11" t="s">
        <v>56</v>
      </c>
      <c r="S71" s="5">
        <v>1299.4000000000001</v>
      </c>
      <c r="T71" s="6">
        <v>3.3950000000000001E-2</v>
      </c>
      <c r="U71" s="5">
        <v>407.4</v>
      </c>
      <c r="V71" s="4">
        <v>529376</v>
      </c>
      <c r="W71" s="4"/>
      <c r="X71" s="3" t="s">
        <v>115</v>
      </c>
      <c r="Y71" s="3" t="s">
        <v>243</v>
      </c>
      <c r="Z71" s="3" t="s">
        <v>74</v>
      </c>
      <c r="AA71" s="3" t="s">
        <v>95</v>
      </c>
      <c r="AB71" s="3" t="s">
        <v>415</v>
      </c>
      <c r="AC71" s="3" t="s">
        <v>58</v>
      </c>
      <c r="AD71" s="3"/>
      <c r="AE71" s="3"/>
      <c r="AF71" s="3" t="s">
        <v>353</v>
      </c>
      <c r="AG71" s="3" t="s">
        <v>354</v>
      </c>
      <c r="AH71" s="3" t="s">
        <v>80</v>
      </c>
      <c r="AI71" s="2" t="s">
        <v>416</v>
      </c>
      <c r="AJ71" s="3" t="s">
        <v>417</v>
      </c>
      <c r="AK71" s="3"/>
      <c r="AL71" s="3"/>
      <c r="AM71" s="4"/>
      <c r="AN71" s="6">
        <v>2.3E-2</v>
      </c>
      <c r="AO71" s="6">
        <v>3.3950000000000001E-2</v>
      </c>
      <c r="AP71" s="3" t="s">
        <v>83</v>
      </c>
      <c r="AQ71" s="21">
        <v>276</v>
      </c>
      <c r="AR71" s="21">
        <v>407.40000000000003</v>
      </c>
      <c r="AS71" s="24">
        <v>349173.12</v>
      </c>
      <c r="AT71" s="24">
        <v>515409.88799999998</v>
      </c>
    </row>
    <row r="72" spans="1:46" hidden="1" x14ac:dyDescent="0.6">
      <c r="A72" s="2" t="s">
        <v>321</v>
      </c>
      <c r="B72" s="2" t="s">
        <v>45</v>
      </c>
      <c r="C72" s="3"/>
      <c r="D72" s="3"/>
      <c r="E72" s="3" t="s">
        <v>400</v>
      </c>
      <c r="F72" s="3" t="s">
        <v>346</v>
      </c>
      <c r="G72" s="2" t="s">
        <v>242</v>
      </c>
      <c r="H72" s="3" t="s">
        <v>243</v>
      </c>
      <c r="I72" s="3" t="s">
        <v>50</v>
      </c>
      <c r="J72" s="3" t="s">
        <v>161</v>
      </c>
      <c r="K72" s="2" t="s">
        <v>347</v>
      </c>
      <c r="L72" s="2" t="s">
        <v>244</v>
      </c>
      <c r="M72" s="2" t="s">
        <v>421</v>
      </c>
      <c r="N72" s="3" t="s">
        <v>422</v>
      </c>
      <c r="O72" s="3" t="s">
        <v>423</v>
      </c>
      <c r="P72" s="3" t="s">
        <v>424</v>
      </c>
      <c r="Q72" s="4">
        <v>48000</v>
      </c>
      <c r="R72" s="11" t="s">
        <v>56</v>
      </c>
      <c r="S72" s="5">
        <v>1299.4000000000001</v>
      </c>
      <c r="T72" s="6">
        <v>3.3950000000000001E-2</v>
      </c>
      <c r="U72" s="5">
        <v>1629.6</v>
      </c>
      <c r="V72" s="4">
        <v>2117502</v>
      </c>
      <c r="W72" s="4"/>
      <c r="X72" s="3" t="s">
        <v>115</v>
      </c>
      <c r="Y72" s="3" t="s">
        <v>243</v>
      </c>
      <c r="Z72" s="3" t="s">
        <v>74</v>
      </c>
      <c r="AA72" s="3" t="s">
        <v>95</v>
      </c>
      <c r="AB72" s="3" t="s">
        <v>415</v>
      </c>
      <c r="AC72" s="3" t="s">
        <v>58</v>
      </c>
      <c r="AD72" s="3"/>
      <c r="AE72" s="3"/>
      <c r="AF72" s="3" t="s">
        <v>353</v>
      </c>
      <c r="AG72" s="3" t="s">
        <v>354</v>
      </c>
      <c r="AH72" s="3" t="s">
        <v>80</v>
      </c>
      <c r="AI72" s="2" t="s">
        <v>405</v>
      </c>
      <c r="AJ72" s="3" t="s">
        <v>406</v>
      </c>
      <c r="AK72" s="3"/>
      <c r="AL72" s="3"/>
      <c r="AM72" s="4"/>
      <c r="AN72" s="6">
        <v>2.3E-2</v>
      </c>
      <c r="AO72" s="6">
        <v>3.3950000000000001E-2</v>
      </c>
      <c r="AP72" s="3" t="s">
        <v>83</v>
      </c>
      <c r="AQ72" s="21">
        <v>1104</v>
      </c>
      <c r="AR72" s="21">
        <v>1629.6000000000001</v>
      </c>
      <c r="AS72" s="24">
        <v>1396692.48</v>
      </c>
      <c r="AT72" s="24">
        <v>2061639.5519999999</v>
      </c>
    </row>
    <row r="73" spans="1:46" hidden="1" x14ac:dyDescent="0.6">
      <c r="A73" s="2" t="s">
        <v>321</v>
      </c>
      <c r="B73" s="2" t="s">
        <v>45</v>
      </c>
      <c r="C73" s="3"/>
      <c r="D73" s="3"/>
      <c r="E73" s="3" t="s">
        <v>425</v>
      </c>
      <c r="F73" s="3" t="s">
        <v>346</v>
      </c>
      <c r="G73" s="2" t="s">
        <v>242</v>
      </c>
      <c r="H73" s="3" t="s">
        <v>243</v>
      </c>
      <c r="I73" s="3" t="s">
        <v>50</v>
      </c>
      <c r="J73" s="3" t="s">
        <v>161</v>
      </c>
      <c r="K73" s="2" t="s">
        <v>347</v>
      </c>
      <c r="L73" s="2" t="s">
        <v>244</v>
      </c>
      <c r="M73" s="2" t="s">
        <v>426</v>
      </c>
      <c r="N73" s="3" t="s">
        <v>427</v>
      </c>
      <c r="O73" s="3" t="s">
        <v>428</v>
      </c>
      <c r="P73" s="3" t="s">
        <v>243</v>
      </c>
      <c r="Q73" s="4">
        <v>4860</v>
      </c>
      <c r="R73" s="11" t="s">
        <v>56</v>
      </c>
      <c r="S73" s="5">
        <v>1299.4000000000001</v>
      </c>
      <c r="T73" s="6">
        <v>0.52</v>
      </c>
      <c r="U73" s="5">
        <v>2527.1999999999998</v>
      </c>
      <c r="V73" s="4">
        <v>3283844</v>
      </c>
      <c r="W73" s="4"/>
      <c r="X73" s="3" t="s">
        <v>115</v>
      </c>
      <c r="Y73" s="3" t="s">
        <v>243</v>
      </c>
      <c r="Z73" s="3" t="s">
        <v>429</v>
      </c>
      <c r="AA73" s="3" t="s">
        <v>430</v>
      </c>
      <c r="AB73" s="3" t="s">
        <v>431</v>
      </c>
      <c r="AC73" s="3" t="s">
        <v>58</v>
      </c>
      <c r="AD73" s="3"/>
      <c r="AE73" s="3"/>
      <c r="AF73" s="3" t="s">
        <v>353</v>
      </c>
      <c r="AG73" s="3" t="s">
        <v>354</v>
      </c>
      <c r="AH73" s="3" t="s">
        <v>80</v>
      </c>
      <c r="AI73" s="2" t="s">
        <v>432</v>
      </c>
      <c r="AJ73" s="3" t="s">
        <v>433</v>
      </c>
      <c r="AK73" s="3"/>
      <c r="AL73" s="3"/>
      <c r="AM73" s="4"/>
      <c r="AN73" s="6">
        <v>0.45942</v>
      </c>
      <c r="AO73" s="6">
        <v>0.52</v>
      </c>
      <c r="AP73" s="3" t="s">
        <v>123</v>
      </c>
      <c r="AQ73" s="21">
        <v>2232.7811999999999</v>
      </c>
      <c r="AR73" s="21">
        <v>2527.2000000000003</v>
      </c>
      <c r="AS73" s="24">
        <v>2824736.1517439997</v>
      </c>
      <c r="AT73" s="24">
        <v>3197211.264</v>
      </c>
    </row>
    <row r="74" spans="1:46" hidden="1" x14ac:dyDescent="0.6">
      <c r="A74" s="2" t="s">
        <v>321</v>
      </c>
      <c r="B74" s="2" t="s">
        <v>45</v>
      </c>
      <c r="C74" s="3"/>
      <c r="D74" s="3"/>
      <c r="E74" s="3" t="s">
        <v>434</v>
      </c>
      <c r="F74" s="3" t="s">
        <v>346</v>
      </c>
      <c r="G74" s="2" t="s">
        <v>242</v>
      </c>
      <c r="H74" s="3" t="s">
        <v>243</v>
      </c>
      <c r="I74" s="3" t="s">
        <v>50</v>
      </c>
      <c r="J74" s="3" t="s">
        <v>161</v>
      </c>
      <c r="K74" s="2" t="s">
        <v>347</v>
      </c>
      <c r="L74" s="2" t="s">
        <v>244</v>
      </c>
      <c r="M74" s="2" t="s">
        <v>435</v>
      </c>
      <c r="N74" s="3" t="s">
        <v>436</v>
      </c>
      <c r="O74" s="3" t="s">
        <v>437</v>
      </c>
      <c r="P74" s="3" t="s">
        <v>243</v>
      </c>
      <c r="Q74" s="4">
        <v>3402</v>
      </c>
      <c r="R74" s="11" t="s">
        <v>56</v>
      </c>
      <c r="S74" s="5">
        <v>1299.4000000000001</v>
      </c>
      <c r="T74" s="6">
        <v>0.93</v>
      </c>
      <c r="U74" s="5">
        <v>3163.86</v>
      </c>
      <c r="V74" s="4">
        <v>4111120</v>
      </c>
      <c r="W74" s="4"/>
      <c r="X74" s="3" t="s">
        <v>115</v>
      </c>
      <c r="Y74" s="3" t="s">
        <v>243</v>
      </c>
      <c r="Z74" s="3" t="s">
        <v>429</v>
      </c>
      <c r="AA74" s="3" t="s">
        <v>430</v>
      </c>
      <c r="AB74" s="3" t="s">
        <v>431</v>
      </c>
      <c r="AC74" s="3" t="s">
        <v>58</v>
      </c>
      <c r="AD74" s="3"/>
      <c r="AE74" s="3"/>
      <c r="AF74" s="3" t="s">
        <v>353</v>
      </c>
      <c r="AG74" s="3" t="s">
        <v>354</v>
      </c>
      <c r="AH74" s="3" t="s">
        <v>80</v>
      </c>
      <c r="AI74" s="2" t="s">
        <v>438</v>
      </c>
      <c r="AJ74" s="3" t="s">
        <v>439</v>
      </c>
      <c r="AK74" s="3"/>
      <c r="AL74" s="3"/>
      <c r="AM74" s="4"/>
      <c r="AN74" s="6">
        <v>0.79049999999999998</v>
      </c>
      <c r="AO74" s="6">
        <v>0.93</v>
      </c>
      <c r="AP74" s="3" t="s">
        <v>123</v>
      </c>
      <c r="AQ74" s="21">
        <v>2689.2809999999999</v>
      </c>
      <c r="AR74" s="21">
        <v>3163.86</v>
      </c>
      <c r="AS74" s="24">
        <v>3402263.1787199997</v>
      </c>
      <c r="AT74" s="24">
        <v>4002662.5631999997</v>
      </c>
    </row>
    <row r="75" spans="1:46" hidden="1" x14ac:dyDescent="0.6">
      <c r="A75" s="2" t="s">
        <v>321</v>
      </c>
      <c r="B75" s="2" t="s">
        <v>45</v>
      </c>
      <c r="C75" s="3"/>
      <c r="D75" s="3"/>
      <c r="E75" s="3" t="s">
        <v>440</v>
      </c>
      <c r="F75" s="3" t="s">
        <v>346</v>
      </c>
      <c r="G75" s="2" t="s">
        <v>242</v>
      </c>
      <c r="H75" s="3" t="s">
        <v>243</v>
      </c>
      <c r="I75" s="3" t="s">
        <v>50</v>
      </c>
      <c r="J75" s="3" t="s">
        <v>161</v>
      </c>
      <c r="K75" s="2" t="s">
        <v>347</v>
      </c>
      <c r="L75" s="2" t="s">
        <v>244</v>
      </c>
      <c r="M75" s="2" t="s">
        <v>435</v>
      </c>
      <c r="N75" s="3" t="s">
        <v>436</v>
      </c>
      <c r="O75" s="3" t="s">
        <v>437</v>
      </c>
      <c r="P75" s="3" t="s">
        <v>243</v>
      </c>
      <c r="Q75" s="4">
        <v>3402</v>
      </c>
      <c r="R75" s="11" t="s">
        <v>56</v>
      </c>
      <c r="S75" s="5">
        <v>1299.4000000000001</v>
      </c>
      <c r="T75" s="6">
        <v>0.93</v>
      </c>
      <c r="U75" s="5">
        <v>3163.86</v>
      </c>
      <c r="V75" s="4">
        <v>4111120</v>
      </c>
      <c r="W75" s="4"/>
      <c r="X75" s="3" t="s">
        <v>115</v>
      </c>
      <c r="Y75" s="3" t="s">
        <v>243</v>
      </c>
      <c r="Z75" s="3" t="s">
        <v>429</v>
      </c>
      <c r="AA75" s="3" t="s">
        <v>430</v>
      </c>
      <c r="AB75" s="3" t="s">
        <v>431</v>
      </c>
      <c r="AC75" s="3" t="s">
        <v>58</v>
      </c>
      <c r="AD75" s="3"/>
      <c r="AE75" s="3"/>
      <c r="AF75" s="3" t="s">
        <v>353</v>
      </c>
      <c r="AG75" s="3" t="s">
        <v>354</v>
      </c>
      <c r="AH75" s="3" t="s">
        <v>80</v>
      </c>
      <c r="AI75" s="2" t="s">
        <v>441</v>
      </c>
      <c r="AJ75" s="3" t="s">
        <v>442</v>
      </c>
      <c r="AK75" s="3"/>
      <c r="AL75" s="3"/>
      <c r="AM75" s="4"/>
      <c r="AN75" s="6">
        <v>0.79049999999999998</v>
      </c>
      <c r="AO75" s="6">
        <v>0.93</v>
      </c>
      <c r="AP75" s="3" t="s">
        <v>123</v>
      </c>
      <c r="AQ75" s="21">
        <v>2689.2809999999999</v>
      </c>
      <c r="AR75" s="21">
        <v>3163.86</v>
      </c>
      <c r="AS75" s="24">
        <v>3402263.1787199997</v>
      </c>
      <c r="AT75" s="24">
        <v>4002662.5631999997</v>
      </c>
    </row>
    <row r="76" spans="1:46" hidden="1" x14ac:dyDescent="0.6">
      <c r="A76" s="2" t="s">
        <v>321</v>
      </c>
      <c r="B76" s="2" t="s">
        <v>45</v>
      </c>
      <c r="C76" s="3"/>
      <c r="D76" s="3"/>
      <c r="E76" s="3" t="s">
        <v>443</v>
      </c>
      <c r="F76" s="3" t="s">
        <v>346</v>
      </c>
      <c r="G76" s="2" t="s">
        <v>242</v>
      </c>
      <c r="H76" s="3" t="s">
        <v>243</v>
      </c>
      <c r="I76" s="3" t="s">
        <v>50</v>
      </c>
      <c r="J76" s="3" t="s">
        <v>161</v>
      </c>
      <c r="K76" s="2" t="s">
        <v>347</v>
      </c>
      <c r="L76" s="2" t="s">
        <v>244</v>
      </c>
      <c r="M76" s="2" t="s">
        <v>444</v>
      </c>
      <c r="N76" s="3" t="s">
        <v>445</v>
      </c>
      <c r="O76" s="3" t="s">
        <v>446</v>
      </c>
      <c r="P76" s="3" t="s">
        <v>243</v>
      </c>
      <c r="Q76" s="4">
        <v>18630</v>
      </c>
      <c r="R76" s="11" t="s">
        <v>56</v>
      </c>
      <c r="S76" s="5">
        <v>1299.4000000000001</v>
      </c>
      <c r="T76" s="6">
        <v>0.47</v>
      </c>
      <c r="U76" s="5">
        <v>8756.1</v>
      </c>
      <c r="V76" s="4">
        <v>11377676</v>
      </c>
      <c r="W76" s="4"/>
      <c r="X76" s="3" t="s">
        <v>115</v>
      </c>
      <c r="Y76" s="3" t="s">
        <v>243</v>
      </c>
      <c r="Z76" s="3" t="s">
        <v>429</v>
      </c>
      <c r="AA76" s="3" t="s">
        <v>430</v>
      </c>
      <c r="AB76" s="3" t="s">
        <v>431</v>
      </c>
      <c r="AC76" s="3" t="s">
        <v>58</v>
      </c>
      <c r="AD76" s="3"/>
      <c r="AE76" s="3"/>
      <c r="AF76" s="3" t="s">
        <v>353</v>
      </c>
      <c r="AG76" s="3" t="s">
        <v>354</v>
      </c>
      <c r="AH76" s="3" t="s">
        <v>80</v>
      </c>
      <c r="AI76" s="2" t="s">
        <v>447</v>
      </c>
      <c r="AJ76" s="3" t="s">
        <v>448</v>
      </c>
      <c r="AK76" s="3"/>
      <c r="AL76" s="3"/>
      <c r="AM76" s="4"/>
      <c r="AN76" s="6">
        <v>0.42</v>
      </c>
      <c r="AO76" s="6">
        <v>0.47</v>
      </c>
      <c r="AP76" s="3" t="s">
        <v>123</v>
      </c>
      <c r="AQ76" s="21">
        <v>7824.5999999999995</v>
      </c>
      <c r="AR76" s="21">
        <v>8756.1</v>
      </c>
      <c r="AS76" s="24">
        <v>9899057.9519999977</v>
      </c>
      <c r="AT76" s="24">
        <v>11077517.231999999</v>
      </c>
    </row>
    <row r="77" spans="1:46" hidden="1" x14ac:dyDescent="0.6">
      <c r="A77" s="2" t="s">
        <v>321</v>
      </c>
      <c r="B77" s="2" t="s">
        <v>45</v>
      </c>
      <c r="C77" s="3"/>
      <c r="D77" s="3"/>
      <c r="E77" s="3" t="s">
        <v>449</v>
      </c>
      <c r="F77" s="3" t="s">
        <v>346</v>
      </c>
      <c r="G77" s="2" t="s">
        <v>242</v>
      </c>
      <c r="H77" s="3" t="s">
        <v>243</v>
      </c>
      <c r="I77" s="3" t="s">
        <v>50</v>
      </c>
      <c r="J77" s="3" t="s">
        <v>161</v>
      </c>
      <c r="K77" s="2" t="s">
        <v>347</v>
      </c>
      <c r="L77" s="2" t="s">
        <v>244</v>
      </c>
      <c r="M77" s="2" t="s">
        <v>450</v>
      </c>
      <c r="N77" s="3" t="s">
        <v>451</v>
      </c>
      <c r="O77" s="3" t="s">
        <v>452</v>
      </c>
      <c r="P77" s="3" t="s">
        <v>453</v>
      </c>
      <c r="Q77" s="4">
        <v>1040</v>
      </c>
      <c r="R77" s="11" t="s">
        <v>56</v>
      </c>
      <c r="S77" s="5">
        <v>1299.4000000000001</v>
      </c>
      <c r="T77" s="6">
        <v>0.32</v>
      </c>
      <c r="U77" s="5">
        <v>332.8</v>
      </c>
      <c r="V77" s="4">
        <v>432440</v>
      </c>
      <c r="W77" s="4"/>
      <c r="X77" s="3" t="s">
        <v>115</v>
      </c>
      <c r="Y77" s="3" t="s">
        <v>243</v>
      </c>
      <c r="Z77" s="3" t="s">
        <v>429</v>
      </c>
      <c r="AA77" s="3" t="s">
        <v>430</v>
      </c>
      <c r="AB77" s="3" t="s">
        <v>454</v>
      </c>
      <c r="AC77" s="3" t="s">
        <v>58</v>
      </c>
      <c r="AD77" s="3"/>
      <c r="AE77" s="3"/>
      <c r="AF77" s="3" t="s">
        <v>353</v>
      </c>
      <c r="AG77" s="3" t="s">
        <v>354</v>
      </c>
      <c r="AH77" s="3" t="s">
        <v>80</v>
      </c>
      <c r="AI77" s="2" t="s">
        <v>455</v>
      </c>
      <c r="AJ77" s="3" t="s">
        <v>456</v>
      </c>
      <c r="AK77" s="3"/>
      <c r="AL77" s="3"/>
      <c r="AM77" s="4"/>
      <c r="AN77" s="6">
        <v>0.3</v>
      </c>
      <c r="AO77" s="6">
        <v>0.32</v>
      </c>
      <c r="AP77" s="3" t="s">
        <v>123</v>
      </c>
      <c r="AQ77" s="21">
        <v>312</v>
      </c>
      <c r="AR77" s="21">
        <v>332.8</v>
      </c>
      <c r="AS77" s="24">
        <v>394717.43999999994</v>
      </c>
      <c r="AT77" s="24">
        <v>421031.93599999999</v>
      </c>
    </row>
    <row r="78" spans="1:46" hidden="1" x14ac:dyDescent="0.6">
      <c r="A78" s="2" t="s">
        <v>261</v>
      </c>
      <c r="B78" s="2" t="s">
        <v>239</v>
      </c>
      <c r="C78" s="3"/>
      <c r="D78" s="3"/>
      <c r="E78" s="3" t="s">
        <v>457</v>
      </c>
      <c r="F78" s="3" t="s">
        <v>458</v>
      </c>
      <c r="G78" s="2" t="s">
        <v>459</v>
      </c>
      <c r="H78" s="3" t="s">
        <v>460</v>
      </c>
      <c r="I78" s="3" t="s">
        <v>50</v>
      </c>
      <c r="J78" s="3" t="s">
        <v>161</v>
      </c>
      <c r="K78" s="2" t="s">
        <v>347</v>
      </c>
      <c r="L78" s="2" t="s">
        <v>461</v>
      </c>
      <c r="M78" s="2" t="s">
        <v>462</v>
      </c>
      <c r="N78" s="3" t="s">
        <v>463</v>
      </c>
      <c r="O78" s="3"/>
      <c r="P78" s="3" t="s">
        <v>464</v>
      </c>
      <c r="Q78" s="4">
        <v>20000</v>
      </c>
      <c r="R78" s="11"/>
      <c r="S78" s="5">
        <v>0</v>
      </c>
      <c r="T78" s="6">
        <v>91</v>
      </c>
      <c r="U78" s="5">
        <v>0</v>
      </c>
      <c r="V78" s="14">
        <v>1820000</v>
      </c>
      <c r="W78" s="4">
        <v>182000</v>
      </c>
      <c r="X78" s="3" t="s">
        <v>115</v>
      </c>
      <c r="Y78" s="3" t="s">
        <v>465</v>
      </c>
      <c r="Z78" s="3" t="s">
        <v>466</v>
      </c>
      <c r="AA78" s="3" t="s">
        <v>467</v>
      </c>
      <c r="AB78" s="3" t="s">
        <v>468</v>
      </c>
      <c r="AC78" s="3" t="s">
        <v>248</v>
      </c>
      <c r="AD78" s="3"/>
      <c r="AE78" s="3"/>
      <c r="AF78" s="3" t="s">
        <v>353</v>
      </c>
      <c r="AG78" s="3" t="s">
        <v>469</v>
      </c>
      <c r="AH78" s="3" t="s">
        <v>80</v>
      </c>
      <c r="AI78" s="2" t="s">
        <v>470</v>
      </c>
      <c r="AJ78" s="3" t="s">
        <v>471</v>
      </c>
      <c r="AK78" s="3"/>
      <c r="AL78" s="3"/>
      <c r="AM78" s="4"/>
      <c r="AN78" s="6">
        <v>4.9320000000000003E-2</v>
      </c>
      <c r="AO78" s="17">
        <v>7.1929935500189709E-2</v>
      </c>
      <c r="AP78" s="3" t="s">
        <v>83</v>
      </c>
      <c r="AQ78" s="21">
        <v>986.40000000000009</v>
      </c>
      <c r="AR78" s="21">
        <v>1438.5987100037942</v>
      </c>
      <c r="AS78" s="24">
        <v>1247914.368</v>
      </c>
      <c r="AT78" s="24">
        <v>1820000</v>
      </c>
    </row>
    <row r="79" spans="1:46" hidden="1" x14ac:dyDescent="0.6">
      <c r="A79" s="2" t="s">
        <v>261</v>
      </c>
      <c r="B79" s="2" t="s">
        <v>239</v>
      </c>
      <c r="C79" s="3"/>
      <c r="D79" s="3"/>
      <c r="E79" s="3" t="s">
        <v>472</v>
      </c>
      <c r="F79" s="3" t="s">
        <v>458</v>
      </c>
      <c r="G79" s="2" t="s">
        <v>459</v>
      </c>
      <c r="H79" s="3" t="s">
        <v>460</v>
      </c>
      <c r="I79" s="3" t="s">
        <v>50</v>
      </c>
      <c r="J79" s="3" t="s">
        <v>161</v>
      </c>
      <c r="K79" s="2" t="s">
        <v>347</v>
      </c>
      <c r="L79" s="2" t="s">
        <v>461</v>
      </c>
      <c r="M79" s="2" t="s">
        <v>473</v>
      </c>
      <c r="N79" s="3" t="s">
        <v>474</v>
      </c>
      <c r="O79" s="3"/>
      <c r="P79" s="3" t="s">
        <v>475</v>
      </c>
      <c r="Q79" s="4">
        <v>510000</v>
      </c>
      <c r="R79" s="11"/>
      <c r="S79" s="5">
        <v>0</v>
      </c>
      <c r="T79" s="6">
        <v>31</v>
      </c>
      <c r="U79" s="5">
        <v>0</v>
      </c>
      <c r="V79" s="14">
        <v>15810000</v>
      </c>
      <c r="W79" s="4">
        <v>1581000</v>
      </c>
      <c r="X79" s="3" t="s">
        <v>115</v>
      </c>
      <c r="Y79" s="3" t="s">
        <v>465</v>
      </c>
      <c r="Z79" s="3" t="s">
        <v>88</v>
      </c>
      <c r="AA79" s="3" t="s">
        <v>89</v>
      </c>
      <c r="AB79" s="3" t="s">
        <v>90</v>
      </c>
      <c r="AC79" s="3" t="s">
        <v>248</v>
      </c>
      <c r="AD79" s="3"/>
      <c r="AE79" s="3" t="s">
        <v>476</v>
      </c>
      <c r="AF79" s="3" t="s">
        <v>353</v>
      </c>
      <c r="AG79" s="3" t="s">
        <v>469</v>
      </c>
      <c r="AH79" s="3" t="s">
        <v>80</v>
      </c>
      <c r="AI79" s="2" t="s">
        <v>477</v>
      </c>
      <c r="AJ79" s="3" t="s">
        <v>478</v>
      </c>
      <c r="AK79" s="3"/>
      <c r="AL79" s="3"/>
      <c r="AM79" s="4"/>
      <c r="AN79" s="6">
        <v>0.02</v>
      </c>
      <c r="AO79" s="17">
        <v>2.4503604401163528E-2</v>
      </c>
      <c r="AP79" s="3" t="s">
        <v>83</v>
      </c>
      <c r="AQ79" s="21">
        <v>10200</v>
      </c>
      <c r="AR79" s="21">
        <v>12496.838244593398</v>
      </c>
      <c r="AS79" s="24">
        <v>12904223.999999998</v>
      </c>
      <c r="AT79" s="24">
        <v>15809999.999999998</v>
      </c>
    </row>
    <row r="80" spans="1:46" hidden="1" x14ac:dyDescent="0.6">
      <c r="A80" s="2" t="s">
        <v>261</v>
      </c>
      <c r="B80" s="2" t="s">
        <v>239</v>
      </c>
      <c r="C80" s="3"/>
      <c r="D80" s="3"/>
      <c r="E80" s="3" t="s">
        <v>472</v>
      </c>
      <c r="F80" s="3" t="s">
        <v>458</v>
      </c>
      <c r="G80" s="2" t="s">
        <v>459</v>
      </c>
      <c r="H80" s="3" t="s">
        <v>460</v>
      </c>
      <c r="I80" s="3" t="s">
        <v>50</v>
      </c>
      <c r="J80" s="3" t="s">
        <v>161</v>
      </c>
      <c r="K80" s="2" t="s">
        <v>347</v>
      </c>
      <c r="L80" s="2" t="s">
        <v>461</v>
      </c>
      <c r="M80" s="2" t="s">
        <v>479</v>
      </c>
      <c r="N80" s="3" t="s">
        <v>480</v>
      </c>
      <c r="O80" s="3"/>
      <c r="P80" s="3" t="s">
        <v>475</v>
      </c>
      <c r="Q80" s="4">
        <v>102000</v>
      </c>
      <c r="R80" s="11"/>
      <c r="S80" s="5">
        <v>0</v>
      </c>
      <c r="T80" s="6">
        <v>31</v>
      </c>
      <c r="U80" s="5">
        <v>0</v>
      </c>
      <c r="V80" s="14">
        <v>3162000</v>
      </c>
      <c r="W80" s="4">
        <v>316200</v>
      </c>
      <c r="X80" s="3" t="s">
        <v>115</v>
      </c>
      <c r="Y80" s="3" t="s">
        <v>465</v>
      </c>
      <c r="Z80" s="3" t="s">
        <v>88</v>
      </c>
      <c r="AA80" s="3" t="s">
        <v>89</v>
      </c>
      <c r="AB80" s="3" t="s">
        <v>90</v>
      </c>
      <c r="AC80" s="3" t="s">
        <v>248</v>
      </c>
      <c r="AD80" s="3"/>
      <c r="AE80" s="3"/>
      <c r="AF80" s="3" t="s">
        <v>353</v>
      </c>
      <c r="AG80" s="3" t="s">
        <v>469</v>
      </c>
      <c r="AH80" s="3" t="s">
        <v>80</v>
      </c>
      <c r="AI80" s="2" t="s">
        <v>477</v>
      </c>
      <c r="AJ80" s="3" t="s">
        <v>478</v>
      </c>
      <c r="AK80" s="3"/>
      <c r="AL80" s="3"/>
      <c r="AM80" s="4"/>
      <c r="AN80" s="6">
        <v>0.02</v>
      </c>
      <c r="AO80" s="17">
        <v>2.4503604401163528E-2</v>
      </c>
      <c r="AP80" s="3" t="s">
        <v>83</v>
      </c>
      <c r="AQ80" s="21">
        <v>2040</v>
      </c>
      <c r="AR80" s="21">
        <v>2499.3676489186796</v>
      </c>
      <c r="AS80" s="24">
        <v>2580844.7999999998</v>
      </c>
      <c r="AT80" s="24">
        <v>3161999.9999999995</v>
      </c>
    </row>
    <row r="81" spans="1:46" hidden="1" x14ac:dyDescent="0.6">
      <c r="A81" s="2" t="s">
        <v>261</v>
      </c>
      <c r="B81" s="2" t="s">
        <v>239</v>
      </c>
      <c r="C81" s="3"/>
      <c r="D81" s="3"/>
      <c r="E81" s="3" t="s">
        <v>481</v>
      </c>
      <c r="F81" s="3" t="s">
        <v>458</v>
      </c>
      <c r="G81" s="2" t="s">
        <v>459</v>
      </c>
      <c r="H81" s="3" t="s">
        <v>460</v>
      </c>
      <c r="I81" s="3" t="s">
        <v>50</v>
      </c>
      <c r="J81" s="3" t="s">
        <v>161</v>
      </c>
      <c r="K81" s="2" t="s">
        <v>347</v>
      </c>
      <c r="L81" s="2" t="s">
        <v>461</v>
      </c>
      <c r="M81" s="2" t="s">
        <v>482</v>
      </c>
      <c r="N81" s="3" t="s">
        <v>483</v>
      </c>
      <c r="O81" s="3"/>
      <c r="P81" s="3" t="s">
        <v>475</v>
      </c>
      <c r="Q81" s="4">
        <v>135000</v>
      </c>
      <c r="R81" s="11"/>
      <c r="S81" s="5">
        <v>0</v>
      </c>
      <c r="T81" s="6">
        <v>33</v>
      </c>
      <c r="U81" s="5">
        <v>0</v>
      </c>
      <c r="V81" s="14">
        <v>4455000</v>
      </c>
      <c r="W81" s="4">
        <v>445500</v>
      </c>
      <c r="X81" s="3" t="s">
        <v>115</v>
      </c>
      <c r="Y81" s="3" t="s">
        <v>465</v>
      </c>
      <c r="Z81" s="3" t="s">
        <v>88</v>
      </c>
      <c r="AA81" s="3" t="s">
        <v>89</v>
      </c>
      <c r="AB81" s="3" t="s">
        <v>90</v>
      </c>
      <c r="AC81" s="3" t="s">
        <v>248</v>
      </c>
      <c r="AD81" s="3"/>
      <c r="AE81" s="3"/>
      <c r="AF81" s="3" t="s">
        <v>353</v>
      </c>
      <c r="AG81" s="3" t="s">
        <v>469</v>
      </c>
      <c r="AH81" s="3" t="s">
        <v>80</v>
      </c>
      <c r="AI81" s="2" t="s">
        <v>484</v>
      </c>
      <c r="AJ81" s="3" t="s">
        <v>485</v>
      </c>
      <c r="AK81" s="3"/>
      <c r="AL81" s="3"/>
      <c r="AM81" s="4"/>
      <c r="AN81" s="6">
        <v>0.02</v>
      </c>
      <c r="AO81" s="17">
        <v>2.6084482104464402E-2</v>
      </c>
      <c r="AP81" s="3" t="s">
        <v>83</v>
      </c>
      <c r="AQ81" s="21">
        <v>2700</v>
      </c>
      <c r="AR81" s="21">
        <v>3521.4050841026942</v>
      </c>
      <c r="AS81" s="24">
        <v>3415823.9999999995</v>
      </c>
      <c r="AT81" s="24">
        <v>4455000</v>
      </c>
    </row>
    <row r="82" spans="1:46" hidden="1" x14ac:dyDescent="0.6">
      <c r="A82" s="2" t="s">
        <v>486</v>
      </c>
      <c r="B82" s="2" t="s">
        <v>45</v>
      </c>
      <c r="C82" s="3"/>
      <c r="D82" s="3"/>
      <c r="E82" s="3" t="s">
        <v>235</v>
      </c>
      <c r="F82" s="3" t="s">
        <v>487</v>
      </c>
      <c r="G82" s="2" t="s">
        <v>224</v>
      </c>
      <c r="H82" s="3" t="s">
        <v>225</v>
      </c>
      <c r="I82" s="3" t="s">
        <v>50</v>
      </c>
      <c r="J82" s="3" t="s">
        <v>161</v>
      </c>
      <c r="K82" s="2" t="s">
        <v>110</v>
      </c>
      <c r="L82" s="2" t="s">
        <v>110</v>
      </c>
      <c r="M82" s="2" t="s">
        <v>488</v>
      </c>
      <c r="N82" s="3" t="s">
        <v>489</v>
      </c>
      <c r="O82" s="3" t="s">
        <v>490</v>
      </c>
      <c r="P82" s="3" t="s">
        <v>491</v>
      </c>
      <c r="Q82" s="4">
        <v>4500</v>
      </c>
      <c r="R82" s="11" t="s">
        <v>56</v>
      </c>
      <c r="S82" s="5">
        <v>1285.5999999999999</v>
      </c>
      <c r="T82" s="6">
        <v>9.1999999999999998E-2</v>
      </c>
      <c r="U82" s="5">
        <v>414</v>
      </c>
      <c r="V82" s="4">
        <v>532238</v>
      </c>
      <c r="W82" s="4"/>
      <c r="X82" s="3" t="s">
        <v>115</v>
      </c>
      <c r="Y82" s="3" t="s">
        <v>225</v>
      </c>
      <c r="Z82" s="3" t="s">
        <v>74</v>
      </c>
      <c r="AA82" s="3" t="s">
        <v>75</v>
      </c>
      <c r="AB82" s="3" t="s">
        <v>344</v>
      </c>
      <c r="AC82" s="3" t="s">
        <v>58</v>
      </c>
      <c r="AD82" s="3" t="s">
        <v>492</v>
      </c>
      <c r="AE82" s="3"/>
      <c r="AF82" s="3" t="s">
        <v>119</v>
      </c>
      <c r="AG82" s="3" t="s">
        <v>493</v>
      </c>
      <c r="AH82" s="3" t="s">
        <v>80</v>
      </c>
      <c r="AI82" s="2" t="s">
        <v>236</v>
      </c>
      <c r="AJ82" s="3" t="s">
        <v>237</v>
      </c>
      <c r="AK82" s="3"/>
      <c r="AL82" s="3"/>
      <c r="AM82" s="4"/>
      <c r="AN82" s="6">
        <v>0.04</v>
      </c>
      <c r="AO82" s="6">
        <v>9.1999999999999998E-2</v>
      </c>
      <c r="AP82" s="3" t="s">
        <v>83</v>
      </c>
      <c r="AQ82" s="21">
        <v>180</v>
      </c>
      <c r="AR82" s="21">
        <v>414</v>
      </c>
      <c r="AS82" s="24">
        <v>227721.59999999998</v>
      </c>
      <c r="AT82" s="24">
        <v>523759.67999999993</v>
      </c>
    </row>
    <row r="83" spans="1:46" hidden="1" x14ac:dyDescent="0.6">
      <c r="A83" s="2" t="s">
        <v>486</v>
      </c>
      <c r="B83" s="2" t="s">
        <v>45</v>
      </c>
      <c r="C83" s="3"/>
      <c r="D83" s="3"/>
      <c r="E83" s="3" t="s">
        <v>494</v>
      </c>
      <c r="F83" s="3" t="s">
        <v>487</v>
      </c>
      <c r="G83" s="2" t="s">
        <v>224</v>
      </c>
      <c r="H83" s="3" t="s">
        <v>225</v>
      </c>
      <c r="I83" s="3" t="s">
        <v>50</v>
      </c>
      <c r="J83" s="3" t="s">
        <v>161</v>
      </c>
      <c r="K83" s="2" t="s">
        <v>110</v>
      </c>
      <c r="L83" s="2" t="s">
        <v>110</v>
      </c>
      <c r="M83" s="2" t="s">
        <v>488</v>
      </c>
      <c r="N83" s="3" t="s">
        <v>489</v>
      </c>
      <c r="O83" s="3" t="s">
        <v>490</v>
      </c>
      <c r="P83" s="3" t="s">
        <v>491</v>
      </c>
      <c r="Q83" s="4">
        <v>25500</v>
      </c>
      <c r="R83" s="11" t="s">
        <v>56</v>
      </c>
      <c r="S83" s="5">
        <v>1285.5999999999999</v>
      </c>
      <c r="T83" s="6">
        <v>9.1999999999999998E-2</v>
      </c>
      <c r="U83" s="5">
        <v>2346</v>
      </c>
      <c r="V83" s="4">
        <v>3016018</v>
      </c>
      <c r="W83" s="4"/>
      <c r="X83" s="3" t="s">
        <v>115</v>
      </c>
      <c r="Y83" s="3" t="s">
        <v>225</v>
      </c>
      <c r="Z83" s="3" t="s">
        <v>74</v>
      </c>
      <c r="AA83" s="3" t="s">
        <v>75</v>
      </c>
      <c r="AB83" s="3" t="s">
        <v>344</v>
      </c>
      <c r="AC83" s="3" t="s">
        <v>58</v>
      </c>
      <c r="AD83" s="3" t="s">
        <v>492</v>
      </c>
      <c r="AE83" s="3"/>
      <c r="AF83" s="3" t="s">
        <v>119</v>
      </c>
      <c r="AG83" s="3" t="s">
        <v>493</v>
      </c>
      <c r="AH83" s="3" t="s">
        <v>80</v>
      </c>
      <c r="AI83" s="2" t="s">
        <v>495</v>
      </c>
      <c r="AJ83" s="3" t="s">
        <v>496</v>
      </c>
      <c r="AK83" s="3"/>
      <c r="AL83" s="3"/>
      <c r="AM83" s="4"/>
      <c r="AN83" s="6">
        <v>0.04</v>
      </c>
      <c r="AO83" s="6">
        <v>9.1999999999999998E-2</v>
      </c>
      <c r="AP83" s="3" t="s">
        <v>83</v>
      </c>
      <c r="AQ83" s="21">
        <v>1020</v>
      </c>
      <c r="AR83" s="21">
        <v>2346</v>
      </c>
      <c r="AS83" s="24">
        <v>1290422.3999999999</v>
      </c>
      <c r="AT83" s="24">
        <v>2967971.5199999996</v>
      </c>
    </row>
    <row r="84" spans="1:46" hidden="1" x14ac:dyDescent="0.6">
      <c r="A84" s="2" t="s">
        <v>486</v>
      </c>
      <c r="B84" s="2" t="s">
        <v>45</v>
      </c>
      <c r="C84" s="3"/>
      <c r="D84" s="3"/>
      <c r="E84" s="3" t="s">
        <v>494</v>
      </c>
      <c r="F84" s="3" t="s">
        <v>487</v>
      </c>
      <c r="G84" s="2" t="s">
        <v>224</v>
      </c>
      <c r="H84" s="3" t="s">
        <v>225</v>
      </c>
      <c r="I84" s="3" t="s">
        <v>50</v>
      </c>
      <c r="J84" s="3" t="s">
        <v>161</v>
      </c>
      <c r="K84" s="2" t="s">
        <v>110</v>
      </c>
      <c r="L84" s="2" t="s">
        <v>110</v>
      </c>
      <c r="M84" s="2" t="s">
        <v>497</v>
      </c>
      <c r="N84" s="3" t="s">
        <v>498</v>
      </c>
      <c r="O84" s="3" t="s">
        <v>499</v>
      </c>
      <c r="P84" s="3" t="s">
        <v>500</v>
      </c>
      <c r="Q84" s="4">
        <v>6000</v>
      </c>
      <c r="R84" s="11" t="s">
        <v>56</v>
      </c>
      <c r="S84" s="5">
        <v>1285.5999999999999</v>
      </c>
      <c r="T84" s="6">
        <v>9.1999999999999998E-2</v>
      </c>
      <c r="U84" s="5">
        <v>552</v>
      </c>
      <c r="V84" s="4">
        <v>709651</v>
      </c>
      <c r="W84" s="4"/>
      <c r="X84" s="3" t="s">
        <v>115</v>
      </c>
      <c r="Y84" s="3" t="s">
        <v>225</v>
      </c>
      <c r="Z84" s="3" t="s">
        <v>74</v>
      </c>
      <c r="AA84" s="3" t="s">
        <v>75</v>
      </c>
      <c r="AB84" s="3" t="s">
        <v>344</v>
      </c>
      <c r="AC84" s="3" t="s">
        <v>58</v>
      </c>
      <c r="AD84" s="3" t="s">
        <v>492</v>
      </c>
      <c r="AE84" s="3"/>
      <c r="AF84" s="3" t="s">
        <v>119</v>
      </c>
      <c r="AG84" s="3" t="s">
        <v>493</v>
      </c>
      <c r="AH84" s="3" t="s">
        <v>80</v>
      </c>
      <c r="AI84" s="2" t="s">
        <v>495</v>
      </c>
      <c r="AJ84" s="3" t="s">
        <v>496</v>
      </c>
      <c r="AK84" s="3"/>
      <c r="AL84" s="3"/>
      <c r="AM84" s="4"/>
      <c r="AN84" s="6">
        <v>0.04</v>
      </c>
      <c r="AO84" s="6">
        <v>9.1999999999999998E-2</v>
      </c>
      <c r="AP84" s="3" t="s">
        <v>83</v>
      </c>
      <c r="AQ84" s="21">
        <v>240</v>
      </c>
      <c r="AR84" s="21">
        <v>552</v>
      </c>
      <c r="AS84" s="24">
        <v>303628.79999999999</v>
      </c>
      <c r="AT84" s="24">
        <v>698346.24</v>
      </c>
    </row>
    <row r="85" spans="1:46" hidden="1" x14ac:dyDescent="0.6">
      <c r="A85" s="2" t="s">
        <v>501</v>
      </c>
      <c r="B85" s="2" t="s">
        <v>45</v>
      </c>
      <c r="C85" s="3"/>
      <c r="D85" s="3"/>
      <c r="E85" s="3" t="s">
        <v>235</v>
      </c>
      <c r="F85" s="3" t="s">
        <v>502</v>
      </c>
      <c r="G85" s="2" t="s">
        <v>224</v>
      </c>
      <c r="H85" s="3" t="s">
        <v>225</v>
      </c>
      <c r="I85" s="3" t="s">
        <v>50</v>
      </c>
      <c r="J85" s="3" t="s">
        <v>161</v>
      </c>
      <c r="K85" s="2" t="s">
        <v>110</v>
      </c>
      <c r="L85" s="2" t="s">
        <v>110</v>
      </c>
      <c r="M85" s="2" t="s">
        <v>503</v>
      </c>
      <c r="N85" s="3" t="s">
        <v>504</v>
      </c>
      <c r="O85" s="3" t="s">
        <v>505</v>
      </c>
      <c r="P85" s="3" t="s">
        <v>506</v>
      </c>
      <c r="Q85" s="4">
        <v>3000</v>
      </c>
      <c r="R85" s="11" t="s">
        <v>56</v>
      </c>
      <c r="S85" s="5">
        <v>1285.5999999999999</v>
      </c>
      <c r="T85" s="6">
        <v>8.8999999999999996E-2</v>
      </c>
      <c r="U85" s="5">
        <v>267</v>
      </c>
      <c r="V85" s="4">
        <v>343255</v>
      </c>
      <c r="W85" s="4"/>
      <c r="X85" s="3" t="s">
        <v>115</v>
      </c>
      <c r="Y85" s="3" t="s">
        <v>225</v>
      </c>
      <c r="Z85" s="3" t="s">
        <v>88</v>
      </c>
      <c r="AA85" s="3" t="s">
        <v>117</v>
      </c>
      <c r="AB85" s="3" t="s">
        <v>507</v>
      </c>
      <c r="AC85" s="3" t="s">
        <v>58</v>
      </c>
      <c r="AD85" s="3" t="s">
        <v>508</v>
      </c>
      <c r="AE85" s="3"/>
      <c r="AF85" s="3" t="s">
        <v>119</v>
      </c>
      <c r="AG85" s="3" t="s">
        <v>509</v>
      </c>
      <c r="AH85" s="3" t="s">
        <v>80</v>
      </c>
      <c r="AI85" s="2" t="s">
        <v>236</v>
      </c>
      <c r="AJ85" s="3" t="s">
        <v>237</v>
      </c>
      <c r="AK85" s="3"/>
      <c r="AL85" s="3"/>
      <c r="AM85" s="4"/>
      <c r="AN85" s="6">
        <v>4.7500000000000001E-2</v>
      </c>
      <c r="AO85" s="6">
        <v>8.8999999999999996E-2</v>
      </c>
      <c r="AP85" s="3" t="s">
        <v>123</v>
      </c>
      <c r="AQ85" s="21">
        <v>142.5</v>
      </c>
      <c r="AR85" s="21">
        <v>267</v>
      </c>
      <c r="AS85" s="24">
        <v>180279.59999999998</v>
      </c>
      <c r="AT85" s="24">
        <v>337787.04</v>
      </c>
    </row>
    <row r="86" spans="1:46" hidden="1" x14ac:dyDescent="0.6">
      <c r="A86" s="2" t="s">
        <v>510</v>
      </c>
      <c r="B86" s="2" t="s">
        <v>239</v>
      </c>
      <c r="C86" s="3"/>
      <c r="D86" s="3"/>
      <c r="E86" s="3" t="s">
        <v>511</v>
      </c>
      <c r="F86" s="3" t="s">
        <v>512</v>
      </c>
      <c r="G86" s="2" t="s">
        <v>513</v>
      </c>
      <c r="H86" s="3" t="s">
        <v>514</v>
      </c>
      <c r="I86" s="3" t="s">
        <v>50</v>
      </c>
      <c r="J86" s="3" t="s">
        <v>515</v>
      </c>
      <c r="K86" s="2" t="s">
        <v>110</v>
      </c>
      <c r="L86" s="2" t="s">
        <v>110</v>
      </c>
      <c r="M86" s="2" t="s">
        <v>516</v>
      </c>
      <c r="N86" s="3" t="s">
        <v>517</v>
      </c>
      <c r="O86" s="3"/>
      <c r="P86" s="3" t="s">
        <v>518</v>
      </c>
      <c r="Q86" s="4">
        <v>1200</v>
      </c>
      <c r="R86" s="11"/>
      <c r="S86" s="5">
        <v>0</v>
      </c>
      <c r="T86" s="6">
        <v>105</v>
      </c>
      <c r="U86" s="5">
        <v>0</v>
      </c>
      <c r="V86" s="14">
        <v>126000</v>
      </c>
      <c r="W86" s="4">
        <v>12600</v>
      </c>
      <c r="X86" s="3" t="s">
        <v>115</v>
      </c>
      <c r="Y86" s="3" t="s">
        <v>514</v>
      </c>
      <c r="Z86" s="3" t="s">
        <v>74</v>
      </c>
      <c r="AA86" s="3" t="s">
        <v>75</v>
      </c>
      <c r="AB86" s="3" t="s">
        <v>519</v>
      </c>
      <c r="AC86" s="3" t="s">
        <v>248</v>
      </c>
      <c r="AD86" s="3"/>
      <c r="AE86" s="3"/>
      <c r="AF86" s="3" t="s">
        <v>119</v>
      </c>
      <c r="AG86" s="3" t="s">
        <v>520</v>
      </c>
      <c r="AH86" s="3" t="s">
        <v>80</v>
      </c>
      <c r="AI86" s="2" t="s">
        <v>521</v>
      </c>
      <c r="AJ86" s="3" t="s">
        <v>522</v>
      </c>
      <c r="AK86" s="3"/>
      <c r="AL86" s="3"/>
      <c r="AM86" s="4"/>
      <c r="AN86" s="6">
        <v>6.1760000000000002E-2</v>
      </c>
      <c r="AO86" s="17">
        <v>8.2996079423295815E-2</v>
      </c>
      <c r="AP86" s="3" t="s">
        <v>83</v>
      </c>
      <c r="AQ86" s="21">
        <v>74.112000000000009</v>
      </c>
      <c r="AR86" s="21">
        <v>99.595295307954984</v>
      </c>
      <c r="AS86" s="24">
        <v>93760.573440000007</v>
      </c>
      <c r="AT86" s="24">
        <v>126000</v>
      </c>
    </row>
    <row r="87" spans="1:46" hidden="1" x14ac:dyDescent="0.6">
      <c r="A87" s="2" t="s">
        <v>510</v>
      </c>
      <c r="B87" s="2" t="s">
        <v>239</v>
      </c>
      <c r="C87" s="3"/>
      <c r="D87" s="3"/>
      <c r="E87" s="3" t="s">
        <v>523</v>
      </c>
      <c r="F87" s="3" t="s">
        <v>512</v>
      </c>
      <c r="G87" s="2" t="s">
        <v>513</v>
      </c>
      <c r="H87" s="3" t="s">
        <v>514</v>
      </c>
      <c r="I87" s="3" t="s">
        <v>50</v>
      </c>
      <c r="J87" s="3" t="s">
        <v>515</v>
      </c>
      <c r="K87" s="2" t="s">
        <v>110</v>
      </c>
      <c r="L87" s="2" t="s">
        <v>110</v>
      </c>
      <c r="M87" s="2" t="s">
        <v>524</v>
      </c>
      <c r="N87" s="3" t="s">
        <v>525</v>
      </c>
      <c r="O87" s="3"/>
      <c r="P87" s="3" t="s">
        <v>526</v>
      </c>
      <c r="Q87" s="4">
        <v>12000</v>
      </c>
      <c r="R87" s="11"/>
      <c r="S87" s="5">
        <v>0</v>
      </c>
      <c r="T87" s="6">
        <v>120</v>
      </c>
      <c r="U87" s="5">
        <v>0</v>
      </c>
      <c r="V87" s="14">
        <v>1440000</v>
      </c>
      <c r="W87" s="4">
        <v>144000</v>
      </c>
      <c r="X87" s="3" t="s">
        <v>115</v>
      </c>
      <c r="Y87" s="3" t="s">
        <v>514</v>
      </c>
      <c r="Z87" s="3" t="s">
        <v>88</v>
      </c>
      <c r="AA87" s="3" t="s">
        <v>89</v>
      </c>
      <c r="AB87" s="3" t="s">
        <v>415</v>
      </c>
      <c r="AC87" s="3" t="s">
        <v>248</v>
      </c>
      <c r="AD87" s="3"/>
      <c r="AE87" s="3"/>
      <c r="AF87" s="3" t="s">
        <v>119</v>
      </c>
      <c r="AG87" s="3" t="s">
        <v>520</v>
      </c>
      <c r="AH87" s="3" t="s">
        <v>80</v>
      </c>
      <c r="AI87" s="2" t="s">
        <v>527</v>
      </c>
      <c r="AJ87" s="3" t="s">
        <v>528</v>
      </c>
      <c r="AK87" s="3"/>
      <c r="AL87" s="3"/>
      <c r="AM87" s="4"/>
      <c r="AN87" s="6">
        <v>5.5E-2</v>
      </c>
      <c r="AO87" s="17">
        <v>9.485266219805237E-2</v>
      </c>
      <c r="AP87" s="3" t="s">
        <v>123</v>
      </c>
      <c r="AQ87" s="21">
        <v>660</v>
      </c>
      <c r="AR87" s="21">
        <v>1138.2319463766285</v>
      </c>
      <c r="AS87" s="24">
        <v>834979.2</v>
      </c>
      <c r="AT87" s="24">
        <v>1440000</v>
      </c>
    </row>
    <row r="88" spans="1:46" hidden="1" x14ac:dyDescent="0.6">
      <c r="A88" s="2" t="s">
        <v>510</v>
      </c>
      <c r="B88" s="2" t="s">
        <v>239</v>
      </c>
      <c r="C88" s="3"/>
      <c r="D88" s="3"/>
      <c r="E88" s="3" t="s">
        <v>523</v>
      </c>
      <c r="F88" s="3" t="s">
        <v>512</v>
      </c>
      <c r="G88" s="2" t="s">
        <v>513</v>
      </c>
      <c r="H88" s="3" t="s">
        <v>514</v>
      </c>
      <c r="I88" s="3" t="s">
        <v>50</v>
      </c>
      <c r="J88" s="3" t="s">
        <v>515</v>
      </c>
      <c r="K88" s="2" t="s">
        <v>110</v>
      </c>
      <c r="L88" s="2" t="s">
        <v>110</v>
      </c>
      <c r="M88" s="2" t="s">
        <v>529</v>
      </c>
      <c r="N88" s="3" t="s">
        <v>530</v>
      </c>
      <c r="O88" s="3"/>
      <c r="P88" s="3" t="s">
        <v>526</v>
      </c>
      <c r="Q88" s="4">
        <v>18000</v>
      </c>
      <c r="R88" s="11"/>
      <c r="S88" s="5">
        <v>0</v>
      </c>
      <c r="T88" s="6">
        <v>100</v>
      </c>
      <c r="U88" s="5">
        <v>0</v>
      </c>
      <c r="V88" s="14">
        <v>1800000</v>
      </c>
      <c r="W88" s="4">
        <v>180000</v>
      </c>
      <c r="X88" s="3" t="s">
        <v>115</v>
      </c>
      <c r="Y88" s="3" t="s">
        <v>514</v>
      </c>
      <c r="Z88" s="3" t="s">
        <v>88</v>
      </c>
      <c r="AA88" s="3" t="s">
        <v>89</v>
      </c>
      <c r="AB88" s="3" t="s">
        <v>507</v>
      </c>
      <c r="AC88" s="3" t="s">
        <v>248</v>
      </c>
      <c r="AD88" s="3"/>
      <c r="AE88" s="3"/>
      <c r="AF88" s="3" t="s">
        <v>119</v>
      </c>
      <c r="AG88" s="3" t="s">
        <v>520</v>
      </c>
      <c r="AH88" s="3" t="s">
        <v>80</v>
      </c>
      <c r="AI88" s="2" t="s">
        <v>527</v>
      </c>
      <c r="AJ88" s="3" t="s">
        <v>528</v>
      </c>
      <c r="AK88" s="3"/>
      <c r="AL88" s="3"/>
      <c r="AM88" s="4"/>
      <c r="AN88" s="6">
        <v>5.1999999999999998E-2</v>
      </c>
      <c r="AO88" s="17">
        <v>7.904388516504364E-2</v>
      </c>
      <c r="AP88" s="3" t="s">
        <v>123</v>
      </c>
      <c r="AQ88" s="21">
        <v>936</v>
      </c>
      <c r="AR88" s="21">
        <v>1422.7899329707855</v>
      </c>
      <c r="AS88" s="24">
        <v>1184152.3199999998</v>
      </c>
      <c r="AT88" s="24">
        <v>1800000</v>
      </c>
    </row>
    <row r="89" spans="1:46" hidden="1" x14ac:dyDescent="0.6">
      <c r="A89" s="2" t="s">
        <v>510</v>
      </c>
      <c r="B89" s="2" t="s">
        <v>239</v>
      </c>
      <c r="C89" s="3"/>
      <c r="D89" s="3"/>
      <c r="E89" s="3" t="s">
        <v>523</v>
      </c>
      <c r="F89" s="3" t="s">
        <v>512</v>
      </c>
      <c r="G89" s="2" t="s">
        <v>513</v>
      </c>
      <c r="H89" s="3" t="s">
        <v>514</v>
      </c>
      <c r="I89" s="3" t="s">
        <v>50</v>
      </c>
      <c r="J89" s="3" t="s">
        <v>515</v>
      </c>
      <c r="K89" s="2" t="s">
        <v>110</v>
      </c>
      <c r="L89" s="2" t="s">
        <v>110</v>
      </c>
      <c r="M89" s="2" t="s">
        <v>531</v>
      </c>
      <c r="N89" s="3" t="s">
        <v>532</v>
      </c>
      <c r="O89" s="3"/>
      <c r="P89" s="3" t="s">
        <v>526</v>
      </c>
      <c r="Q89" s="4">
        <v>18000</v>
      </c>
      <c r="R89" s="11"/>
      <c r="S89" s="5">
        <v>0</v>
      </c>
      <c r="T89" s="6">
        <v>100</v>
      </c>
      <c r="U89" s="5">
        <v>0</v>
      </c>
      <c r="V89" s="14">
        <v>1800000</v>
      </c>
      <c r="W89" s="4">
        <v>180000</v>
      </c>
      <c r="X89" s="3" t="s">
        <v>115</v>
      </c>
      <c r="Y89" s="3" t="s">
        <v>514</v>
      </c>
      <c r="Z89" s="3" t="s">
        <v>88</v>
      </c>
      <c r="AA89" s="3" t="s">
        <v>89</v>
      </c>
      <c r="AB89" s="3" t="s">
        <v>507</v>
      </c>
      <c r="AC89" s="3" t="s">
        <v>248</v>
      </c>
      <c r="AD89" s="3"/>
      <c r="AE89" s="3"/>
      <c r="AF89" s="3" t="s">
        <v>119</v>
      </c>
      <c r="AG89" s="3" t="s">
        <v>520</v>
      </c>
      <c r="AH89" s="3" t="s">
        <v>80</v>
      </c>
      <c r="AI89" s="2" t="s">
        <v>527</v>
      </c>
      <c r="AJ89" s="3" t="s">
        <v>528</v>
      </c>
      <c r="AK89" s="3"/>
      <c r="AL89" s="3"/>
      <c r="AM89" s="4"/>
      <c r="AN89" s="6">
        <v>5.1999999999999998E-2</v>
      </c>
      <c r="AO89" s="17">
        <v>7.904388516504364E-2</v>
      </c>
      <c r="AP89" s="3" t="s">
        <v>123</v>
      </c>
      <c r="AQ89" s="21">
        <v>936</v>
      </c>
      <c r="AR89" s="21">
        <v>1422.7899329707855</v>
      </c>
      <c r="AS89" s="24">
        <v>1184152.3199999998</v>
      </c>
      <c r="AT89" s="24">
        <v>1800000</v>
      </c>
    </row>
    <row r="90" spans="1:46" hidden="1" x14ac:dyDescent="0.6">
      <c r="A90" s="2" t="s">
        <v>510</v>
      </c>
      <c r="B90" s="2" t="s">
        <v>239</v>
      </c>
      <c r="C90" s="3"/>
      <c r="D90" s="3"/>
      <c r="E90" s="3" t="s">
        <v>533</v>
      </c>
      <c r="F90" s="3" t="s">
        <v>512</v>
      </c>
      <c r="G90" s="2" t="s">
        <v>513</v>
      </c>
      <c r="H90" s="3" t="s">
        <v>514</v>
      </c>
      <c r="I90" s="3" t="s">
        <v>50</v>
      </c>
      <c r="J90" s="3" t="s">
        <v>515</v>
      </c>
      <c r="K90" s="2" t="s">
        <v>110</v>
      </c>
      <c r="L90" s="2" t="s">
        <v>110</v>
      </c>
      <c r="M90" s="2" t="s">
        <v>534</v>
      </c>
      <c r="N90" s="3" t="s">
        <v>535</v>
      </c>
      <c r="O90" s="3"/>
      <c r="P90" s="3" t="s">
        <v>518</v>
      </c>
      <c r="Q90" s="4">
        <v>5000</v>
      </c>
      <c r="R90" s="11"/>
      <c r="S90" s="5">
        <v>0</v>
      </c>
      <c r="T90" s="6">
        <v>64</v>
      </c>
      <c r="U90" s="5">
        <v>0</v>
      </c>
      <c r="V90" s="14">
        <v>320000</v>
      </c>
      <c r="W90" s="4">
        <v>32000</v>
      </c>
      <c r="X90" s="3" t="s">
        <v>115</v>
      </c>
      <c r="Y90" s="3" t="s">
        <v>514</v>
      </c>
      <c r="Z90" s="3" t="s">
        <v>74</v>
      </c>
      <c r="AA90" s="3" t="s">
        <v>148</v>
      </c>
      <c r="AB90" s="3" t="s">
        <v>536</v>
      </c>
      <c r="AC90" s="3" t="s">
        <v>248</v>
      </c>
      <c r="AD90" s="3"/>
      <c r="AE90" s="3" t="s">
        <v>537</v>
      </c>
      <c r="AF90" s="3" t="s">
        <v>119</v>
      </c>
      <c r="AG90" s="3" t="s">
        <v>520</v>
      </c>
      <c r="AH90" s="3" t="s">
        <v>80</v>
      </c>
      <c r="AI90" s="2" t="s">
        <v>538</v>
      </c>
      <c r="AJ90" s="3" t="s">
        <v>539</v>
      </c>
      <c r="AK90" s="3"/>
      <c r="AL90" s="3"/>
      <c r="AM90" s="4"/>
      <c r="AN90" s="6">
        <v>4.4999999999999998E-2</v>
      </c>
      <c r="AO90" s="17">
        <v>5.0588086505627926E-2</v>
      </c>
      <c r="AP90" s="3" t="s">
        <v>83</v>
      </c>
      <c r="AQ90" s="21">
        <v>225</v>
      </c>
      <c r="AR90" s="21">
        <v>252.94043252813964</v>
      </c>
      <c r="AS90" s="24">
        <v>284652</v>
      </c>
      <c r="AT90" s="24">
        <v>320000</v>
      </c>
    </row>
    <row r="91" spans="1:46" hidden="1" x14ac:dyDescent="0.6">
      <c r="A91" s="2" t="s">
        <v>510</v>
      </c>
      <c r="B91" s="2" t="s">
        <v>239</v>
      </c>
      <c r="C91" s="3"/>
      <c r="D91" s="3"/>
      <c r="E91" s="3" t="s">
        <v>540</v>
      </c>
      <c r="F91" s="3" t="s">
        <v>512</v>
      </c>
      <c r="G91" s="2" t="s">
        <v>513</v>
      </c>
      <c r="H91" s="3" t="s">
        <v>514</v>
      </c>
      <c r="I91" s="3" t="s">
        <v>50</v>
      </c>
      <c r="J91" s="3" t="s">
        <v>515</v>
      </c>
      <c r="K91" s="2" t="s">
        <v>110</v>
      </c>
      <c r="L91" s="2" t="s">
        <v>110</v>
      </c>
      <c r="M91" s="2" t="s">
        <v>541</v>
      </c>
      <c r="N91" s="3" t="s">
        <v>542</v>
      </c>
      <c r="O91" s="3" t="s">
        <v>543</v>
      </c>
      <c r="P91" s="3" t="s">
        <v>544</v>
      </c>
      <c r="Q91" s="4">
        <v>50000</v>
      </c>
      <c r="R91" s="11"/>
      <c r="S91" s="5">
        <v>0</v>
      </c>
      <c r="T91" s="6">
        <v>28</v>
      </c>
      <c r="U91" s="5">
        <v>0</v>
      </c>
      <c r="V91" s="14">
        <v>1400000</v>
      </c>
      <c r="W91" s="4">
        <v>140000</v>
      </c>
      <c r="X91" s="3" t="s">
        <v>115</v>
      </c>
      <c r="Y91" s="3" t="s">
        <v>514</v>
      </c>
      <c r="Z91" s="3" t="s">
        <v>466</v>
      </c>
      <c r="AA91" s="3" t="s">
        <v>467</v>
      </c>
      <c r="AB91" s="3" t="s">
        <v>545</v>
      </c>
      <c r="AC91" s="3" t="s">
        <v>248</v>
      </c>
      <c r="AD91" s="3"/>
      <c r="AE91" s="3"/>
      <c r="AF91" s="3" t="s">
        <v>119</v>
      </c>
      <c r="AG91" s="3" t="s">
        <v>520</v>
      </c>
      <c r="AH91" s="3" t="s">
        <v>80</v>
      </c>
      <c r="AI91" s="2" t="s">
        <v>546</v>
      </c>
      <c r="AJ91" s="3" t="s">
        <v>547</v>
      </c>
      <c r="AK91" s="3"/>
      <c r="AL91" s="3"/>
      <c r="AM91" s="4"/>
      <c r="AN91" s="6">
        <v>1.2999999999999999E-2</v>
      </c>
      <c r="AO91" s="17">
        <v>2.2132287846212219E-2</v>
      </c>
      <c r="AP91" s="3" t="s">
        <v>123</v>
      </c>
      <c r="AQ91" s="21">
        <v>650</v>
      </c>
      <c r="AR91" s="21">
        <v>1106.614392310611</v>
      </c>
      <c r="AS91" s="24">
        <v>822327.99999999988</v>
      </c>
      <c r="AT91" s="24">
        <v>1400000</v>
      </c>
    </row>
    <row r="92" spans="1:46" x14ac:dyDescent="0.6">
      <c r="A92" s="2" t="s">
        <v>510</v>
      </c>
      <c r="B92" s="2" t="s">
        <v>239</v>
      </c>
      <c r="C92" s="3"/>
      <c r="D92" s="3"/>
      <c r="E92" s="3" t="s">
        <v>548</v>
      </c>
      <c r="F92" s="3" t="s">
        <v>512</v>
      </c>
      <c r="G92" s="2" t="s">
        <v>513</v>
      </c>
      <c r="H92" s="3" t="s">
        <v>514</v>
      </c>
      <c r="I92" s="3" t="s">
        <v>50</v>
      </c>
      <c r="J92" s="3" t="s">
        <v>515</v>
      </c>
      <c r="K92" s="2" t="s">
        <v>110</v>
      </c>
      <c r="L92" s="2" t="s">
        <v>110</v>
      </c>
      <c r="M92" s="2" t="s">
        <v>549</v>
      </c>
      <c r="N92" s="3" t="s">
        <v>550</v>
      </c>
      <c r="O92" s="3" t="s">
        <v>551</v>
      </c>
      <c r="P92" s="3" t="s">
        <v>552</v>
      </c>
      <c r="Q92" s="4">
        <v>30000</v>
      </c>
      <c r="R92" s="11"/>
      <c r="S92" s="5">
        <v>0</v>
      </c>
      <c r="T92" s="6">
        <v>51</v>
      </c>
      <c r="U92" s="5">
        <v>0</v>
      </c>
      <c r="V92" s="14">
        <v>1530000</v>
      </c>
      <c r="W92" s="4">
        <v>153000</v>
      </c>
      <c r="X92" s="3" t="s">
        <v>115</v>
      </c>
      <c r="Y92" s="3" t="s">
        <v>514</v>
      </c>
      <c r="Z92" s="3" t="s">
        <v>74</v>
      </c>
      <c r="AA92" s="3" t="s">
        <v>75</v>
      </c>
      <c r="AB92" s="3" t="s">
        <v>247</v>
      </c>
      <c r="AC92" s="3" t="s">
        <v>248</v>
      </c>
      <c r="AD92" s="3"/>
      <c r="AE92" s="3"/>
      <c r="AF92" s="3" t="s">
        <v>119</v>
      </c>
      <c r="AG92" s="3" t="s">
        <v>520</v>
      </c>
      <c r="AH92" s="3" t="s">
        <v>80</v>
      </c>
      <c r="AI92" s="2" t="s">
        <v>553</v>
      </c>
      <c r="AJ92" s="3" t="s">
        <v>554</v>
      </c>
      <c r="AK92" s="3"/>
      <c r="AL92" s="3"/>
      <c r="AM92" s="4"/>
      <c r="AN92" s="6">
        <v>2.1999999999999999E-2</v>
      </c>
      <c r="AO92" s="17">
        <v>4.0312381434172255E-2</v>
      </c>
      <c r="AP92" s="3" t="s">
        <v>135</v>
      </c>
      <c r="AQ92" s="21">
        <v>660</v>
      </c>
      <c r="AR92" s="21">
        <v>1209.3714430251675</v>
      </c>
      <c r="AS92" s="24">
        <v>834979.2</v>
      </c>
      <c r="AT92" s="24">
        <v>1529999.9999999998</v>
      </c>
    </row>
    <row r="93" spans="1:46" hidden="1" x14ac:dyDescent="0.6">
      <c r="A93" s="2" t="s">
        <v>510</v>
      </c>
      <c r="B93" s="2" t="s">
        <v>239</v>
      </c>
      <c r="C93" s="3"/>
      <c r="D93" s="3"/>
      <c r="E93" s="3" t="s">
        <v>555</v>
      </c>
      <c r="F93" s="3" t="s">
        <v>512</v>
      </c>
      <c r="G93" s="2" t="s">
        <v>513</v>
      </c>
      <c r="H93" s="3" t="s">
        <v>514</v>
      </c>
      <c r="I93" s="3" t="s">
        <v>50</v>
      </c>
      <c r="J93" s="3" t="s">
        <v>515</v>
      </c>
      <c r="K93" s="2" t="s">
        <v>110</v>
      </c>
      <c r="L93" s="2" t="s">
        <v>110</v>
      </c>
      <c r="M93" s="2" t="s">
        <v>556</v>
      </c>
      <c r="N93" s="3" t="s">
        <v>557</v>
      </c>
      <c r="O93" s="3" t="s">
        <v>558</v>
      </c>
      <c r="P93" s="3" t="s">
        <v>559</v>
      </c>
      <c r="Q93" s="4">
        <v>6000</v>
      </c>
      <c r="R93" s="11"/>
      <c r="S93" s="5">
        <v>0</v>
      </c>
      <c r="T93" s="6">
        <v>120</v>
      </c>
      <c r="U93" s="5">
        <v>0</v>
      </c>
      <c r="V93" s="14">
        <v>720000</v>
      </c>
      <c r="W93" s="4">
        <v>72000</v>
      </c>
      <c r="X93" s="3" t="s">
        <v>115</v>
      </c>
      <c r="Y93" s="3" t="s">
        <v>514</v>
      </c>
      <c r="Z93" s="3" t="s">
        <v>74</v>
      </c>
      <c r="AA93" s="3" t="s">
        <v>75</v>
      </c>
      <c r="AB93" s="3" t="s">
        <v>230</v>
      </c>
      <c r="AC93" s="3" t="s">
        <v>248</v>
      </c>
      <c r="AD93" s="3"/>
      <c r="AE93" s="3"/>
      <c r="AF93" s="3" t="s">
        <v>119</v>
      </c>
      <c r="AG93" s="3" t="s">
        <v>520</v>
      </c>
      <c r="AH93" s="3" t="s">
        <v>80</v>
      </c>
      <c r="AI93" s="2" t="s">
        <v>560</v>
      </c>
      <c r="AJ93" s="3" t="s">
        <v>555</v>
      </c>
      <c r="AK93" s="3"/>
      <c r="AL93" s="3"/>
      <c r="AM93" s="4"/>
      <c r="AN93" s="6">
        <v>7.4620000000000006E-2</v>
      </c>
      <c r="AO93" s="17">
        <v>9.485266219805237E-2</v>
      </c>
      <c r="AP93" s="3" t="s">
        <v>83</v>
      </c>
      <c r="AQ93" s="21">
        <v>447.72</v>
      </c>
      <c r="AR93" s="21">
        <v>569.11597318831423</v>
      </c>
      <c r="AS93" s="24">
        <v>566419.52639999997</v>
      </c>
      <c r="AT93" s="24">
        <v>720000</v>
      </c>
    </row>
    <row r="94" spans="1:46" x14ac:dyDescent="0.6">
      <c r="A94" s="2" t="s">
        <v>561</v>
      </c>
      <c r="B94" s="2" t="s">
        <v>45</v>
      </c>
      <c r="C94" s="3" t="s">
        <v>562</v>
      </c>
      <c r="D94" s="3"/>
      <c r="E94" s="3" t="s">
        <v>563</v>
      </c>
      <c r="F94" s="3" t="s">
        <v>564</v>
      </c>
      <c r="G94" s="2" t="s">
        <v>66</v>
      </c>
      <c r="H94" s="3" t="s">
        <v>67</v>
      </c>
      <c r="I94" s="3" t="s">
        <v>50</v>
      </c>
      <c r="J94" s="3" t="s">
        <v>51</v>
      </c>
      <c r="K94" s="2" t="s">
        <v>565</v>
      </c>
      <c r="L94" s="2" t="s">
        <v>69</v>
      </c>
      <c r="M94" s="2" t="s">
        <v>549</v>
      </c>
      <c r="N94" s="3" t="s">
        <v>550</v>
      </c>
      <c r="O94" s="3" t="s">
        <v>551</v>
      </c>
      <c r="P94" s="3" t="s">
        <v>552</v>
      </c>
      <c r="Q94" s="4">
        <v>283000</v>
      </c>
      <c r="R94" s="11" t="s">
        <v>566</v>
      </c>
      <c r="S94" s="5">
        <v>1348.96</v>
      </c>
      <c r="T94" s="6">
        <v>2.2499999999999999E-2</v>
      </c>
      <c r="U94" s="5">
        <v>6367.5</v>
      </c>
      <c r="V94" s="4">
        <v>8589503</v>
      </c>
      <c r="W94" s="4"/>
      <c r="X94" s="3" t="s">
        <v>57</v>
      </c>
      <c r="Y94" s="3" t="s">
        <v>67</v>
      </c>
      <c r="Z94" s="3" t="s">
        <v>74</v>
      </c>
      <c r="AA94" s="3" t="s">
        <v>75</v>
      </c>
      <c r="AB94" s="3" t="s">
        <v>247</v>
      </c>
      <c r="AC94" s="3" t="s">
        <v>58</v>
      </c>
      <c r="AD94" s="3" t="s">
        <v>567</v>
      </c>
      <c r="AE94" s="3"/>
      <c r="AF94" s="3" t="s">
        <v>568</v>
      </c>
      <c r="AG94" s="3" t="s">
        <v>569</v>
      </c>
      <c r="AH94" s="3" t="s">
        <v>80</v>
      </c>
      <c r="AI94" s="2" t="s">
        <v>570</v>
      </c>
      <c r="AJ94" s="3" t="s">
        <v>571</v>
      </c>
      <c r="AK94" s="3"/>
      <c r="AL94" s="3"/>
      <c r="AM94" s="4"/>
      <c r="AN94" s="6">
        <v>2.1999999999999999E-2</v>
      </c>
      <c r="AO94" s="18">
        <v>2.3991084408367416E-2</v>
      </c>
      <c r="AP94" s="3" t="s">
        <v>135</v>
      </c>
      <c r="AQ94" s="21">
        <v>6226</v>
      </c>
      <c r="AR94" s="21">
        <v>6789.4768875679783</v>
      </c>
      <c r="AS94" s="24">
        <v>7876637.1199999992</v>
      </c>
      <c r="AT94" s="24">
        <v>8589503</v>
      </c>
    </row>
    <row r="95" spans="1:46" x14ac:dyDescent="0.6">
      <c r="A95" s="2" t="s">
        <v>561</v>
      </c>
      <c r="B95" s="2" t="s">
        <v>45</v>
      </c>
      <c r="C95" s="3" t="s">
        <v>562</v>
      </c>
      <c r="D95" s="3"/>
      <c r="E95" s="3" t="s">
        <v>572</v>
      </c>
      <c r="F95" s="3" t="s">
        <v>564</v>
      </c>
      <c r="G95" s="2" t="s">
        <v>66</v>
      </c>
      <c r="H95" s="3" t="s">
        <v>67</v>
      </c>
      <c r="I95" s="3" t="s">
        <v>50</v>
      </c>
      <c r="J95" s="3" t="s">
        <v>51</v>
      </c>
      <c r="K95" s="2" t="s">
        <v>565</v>
      </c>
      <c r="L95" s="2" t="s">
        <v>69</v>
      </c>
      <c r="M95" s="2" t="s">
        <v>549</v>
      </c>
      <c r="N95" s="3" t="s">
        <v>550</v>
      </c>
      <c r="O95" s="3" t="s">
        <v>551</v>
      </c>
      <c r="P95" s="3" t="s">
        <v>552</v>
      </c>
      <c r="Q95" s="4">
        <v>972000</v>
      </c>
      <c r="R95" s="11" t="s">
        <v>566</v>
      </c>
      <c r="S95" s="5">
        <v>1348.96</v>
      </c>
      <c r="T95" s="6">
        <v>2.2499999999999999E-2</v>
      </c>
      <c r="U95" s="5">
        <v>21870</v>
      </c>
      <c r="V95" s="4">
        <v>26951276</v>
      </c>
      <c r="W95" s="4"/>
      <c r="X95" s="3" t="s">
        <v>57</v>
      </c>
      <c r="Y95" s="3" t="s">
        <v>67</v>
      </c>
      <c r="Z95" s="3" t="s">
        <v>74</v>
      </c>
      <c r="AA95" s="3" t="s">
        <v>75</v>
      </c>
      <c r="AB95" s="3" t="s">
        <v>247</v>
      </c>
      <c r="AC95" s="3" t="s">
        <v>58</v>
      </c>
      <c r="AD95" s="3" t="s">
        <v>567</v>
      </c>
      <c r="AE95" s="3"/>
      <c r="AF95" s="3" t="s">
        <v>568</v>
      </c>
      <c r="AG95" s="3" t="s">
        <v>569</v>
      </c>
      <c r="AH95" s="3" t="s">
        <v>80</v>
      </c>
      <c r="AI95" s="2" t="s">
        <v>573</v>
      </c>
      <c r="AJ95" s="3" t="s">
        <v>574</v>
      </c>
      <c r="AK95" s="3"/>
      <c r="AL95" s="3"/>
      <c r="AM95" s="4"/>
      <c r="AN95" s="6">
        <v>2.1999999999999999E-2</v>
      </c>
      <c r="AO95" s="18">
        <v>2.1917011987606962E-2</v>
      </c>
      <c r="AP95" s="3" t="s">
        <v>135</v>
      </c>
      <c r="AQ95" s="21">
        <v>21384</v>
      </c>
      <c r="AR95" s="21">
        <v>21303.335651953967</v>
      </c>
      <c r="AS95" s="24">
        <v>27053326.079999998</v>
      </c>
      <c r="AT95" s="24">
        <v>26951276</v>
      </c>
    </row>
    <row r="96" spans="1:46" x14ac:dyDescent="0.6">
      <c r="A96" s="2" t="s">
        <v>561</v>
      </c>
      <c r="B96" s="2" t="s">
        <v>45</v>
      </c>
      <c r="C96" s="3" t="s">
        <v>562</v>
      </c>
      <c r="D96" s="3"/>
      <c r="E96" s="3" t="s">
        <v>575</v>
      </c>
      <c r="F96" s="3" t="s">
        <v>564</v>
      </c>
      <c r="G96" s="2" t="s">
        <v>66</v>
      </c>
      <c r="H96" s="3" t="s">
        <v>67</v>
      </c>
      <c r="I96" s="3" t="s">
        <v>50</v>
      </c>
      <c r="J96" s="3" t="s">
        <v>51</v>
      </c>
      <c r="K96" s="2" t="s">
        <v>565</v>
      </c>
      <c r="L96" s="2" t="s">
        <v>69</v>
      </c>
      <c r="M96" s="2" t="s">
        <v>549</v>
      </c>
      <c r="N96" s="3" t="s">
        <v>550</v>
      </c>
      <c r="O96" s="3" t="s">
        <v>551</v>
      </c>
      <c r="P96" s="3" t="s">
        <v>552</v>
      </c>
      <c r="Q96" s="4">
        <v>257000</v>
      </c>
      <c r="R96" s="11" t="s">
        <v>566</v>
      </c>
      <c r="S96" s="5">
        <v>1348.96</v>
      </c>
      <c r="T96" s="6">
        <v>2.2499999999999999E-2</v>
      </c>
      <c r="U96" s="5">
        <v>5782.5</v>
      </c>
      <c r="V96" s="4">
        <v>7778099</v>
      </c>
      <c r="W96" s="4"/>
      <c r="X96" s="3" t="s">
        <v>57</v>
      </c>
      <c r="Y96" s="3" t="s">
        <v>67</v>
      </c>
      <c r="Z96" s="3" t="s">
        <v>74</v>
      </c>
      <c r="AA96" s="3" t="s">
        <v>75</v>
      </c>
      <c r="AB96" s="3" t="s">
        <v>247</v>
      </c>
      <c r="AC96" s="3" t="s">
        <v>58</v>
      </c>
      <c r="AD96" s="3" t="s">
        <v>567</v>
      </c>
      <c r="AE96" s="3" t="s">
        <v>576</v>
      </c>
      <c r="AF96" s="3" t="s">
        <v>568</v>
      </c>
      <c r="AG96" s="3" t="s">
        <v>569</v>
      </c>
      <c r="AH96" s="3" t="s">
        <v>80</v>
      </c>
      <c r="AI96" s="2" t="s">
        <v>577</v>
      </c>
      <c r="AJ96" s="3" t="s">
        <v>578</v>
      </c>
      <c r="AK96" s="3"/>
      <c r="AL96" s="3"/>
      <c r="AM96" s="4"/>
      <c r="AN96" s="6">
        <v>2.1999999999999999E-2</v>
      </c>
      <c r="AO96" s="18">
        <v>2.3922613391375126E-2</v>
      </c>
      <c r="AP96" s="3" t="s">
        <v>135</v>
      </c>
      <c r="AQ96" s="21">
        <v>5654</v>
      </c>
      <c r="AR96" s="21">
        <v>6148.1116415834076</v>
      </c>
      <c r="AS96" s="24">
        <v>7152988.4799999995</v>
      </c>
      <c r="AT96" s="24">
        <v>7778099</v>
      </c>
    </row>
    <row r="97" spans="1:46" hidden="1" x14ac:dyDescent="0.6">
      <c r="A97" s="2" t="s">
        <v>561</v>
      </c>
      <c r="B97" s="2" t="s">
        <v>45</v>
      </c>
      <c r="C97" s="3" t="s">
        <v>562</v>
      </c>
      <c r="D97" s="3"/>
      <c r="E97" s="3" t="s">
        <v>579</v>
      </c>
      <c r="F97" s="3" t="s">
        <v>564</v>
      </c>
      <c r="G97" s="2" t="s">
        <v>66</v>
      </c>
      <c r="H97" s="3" t="s">
        <v>67</v>
      </c>
      <c r="I97" s="3" t="s">
        <v>50</v>
      </c>
      <c r="J97" s="3" t="s">
        <v>51</v>
      </c>
      <c r="K97" s="2" t="s">
        <v>565</v>
      </c>
      <c r="L97" s="2" t="s">
        <v>69</v>
      </c>
      <c r="M97" s="2" t="s">
        <v>580</v>
      </c>
      <c r="N97" s="3" t="s">
        <v>581</v>
      </c>
      <c r="O97" s="3" t="s">
        <v>582</v>
      </c>
      <c r="P97" s="3" t="s">
        <v>583</v>
      </c>
      <c r="Q97" s="4">
        <v>144000</v>
      </c>
      <c r="R97" s="11" t="s">
        <v>566</v>
      </c>
      <c r="S97" s="5">
        <v>1348.96</v>
      </c>
      <c r="T97" s="6">
        <v>1.8499999999999999E-2</v>
      </c>
      <c r="U97" s="5">
        <v>2664</v>
      </c>
      <c r="V97" s="4">
        <v>3593629</v>
      </c>
      <c r="W97" s="4"/>
      <c r="X97" s="3" t="s">
        <v>57</v>
      </c>
      <c r="Y97" s="3" t="s">
        <v>67</v>
      </c>
      <c r="Z97" s="3" t="s">
        <v>74</v>
      </c>
      <c r="AA97" s="3" t="s">
        <v>95</v>
      </c>
      <c r="AB97" s="3" t="s">
        <v>344</v>
      </c>
      <c r="AC97" s="3" t="s">
        <v>58</v>
      </c>
      <c r="AD97" s="3" t="s">
        <v>567</v>
      </c>
      <c r="AE97" s="3"/>
      <c r="AF97" s="3" t="s">
        <v>568</v>
      </c>
      <c r="AG97" s="3" t="s">
        <v>569</v>
      </c>
      <c r="AH97" s="3" t="s">
        <v>80</v>
      </c>
      <c r="AI97" s="2" t="s">
        <v>584</v>
      </c>
      <c r="AJ97" s="3" t="s">
        <v>585</v>
      </c>
      <c r="AK97" s="3"/>
      <c r="AL97" s="3"/>
      <c r="AM97" s="4"/>
      <c r="AN97" s="6">
        <v>1.95E-2</v>
      </c>
      <c r="AO97" s="18">
        <v>1.9725999861234071E-2</v>
      </c>
      <c r="AP97" s="3" t="s">
        <v>135</v>
      </c>
      <c r="AQ97" s="21">
        <v>2808</v>
      </c>
      <c r="AR97" s="21">
        <v>2840.5439800177064</v>
      </c>
      <c r="AS97" s="24">
        <v>3552456.9599999995</v>
      </c>
      <c r="AT97" s="24">
        <v>3593629.0000000005</v>
      </c>
    </row>
    <row r="98" spans="1:46" hidden="1" x14ac:dyDescent="0.6">
      <c r="A98" s="2" t="s">
        <v>586</v>
      </c>
      <c r="B98" s="2" t="s">
        <v>45</v>
      </c>
      <c r="C98" s="3"/>
      <c r="D98" s="3"/>
      <c r="E98" s="3" t="s">
        <v>587</v>
      </c>
      <c r="F98" s="3" t="s">
        <v>588</v>
      </c>
      <c r="G98" s="2" t="s">
        <v>589</v>
      </c>
      <c r="H98" s="3" t="s">
        <v>590</v>
      </c>
      <c r="I98" s="3" t="s">
        <v>50</v>
      </c>
      <c r="J98" s="3" t="s">
        <v>109</v>
      </c>
      <c r="K98" s="2" t="s">
        <v>110</v>
      </c>
      <c r="L98" s="2" t="s">
        <v>110</v>
      </c>
      <c r="M98" s="2" t="s">
        <v>591</v>
      </c>
      <c r="N98" s="3" t="s">
        <v>592</v>
      </c>
      <c r="O98" s="3" t="s">
        <v>593</v>
      </c>
      <c r="P98" s="3" t="s">
        <v>594</v>
      </c>
      <c r="Q98" s="4">
        <v>9000</v>
      </c>
      <c r="R98" s="11" t="s">
        <v>56</v>
      </c>
      <c r="S98" s="5">
        <v>1300.7</v>
      </c>
      <c r="T98" s="6">
        <v>3.1E-2</v>
      </c>
      <c r="U98" s="5">
        <v>279</v>
      </c>
      <c r="V98" s="4">
        <v>362895</v>
      </c>
      <c r="W98" s="4"/>
      <c r="X98" s="3" t="s">
        <v>115</v>
      </c>
      <c r="Y98" s="3" t="s">
        <v>116</v>
      </c>
      <c r="Z98" s="3" t="s">
        <v>88</v>
      </c>
      <c r="AA98" s="3" t="s">
        <v>89</v>
      </c>
      <c r="AB98" s="3" t="s">
        <v>595</v>
      </c>
      <c r="AC98" s="3" t="s">
        <v>58</v>
      </c>
      <c r="AD98" s="3" t="s">
        <v>596</v>
      </c>
      <c r="AE98" s="3"/>
      <c r="AF98" s="3" t="s">
        <v>119</v>
      </c>
      <c r="AG98" s="3" t="s">
        <v>597</v>
      </c>
      <c r="AH98" s="3" t="s">
        <v>80</v>
      </c>
      <c r="AI98" s="2" t="s">
        <v>598</v>
      </c>
      <c r="AJ98" s="3" t="s">
        <v>599</v>
      </c>
      <c r="AK98" s="3"/>
      <c r="AL98" s="3"/>
      <c r="AM98" s="4"/>
      <c r="AN98" s="6">
        <v>1.9E-2</v>
      </c>
      <c r="AO98" s="6">
        <v>3.1E-2</v>
      </c>
      <c r="AP98" s="3" t="s">
        <v>83</v>
      </c>
      <c r="AQ98" s="21">
        <v>171</v>
      </c>
      <c r="AR98" s="21">
        <v>279</v>
      </c>
      <c r="AS98" s="24">
        <v>216335.52</v>
      </c>
      <c r="AT98" s="24">
        <v>352968.48</v>
      </c>
    </row>
    <row r="99" spans="1:46" hidden="1" x14ac:dyDescent="0.6">
      <c r="A99" s="2" t="s">
        <v>586</v>
      </c>
      <c r="B99" s="2" t="s">
        <v>45</v>
      </c>
      <c r="C99" s="3"/>
      <c r="D99" s="3"/>
      <c r="E99" s="3" t="s">
        <v>600</v>
      </c>
      <c r="F99" s="3" t="s">
        <v>588</v>
      </c>
      <c r="G99" s="2" t="s">
        <v>589</v>
      </c>
      <c r="H99" s="3" t="s">
        <v>590</v>
      </c>
      <c r="I99" s="3" t="s">
        <v>50</v>
      </c>
      <c r="J99" s="3" t="s">
        <v>109</v>
      </c>
      <c r="K99" s="2" t="s">
        <v>110</v>
      </c>
      <c r="L99" s="2" t="s">
        <v>110</v>
      </c>
      <c r="M99" s="2" t="s">
        <v>601</v>
      </c>
      <c r="N99" s="3" t="s">
        <v>602</v>
      </c>
      <c r="O99" s="3" t="s">
        <v>603</v>
      </c>
      <c r="P99" s="3" t="s">
        <v>604</v>
      </c>
      <c r="Q99" s="4">
        <v>15000</v>
      </c>
      <c r="R99" s="11" t="s">
        <v>56</v>
      </c>
      <c r="S99" s="5">
        <v>1300.7</v>
      </c>
      <c r="T99" s="6">
        <v>6.2859999999999999E-2</v>
      </c>
      <c r="U99" s="5">
        <v>942.9</v>
      </c>
      <c r="V99" s="4">
        <v>1226430</v>
      </c>
      <c r="W99" s="4"/>
      <c r="X99" s="3" t="s">
        <v>115</v>
      </c>
      <c r="Y99" s="3" t="s">
        <v>116</v>
      </c>
      <c r="Z99" s="3" t="s">
        <v>88</v>
      </c>
      <c r="AA99" s="3" t="s">
        <v>117</v>
      </c>
      <c r="AB99" s="3" t="s">
        <v>605</v>
      </c>
      <c r="AC99" s="3" t="s">
        <v>58</v>
      </c>
      <c r="AD99" s="3" t="s">
        <v>596</v>
      </c>
      <c r="AE99" s="3"/>
      <c r="AF99" s="3" t="s">
        <v>119</v>
      </c>
      <c r="AG99" s="3" t="s">
        <v>597</v>
      </c>
      <c r="AH99" s="3" t="s">
        <v>80</v>
      </c>
      <c r="AI99" s="2" t="s">
        <v>606</v>
      </c>
      <c r="AJ99" s="3" t="s">
        <v>607</v>
      </c>
      <c r="AK99" s="3"/>
      <c r="AL99" s="3"/>
      <c r="AM99" s="4"/>
      <c r="AN99" s="6">
        <v>5.604E-2</v>
      </c>
      <c r="AO99" s="6">
        <v>6.2859999999999999E-2</v>
      </c>
      <c r="AP99" s="3" t="s">
        <v>123</v>
      </c>
      <c r="AQ99" s="21">
        <v>840.6</v>
      </c>
      <c r="AR99" s="21">
        <v>942.9</v>
      </c>
      <c r="AS99" s="24">
        <v>1063459.872</v>
      </c>
      <c r="AT99" s="24">
        <v>1192881.6479999998</v>
      </c>
    </row>
    <row r="100" spans="1:46" hidden="1" x14ac:dyDescent="0.6">
      <c r="A100" s="2" t="s">
        <v>586</v>
      </c>
      <c r="B100" s="2" t="s">
        <v>45</v>
      </c>
      <c r="C100" s="3"/>
      <c r="D100" s="3"/>
      <c r="E100" s="3" t="s">
        <v>608</v>
      </c>
      <c r="F100" s="3" t="s">
        <v>588</v>
      </c>
      <c r="G100" s="2" t="s">
        <v>589</v>
      </c>
      <c r="H100" s="3" t="s">
        <v>590</v>
      </c>
      <c r="I100" s="3" t="s">
        <v>50</v>
      </c>
      <c r="J100" s="3" t="s">
        <v>109</v>
      </c>
      <c r="K100" s="2" t="s">
        <v>110</v>
      </c>
      <c r="L100" s="2" t="s">
        <v>110</v>
      </c>
      <c r="M100" s="2" t="s">
        <v>609</v>
      </c>
      <c r="N100" s="3" t="s">
        <v>610</v>
      </c>
      <c r="O100" s="3" t="s">
        <v>611</v>
      </c>
      <c r="P100" s="3" t="s">
        <v>612</v>
      </c>
      <c r="Q100" s="4">
        <v>3000</v>
      </c>
      <c r="R100" s="11" t="s">
        <v>56</v>
      </c>
      <c r="S100" s="5">
        <v>1300.7</v>
      </c>
      <c r="T100" s="6">
        <v>5.4960000000000002E-2</v>
      </c>
      <c r="U100" s="5">
        <v>164.88</v>
      </c>
      <c r="V100" s="4">
        <v>214459</v>
      </c>
      <c r="W100" s="4"/>
      <c r="X100" s="3" t="s">
        <v>115</v>
      </c>
      <c r="Y100" s="3" t="s">
        <v>116</v>
      </c>
      <c r="Z100" s="3" t="s">
        <v>88</v>
      </c>
      <c r="AA100" s="3" t="s">
        <v>117</v>
      </c>
      <c r="AB100" s="3" t="s">
        <v>143</v>
      </c>
      <c r="AC100" s="3" t="s">
        <v>58</v>
      </c>
      <c r="AD100" s="3" t="s">
        <v>596</v>
      </c>
      <c r="AE100" s="3"/>
      <c r="AF100" s="3" t="s">
        <v>119</v>
      </c>
      <c r="AG100" s="3" t="s">
        <v>597</v>
      </c>
      <c r="AH100" s="3" t="s">
        <v>80</v>
      </c>
      <c r="AI100" s="2" t="s">
        <v>613</v>
      </c>
      <c r="AJ100" s="3" t="s">
        <v>614</v>
      </c>
      <c r="AK100" s="3"/>
      <c r="AL100" s="3"/>
      <c r="AM100" s="4"/>
      <c r="AN100" s="6">
        <v>4.9000000000000002E-2</v>
      </c>
      <c r="AO100" s="6">
        <v>5.4960000000000002E-2</v>
      </c>
      <c r="AP100" s="3" t="s">
        <v>123</v>
      </c>
      <c r="AQ100" s="21">
        <v>147</v>
      </c>
      <c r="AR100" s="21">
        <v>164.88</v>
      </c>
      <c r="AS100" s="24">
        <v>185972.63999999998</v>
      </c>
      <c r="AT100" s="24">
        <v>208592.98559999999</v>
      </c>
    </row>
    <row r="101" spans="1:46" hidden="1" x14ac:dyDescent="0.6">
      <c r="A101" s="2" t="s">
        <v>615</v>
      </c>
      <c r="B101" s="2" t="s">
        <v>45</v>
      </c>
      <c r="C101" s="3" t="s">
        <v>616</v>
      </c>
      <c r="D101" s="3"/>
      <c r="E101" s="3" t="s">
        <v>136</v>
      </c>
      <c r="F101" s="3" t="s">
        <v>617</v>
      </c>
      <c r="G101" s="2" t="s">
        <v>107</v>
      </c>
      <c r="H101" s="3" t="s">
        <v>108</v>
      </c>
      <c r="I101" s="3" t="s">
        <v>50</v>
      </c>
      <c r="J101" s="3" t="s">
        <v>109</v>
      </c>
      <c r="K101" s="2" t="s">
        <v>110</v>
      </c>
      <c r="L101" s="2" t="s">
        <v>110</v>
      </c>
      <c r="M101" s="2" t="s">
        <v>128</v>
      </c>
      <c r="N101" s="3" t="s">
        <v>129</v>
      </c>
      <c r="O101" s="3" t="s">
        <v>130</v>
      </c>
      <c r="P101" s="3" t="s">
        <v>131</v>
      </c>
      <c r="Q101" s="4">
        <v>280000</v>
      </c>
      <c r="R101" s="11" t="s">
        <v>56</v>
      </c>
      <c r="S101" s="5">
        <v>1269.8800000000001</v>
      </c>
      <c r="T101" s="6">
        <v>2.0899999999999998E-2</v>
      </c>
      <c r="U101" s="5">
        <v>5852</v>
      </c>
      <c r="V101" s="4">
        <v>7431338</v>
      </c>
      <c r="W101" s="4"/>
      <c r="X101" s="3" t="s">
        <v>115</v>
      </c>
      <c r="Y101" s="3" t="s">
        <v>116</v>
      </c>
      <c r="Z101" s="3" t="s">
        <v>74</v>
      </c>
      <c r="AA101" s="3" t="s">
        <v>132</v>
      </c>
      <c r="AB101" s="3" t="s">
        <v>96</v>
      </c>
      <c r="AC101" s="3" t="s">
        <v>58</v>
      </c>
      <c r="AD101" s="3"/>
      <c r="AE101" s="3"/>
      <c r="AF101" s="3" t="s">
        <v>119</v>
      </c>
      <c r="AG101" s="3" t="s">
        <v>618</v>
      </c>
      <c r="AH101" s="3" t="s">
        <v>80</v>
      </c>
      <c r="AI101" s="2" t="s">
        <v>137</v>
      </c>
      <c r="AJ101" s="3" t="s">
        <v>138</v>
      </c>
      <c r="AK101" s="3"/>
      <c r="AL101" s="3"/>
      <c r="AM101" s="4"/>
      <c r="AN101" s="6">
        <v>1.9E-2</v>
      </c>
      <c r="AO101" s="6">
        <v>2.0899999999999998E-2</v>
      </c>
      <c r="AP101" s="3" t="s">
        <v>135</v>
      </c>
      <c r="AQ101" s="21">
        <v>5320</v>
      </c>
      <c r="AR101" s="21">
        <v>5852</v>
      </c>
      <c r="AS101" s="24">
        <v>6730438.3999999994</v>
      </c>
      <c r="AT101" s="24">
        <v>7403482.2399999993</v>
      </c>
    </row>
    <row r="102" spans="1:46" hidden="1" x14ac:dyDescent="0.6">
      <c r="A102" s="2" t="s">
        <v>615</v>
      </c>
      <c r="B102" s="2" t="s">
        <v>45</v>
      </c>
      <c r="C102" s="3" t="s">
        <v>616</v>
      </c>
      <c r="D102" s="3"/>
      <c r="E102" s="3" t="s">
        <v>105</v>
      </c>
      <c r="F102" s="3" t="s">
        <v>617</v>
      </c>
      <c r="G102" s="2" t="s">
        <v>107</v>
      </c>
      <c r="H102" s="3" t="s">
        <v>108</v>
      </c>
      <c r="I102" s="3" t="s">
        <v>50</v>
      </c>
      <c r="J102" s="3" t="s">
        <v>109</v>
      </c>
      <c r="K102" s="2" t="s">
        <v>110</v>
      </c>
      <c r="L102" s="2" t="s">
        <v>110</v>
      </c>
      <c r="M102" s="2" t="s">
        <v>128</v>
      </c>
      <c r="N102" s="3" t="s">
        <v>129</v>
      </c>
      <c r="O102" s="3" t="s">
        <v>130</v>
      </c>
      <c r="P102" s="3" t="s">
        <v>131</v>
      </c>
      <c r="Q102" s="4">
        <v>70000</v>
      </c>
      <c r="R102" s="11" t="s">
        <v>56</v>
      </c>
      <c r="S102" s="5">
        <v>1269.8800000000001</v>
      </c>
      <c r="T102" s="6">
        <v>2.0899999999999998E-2</v>
      </c>
      <c r="U102" s="5">
        <v>1463</v>
      </c>
      <c r="V102" s="4">
        <v>1802913</v>
      </c>
      <c r="W102" s="4"/>
      <c r="X102" s="3" t="s">
        <v>115</v>
      </c>
      <c r="Y102" s="3" t="s">
        <v>116</v>
      </c>
      <c r="Z102" s="3" t="s">
        <v>74</v>
      </c>
      <c r="AA102" s="3" t="s">
        <v>132</v>
      </c>
      <c r="AB102" s="3" t="s">
        <v>96</v>
      </c>
      <c r="AC102" s="3" t="s">
        <v>58</v>
      </c>
      <c r="AD102" s="3"/>
      <c r="AE102" s="3"/>
      <c r="AF102" s="3" t="s">
        <v>119</v>
      </c>
      <c r="AG102" s="3" t="s">
        <v>618</v>
      </c>
      <c r="AH102" s="3" t="s">
        <v>80</v>
      </c>
      <c r="AI102" s="2" t="s">
        <v>121</v>
      </c>
      <c r="AJ102" s="3" t="s">
        <v>122</v>
      </c>
      <c r="AK102" s="3"/>
      <c r="AL102" s="3"/>
      <c r="AM102" s="4"/>
      <c r="AN102" s="6">
        <v>1.9E-2</v>
      </c>
      <c r="AO102" s="6">
        <v>2.0899999999999998E-2</v>
      </c>
      <c r="AP102" s="3" t="s">
        <v>135</v>
      </c>
      <c r="AQ102" s="21">
        <v>1330</v>
      </c>
      <c r="AR102" s="21">
        <v>1463</v>
      </c>
      <c r="AS102" s="24">
        <v>1682609.5999999999</v>
      </c>
      <c r="AT102" s="24">
        <v>1850870.5599999998</v>
      </c>
    </row>
    <row r="103" spans="1:46" hidden="1" x14ac:dyDescent="0.6">
      <c r="A103" s="2" t="s">
        <v>615</v>
      </c>
      <c r="B103" s="2" t="s">
        <v>45</v>
      </c>
      <c r="C103" s="3" t="s">
        <v>616</v>
      </c>
      <c r="D103" s="3"/>
      <c r="E103" s="3" t="s">
        <v>127</v>
      </c>
      <c r="F103" s="3" t="s">
        <v>617</v>
      </c>
      <c r="G103" s="2" t="s">
        <v>107</v>
      </c>
      <c r="H103" s="3" t="s">
        <v>108</v>
      </c>
      <c r="I103" s="3" t="s">
        <v>50</v>
      </c>
      <c r="J103" s="3" t="s">
        <v>109</v>
      </c>
      <c r="K103" s="2" t="s">
        <v>110</v>
      </c>
      <c r="L103" s="2" t="s">
        <v>110</v>
      </c>
      <c r="M103" s="2" t="s">
        <v>139</v>
      </c>
      <c r="N103" s="3" t="s">
        <v>140</v>
      </c>
      <c r="O103" s="3" t="s">
        <v>141</v>
      </c>
      <c r="P103" s="3" t="s">
        <v>142</v>
      </c>
      <c r="Q103" s="4">
        <v>240000</v>
      </c>
      <c r="R103" s="11" t="s">
        <v>56</v>
      </c>
      <c r="S103" s="5">
        <v>1269.8800000000001</v>
      </c>
      <c r="T103" s="6">
        <v>5.2479999999999999E-2</v>
      </c>
      <c r="U103" s="5">
        <v>12595.2</v>
      </c>
      <c r="V103" s="4">
        <v>15994393</v>
      </c>
      <c r="W103" s="4"/>
      <c r="X103" s="3" t="s">
        <v>115</v>
      </c>
      <c r="Y103" s="3" t="s">
        <v>116</v>
      </c>
      <c r="Z103" s="3" t="s">
        <v>88</v>
      </c>
      <c r="AA103" s="3" t="s">
        <v>117</v>
      </c>
      <c r="AB103" s="3" t="s">
        <v>143</v>
      </c>
      <c r="AC103" s="3" t="s">
        <v>58</v>
      </c>
      <c r="AD103" s="3"/>
      <c r="AE103" s="3"/>
      <c r="AF103" s="3" t="s">
        <v>119</v>
      </c>
      <c r="AG103" s="3" t="s">
        <v>618</v>
      </c>
      <c r="AH103" s="3" t="s">
        <v>80</v>
      </c>
      <c r="AI103" s="2" t="s">
        <v>133</v>
      </c>
      <c r="AJ103" s="3" t="s">
        <v>134</v>
      </c>
      <c r="AK103" s="3"/>
      <c r="AL103" s="3"/>
      <c r="AM103" s="4"/>
      <c r="AN103" s="6">
        <v>5.024E-2</v>
      </c>
      <c r="AO103" s="6">
        <v>5.2479999999999999E-2</v>
      </c>
      <c r="AP103" s="3" t="s">
        <v>123</v>
      </c>
      <c r="AQ103" s="21">
        <v>12057.6</v>
      </c>
      <c r="AR103" s="21">
        <v>12595.199999999999</v>
      </c>
      <c r="AS103" s="24">
        <v>15254310.911999999</v>
      </c>
      <c r="AT103" s="24">
        <v>15934439.423999997</v>
      </c>
    </row>
    <row r="104" spans="1:46" hidden="1" x14ac:dyDescent="0.6">
      <c r="A104" s="2" t="s">
        <v>615</v>
      </c>
      <c r="B104" s="2" t="s">
        <v>45</v>
      </c>
      <c r="C104" s="3" t="s">
        <v>616</v>
      </c>
      <c r="D104" s="3"/>
      <c r="E104" s="3" t="s">
        <v>127</v>
      </c>
      <c r="F104" s="3" t="s">
        <v>617</v>
      </c>
      <c r="G104" s="2" t="s">
        <v>107</v>
      </c>
      <c r="H104" s="3" t="s">
        <v>108</v>
      </c>
      <c r="I104" s="3" t="s">
        <v>50</v>
      </c>
      <c r="J104" s="3" t="s">
        <v>109</v>
      </c>
      <c r="K104" s="2" t="s">
        <v>110</v>
      </c>
      <c r="L104" s="2" t="s">
        <v>110</v>
      </c>
      <c r="M104" s="2" t="s">
        <v>609</v>
      </c>
      <c r="N104" s="3" t="s">
        <v>610</v>
      </c>
      <c r="O104" s="3" t="s">
        <v>611</v>
      </c>
      <c r="P104" s="3" t="s">
        <v>612</v>
      </c>
      <c r="Q104" s="4">
        <v>2000</v>
      </c>
      <c r="R104" s="11" t="s">
        <v>56</v>
      </c>
      <c r="S104" s="5">
        <v>1269.8800000000001</v>
      </c>
      <c r="T104" s="6">
        <v>5.4960000000000002E-2</v>
      </c>
      <c r="U104" s="5">
        <v>109.92</v>
      </c>
      <c r="V104" s="4">
        <v>139585</v>
      </c>
      <c r="W104" s="4"/>
      <c r="X104" s="3" t="s">
        <v>115</v>
      </c>
      <c r="Y104" s="3" t="s">
        <v>116</v>
      </c>
      <c r="Z104" s="3" t="s">
        <v>88</v>
      </c>
      <c r="AA104" s="3" t="s">
        <v>117</v>
      </c>
      <c r="AB104" s="3" t="s">
        <v>143</v>
      </c>
      <c r="AC104" s="3" t="s">
        <v>58</v>
      </c>
      <c r="AD104" s="3"/>
      <c r="AE104" s="3"/>
      <c r="AF104" s="3" t="s">
        <v>119</v>
      </c>
      <c r="AG104" s="3" t="s">
        <v>618</v>
      </c>
      <c r="AH104" s="3" t="s">
        <v>80</v>
      </c>
      <c r="AI104" s="2" t="s">
        <v>133</v>
      </c>
      <c r="AJ104" s="3" t="s">
        <v>134</v>
      </c>
      <c r="AK104" s="3"/>
      <c r="AL104" s="3"/>
      <c r="AM104" s="4"/>
      <c r="AN104" s="6">
        <v>4.9000000000000002E-2</v>
      </c>
      <c r="AO104" s="6">
        <v>5.4960000000000002E-2</v>
      </c>
      <c r="AP104" s="3" t="s">
        <v>123</v>
      </c>
      <c r="AQ104" s="21">
        <v>98</v>
      </c>
      <c r="AR104" s="21">
        <v>109.92</v>
      </c>
      <c r="AS104" s="24">
        <v>123981.75999999999</v>
      </c>
      <c r="AT104" s="24">
        <v>139061.99039999998</v>
      </c>
    </row>
    <row r="105" spans="1:46" hidden="1" x14ac:dyDescent="0.6">
      <c r="A105" s="2" t="s">
        <v>615</v>
      </c>
      <c r="B105" s="2" t="s">
        <v>45</v>
      </c>
      <c r="C105" s="3" t="s">
        <v>616</v>
      </c>
      <c r="D105" s="3"/>
      <c r="E105" s="3" t="s">
        <v>127</v>
      </c>
      <c r="F105" s="3" t="s">
        <v>617</v>
      </c>
      <c r="G105" s="2" t="s">
        <v>107</v>
      </c>
      <c r="H105" s="3" t="s">
        <v>108</v>
      </c>
      <c r="I105" s="3" t="s">
        <v>50</v>
      </c>
      <c r="J105" s="3" t="s">
        <v>109</v>
      </c>
      <c r="K105" s="2" t="s">
        <v>110</v>
      </c>
      <c r="L105" s="2" t="s">
        <v>110</v>
      </c>
      <c r="M105" s="2" t="s">
        <v>619</v>
      </c>
      <c r="N105" s="3" t="s">
        <v>620</v>
      </c>
      <c r="O105" s="3" t="s">
        <v>621</v>
      </c>
      <c r="P105" s="3" t="s">
        <v>622</v>
      </c>
      <c r="Q105" s="4">
        <v>30000</v>
      </c>
      <c r="R105" s="11" t="s">
        <v>56</v>
      </c>
      <c r="S105" s="5">
        <v>1269.8800000000001</v>
      </c>
      <c r="T105" s="6">
        <v>2.349E-2</v>
      </c>
      <c r="U105" s="5">
        <v>704.7</v>
      </c>
      <c r="V105" s="4">
        <v>894884</v>
      </c>
      <c r="W105" s="4"/>
      <c r="X105" s="3" t="s">
        <v>115</v>
      </c>
      <c r="Y105" s="3" t="s">
        <v>116</v>
      </c>
      <c r="Z105" s="3" t="s">
        <v>74</v>
      </c>
      <c r="AA105" s="3" t="s">
        <v>132</v>
      </c>
      <c r="AB105" s="3" t="s">
        <v>623</v>
      </c>
      <c r="AC105" s="3" t="s">
        <v>58</v>
      </c>
      <c r="AD105" s="3"/>
      <c r="AE105" s="3"/>
      <c r="AF105" s="3" t="s">
        <v>119</v>
      </c>
      <c r="AG105" s="3" t="s">
        <v>618</v>
      </c>
      <c r="AH105" s="3" t="s">
        <v>80</v>
      </c>
      <c r="AI105" s="2" t="s">
        <v>133</v>
      </c>
      <c r="AJ105" s="3" t="s">
        <v>134</v>
      </c>
      <c r="AK105" s="3"/>
      <c r="AL105" s="3"/>
      <c r="AM105" s="4"/>
      <c r="AN105" s="6">
        <v>2.1999999999999999E-2</v>
      </c>
      <c r="AO105" s="6">
        <v>2.349E-2</v>
      </c>
      <c r="AP105" s="3" t="s">
        <v>83</v>
      </c>
      <c r="AQ105" s="21">
        <v>660</v>
      </c>
      <c r="AR105" s="21">
        <v>704.7</v>
      </c>
      <c r="AS105" s="24">
        <v>834979.2</v>
      </c>
      <c r="AT105" s="24">
        <v>891530.06400000001</v>
      </c>
    </row>
    <row r="106" spans="1:46" hidden="1" x14ac:dyDescent="0.6">
      <c r="A106" s="2" t="s">
        <v>615</v>
      </c>
      <c r="B106" s="2" t="s">
        <v>45</v>
      </c>
      <c r="C106" s="3" t="s">
        <v>616</v>
      </c>
      <c r="D106" s="3"/>
      <c r="E106" s="3" t="s">
        <v>127</v>
      </c>
      <c r="F106" s="3" t="s">
        <v>617</v>
      </c>
      <c r="G106" s="2" t="s">
        <v>107</v>
      </c>
      <c r="H106" s="3" t="s">
        <v>108</v>
      </c>
      <c r="I106" s="3" t="s">
        <v>50</v>
      </c>
      <c r="J106" s="3" t="s">
        <v>109</v>
      </c>
      <c r="K106" s="2" t="s">
        <v>110</v>
      </c>
      <c r="L106" s="2" t="s">
        <v>110</v>
      </c>
      <c r="M106" s="2" t="s">
        <v>624</v>
      </c>
      <c r="N106" s="3" t="s">
        <v>625</v>
      </c>
      <c r="O106" s="3" t="s">
        <v>626</v>
      </c>
      <c r="P106" s="3" t="s">
        <v>627</v>
      </c>
      <c r="Q106" s="4">
        <v>14000</v>
      </c>
      <c r="R106" s="11" t="s">
        <v>56</v>
      </c>
      <c r="S106" s="5">
        <v>1269.8800000000001</v>
      </c>
      <c r="T106" s="6">
        <v>2.6849999999999999E-2</v>
      </c>
      <c r="U106" s="5">
        <v>375.9</v>
      </c>
      <c r="V106" s="4">
        <v>477348</v>
      </c>
      <c r="W106" s="4"/>
      <c r="X106" s="3" t="s">
        <v>115</v>
      </c>
      <c r="Y106" s="3" t="s">
        <v>116</v>
      </c>
      <c r="Z106" s="3" t="s">
        <v>74</v>
      </c>
      <c r="AA106" s="3" t="s">
        <v>132</v>
      </c>
      <c r="AB106" s="3" t="s">
        <v>96</v>
      </c>
      <c r="AC106" s="3" t="s">
        <v>58</v>
      </c>
      <c r="AD106" s="3"/>
      <c r="AE106" s="3"/>
      <c r="AF106" s="3" t="s">
        <v>119</v>
      </c>
      <c r="AG106" s="3" t="s">
        <v>618</v>
      </c>
      <c r="AH106" s="3" t="s">
        <v>80</v>
      </c>
      <c r="AI106" s="2" t="s">
        <v>133</v>
      </c>
      <c r="AJ106" s="3" t="s">
        <v>134</v>
      </c>
      <c r="AK106" s="3"/>
      <c r="AL106" s="3"/>
      <c r="AM106" s="4"/>
      <c r="AN106" s="6">
        <v>0.02</v>
      </c>
      <c r="AO106" s="6">
        <v>2.6849999999999999E-2</v>
      </c>
      <c r="AP106" s="3" t="s">
        <v>135</v>
      </c>
      <c r="AQ106" s="21">
        <v>280</v>
      </c>
      <c r="AR106" s="21">
        <v>375.9</v>
      </c>
      <c r="AS106" s="24">
        <v>354233.59999999998</v>
      </c>
      <c r="AT106" s="24">
        <v>475558.60799999995</v>
      </c>
    </row>
    <row r="107" spans="1:46" hidden="1" x14ac:dyDescent="0.6">
      <c r="A107" s="2" t="s">
        <v>615</v>
      </c>
      <c r="B107" s="2" t="s">
        <v>45</v>
      </c>
      <c r="C107" s="3" t="s">
        <v>616</v>
      </c>
      <c r="D107" s="3"/>
      <c r="E107" s="3" t="s">
        <v>136</v>
      </c>
      <c r="F107" s="3" t="s">
        <v>617</v>
      </c>
      <c r="G107" s="2" t="s">
        <v>107</v>
      </c>
      <c r="H107" s="3" t="s">
        <v>108</v>
      </c>
      <c r="I107" s="3" t="s">
        <v>50</v>
      </c>
      <c r="J107" s="3" t="s">
        <v>109</v>
      </c>
      <c r="K107" s="2" t="s">
        <v>110</v>
      </c>
      <c r="L107" s="2" t="s">
        <v>110</v>
      </c>
      <c r="M107" s="2" t="s">
        <v>624</v>
      </c>
      <c r="N107" s="3" t="s">
        <v>625</v>
      </c>
      <c r="O107" s="3" t="s">
        <v>626</v>
      </c>
      <c r="P107" s="3" t="s">
        <v>627</v>
      </c>
      <c r="Q107" s="4">
        <v>31500</v>
      </c>
      <c r="R107" s="11" t="s">
        <v>56</v>
      </c>
      <c r="S107" s="5">
        <v>1269.8800000000001</v>
      </c>
      <c r="T107" s="6">
        <v>2.6849999999999999E-2</v>
      </c>
      <c r="U107" s="5">
        <v>845.78</v>
      </c>
      <c r="V107" s="4">
        <v>1074039</v>
      </c>
      <c r="W107" s="4"/>
      <c r="X107" s="3" t="s">
        <v>115</v>
      </c>
      <c r="Y107" s="3" t="s">
        <v>116</v>
      </c>
      <c r="Z107" s="3" t="s">
        <v>74</v>
      </c>
      <c r="AA107" s="3" t="s">
        <v>132</v>
      </c>
      <c r="AB107" s="3" t="s">
        <v>96</v>
      </c>
      <c r="AC107" s="3" t="s">
        <v>58</v>
      </c>
      <c r="AD107" s="3"/>
      <c r="AE107" s="3"/>
      <c r="AF107" s="3" t="s">
        <v>119</v>
      </c>
      <c r="AG107" s="3" t="s">
        <v>618</v>
      </c>
      <c r="AH107" s="3" t="s">
        <v>80</v>
      </c>
      <c r="AI107" s="2" t="s">
        <v>137</v>
      </c>
      <c r="AJ107" s="3" t="s">
        <v>138</v>
      </c>
      <c r="AK107" s="3"/>
      <c r="AL107" s="3"/>
      <c r="AM107" s="4"/>
      <c r="AN107" s="6">
        <v>0.02</v>
      </c>
      <c r="AO107" s="6">
        <v>2.6849999999999999E-2</v>
      </c>
      <c r="AP107" s="3" t="s">
        <v>135</v>
      </c>
      <c r="AQ107" s="21">
        <v>630</v>
      </c>
      <c r="AR107" s="21">
        <v>845.77499999999998</v>
      </c>
      <c r="AS107" s="24">
        <v>797025.6</v>
      </c>
      <c r="AT107" s="24">
        <v>1070006.8679999998</v>
      </c>
    </row>
    <row r="108" spans="1:46" hidden="1" x14ac:dyDescent="0.6">
      <c r="A108" s="2" t="s">
        <v>615</v>
      </c>
      <c r="B108" s="2" t="s">
        <v>45</v>
      </c>
      <c r="C108" s="3" t="s">
        <v>616</v>
      </c>
      <c r="D108" s="3"/>
      <c r="E108" s="3" t="s">
        <v>105</v>
      </c>
      <c r="F108" s="3" t="s">
        <v>617</v>
      </c>
      <c r="G108" s="2" t="s">
        <v>107</v>
      </c>
      <c r="H108" s="3" t="s">
        <v>108</v>
      </c>
      <c r="I108" s="3" t="s">
        <v>50</v>
      </c>
      <c r="J108" s="3" t="s">
        <v>109</v>
      </c>
      <c r="K108" s="2" t="s">
        <v>110</v>
      </c>
      <c r="L108" s="2" t="s">
        <v>110</v>
      </c>
      <c r="M108" s="2" t="s">
        <v>624</v>
      </c>
      <c r="N108" s="3" t="s">
        <v>625</v>
      </c>
      <c r="O108" s="3" t="s">
        <v>626</v>
      </c>
      <c r="P108" s="3" t="s">
        <v>627</v>
      </c>
      <c r="Q108" s="4">
        <v>14000</v>
      </c>
      <c r="R108" s="11" t="s">
        <v>56</v>
      </c>
      <c r="S108" s="5">
        <v>1269.8800000000001</v>
      </c>
      <c r="T108" s="6">
        <v>2.6849999999999999E-2</v>
      </c>
      <c r="U108" s="5">
        <v>375.9</v>
      </c>
      <c r="V108" s="4">
        <v>463237</v>
      </c>
      <c r="W108" s="4"/>
      <c r="X108" s="3" t="s">
        <v>115</v>
      </c>
      <c r="Y108" s="3" t="s">
        <v>116</v>
      </c>
      <c r="Z108" s="3" t="s">
        <v>74</v>
      </c>
      <c r="AA108" s="3" t="s">
        <v>132</v>
      </c>
      <c r="AB108" s="3" t="s">
        <v>96</v>
      </c>
      <c r="AC108" s="3" t="s">
        <v>58</v>
      </c>
      <c r="AD108" s="3"/>
      <c r="AE108" s="3"/>
      <c r="AF108" s="3" t="s">
        <v>119</v>
      </c>
      <c r="AG108" s="3" t="s">
        <v>618</v>
      </c>
      <c r="AH108" s="3" t="s">
        <v>80</v>
      </c>
      <c r="AI108" s="2" t="s">
        <v>121</v>
      </c>
      <c r="AJ108" s="3" t="s">
        <v>122</v>
      </c>
      <c r="AK108" s="3"/>
      <c r="AL108" s="3"/>
      <c r="AM108" s="4"/>
      <c r="AN108" s="6">
        <v>0.02</v>
      </c>
      <c r="AO108" s="6">
        <v>2.6849999999999999E-2</v>
      </c>
      <c r="AP108" s="3" t="s">
        <v>135</v>
      </c>
      <c r="AQ108" s="21">
        <v>280</v>
      </c>
      <c r="AR108" s="21">
        <v>375.9</v>
      </c>
      <c r="AS108" s="24">
        <v>354233.59999999998</v>
      </c>
      <c r="AT108" s="24">
        <v>475558.60799999995</v>
      </c>
    </row>
    <row r="109" spans="1:46" hidden="1" x14ac:dyDescent="0.6">
      <c r="A109" s="2" t="s">
        <v>615</v>
      </c>
      <c r="B109" s="2" t="s">
        <v>45</v>
      </c>
      <c r="C109" s="3" t="s">
        <v>616</v>
      </c>
      <c r="D109" s="3"/>
      <c r="E109" s="3" t="s">
        <v>127</v>
      </c>
      <c r="F109" s="3" t="s">
        <v>617</v>
      </c>
      <c r="G109" s="2" t="s">
        <v>107</v>
      </c>
      <c r="H109" s="3" t="s">
        <v>108</v>
      </c>
      <c r="I109" s="3" t="s">
        <v>50</v>
      </c>
      <c r="J109" s="3" t="s">
        <v>109</v>
      </c>
      <c r="K109" s="2" t="s">
        <v>110</v>
      </c>
      <c r="L109" s="2" t="s">
        <v>110</v>
      </c>
      <c r="M109" s="2" t="s">
        <v>628</v>
      </c>
      <c r="N109" s="3" t="s">
        <v>629</v>
      </c>
      <c r="O109" s="3" t="s">
        <v>630</v>
      </c>
      <c r="P109" s="3" t="s">
        <v>631</v>
      </c>
      <c r="Q109" s="4">
        <v>120000</v>
      </c>
      <c r="R109" s="11" t="s">
        <v>56</v>
      </c>
      <c r="S109" s="5">
        <v>1269.8800000000001</v>
      </c>
      <c r="T109" s="6">
        <v>2.1700000000000001E-2</v>
      </c>
      <c r="U109" s="5">
        <v>2604</v>
      </c>
      <c r="V109" s="4">
        <v>3306768</v>
      </c>
      <c r="W109" s="4"/>
      <c r="X109" s="3" t="s">
        <v>115</v>
      </c>
      <c r="Y109" s="3" t="s">
        <v>116</v>
      </c>
      <c r="Z109" s="3" t="s">
        <v>74</v>
      </c>
      <c r="AA109" s="3" t="s">
        <v>132</v>
      </c>
      <c r="AB109" s="3" t="s">
        <v>632</v>
      </c>
      <c r="AC109" s="3" t="s">
        <v>58</v>
      </c>
      <c r="AD109" s="3"/>
      <c r="AE109" s="3"/>
      <c r="AF109" s="3" t="s">
        <v>119</v>
      </c>
      <c r="AG109" s="3" t="s">
        <v>618</v>
      </c>
      <c r="AH109" s="3" t="s">
        <v>80</v>
      </c>
      <c r="AI109" s="2" t="s">
        <v>133</v>
      </c>
      <c r="AJ109" s="3" t="s">
        <v>134</v>
      </c>
      <c r="AK109" s="3"/>
      <c r="AL109" s="3"/>
      <c r="AM109" s="4"/>
      <c r="AN109" s="6">
        <v>0.02</v>
      </c>
      <c r="AO109" s="6">
        <v>2.1700000000000001E-2</v>
      </c>
      <c r="AP109" s="3" t="s">
        <v>83</v>
      </c>
      <c r="AQ109" s="21">
        <v>2400</v>
      </c>
      <c r="AR109" s="21">
        <v>2604</v>
      </c>
      <c r="AS109" s="24">
        <v>3036287.9999999995</v>
      </c>
      <c r="AT109" s="24">
        <v>3294372.4799999995</v>
      </c>
    </row>
    <row r="110" spans="1:46" hidden="1" x14ac:dyDescent="0.6">
      <c r="A110" s="2" t="s">
        <v>615</v>
      </c>
      <c r="B110" s="2" t="s">
        <v>45</v>
      </c>
      <c r="C110" s="3" t="s">
        <v>616</v>
      </c>
      <c r="D110" s="3"/>
      <c r="E110" s="3" t="s">
        <v>136</v>
      </c>
      <c r="F110" s="3" t="s">
        <v>617</v>
      </c>
      <c r="G110" s="2" t="s">
        <v>107</v>
      </c>
      <c r="H110" s="3" t="s">
        <v>108</v>
      </c>
      <c r="I110" s="3" t="s">
        <v>50</v>
      </c>
      <c r="J110" s="3" t="s">
        <v>109</v>
      </c>
      <c r="K110" s="2" t="s">
        <v>110</v>
      </c>
      <c r="L110" s="2" t="s">
        <v>110</v>
      </c>
      <c r="M110" s="2" t="s">
        <v>628</v>
      </c>
      <c r="N110" s="3" t="s">
        <v>629</v>
      </c>
      <c r="O110" s="3" t="s">
        <v>630</v>
      </c>
      <c r="P110" s="3" t="s">
        <v>631</v>
      </c>
      <c r="Q110" s="4">
        <v>245000</v>
      </c>
      <c r="R110" s="11" t="s">
        <v>56</v>
      </c>
      <c r="S110" s="5">
        <v>1269.8800000000001</v>
      </c>
      <c r="T110" s="6">
        <v>2.1700000000000001E-2</v>
      </c>
      <c r="U110" s="5">
        <v>5316.5</v>
      </c>
      <c r="V110" s="4">
        <v>6751317</v>
      </c>
      <c r="W110" s="4"/>
      <c r="X110" s="3" t="s">
        <v>115</v>
      </c>
      <c r="Y110" s="3" t="s">
        <v>116</v>
      </c>
      <c r="Z110" s="3" t="s">
        <v>74</v>
      </c>
      <c r="AA110" s="3" t="s">
        <v>132</v>
      </c>
      <c r="AB110" s="3" t="s">
        <v>632</v>
      </c>
      <c r="AC110" s="3" t="s">
        <v>58</v>
      </c>
      <c r="AD110" s="3"/>
      <c r="AE110" s="3"/>
      <c r="AF110" s="3" t="s">
        <v>119</v>
      </c>
      <c r="AG110" s="3" t="s">
        <v>618</v>
      </c>
      <c r="AH110" s="3" t="s">
        <v>80</v>
      </c>
      <c r="AI110" s="2" t="s">
        <v>137</v>
      </c>
      <c r="AJ110" s="3" t="s">
        <v>138</v>
      </c>
      <c r="AK110" s="3"/>
      <c r="AL110" s="3"/>
      <c r="AM110" s="4"/>
      <c r="AN110" s="6">
        <v>0.02</v>
      </c>
      <c r="AO110" s="6">
        <v>2.1700000000000001E-2</v>
      </c>
      <c r="AP110" s="3" t="s">
        <v>83</v>
      </c>
      <c r="AQ110" s="21">
        <v>4900</v>
      </c>
      <c r="AR110" s="21">
        <v>5316.5</v>
      </c>
      <c r="AS110" s="24">
        <v>6199087.9999999991</v>
      </c>
      <c r="AT110" s="24">
        <v>6726010.4799999995</v>
      </c>
    </row>
    <row r="111" spans="1:46" hidden="1" x14ac:dyDescent="0.6">
      <c r="A111" s="2" t="s">
        <v>615</v>
      </c>
      <c r="B111" s="2" t="s">
        <v>45</v>
      </c>
      <c r="C111" s="3" t="s">
        <v>616</v>
      </c>
      <c r="D111" s="3"/>
      <c r="E111" s="3" t="s">
        <v>633</v>
      </c>
      <c r="F111" s="3" t="s">
        <v>617</v>
      </c>
      <c r="G111" s="2" t="s">
        <v>107</v>
      </c>
      <c r="H111" s="3" t="s">
        <v>108</v>
      </c>
      <c r="I111" s="3" t="s">
        <v>50</v>
      </c>
      <c r="J111" s="3" t="s">
        <v>109</v>
      </c>
      <c r="K111" s="2" t="s">
        <v>110</v>
      </c>
      <c r="L111" s="2" t="s">
        <v>110</v>
      </c>
      <c r="M111" s="2" t="s">
        <v>628</v>
      </c>
      <c r="N111" s="3" t="s">
        <v>629</v>
      </c>
      <c r="O111" s="3" t="s">
        <v>630</v>
      </c>
      <c r="P111" s="3" t="s">
        <v>631</v>
      </c>
      <c r="Q111" s="4">
        <v>35000</v>
      </c>
      <c r="R111" s="11" t="s">
        <v>56</v>
      </c>
      <c r="S111" s="5">
        <v>1269.8800000000001</v>
      </c>
      <c r="T111" s="6">
        <v>2.1700000000000001E-2</v>
      </c>
      <c r="U111" s="5">
        <v>759.5</v>
      </c>
      <c r="V111" s="4">
        <v>935962</v>
      </c>
      <c r="W111" s="4"/>
      <c r="X111" s="3" t="s">
        <v>115</v>
      </c>
      <c r="Y111" s="3" t="s">
        <v>116</v>
      </c>
      <c r="Z111" s="3" t="s">
        <v>74</v>
      </c>
      <c r="AA111" s="3" t="s">
        <v>132</v>
      </c>
      <c r="AB111" s="3" t="s">
        <v>632</v>
      </c>
      <c r="AC111" s="3" t="s">
        <v>58</v>
      </c>
      <c r="AD111" s="3"/>
      <c r="AE111" s="3"/>
      <c r="AF111" s="3" t="s">
        <v>119</v>
      </c>
      <c r="AG111" s="3" t="s">
        <v>618</v>
      </c>
      <c r="AH111" s="3" t="s">
        <v>80</v>
      </c>
      <c r="AI111" s="2" t="s">
        <v>634</v>
      </c>
      <c r="AJ111" s="3" t="s">
        <v>635</v>
      </c>
      <c r="AK111" s="3"/>
      <c r="AL111" s="3"/>
      <c r="AM111" s="4"/>
      <c r="AN111" s="6">
        <v>0.02</v>
      </c>
      <c r="AO111" s="6">
        <v>2.1700000000000001E-2</v>
      </c>
      <c r="AP111" s="3" t="s">
        <v>83</v>
      </c>
      <c r="AQ111" s="21">
        <v>700</v>
      </c>
      <c r="AR111" s="21">
        <v>759.5</v>
      </c>
      <c r="AS111" s="24">
        <v>885583.99999999988</v>
      </c>
      <c r="AT111" s="24">
        <v>960858.6399999999</v>
      </c>
    </row>
    <row r="112" spans="1:46" hidden="1" x14ac:dyDescent="0.6">
      <c r="A112" s="2" t="s">
        <v>615</v>
      </c>
      <c r="B112" s="2" t="s">
        <v>45</v>
      </c>
      <c r="C112" s="3" t="s">
        <v>616</v>
      </c>
      <c r="D112" s="3"/>
      <c r="E112" s="3" t="s">
        <v>127</v>
      </c>
      <c r="F112" s="3" t="s">
        <v>617</v>
      </c>
      <c r="G112" s="2" t="s">
        <v>107</v>
      </c>
      <c r="H112" s="3" t="s">
        <v>108</v>
      </c>
      <c r="I112" s="3" t="s">
        <v>50</v>
      </c>
      <c r="J112" s="3" t="s">
        <v>109</v>
      </c>
      <c r="K112" s="2" t="s">
        <v>110</v>
      </c>
      <c r="L112" s="2" t="s">
        <v>110</v>
      </c>
      <c r="M112" s="2" t="s">
        <v>636</v>
      </c>
      <c r="N112" s="3" t="s">
        <v>637</v>
      </c>
      <c r="O112" s="3" t="s">
        <v>638</v>
      </c>
      <c r="P112" s="3" t="s">
        <v>639</v>
      </c>
      <c r="Q112" s="4">
        <v>106000</v>
      </c>
      <c r="R112" s="11" t="s">
        <v>56</v>
      </c>
      <c r="S112" s="5">
        <v>1269.8800000000001</v>
      </c>
      <c r="T112" s="6">
        <v>3.9E-2</v>
      </c>
      <c r="U112" s="5">
        <v>4134</v>
      </c>
      <c r="V112" s="4">
        <v>5249684</v>
      </c>
      <c r="W112" s="4"/>
      <c r="X112" s="3" t="s">
        <v>115</v>
      </c>
      <c r="Y112" s="3" t="s">
        <v>116</v>
      </c>
      <c r="Z112" s="3" t="s">
        <v>74</v>
      </c>
      <c r="AA112" s="3" t="s">
        <v>148</v>
      </c>
      <c r="AB112" s="3" t="s">
        <v>640</v>
      </c>
      <c r="AC112" s="3" t="s">
        <v>58</v>
      </c>
      <c r="AD112" s="3"/>
      <c r="AE112" s="3"/>
      <c r="AF112" s="3" t="s">
        <v>119</v>
      </c>
      <c r="AG112" s="3" t="s">
        <v>618</v>
      </c>
      <c r="AH112" s="3" t="s">
        <v>80</v>
      </c>
      <c r="AI112" s="2" t="s">
        <v>133</v>
      </c>
      <c r="AJ112" s="3" t="s">
        <v>134</v>
      </c>
      <c r="AK112" s="3"/>
      <c r="AL112" s="3"/>
      <c r="AM112" s="4"/>
      <c r="AN112" s="6">
        <v>3.1E-2</v>
      </c>
      <c r="AO112" s="6">
        <v>3.9E-2</v>
      </c>
      <c r="AP112" s="3" t="s">
        <v>135</v>
      </c>
      <c r="AQ112" s="21">
        <v>3286</v>
      </c>
      <c r="AR112" s="21">
        <v>4134</v>
      </c>
      <c r="AS112" s="24">
        <v>4157184.32</v>
      </c>
      <c r="AT112" s="24">
        <v>5230006.0799999991</v>
      </c>
    </row>
    <row r="113" spans="1:46" hidden="1" x14ac:dyDescent="0.6">
      <c r="A113" s="2" t="s">
        <v>615</v>
      </c>
      <c r="B113" s="2" t="s">
        <v>45</v>
      </c>
      <c r="C113" s="3" t="s">
        <v>616</v>
      </c>
      <c r="D113" s="3"/>
      <c r="E113" s="3" t="s">
        <v>136</v>
      </c>
      <c r="F113" s="3" t="s">
        <v>617</v>
      </c>
      <c r="G113" s="2" t="s">
        <v>107</v>
      </c>
      <c r="H113" s="3" t="s">
        <v>108</v>
      </c>
      <c r="I113" s="3" t="s">
        <v>50</v>
      </c>
      <c r="J113" s="3" t="s">
        <v>109</v>
      </c>
      <c r="K113" s="2" t="s">
        <v>110</v>
      </c>
      <c r="L113" s="2" t="s">
        <v>110</v>
      </c>
      <c r="M113" s="2" t="s">
        <v>636</v>
      </c>
      <c r="N113" s="3" t="s">
        <v>637</v>
      </c>
      <c r="O113" s="3" t="s">
        <v>638</v>
      </c>
      <c r="P113" s="3" t="s">
        <v>639</v>
      </c>
      <c r="Q113" s="4">
        <v>49000</v>
      </c>
      <c r="R113" s="11" t="s">
        <v>56</v>
      </c>
      <c r="S113" s="5">
        <v>1269.8800000000001</v>
      </c>
      <c r="T113" s="6">
        <v>3.9E-2</v>
      </c>
      <c r="U113" s="5">
        <v>1911</v>
      </c>
      <c r="V113" s="4">
        <v>2426741</v>
      </c>
      <c r="W113" s="4"/>
      <c r="X113" s="3" t="s">
        <v>115</v>
      </c>
      <c r="Y113" s="3" t="s">
        <v>116</v>
      </c>
      <c r="Z113" s="3" t="s">
        <v>74</v>
      </c>
      <c r="AA113" s="3" t="s">
        <v>148</v>
      </c>
      <c r="AB113" s="3" t="s">
        <v>640</v>
      </c>
      <c r="AC113" s="3" t="s">
        <v>58</v>
      </c>
      <c r="AD113" s="3"/>
      <c r="AE113" s="3"/>
      <c r="AF113" s="3" t="s">
        <v>119</v>
      </c>
      <c r="AG113" s="3" t="s">
        <v>618</v>
      </c>
      <c r="AH113" s="3" t="s">
        <v>80</v>
      </c>
      <c r="AI113" s="2" t="s">
        <v>137</v>
      </c>
      <c r="AJ113" s="3" t="s">
        <v>138</v>
      </c>
      <c r="AK113" s="3"/>
      <c r="AL113" s="3"/>
      <c r="AM113" s="4"/>
      <c r="AN113" s="6">
        <v>3.1E-2</v>
      </c>
      <c r="AO113" s="6">
        <v>3.9E-2</v>
      </c>
      <c r="AP113" s="3" t="s">
        <v>135</v>
      </c>
      <c r="AQ113" s="21">
        <v>1519</v>
      </c>
      <c r="AR113" s="21">
        <v>1911</v>
      </c>
      <c r="AS113" s="24">
        <v>1921717.2799999998</v>
      </c>
      <c r="AT113" s="24">
        <v>2417644.3199999998</v>
      </c>
    </row>
    <row r="114" spans="1:46" hidden="1" x14ac:dyDescent="0.6">
      <c r="A114" s="2" t="s">
        <v>615</v>
      </c>
      <c r="B114" s="2" t="s">
        <v>45</v>
      </c>
      <c r="C114" s="3" t="s">
        <v>616</v>
      </c>
      <c r="D114" s="3"/>
      <c r="E114" s="3" t="s">
        <v>136</v>
      </c>
      <c r="F114" s="3" t="s">
        <v>617</v>
      </c>
      <c r="G114" s="2" t="s">
        <v>107</v>
      </c>
      <c r="H114" s="3" t="s">
        <v>108</v>
      </c>
      <c r="I114" s="3" t="s">
        <v>50</v>
      </c>
      <c r="J114" s="3" t="s">
        <v>109</v>
      </c>
      <c r="K114" s="2" t="s">
        <v>110</v>
      </c>
      <c r="L114" s="2" t="s">
        <v>110</v>
      </c>
      <c r="M114" s="2" t="s">
        <v>144</v>
      </c>
      <c r="N114" s="3" t="s">
        <v>145</v>
      </c>
      <c r="O114" s="3" t="s">
        <v>146</v>
      </c>
      <c r="P114" s="3" t="s">
        <v>147</v>
      </c>
      <c r="Q114" s="4">
        <v>98000</v>
      </c>
      <c r="R114" s="11" t="s">
        <v>56</v>
      </c>
      <c r="S114" s="5">
        <v>1269.8800000000001</v>
      </c>
      <c r="T114" s="6">
        <v>2.8000000000000001E-2</v>
      </c>
      <c r="U114" s="5">
        <v>2744</v>
      </c>
      <c r="V114" s="4">
        <v>3484551</v>
      </c>
      <c r="W114" s="4"/>
      <c r="X114" s="3" t="s">
        <v>115</v>
      </c>
      <c r="Y114" s="3" t="s">
        <v>116</v>
      </c>
      <c r="Z114" s="3" t="s">
        <v>74</v>
      </c>
      <c r="AA114" s="3" t="s">
        <v>148</v>
      </c>
      <c r="AB114" s="3" t="s">
        <v>149</v>
      </c>
      <c r="AC114" s="3" t="s">
        <v>58</v>
      </c>
      <c r="AD114" s="3"/>
      <c r="AE114" s="3"/>
      <c r="AF114" s="3" t="s">
        <v>119</v>
      </c>
      <c r="AG114" s="3" t="s">
        <v>618</v>
      </c>
      <c r="AH114" s="3" t="s">
        <v>80</v>
      </c>
      <c r="AI114" s="2" t="s">
        <v>137</v>
      </c>
      <c r="AJ114" s="3" t="s">
        <v>138</v>
      </c>
      <c r="AK114" s="3"/>
      <c r="AL114" s="3"/>
      <c r="AM114" s="4"/>
      <c r="AN114" s="6">
        <v>2.4E-2</v>
      </c>
      <c r="AO114" s="6">
        <v>2.8000000000000001E-2</v>
      </c>
      <c r="AP114" s="3" t="s">
        <v>135</v>
      </c>
      <c r="AQ114" s="21">
        <v>2352</v>
      </c>
      <c r="AR114" s="21">
        <v>2744</v>
      </c>
      <c r="AS114" s="24">
        <v>2975562.2399999998</v>
      </c>
      <c r="AT114" s="24">
        <v>3471489.28</v>
      </c>
    </row>
    <row r="115" spans="1:46" hidden="1" x14ac:dyDescent="0.6">
      <c r="A115" s="2" t="s">
        <v>615</v>
      </c>
      <c r="B115" s="2" t="s">
        <v>45</v>
      </c>
      <c r="C115" s="3" t="s">
        <v>616</v>
      </c>
      <c r="D115" s="3"/>
      <c r="E115" s="3" t="s">
        <v>641</v>
      </c>
      <c r="F115" s="3" t="s">
        <v>617</v>
      </c>
      <c r="G115" s="2" t="s">
        <v>107</v>
      </c>
      <c r="H115" s="3" t="s">
        <v>108</v>
      </c>
      <c r="I115" s="3" t="s">
        <v>50</v>
      </c>
      <c r="J115" s="3" t="s">
        <v>109</v>
      </c>
      <c r="K115" s="2" t="s">
        <v>110</v>
      </c>
      <c r="L115" s="2" t="s">
        <v>110</v>
      </c>
      <c r="M115" s="2" t="s">
        <v>144</v>
      </c>
      <c r="N115" s="3" t="s">
        <v>145</v>
      </c>
      <c r="O115" s="3" t="s">
        <v>146</v>
      </c>
      <c r="P115" s="3" t="s">
        <v>147</v>
      </c>
      <c r="Q115" s="4">
        <v>2000</v>
      </c>
      <c r="R115" s="11" t="s">
        <v>56</v>
      </c>
      <c r="S115" s="5">
        <v>1269.8800000000001</v>
      </c>
      <c r="T115" s="6">
        <v>2.8000000000000001E-2</v>
      </c>
      <c r="U115" s="5">
        <v>56</v>
      </c>
      <c r="V115" s="4">
        <v>69011</v>
      </c>
      <c r="W115" s="4"/>
      <c r="X115" s="3" t="s">
        <v>115</v>
      </c>
      <c r="Y115" s="3" t="s">
        <v>116</v>
      </c>
      <c r="Z115" s="3" t="s">
        <v>74</v>
      </c>
      <c r="AA115" s="3" t="s">
        <v>148</v>
      </c>
      <c r="AB115" s="3" t="s">
        <v>149</v>
      </c>
      <c r="AC115" s="3" t="s">
        <v>58</v>
      </c>
      <c r="AD115" s="3"/>
      <c r="AE115" s="3"/>
      <c r="AF115" s="3" t="s">
        <v>119</v>
      </c>
      <c r="AG115" s="3" t="s">
        <v>618</v>
      </c>
      <c r="AH115" s="3" t="s">
        <v>80</v>
      </c>
      <c r="AI115" s="2" t="s">
        <v>642</v>
      </c>
      <c r="AJ115" s="3" t="s">
        <v>643</v>
      </c>
      <c r="AK115" s="3"/>
      <c r="AL115" s="3"/>
      <c r="AM115" s="4"/>
      <c r="AN115" s="6">
        <v>2.4E-2</v>
      </c>
      <c r="AO115" s="6">
        <v>2.8000000000000001E-2</v>
      </c>
      <c r="AP115" s="3" t="s">
        <v>135</v>
      </c>
      <c r="AQ115" s="21">
        <v>48</v>
      </c>
      <c r="AR115" s="21">
        <v>56</v>
      </c>
      <c r="AS115" s="24">
        <v>60725.759999999995</v>
      </c>
      <c r="AT115" s="24">
        <v>70846.720000000001</v>
      </c>
    </row>
    <row r="116" spans="1:46" hidden="1" x14ac:dyDescent="0.6">
      <c r="A116" s="2" t="s">
        <v>644</v>
      </c>
      <c r="B116" s="2" t="s">
        <v>45</v>
      </c>
      <c r="C116" s="3"/>
      <c r="D116" s="3"/>
      <c r="E116" s="3" t="s">
        <v>645</v>
      </c>
      <c r="F116" s="3" t="s">
        <v>646</v>
      </c>
      <c r="G116" s="2" t="s">
        <v>589</v>
      </c>
      <c r="H116" s="3" t="s">
        <v>590</v>
      </c>
      <c r="I116" s="3" t="s">
        <v>50</v>
      </c>
      <c r="J116" s="3" t="s">
        <v>109</v>
      </c>
      <c r="K116" s="2" t="s">
        <v>110</v>
      </c>
      <c r="L116" s="2" t="s">
        <v>110</v>
      </c>
      <c r="M116" s="2" t="s">
        <v>128</v>
      </c>
      <c r="N116" s="3" t="s">
        <v>129</v>
      </c>
      <c r="O116" s="3" t="s">
        <v>130</v>
      </c>
      <c r="P116" s="3" t="s">
        <v>131</v>
      </c>
      <c r="Q116" s="4">
        <v>49000</v>
      </c>
      <c r="R116" s="11" t="s">
        <v>56</v>
      </c>
      <c r="S116" s="5">
        <v>1300.7</v>
      </c>
      <c r="T116" s="6">
        <v>2.0899999999999998E-2</v>
      </c>
      <c r="U116" s="5">
        <v>1024.0999999999999</v>
      </c>
      <c r="V116" s="4">
        <v>1332047</v>
      </c>
      <c r="W116" s="4"/>
      <c r="X116" s="3" t="s">
        <v>115</v>
      </c>
      <c r="Y116" s="3" t="s">
        <v>116</v>
      </c>
      <c r="Z116" s="3" t="s">
        <v>74</v>
      </c>
      <c r="AA116" s="3" t="s">
        <v>132</v>
      </c>
      <c r="AB116" s="3" t="s">
        <v>96</v>
      </c>
      <c r="AC116" s="3" t="s">
        <v>58</v>
      </c>
      <c r="AD116" s="3" t="s">
        <v>647</v>
      </c>
      <c r="AE116" s="3"/>
      <c r="AF116" s="3" t="s">
        <v>119</v>
      </c>
      <c r="AG116" s="3" t="s">
        <v>648</v>
      </c>
      <c r="AH116" s="3" t="s">
        <v>80</v>
      </c>
      <c r="AI116" s="2" t="s">
        <v>649</v>
      </c>
      <c r="AJ116" s="3" t="s">
        <v>650</v>
      </c>
      <c r="AK116" s="3"/>
      <c r="AL116" s="3"/>
      <c r="AM116" s="4"/>
      <c r="AN116" s="6">
        <v>1.9E-2</v>
      </c>
      <c r="AO116" s="6">
        <v>2.0899999999999998E-2</v>
      </c>
      <c r="AP116" s="3" t="s">
        <v>135</v>
      </c>
      <c r="AQ116" s="21">
        <v>931</v>
      </c>
      <c r="AR116" s="21">
        <v>1024.0999999999999</v>
      </c>
      <c r="AS116" s="24">
        <v>1177826.72</v>
      </c>
      <c r="AT116" s="24">
        <v>1295609.3919999998</v>
      </c>
    </row>
    <row r="117" spans="1:46" hidden="1" x14ac:dyDescent="0.6">
      <c r="A117" s="2" t="s">
        <v>644</v>
      </c>
      <c r="B117" s="2" t="s">
        <v>45</v>
      </c>
      <c r="C117" s="3"/>
      <c r="D117" s="3"/>
      <c r="E117" s="3" t="s">
        <v>651</v>
      </c>
      <c r="F117" s="3" t="s">
        <v>646</v>
      </c>
      <c r="G117" s="2" t="s">
        <v>589</v>
      </c>
      <c r="H117" s="3" t="s">
        <v>590</v>
      </c>
      <c r="I117" s="3" t="s">
        <v>50</v>
      </c>
      <c r="J117" s="3" t="s">
        <v>109</v>
      </c>
      <c r="K117" s="2" t="s">
        <v>110</v>
      </c>
      <c r="L117" s="2" t="s">
        <v>110</v>
      </c>
      <c r="M117" s="2" t="s">
        <v>128</v>
      </c>
      <c r="N117" s="3" t="s">
        <v>129</v>
      </c>
      <c r="O117" s="3" t="s">
        <v>130</v>
      </c>
      <c r="P117" s="3" t="s">
        <v>131</v>
      </c>
      <c r="Q117" s="4">
        <v>157500</v>
      </c>
      <c r="R117" s="11" t="s">
        <v>56</v>
      </c>
      <c r="S117" s="5">
        <v>1300.7</v>
      </c>
      <c r="T117" s="6">
        <v>2.0899999999999998E-2</v>
      </c>
      <c r="U117" s="5">
        <v>3291.75</v>
      </c>
      <c r="V117" s="4">
        <v>4281579</v>
      </c>
      <c r="W117" s="4"/>
      <c r="X117" s="3" t="s">
        <v>115</v>
      </c>
      <c r="Y117" s="3" t="s">
        <v>116</v>
      </c>
      <c r="Z117" s="3" t="s">
        <v>74</v>
      </c>
      <c r="AA117" s="3" t="s">
        <v>132</v>
      </c>
      <c r="AB117" s="3" t="s">
        <v>96</v>
      </c>
      <c r="AC117" s="3" t="s">
        <v>58</v>
      </c>
      <c r="AD117" s="3" t="s">
        <v>647</v>
      </c>
      <c r="AE117" s="3"/>
      <c r="AF117" s="3" t="s">
        <v>119</v>
      </c>
      <c r="AG117" s="3" t="s">
        <v>648</v>
      </c>
      <c r="AH117" s="3" t="s">
        <v>80</v>
      </c>
      <c r="AI117" s="2" t="s">
        <v>652</v>
      </c>
      <c r="AJ117" s="3" t="s">
        <v>653</v>
      </c>
      <c r="AK117" s="3"/>
      <c r="AL117" s="3"/>
      <c r="AM117" s="4"/>
      <c r="AN117" s="6">
        <v>1.9E-2</v>
      </c>
      <c r="AO117" s="6">
        <v>2.0899999999999998E-2</v>
      </c>
      <c r="AP117" s="3" t="s">
        <v>135</v>
      </c>
      <c r="AQ117" s="21">
        <v>2992.5</v>
      </c>
      <c r="AR117" s="21">
        <v>3291.7499999999995</v>
      </c>
      <c r="AS117" s="24">
        <v>3785871.5999999996</v>
      </c>
      <c r="AT117" s="24">
        <v>4164458.7599999988</v>
      </c>
    </row>
    <row r="118" spans="1:46" hidden="1" x14ac:dyDescent="0.6">
      <c r="A118" s="2" t="s">
        <v>644</v>
      </c>
      <c r="B118" s="2" t="s">
        <v>45</v>
      </c>
      <c r="C118" s="3"/>
      <c r="D118" s="3"/>
      <c r="E118" s="3" t="s">
        <v>654</v>
      </c>
      <c r="F118" s="3" t="s">
        <v>646</v>
      </c>
      <c r="G118" s="2" t="s">
        <v>589</v>
      </c>
      <c r="H118" s="3" t="s">
        <v>590</v>
      </c>
      <c r="I118" s="3" t="s">
        <v>50</v>
      </c>
      <c r="J118" s="3" t="s">
        <v>109</v>
      </c>
      <c r="K118" s="2" t="s">
        <v>110</v>
      </c>
      <c r="L118" s="2" t="s">
        <v>110</v>
      </c>
      <c r="M118" s="2" t="s">
        <v>128</v>
      </c>
      <c r="N118" s="3" t="s">
        <v>129</v>
      </c>
      <c r="O118" s="3" t="s">
        <v>130</v>
      </c>
      <c r="P118" s="3" t="s">
        <v>131</v>
      </c>
      <c r="Q118" s="4">
        <v>24500</v>
      </c>
      <c r="R118" s="11" t="s">
        <v>56</v>
      </c>
      <c r="S118" s="5">
        <v>1300.7</v>
      </c>
      <c r="T118" s="6">
        <v>2.0899999999999998E-2</v>
      </c>
      <c r="U118" s="5">
        <v>512.04999999999995</v>
      </c>
      <c r="V118" s="4">
        <v>666023</v>
      </c>
      <c r="W118" s="4"/>
      <c r="X118" s="3" t="s">
        <v>115</v>
      </c>
      <c r="Y118" s="3" t="s">
        <v>116</v>
      </c>
      <c r="Z118" s="3" t="s">
        <v>74</v>
      </c>
      <c r="AA118" s="3" t="s">
        <v>132</v>
      </c>
      <c r="AB118" s="3" t="s">
        <v>96</v>
      </c>
      <c r="AC118" s="3" t="s">
        <v>58</v>
      </c>
      <c r="AD118" s="3" t="s">
        <v>647</v>
      </c>
      <c r="AE118" s="3"/>
      <c r="AF118" s="3" t="s">
        <v>119</v>
      </c>
      <c r="AG118" s="3" t="s">
        <v>648</v>
      </c>
      <c r="AH118" s="3" t="s">
        <v>80</v>
      </c>
      <c r="AI118" s="2" t="s">
        <v>655</v>
      </c>
      <c r="AJ118" s="3" t="s">
        <v>656</v>
      </c>
      <c r="AK118" s="3"/>
      <c r="AL118" s="3"/>
      <c r="AM118" s="4"/>
      <c r="AN118" s="6">
        <v>1.9E-2</v>
      </c>
      <c r="AO118" s="6">
        <v>2.0899999999999998E-2</v>
      </c>
      <c r="AP118" s="3" t="s">
        <v>135</v>
      </c>
      <c r="AQ118" s="21">
        <v>465.5</v>
      </c>
      <c r="AR118" s="21">
        <v>512.04999999999995</v>
      </c>
      <c r="AS118" s="24">
        <v>588913.36</v>
      </c>
      <c r="AT118" s="24">
        <v>647804.69599999988</v>
      </c>
    </row>
    <row r="119" spans="1:46" hidden="1" x14ac:dyDescent="0.6">
      <c r="A119" s="2" t="s">
        <v>644</v>
      </c>
      <c r="B119" s="2" t="s">
        <v>45</v>
      </c>
      <c r="C119" s="3"/>
      <c r="D119" s="3"/>
      <c r="E119" s="3" t="s">
        <v>587</v>
      </c>
      <c r="F119" s="3" t="s">
        <v>646</v>
      </c>
      <c r="G119" s="2" t="s">
        <v>589</v>
      </c>
      <c r="H119" s="3" t="s">
        <v>590</v>
      </c>
      <c r="I119" s="3" t="s">
        <v>50</v>
      </c>
      <c r="J119" s="3" t="s">
        <v>109</v>
      </c>
      <c r="K119" s="2" t="s">
        <v>110</v>
      </c>
      <c r="L119" s="2" t="s">
        <v>110</v>
      </c>
      <c r="M119" s="2" t="s">
        <v>139</v>
      </c>
      <c r="N119" s="3" t="s">
        <v>140</v>
      </c>
      <c r="O119" s="3" t="s">
        <v>141</v>
      </c>
      <c r="P119" s="3" t="s">
        <v>142</v>
      </c>
      <c r="Q119" s="4">
        <v>35000</v>
      </c>
      <c r="R119" s="11" t="s">
        <v>56</v>
      </c>
      <c r="S119" s="5">
        <v>1300.7</v>
      </c>
      <c r="T119" s="6">
        <v>5.2479999999999999E-2</v>
      </c>
      <c r="U119" s="5">
        <v>1836.8</v>
      </c>
      <c r="V119" s="4">
        <v>2389126</v>
      </c>
      <c r="W119" s="4"/>
      <c r="X119" s="3" t="s">
        <v>115</v>
      </c>
      <c r="Y119" s="3" t="s">
        <v>116</v>
      </c>
      <c r="Z119" s="3" t="s">
        <v>88</v>
      </c>
      <c r="AA119" s="3" t="s">
        <v>117</v>
      </c>
      <c r="AB119" s="3" t="s">
        <v>143</v>
      </c>
      <c r="AC119" s="3" t="s">
        <v>58</v>
      </c>
      <c r="AD119" s="3" t="s">
        <v>647</v>
      </c>
      <c r="AE119" s="3"/>
      <c r="AF119" s="3" t="s">
        <v>119</v>
      </c>
      <c r="AG119" s="3" t="s">
        <v>648</v>
      </c>
      <c r="AH119" s="3" t="s">
        <v>80</v>
      </c>
      <c r="AI119" s="2" t="s">
        <v>598</v>
      </c>
      <c r="AJ119" s="3" t="s">
        <v>599</v>
      </c>
      <c r="AK119" s="3"/>
      <c r="AL119" s="3"/>
      <c r="AM119" s="4"/>
      <c r="AN119" s="6">
        <v>5.024E-2</v>
      </c>
      <c r="AO119" s="6">
        <v>5.2479999999999999E-2</v>
      </c>
      <c r="AP119" s="3" t="s">
        <v>123</v>
      </c>
      <c r="AQ119" s="21">
        <v>1758.4</v>
      </c>
      <c r="AR119" s="21">
        <v>1836.8</v>
      </c>
      <c r="AS119" s="24">
        <v>2224587.0079999999</v>
      </c>
      <c r="AT119" s="24">
        <v>2323772.4159999997</v>
      </c>
    </row>
    <row r="120" spans="1:46" hidden="1" x14ac:dyDescent="0.6">
      <c r="A120" s="2" t="s">
        <v>644</v>
      </c>
      <c r="B120" s="2" t="s">
        <v>45</v>
      </c>
      <c r="C120" s="3"/>
      <c r="D120" s="3"/>
      <c r="E120" s="3" t="s">
        <v>645</v>
      </c>
      <c r="F120" s="3" t="s">
        <v>646</v>
      </c>
      <c r="G120" s="2" t="s">
        <v>589</v>
      </c>
      <c r="H120" s="3" t="s">
        <v>590</v>
      </c>
      <c r="I120" s="3" t="s">
        <v>50</v>
      </c>
      <c r="J120" s="3" t="s">
        <v>109</v>
      </c>
      <c r="K120" s="2" t="s">
        <v>110</v>
      </c>
      <c r="L120" s="2" t="s">
        <v>110</v>
      </c>
      <c r="M120" s="2" t="s">
        <v>139</v>
      </c>
      <c r="N120" s="3" t="s">
        <v>140</v>
      </c>
      <c r="O120" s="3" t="s">
        <v>141</v>
      </c>
      <c r="P120" s="3" t="s">
        <v>142</v>
      </c>
      <c r="Q120" s="4">
        <v>78000</v>
      </c>
      <c r="R120" s="11" t="s">
        <v>56</v>
      </c>
      <c r="S120" s="5">
        <v>1300.7</v>
      </c>
      <c r="T120" s="6">
        <v>5.2479999999999999E-2</v>
      </c>
      <c r="U120" s="5">
        <v>4093.44</v>
      </c>
      <c r="V120" s="4">
        <v>5324337</v>
      </c>
      <c r="W120" s="4"/>
      <c r="X120" s="3" t="s">
        <v>115</v>
      </c>
      <c r="Y120" s="3" t="s">
        <v>116</v>
      </c>
      <c r="Z120" s="3" t="s">
        <v>88</v>
      </c>
      <c r="AA120" s="3" t="s">
        <v>117</v>
      </c>
      <c r="AB120" s="3" t="s">
        <v>143</v>
      </c>
      <c r="AC120" s="3" t="s">
        <v>58</v>
      </c>
      <c r="AD120" s="3" t="s">
        <v>647</v>
      </c>
      <c r="AE120" s="3"/>
      <c r="AF120" s="3" t="s">
        <v>119</v>
      </c>
      <c r="AG120" s="3" t="s">
        <v>648</v>
      </c>
      <c r="AH120" s="3" t="s">
        <v>80</v>
      </c>
      <c r="AI120" s="2" t="s">
        <v>649</v>
      </c>
      <c r="AJ120" s="3" t="s">
        <v>650</v>
      </c>
      <c r="AK120" s="3"/>
      <c r="AL120" s="3"/>
      <c r="AM120" s="4"/>
      <c r="AN120" s="6">
        <v>5.024E-2</v>
      </c>
      <c r="AO120" s="6">
        <v>5.2479999999999999E-2</v>
      </c>
      <c r="AP120" s="3" t="s">
        <v>123</v>
      </c>
      <c r="AQ120" s="21">
        <v>3918.72</v>
      </c>
      <c r="AR120" s="21">
        <v>4093.44</v>
      </c>
      <c r="AS120" s="24">
        <v>4957651.0463999994</v>
      </c>
      <c r="AT120" s="24">
        <v>5178692.8127999995</v>
      </c>
    </row>
    <row r="121" spans="1:46" hidden="1" x14ac:dyDescent="0.6">
      <c r="A121" s="2" t="s">
        <v>644</v>
      </c>
      <c r="B121" s="2" t="s">
        <v>45</v>
      </c>
      <c r="C121" s="3"/>
      <c r="D121" s="3"/>
      <c r="E121" s="3" t="s">
        <v>587</v>
      </c>
      <c r="F121" s="3" t="s">
        <v>646</v>
      </c>
      <c r="G121" s="2" t="s">
        <v>589</v>
      </c>
      <c r="H121" s="3" t="s">
        <v>590</v>
      </c>
      <c r="I121" s="3" t="s">
        <v>50</v>
      </c>
      <c r="J121" s="3" t="s">
        <v>109</v>
      </c>
      <c r="K121" s="2" t="s">
        <v>110</v>
      </c>
      <c r="L121" s="2" t="s">
        <v>110</v>
      </c>
      <c r="M121" s="2" t="s">
        <v>150</v>
      </c>
      <c r="N121" s="3" t="s">
        <v>151</v>
      </c>
      <c r="O121" s="3" t="s">
        <v>152</v>
      </c>
      <c r="P121" s="3" t="s">
        <v>153</v>
      </c>
      <c r="Q121" s="4">
        <v>100000</v>
      </c>
      <c r="R121" s="11" t="s">
        <v>56</v>
      </c>
      <c r="S121" s="5">
        <v>1300.7</v>
      </c>
      <c r="T121" s="6">
        <v>2.7E-2</v>
      </c>
      <c r="U121" s="5">
        <v>2700</v>
      </c>
      <c r="V121" s="4">
        <v>3511890</v>
      </c>
      <c r="W121" s="4"/>
      <c r="X121" s="3" t="s">
        <v>115</v>
      </c>
      <c r="Y121" s="3" t="s">
        <v>116</v>
      </c>
      <c r="Z121" s="3" t="s">
        <v>74</v>
      </c>
      <c r="AA121" s="3" t="s">
        <v>148</v>
      </c>
      <c r="AB121" s="3" t="s">
        <v>154</v>
      </c>
      <c r="AC121" s="3" t="s">
        <v>58</v>
      </c>
      <c r="AD121" s="3" t="s">
        <v>647</v>
      </c>
      <c r="AE121" s="3"/>
      <c r="AF121" s="3" t="s">
        <v>119</v>
      </c>
      <c r="AG121" s="3" t="s">
        <v>648</v>
      </c>
      <c r="AH121" s="3" t="s">
        <v>80</v>
      </c>
      <c r="AI121" s="2" t="s">
        <v>598</v>
      </c>
      <c r="AJ121" s="3" t="s">
        <v>599</v>
      </c>
      <c r="AK121" s="3"/>
      <c r="AL121" s="3"/>
      <c r="AM121" s="4"/>
      <c r="AN121" s="6">
        <v>2.4E-2</v>
      </c>
      <c r="AO121" s="6">
        <v>2.7E-2</v>
      </c>
      <c r="AP121" s="3" t="s">
        <v>135</v>
      </c>
      <c r="AQ121" s="21">
        <v>2400</v>
      </c>
      <c r="AR121" s="21">
        <v>2700</v>
      </c>
      <c r="AS121" s="24">
        <v>3036287.9999999995</v>
      </c>
      <c r="AT121" s="24">
        <v>3415823.9999999995</v>
      </c>
    </row>
    <row r="122" spans="1:46" hidden="1" x14ac:dyDescent="0.6">
      <c r="A122" s="2" t="s">
        <v>657</v>
      </c>
      <c r="B122" s="2" t="s">
        <v>45</v>
      </c>
      <c r="C122" s="3"/>
      <c r="D122" s="3"/>
      <c r="E122" s="3" t="s">
        <v>658</v>
      </c>
      <c r="F122" s="3" t="s">
        <v>659</v>
      </c>
      <c r="G122" s="2" t="s">
        <v>589</v>
      </c>
      <c r="H122" s="3" t="s">
        <v>590</v>
      </c>
      <c r="I122" s="3" t="s">
        <v>50</v>
      </c>
      <c r="J122" s="3" t="s">
        <v>109</v>
      </c>
      <c r="K122" s="2" t="s">
        <v>110</v>
      </c>
      <c r="L122" s="2" t="s">
        <v>110</v>
      </c>
      <c r="M122" s="2" t="s">
        <v>660</v>
      </c>
      <c r="N122" s="3" t="s">
        <v>661</v>
      </c>
      <c r="O122" s="3" t="s">
        <v>662</v>
      </c>
      <c r="P122" s="3" t="s">
        <v>663</v>
      </c>
      <c r="Q122" s="4">
        <v>9000</v>
      </c>
      <c r="R122" s="11" t="s">
        <v>56</v>
      </c>
      <c r="S122" s="5">
        <v>1300.7</v>
      </c>
      <c r="T122" s="6">
        <v>0.06</v>
      </c>
      <c r="U122" s="5">
        <v>540</v>
      </c>
      <c r="V122" s="4">
        <v>702378</v>
      </c>
      <c r="W122" s="4"/>
      <c r="X122" s="3" t="s">
        <v>115</v>
      </c>
      <c r="Y122" s="3" t="s">
        <v>116</v>
      </c>
      <c r="Z122" s="3" t="s">
        <v>88</v>
      </c>
      <c r="AA122" s="3" t="s">
        <v>89</v>
      </c>
      <c r="AB122" s="3" t="s">
        <v>664</v>
      </c>
      <c r="AC122" s="3" t="s">
        <v>58</v>
      </c>
      <c r="AD122" s="3" t="s">
        <v>665</v>
      </c>
      <c r="AE122" s="3"/>
      <c r="AF122" s="3" t="s">
        <v>119</v>
      </c>
      <c r="AG122" s="3" t="s">
        <v>666</v>
      </c>
      <c r="AH122" s="3" t="s">
        <v>80</v>
      </c>
      <c r="AI122" s="2" t="s">
        <v>667</v>
      </c>
      <c r="AJ122" s="3" t="s">
        <v>668</v>
      </c>
      <c r="AK122" s="3"/>
      <c r="AL122" s="3"/>
      <c r="AM122" s="4"/>
      <c r="AN122" s="6">
        <v>3.7999999999999999E-2</v>
      </c>
      <c r="AO122" s="6">
        <v>0.06</v>
      </c>
      <c r="AP122" s="3" t="s">
        <v>123</v>
      </c>
      <c r="AQ122" s="21">
        <v>342</v>
      </c>
      <c r="AR122" s="21">
        <v>540</v>
      </c>
      <c r="AS122" s="24">
        <v>432671.04</v>
      </c>
      <c r="AT122" s="24">
        <v>683164.79999999993</v>
      </c>
    </row>
    <row r="123" spans="1:46" hidden="1" x14ac:dyDescent="0.6">
      <c r="A123" s="2" t="s">
        <v>669</v>
      </c>
      <c r="B123" s="2" t="s">
        <v>45</v>
      </c>
      <c r="C123" s="3"/>
      <c r="D123" s="3"/>
      <c r="E123" s="3" t="s">
        <v>670</v>
      </c>
      <c r="F123" s="3" t="s">
        <v>671</v>
      </c>
      <c r="G123" s="2" t="s">
        <v>672</v>
      </c>
      <c r="H123" s="3" t="s">
        <v>673</v>
      </c>
      <c r="I123" s="3" t="s">
        <v>50</v>
      </c>
      <c r="J123" s="3" t="s">
        <v>109</v>
      </c>
      <c r="K123" s="2" t="s">
        <v>110</v>
      </c>
      <c r="L123" s="2" t="s">
        <v>110</v>
      </c>
      <c r="M123" s="2" t="s">
        <v>674</v>
      </c>
      <c r="N123" s="3" t="s">
        <v>675</v>
      </c>
      <c r="O123" s="3" t="s">
        <v>676</v>
      </c>
      <c r="P123" s="3" t="s">
        <v>677</v>
      </c>
      <c r="Q123" s="4">
        <v>3000</v>
      </c>
      <c r="R123" s="11" t="s">
        <v>56</v>
      </c>
      <c r="S123" s="5">
        <v>1292.9000000000001</v>
      </c>
      <c r="T123" s="6">
        <v>4.8000000000000001E-2</v>
      </c>
      <c r="U123" s="5">
        <v>144</v>
      </c>
      <c r="V123" s="4">
        <v>186178</v>
      </c>
      <c r="W123" s="4"/>
      <c r="X123" s="3" t="s">
        <v>115</v>
      </c>
      <c r="Y123" s="3" t="s">
        <v>678</v>
      </c>
      <c r="Z123" s="3" t="s">
        <v>88</v>
      </c>
      <c r="AA123" s="3" t="s">
        <v>351</v>
      </c>
      <c r="AB123" s="3" t="s">
        <v>272</v>
      </c>
      <c r="AC123" s="3" t="s">
        <v>58</v>
      </c>
      <c r="AD123" s="3"/>
      <c r="AE123" s="3"/>
      <c r="AF123" s="3" t="s">
        <v>119</v>
      </c>
      <c r="AG123" s="3" t="s">
        <v>679</v>
      </c>
      <c r="AH123" s="3" t="s">
        <v>80</v>
      </c>
      <c r="AI123" s="2" t="s">
        <v>680</v>
      </c>
      <c r="AJ123" s="3" t="s">
        <v>681</v>
      </c>
      <c r="AK123" s="3"/>
      <c r="AL123" s="3"/>
      <c r="AM123" s="4"/>
      <c r="AN123" s="6">
        <v>1.4E-2</v>
      </c>
      <c r="AO123" s="6">
        <v>4.8000000000000001E-2</v>
      </c>
      <c r="AP123" s="3" t="s">
        <v>83</v>
      </c>
      <c r="AQ123" s="21">
        <v>42</v>
      </c>
      <c r="AR123" s="21">
        <v>144</v>
      </c>
      <c r="AS123" s="24">
        <v>53135.039999999994</v>
      </c>
      <c r="AT123" s="24">
        <v>182177.27999999997</v>
      </c>
    </row>
    <row r="124" spans="1:46" hidden="1" x14ac:dyDescent="0.6">
      <c r="A124" s="2" t="s">
        <v>682</v>
      </c>
      <c r="B124" s="2" t="s">
        <v>239</v>
      </c>
      <c r="C124" s="3"/>
      <c r="D124" s="3"/>
      <c r="E124" s="3" t="s">
        <v>683</v>
      </c>
      <c r="F124" s="3" t="s">
        <v>684</v>
      </c>
      <c r="G124" s="2" t="s">
        <v>685</v>
      </c>
      <c r="H124" s="3" t="s">
        <v>686</v>
      </c>
      <c r="I124" s="3" t="s">
        <v>50</v>
      </c>
      <c r="J124" s="3" t="s">
        <v>687</v>
      </c>
      <c r="K124" s="2" t="s">
        <v>347</v>
      </c>
      <c r="L124" s="2" t="s">
        <v>244</v>
      </c>
      <c r="M124" s="2" t="s">
        <v>688</v>
      </c>
      <c r="N124" s="3" t="s">
        <v>689</v>
      </c>
      <c r="O124" s="3" t="s">
        <v>690</v>
      </c>
      <c r="P124" s="3" t="s">
        <v>691</v>
      </c>
      <c r="Q124" s="4">
        <v>3000</v>
      </c>
      <c r="R124" s="11"/>
      <c r="S124" s="5">
        <v>0</v>
      </c>
      <c r="T124" s="6">
        <v>22</v>
      </c>
      <c r="U124" s="5">
        <v>0</v>
      </c>
      <c r="V124" s="14">
        <v>66000</v>
      </c>
      <c r="W124" s="4">
        <v>6600</v>
      </c>
      <c r="X124" s="3" t="s">
        <v>115</v>
      </c>
      <c r="Y124" s="3" t="s">
        <v>692</v>
      </c>
      <c r="Z124" s="3" t="s">
        <v>88</v>
      </c>
      <c r="AA124" s="3" t="s">
        <v>89</v>
      </c>
      <c r="AB124" s="3" t="s">
        <v>272</v>
      </c>
      <c r="AC124" s="3" t="s">
        <v>248</v>
      </c>
      <c r="AD124" s="3"/>
      <c r="AE124" s="3"/>
      <c r="AF124" s="3" t="s">
        <v>353</v>
      </c>
      <c r="AG124" s="3" t="s">
        <v>693</v>
      </c>
      <c r="AH124" s="3" t="s">
        <v>80</v>
      </c>
      <c r="AI124" s="2" t="s">
        <v>694</v>
      </c>
      <c r="AJ124" s="3" t="s">
        <v>695</v>
      </c>
      <c r="AK124" s="3"/>
      <c r="AL124" s="3"/>
      <c r="AM124" s="4"/>
      <c r="AN124" s="6">
        <v>1.4E-2</v>
      </c>
      <c r="AO124" s="17">
        <v>1.7389654736309601E-2</v>
      </c>
      <c r="AP124" s="3" t="s">
        <v>83</v>
      </c>
      <c r="AQ124" s="21">
        <v>42</v>
      </c>
      <c r="AR124" s="21">
        <v>52.168964208928806</v>
      </c>
      <c r="AS124" s="24">
        <v>53135.039999999994</v>
      </c>
      <c r="AT124" s="24">
        <v>66000</v>
      </c>
    </row>
    <row r="125" spans="1:46" hidden="1" x14ac:dyDescent="0.6">
      <c r="A125" s="2" t="s">
        <v>696</v>
      </c>
      <c r="B125" s="2" t="s">
        <v>45</v>
      </c>
      <c r="C125" s="3"/>
      <c r="D125" s="3"/>
      <c r="E125" s="3" t="s">
        <v>697</v>
      </c>
      <c r="F125" s="3" t="s">
        <v>698</v>
      </c>
      <c r="G125" s="2" t="s">
        <v>224</v>
      </c>
      <c r="H125" s="3" t="s">
        <v>225</v>
      </c>
      <c r="I125" s="3" t="s">
        <v>50</v>
      </c>
      <c r="J125" s="3" t="s">
        <v>161</v>
      </c>
      <c r="K125" s="2" t="s">
        <v>110</v>
      </c>
      <c r="L125" s="2" t="s">
        <v>110</v>
      </c>
      <c r="M125" s="2" t="s">
        <v>699</v>
      </c>
      <c r="N125" s="3" t="s">
        <v>700</v>
      </c>
      <c r="O125" s="3" t="s">
        <v>701</v>
      </c>
      <c r="P125" s="3" t="s">
        <v>702</v>
      </c>
      <c r="Q125" s="4">
        <v>4000</v>
      </c>
      <c r="R125" s="11" t="s">
        <v>56</v>
      </c>
      <c r="S125" s="5">
        <v>1291.7</v>
      </c>
      <c r="T125" s="6">
        <v>9.5000000000000001E-2</v>
      </c>
      <c r="U125" s="5">
        <v>380</v>
      </c>
      <c r="V125" s="4">
        <v>490846</v>
      </c>
      <c r="W125" s="4"/>
      <c r="X125" s="3" t="s">
        <v>115</v>
      </c>
      <c r="Y125" s="3" t="s">
        <v>225</v>
      </c>
      <c r="Z125" s="3" t="s">
        <v>74</v>
      </c>
      <c r="AA125" s="3" t="s">
        <v>75</v>
      </c>
      <c r="AB125" s="3" t="s">
        <v>703</v>
      </c>
      <c r="AC125" s="3" t="s">
        <v>58</v>
      </c>
      <c r="AD125" s="3" t="s">
        <v>492</v>
      </c>
      <c r="AE125" s="3" t="s">
        <v>201</v>
      </c>
      <c r="AF125" s="3" t="s">
        <v>119</v>
      </c>
      <c r="AG125" s="3" t="s">
        <v>704</v>
      </c>
      <c r="AH125" s="3" t="s">
        <v>80</v>
      </c>
      <c r="AI125" s="2" t="s">
        <v>705</v>
      </c>
      <c r="AJ125" s="3" t="s">
        <v>706</v>
      </c>
      <c r="AK125" s="3"/>
      <c r="AL125" s="3"/>
      <c r="AM125" s="4"/>
      <c r="AN125" s="6">
        <v>4.8000000000000001E-2</v>
      </c>
      <c r="AO125" s="6">
        <v>9.5000000000000001E-2</v>
      </c>
      <c r="AP125" s="3" t="s">
        <v>135</v>
      </c>
      <c r="AQ125" s="21">
        <v>192</v>
      </c>
      <c r="AR125" s="21">
        <v>380</v>
      </c>
      <c r="AS125" s="24">
        <v>242903.03999999998</v>
      </c>
      <c r="AT125" s="24">
        <v>480745.6</v>
      </c>
    </row>
    <row r="126" spans="1:46" hidden="1" x14ac:dyDescent="0.6">
      <c r="A126" s="2" t="s">
        <v>707</v>
      </c>
      <c r="B126" s="2" t="s">
        <v>239</v>
      </c>
      <c r="C126" s="3"/>
      <c r="D126" s="3"/>
      <c r="E126" s="3" t="s">
        <v>708</v>
      </c>
      <c r="F126" s="3" t="s">
        <v>709</v>
      </c>
      <c r="G126" s="2" t="s">
        <v>459</v>
      </c>
      <c r="H126" s="3" t="s">
        <v>460</v>
      </c>
      <c r="I126" s="3" t="s">
        <v>50</v>
      </c>
      <c r="J126" s="3" t="s">
        <v>161</v>
      </c>
      <c r="K126" s="2" t="s">
        <v>347</v>
      </c>
      <c r="L126" s="2" t="s">
        <v>461</v>
      </c>
      <c r="M126" s="2" t="s">
        <v>710</v>
      </c>
      <c r="N126" s="3" t="s">
        <v>711</v>
      </c>
      <c r="O126" s="3"/>
      <c r="P126" s="3" t="s">
        <v>475</v>
      </c>
      <c r="Q126" s="4">
        <v>2400</v>
      </c>
      <c r="R126" s="11"/>
      <c r="S126" s="5">
        <v>0</v>
      </c>
      <c r="T126" s="6">
        <v>180</v>
      </c>
      <c r="U126" s="5">
        <v>0</v>
      </c>
      <c r="V126" s="14">
        <v>432000</v>
      </c>
      <c r="W126" s="4">
        <v>43200</v>
      </c>
      <c r="X126" s="3" t="s">
        <v>115</v>
      </c>
      <c r="Y126" s="3" t="s">
        <v>465</v>
      </c>
      <c r="Z126" s="3" t="s">
        <v>88</v>
      </c>
      <c r="AA126" s="3" t="s">
        <v>117</v>
      </c>
      <c r="AB126" s="3" t="s">
        <v>712</v>
      </c>
      <c r="AC126" s="3" t="s">
        <v>248</v>
      </c>
      <c r="AD126" s="3"/>
      <c r="AE126" s="3" t="s">
        <v>713</v>
      </c>
      <c r="AF126" s="3" t="s">
        <v>353</v>
      </c>
      <c r="AG126" s="3" t="s">
        <v>714</v>
      </c>
      <c r="AH126" s="3" t="s">
        <v>80</v>
      </c>
      <c r="AI126" s="2" t="s">
        <v>715</v>
      </c>
      <c r="AJ126" s="3" t="s">
        <v>716</v>
      </c>
      <c r="AK126" s="3"/>
      <c r="AL126" s="3"/>
      <c r="AM126" s="4"/>
      <c r="AN126" s="6">
        <v>0.12</v>
      </c>
      <c r="AO126" s="17">
        <v>0.14227899329707855</v>
      </c>
      <c r="AP126" s="3" t="s">
        <v>83</v>
      </c>
      <c r="AQ126" s="21">
        <v>288</v>
      </c>
      <c r="AR126" s="21">
        <v>341.46958391298853</v>
      </c>
      <c r="AS126" s="24">
        <v>364354.55999999994</v>
      </c>
      <c r="AT126" s="24">
        <v>432000</v>
      </c>
    </row>
    <row r="127" spans="1:46" hidden="1" x14ac:dyDescent="0.6">
      <c r="A127" s="2" t="s">
        <v>707</v>
      </c>
      <c r="B127" s="2" t="s">
        <v>239</v>
      </c>
      <c r="C127" s="3"/>
      <c r="D127" s="3"/>
      <c r="E127" s="3" t="s">
        <v>708</v>
      </c>
      <c r="F127" s="3" t="s">
        <v>709</v>
      </c>
      <c r="G127" s="2" t="s">
        <v>459</v>
      </c>
      <c r="H127" s="3" t="s">
        <v>460</v>
      </c>
      <c r="I127" s="3" t="s">
        <v>50</v>
      </c>
      <c r="J127" s="3" t="s">
        <v>161</v>
      </c>
      <c r="K127" s="2" t="s">
        <v>347</v>
      </c>
      <c r="L127" s="2" t="s">
        <v>461</v>
      </c>
      <c r="M127" s="2" t="s">
        <v>717</v>
      </c>
      <c r="N127" s="3" t="s">
        <v>718</v>
      </c>
      <c r="O127" s="3"/>
      <c r="P127" s="3" t="s">
        <v>475</v>
      </c>
      <c r="Q127" s="4">
        <v>2400</v>
      </c>
      <c r="R127" s="11"/>
      <c r="S127" s="5">
        <v>0</v>
      </c>
      <c r="T127" s="6">
        <v>160</v>
      </c>
      <c r="U127" s="5">
        <v>0</v>
      </c>
      <c r="V127" s="14">
        <v>384000</v>
      </c>
      <c r="W127" s="4">
        <v>38400</v>
      </c>
      <c r="X127" s="3" t="s">
        <v>115</v>
      </c>
      <c r="Y127" s="3" t="s">
        <v>465</v>
      </c>
      <c r="Z127" s="3" t="s">
        <v>88</v>
      </c>
      <c r="AA127" s="3" t="s">
        <v>117</v>
      </c>
      <c r="AB127" s="3" t="s">
        <v>712</v>
      </c>
      <c r="AC127" s="3" t="s">
        <v>248</v>
      </c>
      <c r="AD127" s="3"/>
      <c r="AE127" s="3" t="s">
        <v>713</v>
      </c>
      <c r="AF127" s="3" t="s">
        <v>353</v>
      </c>
      <c r="AG127" s="3" t="s">
        <v>714</v>
      </c>
      <c r="AH127" s="3" t="s">
        <v>80</v>
      </c>
      <c r="AI127" s="2" t="s">
        <v>715</v>
      </c>
      <c r="AJ127" s="3" t="s">
        <v>716</v>
      </c>
      <c r="AK127" s="3"/>
      <c r="AL127" s="3"/>
      <c r="AM127" s="4"/>
      <c r="AN127" s="6">
        <v>0.12</v>
      </c>
      <c r="AO127" s="17">
        <v>0.12647021626406982</v>
      </c>
      <c r="AP127" s="3" t="s">
        <v>83</v>
      </c>
      <c r="AQ127" s="21">
        <v>288</v>
      </c>
      <c r="AR127" s="21">
        <v>303.52851903376757</v>
      </c>
      <c r="AS127" s="24">
        <v>364354.55999999994</v>
      </c>
      <c r="AT127" s="24">
        <v>384000</v>
      </c>
    </row>
    <row r="128" spans="1:46" hidden="1" x14ac:dyDescent="0.6">
      <c r="A128" s="2" t="s">
        <v>707</v>
      </c>
      <c r="B128" s="2" t="s">
        <v>239</v>
      </c>
      <c r="C128" s="3"/>
      <c r="D128" s="3"/>
      <c r="E128" s="3" t="s">
        <v>719</v>
      </c>
      <c r="F128" s="3" t="s">
        <v>709</v>
      </c>
      <c r="G128" s="2" t="s">
        <v>459</v>
      </c>
      <c r="H128" s="3" t="s">
        <v>460</v>
      </c>
      <c r="I128" s="3" t="s">
        <v>50</v>
      </c>
      <c r="J128" s="3" t="s">
        <v>161</v>
      </c>
      <c r="K128" s="2" t="s">
        <v>347</v>
      </c>
      <c r="L128" s="2" t="s">
        <v>461</v>
      </c>
      <c r="M128" s="2" t="s">
        <v>720</v>
      </c>
      <c r="N128" s="3" t="s">
        <v>721</v>
      </c>
      <c r="O128" s="3"/>
      <c r="P128" s="3" t="s">
        <v>475</v>
      </c>
      <c r="Q128" s="4">
        <v>2000</v>
      </c>
      <c r="R128" s="11"/>
      <c r="S128" s="5">
        <v>0</v>
      </c>
      <c r="T128" s="6">
        <v>95</v>
      </c>
      <c r="U128" s="5">
        <v>0</v>
      </c>
      <c r="V128" s="14">
        <v>190000</v>
      </c>
      <c r="W128" s="4">
        <v>19000</v>
      </c>
      <c r="X128" s="3" t="s">
        <v>115</v>
      </c>
      <c r="Y128" s="3" t="s">
        <v>465</v>
      </c>
      <c r="Z128" s="3" t="s">
        <v>88</v>
      </c>
      <c r="AA128" s="3" t="s">
        <v>89</v>
      </c>
      <c r="AB128" s="3" t="s">
        <v>386</v>
      </c>
      <c r="AC128" s="3" t="s">
        <v>248</v>
      </c>
      <c r="AD128" s="3"/>
      <c r="AE128" s="3" t="s">
        <v>722</v>
      </c>
      <c r="AF128" s="3" t="s">
        <v>353</v>
      </c>
      <c r="AG128" s="3" t="s">
        <v>714</v>
      </c>
      <c r="AH128" s="3" t="s">
        <v>80</v>
      </c>
      <c r="AI128" s="2" t="s">
        <v>723</v>
      </c>
      <c r="AJ128" s="3" t="s">
        <v>724</v>
      </c>
      <c r="AK128" s="3"/>
      <c r="AL128" s="3"/>
      <c r="AM128" s="4"/>
      <c r="AN128" s="6">
        <v>5.1999999999999998E-2</v>
      </c>
      <c r="AO128" s="17">
        <v>7.5091690906791464E-2</v>
      </c>
      <c r="AP128" s="3" t="s">
        <v>123</v>
      </c>
      <c r="AQ128" s="21">
        <v>104</v>
      </c>
      <c r="AR128" s="21">
        <v>150.18338181358294</v>
      </c>
      <c r="AS128" s="24">
        <v>131572.47999999998</v>
      </c>
      <c r="AT128" s="24">
        <v>190000.00000000003</v>
      </c>
    </row>
    <row r="129" spans="1:46" hidden="1" x14ac:dyDescent="0.6">
      <c r="A129" s="2" t="s">
        <v>707</v>
      </c>
      <c r="B129" s="2" t="s">
        <v>239</v>
      </c>
      <c r="C129" s="3"/>
      <c r="D129" s="3"/>
      <c r="E129" s="3" t="s">
        <v>708</v>
      </c>
      <c r="F129" s="3" t="s">
        <v>709</v>
      </c>
      <c r="G129" s="2" t="s">
        <v>459</v>
      </c>
      <c r="H129" s="3" t="s">
        <v>460</v>
      </c>
      <c r="I129" s="3" t="s">
        <v>50</v>
      </c>
      <c r="J129" s="3" t="s">
        <v>161</v>
      </c>
      <c r="K129" s="2" t="s">
        <v>347</v>
      </c>
      <c r="L129" s="2" t="s">
        <v>461</v>
      </c>
      <c r="M129" s="2" t="s">
        <v>725</v>
      </c>
      <c r="N129" s="3" t="s">
        <v>726</v>
      </c>
      <c r="O129" s="3"/>
      <c r="P129" s="3" t="s">
        <v>727</v>
      </c>
      <c r="Q129" s="4">
        <v>2800</v>
      </c>
      <c r="R129" s="11"/>
      <c r="S129" s="5">
        <v>0</v>
      </c>
      <c r="T129" s="6">
        <v>150</v>
      </c>
      <c r="U129" s="5">
        <v>0</v>
      </c>
      <c r="V129" s="14">
        <v>420000</v>
      </c>
      <c r="W129" s="4">
        <v>42000</v>
      </c>
      <c r="X129" s="3" t="s">
        <v>115</v>
      </c>
      <c r="Y129" s="3" t="s">
        <v>465</v>
      </c>
      <c r="Z129" s="3" t="s">
        <v>88</v>
      </c>
      <c r="AA129" s="3" t="s">
        <v>117</v>
      </c>
      <c r="AB129" s="3" t="s">
        <v>728</v>
      </c>
      <c r="AC129" s="3" t="s">
        <v>248</v>
      </c>
      <c r="AD129" s="3"/>
      <c r="AE129" s="3" t="s">
        <v>713</v>
      </c>
      <c r="AF129" s="3" t="s">
        <v>353</v>
      </c>
      <c r="AG129" s="3" t="s">
        <v>714</v>
      </c>
      <c r="AH129" s="3" t="s">
        <v>80</v>
      </c>
      <c r="AI129" s="2" t="s">
        <v>715</v>
      </c>
      <c r="AJ129" s="3" t="s">
        <v>716</v>
      </c>
      <c r="AK129" s="3"/>
      <c r="AL129" s="3"/>
      <c r="AM129" s="4"/>
      <c r="AN129" s="6">
        <v>0.11</v>
      </c>
      <c r="AO129" s="17">
        <v>0.11856582774756545</v>
      </c>
      <c r="AP129" s="3" t="s">
        <v>123</v>
      </c>
      <c r="AQ129" s="21">
        <v>308</v>
      </c>
      <c r="AR129" s="21">
        <v>331.98431769318324</v>
      </c>
      <c r="AS129" s="24">
        <v>389656.95999999996</v>
      </c>
      <c r="AT129" s="24">
        <v>419999.99999999994</v>
      </c>
    </row>
    <row r="130" spans="1:46" hidden="1" x14ac:dyDescent="0.6">
      <c r="A130" s="2" t="s">
        <v>707</v>
      </c>
      <c r="B130" s="2" t="s">
        <v>239</v>
      </c>
      <c r="C130" s="3"/>
      <c r="D130" s="3"/>
      <c r="E130" s="3" t="s">
        <v>708</v>
      </c>
      <c r="F130" s="3" t="s">
        <v>709</v>
      </c>
      <c r="G130" s="2" t="s">
        <v>459</v>
      </c>
      <c r="H130" s="3" t="s">
        <v>460</v>
      </c>
      <c r="I130" s="3" t="s">
        <v>50</v>
      </c>
      <c r="J130" s="3" t="s">
        <v>161</v>
      </c>
      <c r="K130" s="2" t="s">
        <v>347</v>
      </c>
      <c r="L130" s="2" t="s">
        <v>461</v>
      </c>
      <c r="M130" s="2" t="s">
        <v>729</v>
      </c>
      <c r="N130" s="3" t="s">
        <v>730</v>
      </c>
      <c r="O130" s="3"/>
      <c r="P130" s="3" t="s">
        <v>727</v>
      </c>
      <c r="Q130" s="4">
        <v>2800</v>
      </c>
      <c r="R130" s="11"/>
      <c r="S130" s="5">
        <v>0</v>
      </c>
      <c r="T130" s="6">
        <v>130</v>
      </c>
      <c r="U130" s="5">
        <v>0</v>
      </c>
      <c r="V130" s="14">
        <v>364000</v>
      </c>
      <c r="W130" s="4">
        <v>36400</v>
      </c>
      <c r="X130" s="3" t="s">
        <v>115</v>
      </c>
      <c r="Y130" s="3" t="s">
        <v>465</v>
      </c>
      <c r="Z130" s="3" t="s">
        <v>88</v>
      </c>
      <c r="AA130" s="3" t="s">
        <v>117</v>
      </c>
      <c r="AB130" s="3" t="s">
        <v>731</v>
      </c>
      <c r="AC130" s="3" t="s">
        <v>248</v>
      </c>
      <c r="AD130" s="3"/>
      <c r="AE130" s="3" t="s">
        <v>713</v>
      </c>
      <c r="AF130" s="3" t="s">
        <v>353</v>
      </c>
      <c r="AG130" s="3" t="s">
        <v>714</v>
      </c>
      <c r="AH130" s="3" t="s">
        <v>80</v>
      </c>
      <c r="AI130" s="2" t="s">
        <v>715</v>
      </c>
      <c r="AJ130" s="3" t="s">
        <v>716</v>
      </c>
      <c r="AK130" s="3"/>
      <c r="AL130" s="3"/>
      <c r="AM130" s="4"/>
      <c r="AN130" s="6">
        <v>7.0000000000000007E-2</v>
      </c>
      <c r="AO130" s="17">
        <v>0.10275705071455674</v>
      </c>
      <c r="AP130" s="3" t="s">
        <v>123</v>
      </c>
      <c r="AQ130" s="21">
        <v>196.00000000000003</v>
      </c>
      <c r="AR130" s="21">
        <v>287.71974200075886</v>
      </c>
      <c r="AS130" s="24">
        <v>247963.52000000002</v>
      </c>
      <c r="AT130" s="24">
        <v>364000</v>
      </c>
    </row>
    <row r="131" spans="1:46" hidden="1" x14ac:dyDescent="0.6">
      <c r="A131" s="2" t="s">
        <v>707</v>
      </c>
      <c r="B131" s="2" t="s">
        <v>239</v>
      </c>
      <c r="C131" s="3"/>
      <c r="D131" s="3"/>
      <c r="E131" s="3" t="s">
        <v>708</v>
      </c>
      <c r="F131" s="3" t="s">
        <v>709</v>
      </c>
      <c r="G131" s="2" t="s">
        <v>459</v>
      </c>
      <c r="H131" s="3" t="s">
        <v>460</v>
      </c>
      <c r="I131" s="3" t="s">
        <v>50</v>
      </c>
      <c r="J131" s="3" t="s">
        <v>161</v>
      </c>
      <c r="K131" s="2" t="s">
        <v>347</v>
      </c>
      <c r="L131" s="2" t="s">
        <v>461</v>
      </c>
      <c r="M131" s="2" t="s">
        <v>732</v>
      </c>
      <c r="N131" s="3" t="s">
        <v>733</v>
      </c>
      <c r="O131" s="3"/>
      <c r="P131" s="3" t="s">
        <v>734</v>
      </c>
      <c r="Q131" s="4">
        <v>3000</v>
      </c>
      <c r="R131" s="11"/>
      <c r="S131" s="5">
        <v>0</v>
      </c>
      <c r="T131" s="6">
        <v>100</v>
      </c>
      <c r="U131" s="5">
        <v>0</v>
      </c>
      <c r="V131" s="14">
        <v>300000</v>
      </c>
      <c r="W131" s="4">
        <v>30000</v>
      </c>
      <c r="X131" s="3" t="s">
        <v>115</v>
      </c>
      <c r="Y131" s="3" t="s">
        <v>465</v>
      </c>
      <c r="Z131" s="3" t="s">
        <v>88</v>
      </c>
      <c r="AA131" s="3" t="s">
        <v>117</v>
      </c>
      <c r="AB131" s="3" t="s">
        <v>735</v>
      </c>
      <c r="AC131" s="3" t="s">
        <v>248</v>
      </c>
      <c r="AD131" s="3"/>
      <c r="AE131" s="3" t="s">
        <v>713</v>
      </c>
      <c r="AF131" s="3" t="s">
        <v>353</v>
      </c>
      <c r="AG131" s="3" t="s">
        <v>714</v>
      </c>
      <c r="AH131" s="3" t="s">
        <v>80</v>
      </c>
      <c r="AI131" s="2" t="s">
        <v>715</v>
      </c>
      <c r="AJ131" s="3" t="s">
        <v>716</v>
      </c>
      <c r="AK131" s="3"/>
      <c r="AL131" s="3"/>
      <c r="AM131" s="4"/>
      <c r="AN131" s="6">
        <v>6.5000000000000002E-2</v>
      </c>
      <c r="AO131" s="17">
        <v>7.904388516504364E-2</v>
      </c>
      <c r="AP131" s="3" t="s">
        <v>123</v>
      </c>
      <c r="AQ131" s="21">
        <v>195</v>
      </c>
      <c r="AR131" s="21">
        <v>237.13165549513093</v>
      </c>
      <c r="AS131" s="24">
        <v>246698.39999999997</v>
      </c>
      <c r="AT131" s="24">
        <v>300000</v>
      </c>
    </row>
    <row r="132" spans="1:46" hidden="1" x14ac:dyDescent="0.6">
      <c r="A132" s="2" t="s">
        <v>707</v>
      </c>
      <c r="B132" s="2" t="s">
        <v>239</v>
      </c>
      <c r="C132" s="3"/>
      <c r="D132" s="3"/>
      <c r="E132" s="3" t="s">
        <v>719</v>
      </c>
      <c r="F132" s="3" t="s">
        <v>709</v>
      </c>
      <c r="G132" s="2" t="s">
        <v>459</v>
      </c>
      <c r="H132" s="3" t="s">
        <v>460</v>
      </c>
      <c r="I132" s="3" t="s">
        <v>50</v>
      </c>
      <c r="J132" s="3" t="s">
        <v>161</v>
      </c>
      <c r="K132" s="2" t="s">
        <v>347</v>
      </c>
      <c r="L132" s="2" t="s">
        <v>461</v>
      </c>
      <c r="M132" s="2" t="s">
        <v>736</v>
      </c>
      <c r="N132" s="3" t="s">
        <v>737</v>
      </c>
      <c r="O132" s="3"/>
      <c r="P132" s="3" t="s">
        <v>475</v>
      </c>
      <c r="Q132" s="4">
        <v>2000</v>
      </c>
      <c r="R132" s="11"/>
      <c r="S132" s="5">
        <v>0</v>
      </c>
      <c r="T132" s="6">
        <v>90</v>
      </c>
      <c r="U132" s="5">
        <v>0</v>
      </c>
      <c r="V132" s="14">
        <v>180000</v>
      </c>
      <c r="W132" s="4">
        <v>18000</v>
      </c>
      <c r="X132" s="3" t="s">
        <v>115</v>
      </c>
      <c r="Y132" s="3" t="s">
        <v>465</v>
      </c>
      <c r="Z132" s="3" t="s">
        <v>88</v>
      </c>
      <c r="AA132" s="3" t="s">
        <v>89</v>
      </c>
      <c r="AB132" s="3" t="s">
        <v>507</v>
      </c>
      <c r="AC132" s="3" t="s">
        <v>248</v>
      </c>
      <c r="AD132" s="3"/>
      <c r="AE132" s="3" t="s">
        <v>722</v>
      </c>
      <c r="AF132" s="3" t="s">
        <v>353</v>
      </c>
      <c r="AG132" s="3" t="s">
        <v>714</v>
      </c>
      <c r="AH132" s="3" t="s">
        <v>80</v>
      </c>
      <c r="AI132" s="2" t="s">
        <v>723</v>
      </c>
      <c r="AJ132" s="3" t="s">
        <v>724</v>
      </c>
      <c r="AK132" s="3"/>
      <c r="AL132" s="3"/>
      <c r="AM132" s="4"/>
      <c r="AN132" s="6">
        <v>5.1999999999999998E-2</v>
      </c>
      <c r="AO132" s="17">
        <v>7.1139496648539274E-2</v>
      </c>
      <c r="AP132" s="3" t="s">
        <v>123</v>
      </c>
      <c r="AQ132" s="21">
        <v>104</v>
      </c>
      <c r="AR132" s="21">
        <v>142.27899329707856</v>
      </c>
      <c r="AS132" s="24">
        <v>131572.47999999998</v>
      </c>
      <c r="AT132" s="24">
        <v>180000</v>
      </c>
    </row>
    <row r="133" spans="1:46" hidden="1" x14ac:dyDescent="0.6">
      <c r="A133" s="2" t="s">
        <v>738</v>
      </c>
      <c r="B133" s="2" t="s">
        <v>239</v>
      </c>
      <c r="C133" s="3"/>
      <c r="D133" s="3"/>
      <c r="E133" s="3" t="s">
        <v>739</v>
      </c>
      <c r="F133" s="3" t="s">
        <v>740</v>
      </c>
      <c r="G133" s="2" t="s">
        <v>741</v>
      </c>
      <c r="H133" s="3" t="s">
        <v>742</v>
      </c>
      <c r="I133" s="3" t="s">
        <v>50</v>
      </c>
      <c r="J133" s="3" t="s">
        <v>161</v>
      </c>
      <c r="K133" s="2" t="s">
        <v>347</v>
      </c>
      <c r="L133" s="2" t="s">
        <v>461</v>
      </c>
      <c r="M133" s="2" t="s">
        <v>743</v>
      </c>
      <c r="N133" s="3" t="s">
        <v>744</v>
      </c>
      <c r="O133" s="3"/>
      <c r="P133" s="3" t="s">
        <v>745</v>
      </c>
      <c r="Q133" s="4">
        <v>40800</v>
      </c>
      <c r="R133" s="11"/>
      <c r="S133" s="5">
        <v>0</v>
      </c>
      <c r="T133" s="6">
        <v>229</v>
      </c>
      <c r="U133" s="5">
        <v>0</v>
      </c>
      <c r="V133" s="14">
        <v>9343200</v>
      </c>
      <c r="W133" s="4">
        <v>934320</v>
      </c>
      <c r="X133" s="3" t="s">
        <v>115</v>
      </c>
      <c r="Y133" s="3" t="s">
        <v>745</v>
      </c>
      <c r="Z133" s="3" t="s">
        <v>88</v>
      </c>
      <c r="AA133" s="3" t="s">
        <v>117</v>
      </c>
      <c r="AB133" s="3" t="s">
        <v>179</v>
      </c>
      <c r="AC133" s="3" t="s">
        <v>248</v>
      </c>
      <c r="AD133" s="3"/>
      <c r="AE133" s="3" t="s">
        <v>746</v>
      </c>
      <c r="AF133" s="3" t="s">
        <v>353</v>
      </c>
      <c r="AG133" s="3" t="s">
        <v>747</v>
      </c>
      <c r="AH133" s="3" t="s">
        <v>80</v>
      </c>
      <c r="AI133" s="2" t="s">
        <v>748</v>
      </c>
      <c r="AJ133" s="3" t="s">
        <v>749</v>
      </c>
      <c r="AK133" s="3"/>
      <c r="AL133" s="3"/>
      <c r="AM133" s="4"/>
      <c r="AN133" s="6">
        <v>0.17699999999999999</v>
      </c>
      <c r="AO133" s="17">
        <v>0.18101049702794994</v>
      </c>
      <c r="AP133" s="3" t="s">
        <v>123</v>
      </c>
      <c r="AQ133" s="21">
        <v>7221.5999999999995</v>
      </c>
      <c r="AR133" s="21">
        <v>7385.2282787403574</v>
      </c>
      <c r="AS133" s="24">
        <v>9136190.5919999983</v>
      </c>
      <c r="AT133" s="24">
        <v>9343200</v>
      </c>
    </row>
    <row r="134" spans="1:46" hidden="1" x14ac:dyDescent="0.6">
      <c r="A134" s="2" t="s">
        <v>738</v>
      </c>
      <c r="B134" s="2" t="s">
        <v>239</v>
      </c>
      <c r="C134" s="3"/>
      <c r="D134" s="3"/>
      <c r="E134" s="3" t="s">
        <v>750</v>
      </c>
      <c r="F134" s="3" t="s">
        <v>740</v>
      </c>
      <c r="G134" s="2" t="s">
        <v>741</v>
      </c>
      <c r="H134" s="3" t="s">
        <v>742</v>
      </c>
      <c r="I134" s="3" t="s">
        <v>50</v>
      </c>
      <c r="J134" s="3" t="s">
        <v>161</v>
      </c>
      <c r="K134" s="2" t="s">
        <v>347</v>
      </c>
      <c r="L134" s="2" t="s">
        <v>461</v>
      </c>
      <c r="M134" s="2" t="s">
        <v>462</v>
      </c>
      <c r="N134" s="3" t="s">
        <v>463</v>
      </c>
      <c r="O134" s="3"/>
      <c r="P134" s="3" t="s">
        <v>464</v>
      </c>
      <c r="Q134" s="4">
        <v>65000</v>
      </c>
      <c r="R134" s="11"/>
      <c r="S134" s="5">
        <v>0</v>
      </c>
      <c r="T134" s="6">
        <v>77</v>
      </c>
      <c r="U134" s="5">
        <v>0</v>
      </c>
      <c r="V134" s="14">
        <v>5005000</v>
      </c>
      <c r="W134" s="4">
        <v>500500</v>
      </c>
      <c r="X134" s="3" t="s">
        <v>115</v>
      </c>
      <c r="Y134" s="3" t="s">
        <v>745</v>
      </c>
      <c r="Z134" s="3" t="s">
        <v>466</v>
      </c>
      <c r="AA134" s="3" t="s">
        <v>467</v>
      </c>
      <c r="AB134" s="3" t="s">
        <v>468</v>
      </c>
      <c r="AC134" s="3" t="s">
        <v>248</v>
      </c>
      <c r="AD134" s="3"/>
      <c r="AE134" s="3" t="s">
        <v>751</v>
      </c>
      <c r="AF134" s="3" t="s">
        <v>353</v>
      </c>
      <c r="AG134" s="3" t="s">
        <v>747</v>
      </c>
      <c r="AH134" s="3" t="s">
        <v>80</v>
      </c>
      <c r="AI134" s="2" t="s">
        <v>752</v>
      </c>
      <c r="AJ134" s="3" t="s">
        <v>753</v>
      </c>
      <c r="AK134" s="3"/>
      <c r="AL134" s="3"/>
      <c r="AM134" s="4"/>
      <c r="AN134" s="6">
        <v>4.9320000000000003E-2</v>
      </c>
      <c r="AO134" s="17">
        <v>6.0863791577083604E-2</v>
      </c>
      <c r="AP134" s="3" t="s">
        <v>83</v>
      </c>
      <c r="AQ134" s="21">
        <v>3205.8</v>
      </c>
      <c r="AR134" s="21">
        <v>3956.1464525104343</v>
      </c>
      <c r="AS134" s="24">
        <v>4055721.696</v>
      </c>
      <c r="AT134" s="24">
        <v>5005000</v>
      </c>
    </row>
    <row r="135" spans="1:46" hidden="1" x14ac:dyDescent="0.6">
      <c r="A135" s="2" t="s">
        <v>738</v>
      </c>
      <c r="B135" s="2" t="s">
        <v>239</v>
      </c>
      <c r="C135" s="3"/>
      <c r="D135" s="3"/>
      <c r="E135" s="3" t="s">
        <v>754</v>
      </c>
      <c r="F135" s="3" t="s">
        <v>740</v>
      </c>
      <c r="G135" s="2" t="s">
        <v>741</v>
      </c>
      <c r="H135" s="3" t="s">
        <v>742</v>
      </c>
      <c r="I135" s="3" t="s">
        <v>50</v>
      </c>
      <c r="J135" s="3" t="s">
        <v>161</v>
      </c>
      <c r="K135" s="2" t="s">
        <v>347</v>
      </c>
      <c r="L135" s="2" t="s">
        <v>461</v>
      </c>
      <c r="M135" s="2" t="s">
        <v>755</v>
      </c>
      <c r="N135" s="3" t="s">
        <v>756</v>
      </c>
      <c r="O135" s="3"/>
      <c r="P135" s="3" t="s">
        <v>745</v>
      </c>
      <c r="Q135" s="4">
        <v>30000</v>
      </c>
      <c r="R135" s="11"/>
      <c r="S135" s="5">
        <v>0</v>
      </c>
      <c r="T135" s="6">
        <v>80</v>
      </c>
      <c r="U135" s="5">
        <v>0</v>
      </c>
      <c r="V135" s="14">
        <v>2400000</v>
      </c>
      <c r="W135" s="4">
        <v>240000</v>
      </c>
      <c r="X135" s="3" t="s">
        <v>115</v>
      </c>
      <c r="Y135" s="3" t="s">
        <v>745</v>
      </c>
      <c r="Z135" s="3" t="s">
        <v>466</v>
      </c>
      <c r="AA135" s="3" t="s">
        <v>467</v>
      </c>
      <c r="AB135" s="3" t="s">
        <v>468</v>
      </c>
      <c r="AC135" s="3" t="s">
        <v>248</v>
      </c>
      <c r="AD135" s="3"/>
      <c r="AE135" s="3" t="s">
        <v>751</v>
      </c>
      <c r="AF135" s="3" t="s">
        <v>353</v>
      </c>
      <c r="AG135" s="3" t="s">
        <v>747</v>
      </c>
      <c r="AH135" s="3" t="s">
        <v>80</v>
      </c>
      <c r="AI135" s="2" t="s">
        <v>757</v>
      </c>
      <c r="AJ135" s="3" t="s">
        <v>758</v>
      </c>
      <c r="AK135" s="3"/>
      <c r="AL135" s="3"/>
      <c r="AM135" s="4"/>
      <c r="AN135" s="6">
        <v>5.7820000000000003E-2</v>
      </c>
      <c r="AO135" s="17">
        <v>6.3235108132034909E-2</v>
      </c>
      <c r="AP135" s="3" t="s">
        <v>83</v>
      </c>
      <c r="AQ135" s="21">
        <v>1734.6000000000001</v>
      </c>
      <c r="AR135" s="21">
        <v>1897.0532439610472</v>
      </c>
      <c r="AS135" s="24">
        <v>2194477.1519999998</v>
      </c>
      <c r="AT135" s="24">
        <v>2400000</v>
      </c>
    </row>
    <row r="136" spans="1:46" hidden="1" x14ac:dyDescent="0.6">
      <c r="A136" s="2" t="s">
        <v>738</v>
      </c>
      <c r="B136" s="2" t="s">
        <v>239</v>
      </c>
      <c r="C136" s="3"/>
      <c r="D136" s="3"/>
      <c r="E136" s="3" t="s">
        <v>750</v>
      </c>
      <c r="F136" s="3" t="s">
        <v>740</v>
      </c>
      <c r="G136" s="2" t="s">
        <v>741</v>
      </c>
      <c r="H136" s="3" t="s">
        <v>742</v>
      </c>
      <c r="I136" s="3" t="s">
        <v>50</v>
      </c>
      <c r="J136" s="3" t="s">
        <v>161</v>
      </c>
      <c r="K136" s="2" t="s">
        <v>347</v>
      </c>
      <c r="L136" s="2" t="s">
        <v>461</v>
      </c>
      <c r="M136" s="2" t="s">
        <v>755</v>
      </c>
      <c r="N136" s="3" t="s">
        <v>756</v>
      </c>
      <c r="O136" s="3"/>
      <c r="P136" s="3" t="s">
        <v>745</v>
      </c>
      <c r="Q136" s="4">
        <v>5500</v>
      </c>
      <c r="R136" s="11"/>
      <c r="S136" s="5">
        <v>0</v>
      </c>
      <c r="T136" s="6">
        <v>80</v>
      </c>
      <c r="U136" s="5">
        <v>0</v>
      </c>
      <c r="V136" s="14">
        <v>440000</v>
      </c>
      <c r="W136" s="4">
        <v>44000</v>
      </c>
      <c r="X136" s="3" t="s">
        <v>115</v>
      </c>
      <c r="Y136" s="3" t="s">
        <v>745</v>
      </c>
      <c r="Z136" s="3" t="s">
        <v>466</v>
      </c>
      <c r="AA136" s="3" t="s">
        <v>467</v>
      </c>
      <c r="AB136" s="3" t="s">
        <v>468</v>
      </c>
      <c r="AC136" s="3" t="s">
        <v>248</v>
      </c>
      <c r="AD136" s="3"/>
      <c r="AE136" s="3" t="s">
        <v>751</v>
      </c>
      <c r="AF136" s="3" t="s">
        <v>353</v>
      </c>
      <c r="AG136" s="3" t="s">
        <v>747</v>
      </c>
      <c r="AH136" s="3" t="s">
        <v>80</v>
      </c>
      <c r="AI136" s="2" t="s">
        <v>752</v>
      </c>
      <c r="AJ136" s="3" t="s">
        <v>753</v>
      </c>
      <c r="AK136" s="3"/>
      <c r="AL136" s="3"/>
      <c r="AM136" s="4"/>
      <c r="AN136" s="6">
        <v>5.7820000000000003E-2</v>
      </c>
      <c r="AO136" s="17">
        <v>6.3235108132034909E-2</v>
      </c>
      <c r="AP136" s="3" t="s">
        <v>83</v>
      </c>
      <c r="AQ136" s="21">
        <v>318.01</v>
      </c>
      <c r="AR136" s="21">
        <v>347.79309472619201</v>
      </c>
      <c r="AS136" s="24">
        <v>402320.81119999994</v>
      </c>
      <c r="AT136" s="24">
        <v>440000</v>
      </c>
    </row>
    <row r="137" spans="1:46" hidden="1" x14ac:dyDescent="0.6">
      <c r="A137" s="2" t="s">
        <v>738</v>
      </c>
      <c r="B137" s="2" t="s">
        <v>239</v>
      </c>
      <c r="C137" s="3"/>
      <c r="D137" s="3"/>
      <c r="E137" s="3" t="s">
        <v>759</v>
      </c>
      <c r="F137" s="3" t="s">
        <v>740</v>
      </c>
      <c r="G137" s="2" t="s">
        <v>741</v>
      </c>
      <c r="H137" s="3" t="s">
        <v>742</v>
      </c>
      <c r="I137" s="3" t="s">
        <v>50</v>
      </c>
      <c r="J137" s="3" t="s">
        <v>161</v>
      </c>
      <c r="K137" s="2" t="s">
        <v>347</v>
      </c>
      <c r="L137" s="2" t="s">
        <v>461</v>
      </c>
      <c r="M137" s="2" t="s">
        <v>760</v>
      </c>
      <c r="N137" s="3" t="s">
        <v>761</v>
      </c>
      <c r="O137" s="3"/>
      <c r="P137" s="3" t="s">
        <v>762</v>
      </c>
      <c r="Q137" s="4">
        <v>2500</v>
      </c>
      <c r="R137" s="11"/>
      <c r="S137" s="5">
        <v>0</v>
      </c>
      <c r="T137" s="6">
        <v>81</v>
      </c>
      <c r="U137" s="5">
        <v>0</v>
      </c>
      <c r="V137" s="14">
        <v>202500</v>
      </c>
      <c r="W137" s="4">
        <v>20250</v>
      </c>
      <c r="X137" s="3" t="s">
        <v>115</v>
      </c>
      <c r="Y137" s="3" t="s">
        <v>745</v>
      </c>
      <c r="Z137" s="3" t="s">
        <v>466</v>
      </c>
      <c r="AA137" s="3" t="s">
        <v>467</v>
      </c>
      <c r="AB137" s="3" t="s">
        <v>468</v>
      </c>
      <c r="AC137" s="3" t="s">
        <v>248</v>
      </c>
      <c r="AD137" s="3"/>
      <c r="AE137" s="3" t="s">
        <v>751</v>
      </c>
      <c r="AF137" s="3" t="s">
        <v>353</v>
      </c>
      <c r="AG137" s="3" t="s">
        <v>747</v>
      </c>
      <c r="AH137" s="3" t="s">
        <v>80</v>
      </c>
      <c r="AI137" s="2" t="s">
        <v>763</v>
      </c>
      <c r="AJ137" s="3" t="s">
        <v>764</v>
      </c>
      <c r="AK137" s="3"/>
      <c r="AL137" s="3"/>
      <c r="AM137" s="4"/>
      <c r="AN137" s="6">
        <v>5.7820000000000003E-2</v>
      </c>
      <c r="AO137" s="17">
        <v>6.4025546983685344E-2</v>
      </c>
      <c r="AP137" s="3" t="s">
        <v>83</v>
      </c>
      <c r="AQ137" s="21">
        <v>144.55000000000001</v>
      </c>
      <c r="AR137" s="21">
        <v>160.06386745921336</v>
      </c>
      <c r="AS137" s="24">
        <v>182873.09599999999</v>
      </c>
      <c r="AT137" s="24">
        <v>202499.99999999997</v>
      </c>
    </row>
    <row r="138" spans="1:46" hidden="1" x14ac:dyDescent="0.6">
      <c r="A138" s="2" t="s">
        <v>738</v>
      </c>
      <c r="B138" s="2" t="s">
        <v>239</v>
      </c>
      <c r="C138" s="3"/>
      <c r="D138" s="3"/>
      <c r="E138" s="3" t="s">
        <v>754</v>
      </c>
      <c r="F138" s="3" t="s">
        <v>740</v>
      </c>
      <c r="G138" s="2" t="s">
        <v>741</v>
      </c>
      <c r="H138" s="3" t="s">
        <v>742</v>
      </c>
      <c r="I138" s="3" t="s">
        <v>50</v>
      </c>
      <c r="J138" s="3" t="s">
        <v>161</v>
      </c>
      <c r="K138" s="2" t="s">
        <v>347</v>
      </c>
      <c r="L138" s="2" t="s">
        <v>461</v>
      </c>
      <c r="M138" s="2" t="s">
        <v>760</v>
      </c>
      <c r="N138" s="3" t="s">
        <v>761</v>
      </c>
      <c r="O138" s="3"/>
      <c r="P138" s="3" t="s">
        <v>762</v>
      </c>
      <c r="Q138" s="4">
        <v>12500</v>
      </c>
      <c r="R138" s="11"/>
      <c r="S138" s="5">
        <v>0</v>
      </c>
      <c r="T138" s="6">
        <v>81</v>
      </c>
      <c r="U138" s="5">
        <v>0</v>
      </c>
      <c r="V138" s="14">
        <v>1012500</v>
      </c>
      <c r="W138" s="4">
        <v>101250</v>
      </c>
      <c r="X138" s="3" t="s">
        <v>115</v>
      </c>
      <c r="Y138" s="3" t="s">
        <v>745</v>
      </c>
      <c r="Z138" s="3" t="s">
        <v>466</v>
      </c>
      <c r="AA138" s="3" t="s">
        <v>467</v>
      </c>
      <c r="AB138" s="3" t="s">
        <v>468</v>
      </c>
      <c r="AC138" s="3" t="s">
        <v>248</v>
      </c>
      <c r="AD138" s="3"/>
      <c r="AE138" s="3" t="s">
        <v>751</v>
      </c>
      <c r="AF138" s="3" t="s">
        <v>353</v>
      </c>
      <c r="AG138" s="3" t="s">
        <v>747</v>
      </c>
      <c r="AH138" s="3" t="s">
        <v>80</v>
      </c>
      <c r="AI138" s="2" t="s">
        <v>757</v>
      </c>
      <c r="AJ138" s="3" t="s">
        <v>758</v>
      </c>
      <c r="AK138" s="3"/>
      <c r="AL138" s="3"/>
      <c r="AM138" s="4"/>
      <c r="AN138" s="6">
        <v>5.7820000000000003E-2</v>
      </c>
      <c r="AO138" s="17">
        <v>6.4025546983685344E-2</v>
      </c>
      <c r="AP138" s="3" t="s">
        <v>83</v>
      </c>
      <c r="AQ138" s="21">
        <v>722.75</v>
      </c>
      <c r="AR138" s="21">
        <v>800.31933729606681</v>
      </c>
      <c r="AS138" s="24">
        <v>914365.47999999986</v>
      </c>
      <c r="AT138" s="24">
        <v>1012500</v>
      </c>
    </row>
    <row r="139" spans="1:46" hidden="1" x14ac:dyDescent="0.6">
      <c r="A139" s="2" t="s">
        <v>738</v>
      </c>
      <c r="B139" s="2" t="s">
        <v>239</v>
      </c>
      <c r="C139" s="3"/>
      <c r="D139" s="3"/>
      <c r="E139" s="3" t="s">
        <v>750</v>
      </c>
      <c r="F139" s="3" t="s">
        <v>740</v>
      </c>
      <c r="G139" s="2" t="s">
        <v>741</v>
      </c>
      <c r="H139" s="3" t="s">
        <v>742</v>
      </c>
      <c r="I139" s="3" t="s">
        <v>50</v>
      </c>
      <c r="J139" s="3" t="s">
        <v>161</v>
      </c>
      <c r="K139" s="2" t="s">
        <v>347</v>
      </c>
      <c r="L139" s="2" t="s">
        <v>461</v>
      </c>
      <c r="M139" s="2" t="s">
        <v>760</v>
      </c>
      <c r="N139" s="3" t="s">
        <v>761</v>
      </c>
      <c r="O139" s="3"/>
      <c r="P139" s="3" t="s">
        <v>762</v>
      </c>
      <c r="Q139" s="4">
        <v>13500</v>
      </c>
      <c r="R139" s="11"/>
      <c r="S139" s="5">
        <v>0</v>
      </c>
      <c r="T139" s="6">
        <v>81</v>
      </c>
      <c r="U139" s="5">
        <v>0</v>
      </c>
      <c r="V139" s="14">
        <v>1093500</v>
      </c>
      <c r="W139" s="4">
        <v>109350</v>
      </c>
      <c r="X139" s="3" t="s">
        <v>115</v>
      </c>
      <c r="Y139" s="3" t="s">
        <v>745</v>
      </c>
      <c r="Z139" s="3" t="s">
        <v>466</v>
      </c>
      <c r="AA139" s="3" t="s">
        <v>467</v>
      </c>
      <c r="AB139" s="3" t="s">
        <v>468</v>
      </c>
      <c r="AC139" s="3" t="s">
        <v>248</v>
      </c>
      <c r="AD139" s="3"/>
      <c r="AE139" s="3" t="s">
        <v>751</v>
      </c>
      <c r="AF139" s="3" t="s">
        <v>353</v>
      </c>
      <c r="AG139" s="3" t="s">
        <v>747</v>
      </c>
      <c r="AH139" s="3" t="s">
        <v>80</v>
      </c>
      <c r="AI139" s="2" t="s">
        <v>752</v>
      </c>
      <c r="AJ139" s="3" t="s">
        <v>753</v>
      </c>
      <c r="AK139" s="3"/>
      <c r="AL139" s="3"/>
      <c r="AM139" s="4"/>
      <c r="AN139" s="6">
        <v>5.7820000000000003E-2</v>
      </c>
      <c r="AO139" s="17">
        <v>6.4025546983685344E-2</v>
      </c>
      <c r="AP139" s="3" t="s">
        <v>83</v>
      </c>
      <c r="AQ139" s="21">
        <v>780.57</v>
      </c>
      <c r="AR139" s="21">
        <v>864.34488427975214</v>
      </c>
      <c r="AS139" s="24">
        <v>987514.71840000001</v>
      </c>
      <c r="AT139" s="24">
        <v>1093500</v>
      </c>
    </row>
    <row r="140" spans="1:46" hidden="1" x14ac:dyDescent="0.6">
      <c r="A140" s="2" t="s">
        <v>738</v>
      </c>
      <c r="B140" s="2" t="s">
        <v>239</v>
      </c>
      <c r="C140" s="3"/>
      <c r="D140" s="3"/>
      <c r="E140" s="3" t="s">
        <v>765</v>
      </c>
      <c r="F140" s="3" t="s">
        <v>740</v>
      </c>
      <c r="G140" s="2" t="s">
        <v>741</v>
      </c>
      <c r="H140" s="3" t="s">
        <v>742</v>
      </c>
      <c r="I140" s="3" t="s">
        <v>50</v>
      </c>
      <c r="J140" s="3" t="s">
        <v>161</v>
      </c>
      <c r="K140" s="2" t="s">
        <v>347</v>
      </c>
      <c r="L140" s="2" t="s">
        <v>461</v>
      </c>
      <c r="M140" s="2" t="s">
        <v>760</v>
      </c>
      <c r="N140" s="3" t="s">
        <v>761</v>
      </c>
      <c r="O140" s="3"/>
      <c r="P140" s="3" t="s">
        <v>762</v>
      </c>
      <c r="Q140" s="4">
        <v>2500</v>
      </c>
      <c r="R140" s="11"/>
      <c r="S140" s="5">
        <v>0</v>
      </c>
      <c r="T140" s="6">
        <v>81</v>
      </c>
      <c r="U140" s="5">
        <v>0</v>
      </c>
      <c r="V140" s="14">
        <v>202500</v>
      </c>
      <c r="W140" s="4">
        <v>20250</v>
      </c>
      <c r="X140" s="3" t="s">
        <v>115</v>
      </c>
      <c r="Y140" s="3" t="s">
        <v>745</v>
      </c>
      <c r="Z140" s="3" t="s">
        <v>466</v>
      </c>
      <c r="AA140" s="3" t="s">
        <v>467</v>
      </c>
      <c r="AB140" s="3" t="s">
        <v>468</v>
      </c>
      <c r="AC140" s="3" t="s">
        <v>248</v>
      </c>
      <c r="AD140" s="3"/>
      <c r="AE140" s="3" t="s">
        <v>751</v>
      </c>
      <c r="AF140" s="3" t="s">
        <v>353</v>
      </c>
      <c r="AG140" s="3" t="s">
        <v>747</v>
      </c>
      <c r="AH140" s="3" t="s">
        <v>80</v>
      </c>
      <c r="AI140" s="2" t="s">
        <v>766</v>
      </c>
      <c r="AJ140" s="3" t="s">
        <v>767</v>
      </c>
      <c r="AK140" s="3"/>
      <c r="AL140" s="3"/>
      <c r="AM140" s="4"/>
      <c r="AN140" s="6">
        <v>5.7820000000000003E-2</v>
      </c>
      <c r="AO140" s="17">
        <v>6.4025546983685344E-2</v>
      </c>
      <c r="AP140" s="3" t="s">
        <v>83</v>
      </c>
      <c r="AQ140" s="21">
        <v>144.55000000000001</v>
      </c>
      <c r="AR140" s="21">
        <v>160.06386745921336</v>
      </c>
      <c r="AS140" s="24">
        <v>182873.09599999999</v>
      </c>
      <c r="AT140" s="24">
        <v>202499.99999999997</v>
      </c>
    </row>
    <row r="141" spans="1:46" hidden="1" x14ac:dyDescent="0.6">
      <c r="A141" s="2" t="s">
        <v>768</v>
      </c>
      <c r="B141" s="2" t="s">
        <v>239</v>
      </c>
      <c r="C141" s="3"/>
      <c r="D141" s="3"/>
      <c r="E141" s="3" t="s">
        <v>769</v>
      </c>
      <c r="F141" s="3" t="s">
        <v>770</v>
      </c>
      <c r="G141" s="2" t="s">
        <v>771</v>
      </c>
      <c r="H141" s="3" t="s">
        <v>772</v>
      </c>
      <c r="I141" s="3" t="s">
        <v>50</v>
      </c>
      <c r="J141" s="3" t="s">
        <v>687</v>
      </c>
      <c r="K141" s="2" t="s">
        <v>347</v>
      </c>
      <c r="L141" s="2" t="s">
        <v>461</v>
      </c>
      <c r="M141" s="2" t="s">
        <v>773</v>
      </c>
      <c r="N141" s="3" t="s">
        <v>774</v>
      </c>
      <c r="O141" s="3" t="s">
        <v>775</v>
      </c>
      <c r="P141" s="3" t="s">
        <v>776</v>
      </c>
      <c r="Q141" s="4">
        <v>28000</v>
      </c>
      <c r="R141" s="11"/>
      <c r="S141" s="5">
        <v>0</v>
      </c>
      <c r="T141" s="6">
        <v>106</v>
      </c>
      <c r="U141" s="5">
        <v>0</v>
      </c>
      <c r="V141" s="14">
        <v>2968000</v>
      </c>
      <c r="W141" s="4">
        <v>296800</v>
      </c>
      <c r="X141" s="3" t="s">
        <v>115</v>
      </c>
      <c r="Y141" s="3" t="s">
        <v>777</v>
      </c>
      <c r="Z141" s="3" t="s">
        <v>74</v>
      </c>
      <c r="AA141" s="3" t="s">
        <v>75</v>
      </c>
      <c r="AB141" s="3" t="s">
        <v>778</v>
      </c>
      <c r="AC141" s="3" t="s">
        <v>248</v>
      </c>
      <c r="AD141" s="3"/>
      <c r="AE141" s="3" t="s">
        <v>779</v>
      </c>
      <c r="AF141" s="3" t="s">
        <v>353</v>
      </c>
      <c r="AG141" s="3" t="s">
        <v>780</v>
      </c>
      <c r="AH141" s="3" t="s">
        <v>80</v>
      </c>
      <c r="AI141" s="2" t="s">
        <v>781</v>
      </c>
      <c r="AJ141" s="3" t="s">
        <v>782</v>
      </c>
      <c r="AK141" s="3"/>
      <c r="AL141" s="3"/>
      <c r="AM141" s="4"/>
      <c r="AN141" s="6">
        <v>0.05</v>
      </c>
      <c r="AO141" s="17">
        <v>8.3786518274946251E-2</v>
      </c>
      <c r="AP141" s="3" t="s">
        <v>135</v>
      </c>
      <c r="AQ141" s="21">
        <v>1400</v>
      </c>
      <c r="AR141" s="21">
        <v>2346.0225116984952</v>
      </c>
      <c r="AS141" s="24">
        <v>1771167.9999999998</v>
      </c>
      <c r="AT141" s="24">
        <v>2968000</v>
      </c>
    </row>
    <row r="142" spans="1:46" hidden="1" x14ac:dyDescent="0.6">
      <c r="A142" s="2" t="s">
        <v>783</v>
      </c>
      <c r="B142" s="2" t="s">
        <v>45</v>
      </c>
      <c r="C142" s="3"/>
      <c r="D142" s="3"/>
      <c r="E142" s="3" t="s">
        <v>784</v>
      </c>
      <c r="F142" s="3" t="s">
        <v>785</v>
      </c>
      <c r="G142" s="2" t="s">
        <v>786</v>
      </c>
      <c r="H142" s="3" t="s">
        <v>787</v>
      </c>
      <c r="I142" s="3" t="s">
        <v>50</v>
      </c>
      <c r="J142" s="3" t="s">
        <v>687</v>
      </c>
      <c r="K142" s="2" t="s">
        <v>347</v>
      </c>
      <c r="L142" s="2" t="s">
        <v>244</v>
      </c>
      <c r="M142" s="2" t="s">
        <v>788</v>
      </c>
      <c r="N142" s="3" t="s">
        <v>789</v>
      </c>
      <c r="O142" s="3" t="s">
        <v>790</v>
      </c>
      <c r="P142" s="3" t="s">
        <v>791</v>
      </c>
      <c r="Q142" s="4">
        <v>12000</v>
      </c>
      <c r="R142" s="11" t="s">
        <v>56</v>
      </c>
      <c r="S142" s="5">
        <v>1198.3399999999999</v>
      </c>
      <c r="T142" s="6">
        <v>1.7999999999999999E-2</v>
      </c>
      <c r="U142" s="5">
        <v>216</v>
      </c>
      <c r="V142" s="4">
        <v>255679</v>
      </c>
      <c r="W142" s="4"/>
      <c r="X142" s="3" t="s">
        <v>115</v>
      </c>
      <c r="Y142" s="3" t="s">
        <v>692</v>
      </c>
      <c r="Z142" s="3" t="s">
        <v>88</v>
      </c>
      <c r="AA142" s="3" t="s">
        <v>89</v>
      </c>
      <c r="AB142" s="3" t="s">
        <v>272</v>
      </c>
      <c r="AC142" s="3" t="s">
        <v>58</v>
      </c>
      <c r="AD142" s="3"/>
      <c r="AE142" s="3" t="s">
        <v>201</v>
      </c>
      <c r="AF142" s="3" t="s">
        <v>353</v>
      </c>
      <c r="AG142" s="3" t="s">
        <v>792</v>
      </c>
      <c r="AH142" s="3" t="s">
        <v>80</v>
      </c>
      <c r="AI142" s="2" t="s">
        <v>793</v>
      </c>
      <c r="AJ142" s="3" t="s">
        <v>794</v>
      </c>
      <c r="AK142" s="3"/>
      <c r="AL142" s="3"/>
      <c r="AM142" s="4"/>
      <c r="AN142" s="6">
        <v>1.4E-2</v>
      </c>
      <c r="AO142" s="6">
        <v>1.7999999999999999E-2</v>
      </c>
      <c r="AP142" s="3" t="s">
        <v>83</v>
      </c>
      <c r="AQ142" s="21">
        <v>168</v>
      </c>
      <c r="AR142" s="21">
        <v>215.99999999999997</v>
      </c>
      <c r="AS142" s="24">
        <v>212540.15999999997</v>
      </c>
      <c r="AT142" s="24">
        <v>273265.91999999993</v>
      </c>
    </row>
    <row r="143" spans="1:46" hidden="1" x14ac:dyDescent="0.6">
      <c r="A143" s="2" t="s">
        <v>783</v>
      </c>
      <c r="B143" s="2" t="s">
        <v>45</v>
      </c>
      <c r="C143" s="3"/>
      <c r="D143" s="3"/>
      <c r="E143" s="3" t="s">
        <v>795</v>
      </c>
      <c r="F143" s="3" t="s">
        <v>785</v>
      </c>
      <c r="G143" s="2" t="s">
        <v>786</v>
      </c>
      <c r="H143" s="3" t="s">
        <v>787</v>
      </c>
      <c r="I143" s="3" t="s">
        <v>50</v>
      </c>
      <c r="J143" s="3" t="s">
        <v>687</v>
      </c>
      <c r="K143" s="2" t="s">
        <v>347</v>
      </c>
      <c r="L143" s="2" t="s">
        <v>244</v>
      </c>
      <c r="M143" s="2" t="s">
        <v>688</v>
      </c>
      <c r="N143" s="3" t="s">
        <v>689</v>
      </c>
      <c r="O143" s="3" t="s">
        <v>690</v>
      </c>
      <c r="P143" s="3" t="s">
        <v>691</v>
      </c>
      <c r="Q143" s="4">
        <v>42000</v>
      </c>
      <c r="R143" s="11" t="s">
        <v>56</v>
      </c>
      <c r="S143" s="5">
        <v>1198.3399999999999</v>
      </c>
      <c r="T143" s="6">
        <v>1.7999999999999999E-2</v>
      </c>
      <c r="U143" s="5">
        <v>756</v>
      </c>
      <c r="V143" s="4">
        <v>905945</v>
      </c>
      <c r="W143" s="4"/>
      <c r="X143" s="3" t="s">
        <v>115</v>
      </c>
      <c r="Y143" s="3" t="s">
        <v>692</v>
      </c>
      <c r="Z143" s="3" t="s">
        <v>88</v>
      </c>
      <c r="AA143" s="3" t="s">
        <v>89</v>
      </c>
      <c r="AB143" s="3" t="s">
        <v>272</v>
      </c>
      <c r="AC143" s="3" t="s">
        <v>58</v>
      </c>
      <c r="AD143" s="3"/>
      <c r="AE143" s="3" t="s">
        <v>201</v>
      </c>
      <c r="AF143" s="3" t="s">
        <v>353</v>
      </c>
      <c r="AG143" s="3" t="s">
        <v>792</v>
      </c>
      <c r="AH143" s="3" t="s">
        <v>80</v>
      </c>
      <c r="AI143" s="2" t="s">
        <v>796</v>
      </c>
      <c r="AJ143" s="3" t="s">
        <v>797</v>
      </c>
      <c r="AK143" s="3"/>
      <c r="AL143" s="3"/>
      <c r="AM143" s="4"/>
      <c r="AN143" s="6">
        <v>1.4E-2</v>
      </c>
      <c r="AO143" s="6">
        <v>1.7999999999999999E-2</v>
      </c>
      <c r="AP143" s="3" t="s">
        <v>83</v>
      </c>
      <c r="AQ143" s="21">
        <v>588</v>
      </c>
      <c r="AR143" s="21">
        <v>755.99999999999989</v>
      </c>
      <c r="AS143" s="24">
        <v>743890.55999999994</v>
      </c>
      <c r="AT143" s="24">
        <v>956430.71999999974</v>
      </c>
    </row>
    <row r="144" spans="1:46" hidden="1" x14ac:dyDescent="0.6">
      <c r="A144" s="2" t="s">
        <v>783</v>
      </c>
      <c r="B144" s="2" t="s">
        <v>45</v>
      </c>
      <c r="C144" s="3"/>
      <c r="D144" s="3"/>
      <c r="E144" s="3" t="s">
        <v>798</v>
      </c>
      <c r="F144" s="3" t="s">
        <v>785</v>
      </c>
      <c r="G144" s="2" t="s">
        <v>786</v>
      </c>
      <c r="H144" s="3" t="s">
        <v>787</v>
      </c>
      <c r="I144" s="3" t="s">
        <v>50</v>
      </c>
      <c r="J144" s="3" t="s">
        <v>687</v>
      </c>
      <c r="K144" s="2" t="s">
        <v>347</v>
      </c>
      <c r="L144" s="2" t="s">
        <v>244</v>
      </c>
      <c r="M144" s="2" t="s">
        <v>799</v>
      </c>
      <c r="N144" s="3" t="s">
        <v>800</v>
      </c>
      <c r="O144" s="3" t="s">
        <v>801</v>
      </c>
      <c r="P144" s="3" t="s">
        <v>802</v>
      </c>
      <c r="Q144" s="4">
        <v>21000</v>
      </c>
      <c r="R144" s="11" t="s">
        <v>56</v>
      </c>
      <c r="S144" s="5">
        <v>1198.3399999999999</v>
      </c>
      <c r="T144" s="6">
        <v>1.7999999999999999E-2</v>
      </c>
      <c r="U144" s="5">
        <v>378</v>
      </c>
      <c r="V144" s="4">
        <v>452973</v>
      </c>
      <c r="W144" s="4"/>
      <c r="X144" s="3" t="s">
        <v>115</v>
      </c>
      <c r="Y144" s="3" t="s">
        <v>692</v>
      </c>
      <c r="Z144" s="3" t="s">
        <v>88</v>
      </c>
      <c r="AA144" s="3" t="s">
        <v>89</v>
      </c>
      <c r="AB144" s="3" t="s">
        <v>272</v>
      </c>
      <c r="AC144" s="3" t="s">
        <v>58</v>
      </c>
      <c r="AD144" s="3"/>
      <c r="AE144" s="3"/>
      <c r="AF144" s="3" t="s">
        <v>353</v>
      </c>
      <c r="AG144" s="3" t="s">
        <v>792</v>
      </c>
      <c r="AH144" s="3" t="s">
        <v>80</v>
      </c>
      <c r="AI144" s="2" t="s">
        <v>803</v>
      </c>
      <c r="AJ144" s="3" t="s">
        <v>804</v>
      </c>
      <c r="AK144" s="3"/>
      <c r="AL144" s="3"/>
      <c r="AM144" s="4"/>
      <c r="AN144" s="6">
        <v>1.4E-2</v>
      </c>
      <c r="AO144" s="6">
        <v>1.7999999999999999E-2</v>
      </c>
      <c r="AP144" s="3" t="s">
        <v>83</v>
      </c>
      <c r="AQ144" s="21">
        <v>294</v>
      </c>
      <c r="AR144" s="21">
        <v>377.99999999999994</v>
      </c>
      <c r="AS144" s="24">
        <v>371945.27999999997</v>
      </c>
      <c r="AT144" s="24">
        <v>478215.35999999987</v>
      </c>
    </row>
    <row r="145" spans="1:46" hidden="1" x14ac:dyDescent="0.6">
      <c r="A145" s="2" t="s">
        <v>783</v>
      </c>
      <c r="B145" s="2" t="s">
        <v>45</v>
      </c>
      <c r="C145" s="3"/>
      <c r="D145" s="3"/>
      <c r="E145" s="3" t="s">
        <v>798</v>
      </c>
      <c r="F145" s="3" t="s">
        <v>785</v>
      </c>
      <c r="G145" s="2" t="s">
        <v>786</v>
      </c>
      <c r="H145" s="3" t="s">
        <v>787</v>
      </c>
      <c r="I145" s="3" t="s">
        <v>50</v>
      </c>
      <c r="J145" s="3" t="s">
        <v>687</v>
      </c>
      <c r="K145" s="2" t="s">
        <v>347</v>
      </c>
      <c r="L145" s="2" t="s">
        <v>244</v>
      </c>
      <c r="M145" s="2" t="s">
        <v>799</v>
      </c>
      <c r="N145" s="3" t="s">
        <v>800</v>
      </c>
      <c r="O145" s="3" t="s">
        <v>801</v>
      </c>
      <c r="P145" s="3" t="s">
        <v>802</v>
      </c>
      <c r="Q145" s="4">
        <v>24000</v>
      </c>
      <c r="R145" s="11" t="s">
        <v>56</v>
      </c>
      <c r="S145" s="5">
        <v>1198.3399999999999</v>
      </c>
      <c r="T145" s="6">
        <v>1.7999999999999999E-2</v>
      </c>
      <c r="U145" s="5">
        <v>432</v>
      </c>
      <c r="V145" s="4">
        <v>517683</v>
      </c>
      <c r="W145" s="4"/>
      <c r="X145" s="3" t="s">
        <v>115</v>
      </c>
      <c r="Y145" s="3" t="s">
        <v>692</v>
      </c>
      <c r="Z145" s="3" t="s">
        <v>88</v>
      </c>
      <c r="AA145" s="3" t="s">
        <v>89</v>
      </c>
      <c r="AB145" s="3" t="s">
        <v>272</v>
      </c>
      <c r="AC145" s="3" t="s">
        <v>58</v>
      </c>
      <c r="AD145" s="3"/>
      <c r="AE145" s="3"/>
      <c r="AF145" s="3" t="s">
        <v>353</v>
      </c>
      <c r="AG145" s="3" t="s">
        <v>792</v>
      </c>
      <c r="AH145" s="3" t="s">
        <v>80</v>
      </c>
      <c r="AI145" s="2" t="s">
        <v>803</v>
      </c>
      <c r="AJ145" s="3" t="s">
        <v>804</v>
      </c>
      <c r="AK145" s="3"/>
      <c r="AL145" s="3"/>
      <c r="AM145" s="4"/>
      <c r="AN145" s="6">
        <v>1.4E-2</v>
      </c>
      <c r="AO145" s="6">
        <v>1.7999999999999999E-2</v>
      </c>
      <c r="AP145" s="3" t="s">
        <v>83</v>
      </c>
      <c r="AQ145" s="21">
        <v>336</v>
      </c>
      <c r="AR145" s="21">
        <v>431.99999999999994</v>
      </c>
      <c r="AS145" s="24">
        <v>425080.31999999995</v>
      </c>
      <c r="AT145" s="24">
        <v>546531.83999999985</v>
      </c>
    </row>
    <row r="146" spans="1:46" hidden="1" x14ac:dyDescent="0.6">
      <c r="A146" s="2" t="s">
        <v>783</v>
      </c>
      <c r="B146" s="2" t="s">
        <v>45</v>
      </c>
      <c r="C146" s="3"/>
      <c r="D146" s="3"/>
      <c r="E146" s="3" t="s">
        <v>805</v>
      </c>
      <c r="F146" s="3" t="s">
        <v>785</v>
      </c>
      <c r="G146" s="2" t="s">
        <v>786</v>
      </c>
      <c r="H146" s="3" t="s">
        <v>787</v>
      </c>
      <c r="I146" s="3" t="s">
        <v>50</v>
      </c>
      <c r="J146" s="3" t="s">
        <v>687</v>
      </c>
      <c r="K146" s="2" t="s">
        <v>347</v>
      </c>
      <c r="L146" s="2" t="s">
        <v>244</v>
      </c>
      <c r="M146" s="2" t="s">
        <v>806</v>
      </c>
      <c r="N146" s="3" t="s">
        <v>807</v>
      </c>
      <c r="O146" s="3" t="s">
        <v>808</v>
      </c>
      <c r="P146" s="3" t="s">
        <v>809</v>
      </c>
      <c r="Q146" s="4">
        <v>42000</v>
      </c>
      <c r="R146" s="11" t="s">
        <v>56</v>
      </c>
      <c r="S146" s="5">
        <v>1198.3399999999999</v>
      </c>
      <c r="T146" s="6">
        <v>1.7999999999999999E-2</v>
      </c>
      <c r="U146" s="5">
        <v>756</v>
      </c>
      <c r="V146" s="4">
        <v>905945</v>
      </c>
      <c r="W146" s="4"/>
      <c r="X146" s="3" t="s">
        <v>115</v>
      </c>
      <c r="Y146" s="3" t="s">
        <v>692</v>
      </c>
      <c r="Z146" s="3" t="s">
        <v>88</v>
      </c>
      <c r="AA146" s="3" t="s">
        <v>89</v>
      </c>
      <c r="AB146" s="3" t="s">
        <v>272</v>
      </c>
      <c r="AC146" s="3" t="s">
        <v>58</v>
      </c>
      <c r="AD146" s="3"/>
      <c r="AE146" s="3"/>
      <c r="AF146" s="3" t="s">
        <v>353</v>
      </c>
      <c r="AG146" s="3" t="s">
        <v>792</v>
      </c>
      <c r="AH146" s="3" t="s">
        <v>80</v>
      </c>
      <c r="AI146" s="2" t="s">
        <v>810</v>
      </c>
      <c r="AJ146" s="3" t="s">
        <v>805</v>
      </c>
      <c r="AK146" s="3"/>
      <c r="AL146" s="3"/>
      <c r="AM146" s="4"/>
      <c r="AN146" s="6">
        <v>1.4E-2</v>
      </c>
      <c r="AO146" s="6">
        <v>1.7999999999999999E-2</v>
      </c>
      <c r="AP146" s="3" t="s">
        <v>83</v>
      </c>
      <c r="AQ146" s="21">
        <v>588</v>
      </c>
      <c r="AR146" s="21">
        <v>755.99999999999989</v>
      </c>
      <c r="AS146" s="24">
        <v>743890.55999999994</v>
      </c>
      <c r="AT146" s="24">
        <v>956430.71999999974</v>
      </c>
    </row>
    <row r="147" spans="1:46" hidden="1" x14ac:dyDescent="0.6">
      <c r="A147" s="2" t="s">
        <v>783</v>
      </c>
      <c r="B147" s="2" t="s">
        <v>45</v>
      </c>
      <c r="C147" s="3"/>
      <c r="D147" s="3"/>
      <c r="E147" s="3" t="s">
        <v>811</v>
      </c>
      <c r="F147" s="3" t="s">
        <v>785</v>
      </c>
      <c r="G147" s="2" t="s">
        <v>786</v>
      </c>
      <c r="H147" s="3" t="s">
        <v>787</v>
      </c>
      <c r="I147" s="3" t="s">
        <v>50</v>
      </c>
      <c r="J147" s="3" t="s">
        <v>687</v>
      </c>
      <c r="K147" s="2" t="s">
        <v>347</v>
      </c>
      <c r="L147" s="2" t="s">
        <v>244</v>
      </c>
      <c r="M147" s="2" t="s">
        <v>806</v>
      </c>
      <c r="N147" s="3" t="s">
        <v>807</v>
      </c>
      <c r="O147" s="3" t="s">
        <v>808</v>
      </c>
      <c r="P147" s="3" t="s">
        <v>809</v>
      </c>
      <c r="Q147" s="4">
        <v>48000</v>
      </c>
      <c r="R147" s="11" t="s">
        <v>56</v>
      </c>
      <c r="S147" s="5">
        <v>1198.3399999999999</v>
      </c>
      <c r="T147" s="6">
        <v>1.7999999999999999E-2</v>
      </c>
      <c r="U147" s="5">
        <v>864</v>
      </c>
      <c r="V147" s="4">
        <v>1022717</v>
      </c>
      <c r="W147" s="4"/>
      <c r="X147" s="3" t="s">
        <v>115</v>
      </c>
      <c r="Y147" s="3" t="s">
        <v>692</v>
      </c>
      <c r="Z147" s="3" t="s">
        <v>88</v>
      </c>
      <c r="AA147" s="3" t="s">
        <v>89</v>
      </c>
      <c r="AB147" s="3" t="s">
        <v>272</v>
      </c>
      <c r="AC147" s="3" t="s">
        <v>58</v>
      </c>
      <c r="AD147" s="3"/>
      <c r="AE147" s="3"/>
      <c r="AF147" s="3" t="s">
        <v>353</v>
      </c>
      <c r="AG147" s="3" t="s">
        <v>792</v>
      </c>
      <c r="AH147" s="3" t="s">
        <v>80</v>
      </c>
      <c r="AI147" s="2" t="s">
        <v>812</v>
      </c>
      <c r="AJ147" s="3" t="s">
        <v>811</v>
      </c>
      <c r="AK147" s="3"/>
      <c r="AL147" s="3"/>
      <c r="AM147" s="4"/>
      <c r="AN147" s="6">
        <v>1.4E-2</v>
      </c>
      <c r="AO147" s="6">
        <v>1.7999999999999999E-2</v>
      </c>
      <c r="AP147" s="3" t="s">
        <v>83</v>
      </c>
      <c r="AQ147" s="21">
        <v>672</v>
      </c>
      <c r="AR147" s="21">
        <v>863.99999999999989</v>
      </c>
      <c r="AS147" s="24">
        <v>850160.6399999999</v>
      </c>
      <c r="AT147" s="24">
        <v>1093063.6799999997</v>
      </c>
    </row>
    <row r="148" spans="1:46" hidden="1" x14ac:dyDescent="0.6">
      <c r="A148" s="2" t="s">
        <v>783</v>
      </c>
      <c r="B148" s="2" t="s">
        <v>45</v>
      </c>
      <c r="C148" s="3"/>
      <c r="D148" s="3"/>
      <c r="E148" s="3" t="s">
        <v>813</v>
      </c>
      <c r="F148" s="3" t="s">
        <v>785</v>
      </c>
      <c r="G148" s="2" t="s">
        <v>786</v>
      </c>
      <c r="H148" s="3" t="s">
        <v>787</v>
      </c>
      <c r="I148" s="3" t="s">
        <v>50</v>
      </c>
      <c r="J148" s="3" t="s">
        <v>687</v>
      </c>
      <c r="K148" s="2" t="s">
        <v>347</v>
      </c>
      <c r="L148" s="2" t="s">
        <v>244</v>
      </c>
      <c r="M148" s="2" t="s">
        <v>806</v>
      </c>
      <c r="N148" s="3" t="s">
        <v>807</v>
      </c>
      <c r="O148" s="3" t="s">
        <v>808</v>
      </c>
      <c r="P148" s="3" t="s">
        <v>809</v>
      </c>
      <c r="Q148" s="4">
        <v>6000</v>
      </c>
      <c r="R148" s="11" t="s">
        <v>56</v>
      </c>
      <c r="S148" s="5">
        <v>1198.3399999999999</v>
      </c>
      <c r="T148" s="6">
        <v>1.7999999999999999E-2</v>
      </c>
      <c r="U148" s="5">
        <v>108</v>
      </c>
      <c r="V148" s="4">
        <v>127840</v>
      </c>
      <c r="W148" s="4"/>
      <c r="X148" s="3" t="s">
        <v>115</v>
      </c>
      <c r="Y148" s="3" t="s">
        <v>692</v>
      </c>
      <c r="Z148" s="3" t="s">
        <v>88</v>
      </c>
      <c r="AA148" s="3" t="s">
        <v>89</v>
      </c>
      <c r="AB148" s="3" t="s">
        <v>272</v>
      </c>
      <c r="AC148" s="3" t="s">
        <v>58</v>
      </c>
      <c r="AD148" s="3"/>
      <c r="AE148" s="3" t="s">
        <v>192</v>
      </c>
      <c r="AF148" s="3" t="s">
        <v>353</v>
      </c>
      <c r="AG148" s="3" t="s">
        <v>792</v>
      </c>
      <c r="AH148" s="3" t="s">
        <v>80</v>
      </c>
      <c r="AI148" s="2" t="s">
        <v>814</v>
      </c>
      <c r="AJ148" s="3" t="s">
        <v>815</v>
      </c>
      <c r="AK148" s="3"/>
      <c r="AL148" s="3"/>
      <c r="AM148" s="4"/>
      <c r="AN148" s="6">
        <v>1.4E-2</v>
      </c>
      <c r="AO148" s="6">
        <v>1.7999999999999999E-2</v>
      </c>
      <c r="AP148" s="3" t="s">
        <v>83</v>
      </c>
      <c r="AQ148" s="21">
        <v>84</v>
      </c>
      <c r="AR148" s="21">
        <v>107.99999999999999</v>
      </c>
      <c r="AS148" s="24">
        <v>106270.07999999999</v>
      </c>
      <c r="AT148" s="24">
        <v>136632.95999999996</v>
      </c>
    </row>
    <row r="149" spans="1:46" hidden="1" x14ac:dyDescent="0.6">
      <c r="A149" s="2" t="s">
        <v>816</v>
      </c>
      <c r="B149" s="2" t="s">
        <v>45</v>
      </c>
      <c r="C149" s="3"/>
      <c r="D149" s="3"/>
      <c r="E149" s="3" t="s">
        <v>235</v>
      </c>
      <c r="F149" s="3" t="s">
        <v>817</v>
      </c>
      <c r="G149" s="2" t="s">
        <v>224</v>
      </c>
      <c r="H149" s="3" t="s">
        <v>225</v>
      </c>
      <c r="I149" s="3" t="s">
        <v>50</v>
      </c>
      <c r="J149" s="3" t="s">
        <v>161</v>
      </c>
      <c r="K149" s="2" t="s">
        <v>110</v>
      </c>
      <c r="L149" s="2" t="s">
        <v>110</v>
      </c>
      <c r="M149" s="2" t="s">
        <v>818</v>
      </c>
      <c r="N149" s="3" t="s">
        <v>819</v>
      </c>
      <c r="O149" s="3" t="s">
        <v>820</v>
      </c>
      <c r="P149" s="3" t="s">
        <v>821</v>
      </c>
      <c r="Q149" s="4">
        <v>500</v>
      </c>
      <c r="R149" s="11" t="s">
        <v>56</v>
      </c>
      <c r="S149" s="5">
        <v>1291.7</v>
      </c>
      <c r="T149" s="6">
        <v>0.12659999999999999</v>
      </c>
      <c r="U149" s="5">
        <v>63.3</v>
      </c>
      <c r="V149" s="4">
        <v>81765</v>
      </c>
      <c r="W149" s="4"/>
      <c r="X149" s="3" t="s">
        <v>115</v>
      </c>
      <c r="Y149" s="3" t="s">
        <v>225</v>
      </c>
      <c r="Z149" s="3" t="s">
        <v>74</v>
      </c>
      <c r="AA149" s="3" t="s">
        <v>75</v>
      </c>
      <c r="AB149" s="3" t="s">
        <v>230</v>
      </c>
      <c r="AC149" s="3" t="s">
        <v>58</v>
      </c>
      <c r="AD149" s="3" t="s">
        <v>231</v>
      </c>
      <c r="AE149" s="3"/>
      <c r="AF149" s="3" t="s">
        <v>119</v>
      </c>
      <c r="AG149" s="3" t="s">
        <v>822</v>
      </c>
      <c r="AH149" s="3" t="s">
        <v>80</v>
      </c>
      <c r="AI149" s="2" t="s">
        <v>236</v>
      </c>
      <c r="AJ149" s="3" t="s">
        <v>237</v>
      </c>
      <c r="AK149" s="3"/>
      <c r="AL149" s="3"/>
      <c r="AM149" s="4"/>
      <c r="AN149" s="6">
        <v>9.0999999999999998E-2</v>
      </c>
      <c r="AO149" s="6">
        <v>0.12659999999999999</v>
      </c>
      <c r="AP149" s="3" t="s">
        <v>83</v>
      </c>
      <c r="AQ149" s="21">
        <v>45.5</v>
      </c>
      <c r="AR149" s="21">
        <v>63.3</v>
      </c>
      <c r="AS149" s="24">
        <v>57562.959999999992</v>
      </c>
      <c r="AT149" s="24">
        <v>80082.09599999999</v>
      </c>
    </row>
    <row r="150" spans="1:46" hidden="1" x14ac:dyDescent="0.6">
      <c r="A150" s="2" t="s">
        <v>816</v>
      </c>
      <c r="B150" s="2" t="s">
        <v>45</v>
      </c>
      <c r="C150" s="3"/>
      <c r="D150" s="3"/>
      <c r="E150" s="3" t="s">
        <v>823</v>
      </c>
      <c r="F150" s="3" t="s">
        <v>817</v>
      </c>
      <c r="G150" s="2" t="s">
        <v>224</v>
      </c>
      <c r="H150" s="3" t="s">
        <v>225</v>
      </c>
      <c r="I150" s="3" t="s">
        <v>50</v>
      </c>
      <c r="J150" s="3" t="s">
        <v>161</v>
      </c>
      <c r="K150" s="2" t="s">
        <v>110</v>
      </c>
      <c r="L150" s="2" t="s">
        <v>110</v>
      </c>
      <c r="M150" s="2" t="s">
        <v>818</v>
      </c>
      <c r="N150" s="3" t="s">
        <v>819</v>
      </c>
      <c r="O150" s="3" t="s">
        <v>820</v>
      </c>
      <c r="P150" s="3" t="s">
        <v>821</v>
      </c>
      <c r="Q150" s="4">
        <v>3500</v>
      </c>
      <c r="R150" s="11" t="s">
        <v>56</v>
      </c>
      <c r="S150" s="5">
        <v>1291.7</v>
      </c>
      <c r="T150" s="6">
        <v>0.12659999999999999</v>
      </c>
      <c r="U150" s="5">
        <v>443.1</v>
      </c>
      <c r="V150" s="4">
        <v>572352</v>
      </c>
      <c r="W150" s="4"/>
      <c r="X150" s="3" t="s">
        <v>115</v>
      </c>
      <c r="Y150" s="3" t="s">
        <v>225</v>
      </c>
      <c r="Z150" s="3" t="s">
        <v>74</v>
      </c>
      <c r="AA150" s="3" t="s">
        <v>75</v>
      </c>
      <c r="AB150" s="3" t="s">
        <v>230</v>
      </c>
      <c r="AC150" s="3" t="s">
        <v>58</v>
      </c>
      <c r="AD150" s="3" t="s">
        <v>231</v>
      </c>
      <c r="AE150" s="3"/>
      <c r="AF150" s="3" t="s">
        <v>119</v>
      </c>
      <c r="AG150" s="3" t="s">
        <v>822</v>
      </c>
      <c r="AH150" s="3" t="s">
        <v>80</v>
      </c>
      <c r="AI150" s="2" t="s">
        <v>824</v>
      </c>
      <c r="AJ150" s="3" t="s">
        <v>825</v>
      </c>
      <c r="AK150" s="3"/>
      <c r="AL150" s="3"/>
      <c r="AM150" s="4"/>
      <c r="AN150" s="6">
        <v>9.0999999999999998E-2</v>
      </c>
      <c r="AO150" s="6">
        <v>0.12659999999999999</v>
      </c>
      <c r="AP150" s="3" t="s">
        <v>83</v>
      </c>
      <c r="AQ150" s="21">
        <v>318.5</v>
      </c>
      <c r="AR150" s="21">
        <v>443.09999999999997</v>
      </c>
      <c r="AS150" s="24">
        <v>402940.72</v>
      </c>
      <c r="AT150" s="24">
        <v>560574.6719999999</v>
      </c>
    </row>
    <row r="151" spans="1:46" hidden="1" x14ac:dyDescent="0.6">
      <c r="A151" s="2" t="s">
        <v>826</v>
      </c>
      <c r="B151" s="2" t="s">
        <v>45</v>
      </c>
      <c r="C151" s="3"/>
      <c r="D151" s="3"/>
      <c r="E151" s="3" t="s">
        <v>827</v>
      </c>
      <c r="F151" s="3" t="s">
        <v>828</v>
      </c>
      <c r="G151" s="2" t="s">
        <v>829</v>
      </c>
      <c r="H151" s="3" t="s">
        <v>830</v>
      </c>
      <c r="I151" s="3" t="s">
        <v>50</v>
      </c>
      <c r="J151" s="3" t="s">
        <v>109</v>
      </c>
      <c r="K151" s="2" t="s">
        <v>110</v>
      </c>
      <c r="L151" s="2" t="s">
        <v>110</v>
      </c>
      <c r="M151" s="2" t="s">
        <v>674</v>
      </c>
      <c r="N151" s="3" t="s">
        <v>675</v>
      </c>
      <c r="O151" s="3" t="s">
        <v>676</v>
      </c>
      <c r="P151" s="3" t="s">
        <v>677</v>
      </c>
      <c r="Q151" s="4">
        <v>3000</v>
      </c>
      <c r="R151" s="11" t="s">
        <v>56</v>
      </c>
      <c r="S151" s="5">
        <v>1277.3499999999999</v>
      </c>
      <c r="T151" s="6">
        <v>4.8000000000000001E-2</v>
      </c>
      <c r="U151" s="5">
        <v>144</v>
      </c>
      <c r="V151" s="4">
        <v>183938</v>
      </c>
      <c r="W151" s="4"/>
      <c r="X151" s="3" t="s">
        <v>115</v>
      </c>
      <c r="Y151" s="3" t="s">
        <v>678</v>
      </c>
      <c r="Z151" s="3" t="s">
        <v>88</v>
      </c>
      <c r="AA151" s="3" t="s">
        <v>351</v>
      </c>
      <c r="AB151" s="3" t="s">
        <v>272</v>
      </c>
      <c r="AC151" s="3" t="s">
        <v>58</v>
      </c>
      <c r="AD151" s="3"/>
      <c r="AE151" s="3"/>
      <c r="AF151" s="3" t="s">
        <v>119</v>
      </c>
      <c r="AG151" s="3" t="s">
        <v>831</v>
      </c>
      <c r="AH151" s="3" t="s">
        <v>80</v>
      </c>
      <c r="AI151" s="2" t="s">
        <v>832</v>
      </c>
      <c r="AJ151" s="3" t="s">
        <v>833</v>
      </c>
      <c r="AK151" s="3"/>
      <c r="AL151" s="3"/>
      <c r="AM151" s="4"/>
      <c r="AN151" s="6">
        <v>1.4E-2</v>
      </c>
      <c r="AO151" s="6">
        <v>4.8000000000000001E-2</v>
      </c>
      <c r="AP151" s="3" t="s">
        <v>83</v>
      </c>
      <c r="AQ151" s="21">
        <v>42</v>
      </c>
      <c r="AR151" s="21">
        <v>144</v>
      </c>
      <c r="AS151" s="24">
        <v>53135.039999999994</v>
      </c>
      <c r="AT151" s="24">
        <v>182177.27999999997</v>
      </c>
    </row>
    <row r="152" spans="1:46" hidden="1" x14ac:dyDescent="0.6">
      <c r="A152" s="2" t="s">
        <v>826</v>
      </c>
      <c r="B152" s="2" t="s">
        <v>45</v>
      </c>
      <c r="C152" s="3"/>
      <c r="D152" s="3"/>
      <c r="E152" s="3" t="s">
        <v>834</v>
      </c>
      <c r="F152" s="3" t="s">
        <v>828</v>
      </c>
      <c r="G152" s="2" t="s">
        <v>829</v>
      </c>
      <c r="H152" s="3" t="s">
        <v>830</v>
      </c>
      <c r="I152" s="3" t="s">
        <v>50</v>
      </c>
      <c r="J152" s="3" t="s">
        <v>109</v>
      </c>
      <c r="K152" s="2" t="s">
        <v>110</v>
      </c>
      <c r="L152" s="2" t="s">
        <v>110</v>
      </c>
      <c r="M152" s="2" t="s">
        <v>674</v>
      </c>
      <c r="N152" s="3" t="s">
        <v>675</v>
      </c>
      <c r="O152" s="3" t="s">
        <v>676</v>
      </c>
      <c r="P152" s="3" t="s">
        <v>677</v>
      </c>
      <c r="Q152" s="4">
        <v>24000</v>
      </c>
      <c r="R152" s="11" t="s">
        <v>56</v>
      </c>
      <c r="S152" s="5">
        <v>1277.3499999999999</v>
      </c>
      <c r="T152" s="6">
        <v>4.8000000000000001E-2</v>
      </c>
      <c r="U152" s="5">
        <v>1152</v>
      </c>
      <c r="V152" s="4">
        <v>1471507</v>
      </c>
      <c r="W152" s="4"/>
      <c r="X152" s="3" t="s">
        <v>115</v>
      </c>
      <c r="Y152" s="3" t="s">
        <v>678</v>
      </c>
      <c r="Z152" s="3" t="s">
        <v>88</v>
      </c>
      <c r="AA152" s="3" t="s">
        <v>351</v>
      </c>
      <c r="AB152" s="3" t="s">
        <v>272</v>
      </c>
      <c r="AC152" s="3" t="s">
        <v>58</v>
      </c>
      <c r="AD152" s="3"/>
      <c r="AE152" s="3"/>
      <c r="AF152" s="3" t="s">
        <v>119</v>
      </c>
      <c r="AG152" s="3" t="s">
        <v>831</v>
      </c>
      <c r="AH152" s="3" t="s">
        <v>80</v>
      </c>
      <c r="AI152" s="2" t="s">
        <v>835</v>
      </c>
      <c r="AJ152" s="3" t="s">
        <v>836</v>
      </c>
      <c r="AK152" s="3"/>
      <c r="AL152" s="3"/>
      <c r="AM152" s="4"/>
      <c r="AN152" s="6">
        <v>1.4E-2</v>
      </c>
      <c r="AO152" s="6">
        <v>4.8000000000000001E-2</v>
      </c>
      <c r="AP152" s="3" t="s">
        <v>83</v>
      </c>
      <c r="AQ152" s="21">
        <v>336</v>
      </c>
      <c r="AR152" s="21">
        <v>1152</v>
      </c>
      <c r="AS152" s="24">
        <v>425080.31999999995</v>
      </c>
      <c r="AT152" s="24">
        <v>1457418.2399999998</v>
      </c>
    </row>
    <row r="153" spans="1:46" hidden="1" x14ac:dyDescent="0.6">
      <c r="A153" s="2" t="s">
        <v>826</v>
      </c>
      <c r="B153" s="2" t="s">
        <v>45</v>
      </c>
      <c r="C153" s="3"/>
      <c r="D153" s="3"/>
      <c r="E153" s="3" t="s">
        <v>837</v>
      </c>
      <c r="F153" s="3" t="s">
        <v>828</v>
      </c>
      <c r="G153" s="2" t="s">
        <v>829</v>
      </c>
      <c r="H153" s="3" t="s">
        <v>830</v>
      </c>
      <c r="I153" s="3" t="s">
        <v>50</v>
      </c>
      <c r="J153" s="3" t="s">
        <v>109</v>
      </c>
      <c r="K153" s="2" t="s">
        <v>110</v>
      </c>
      <c r="L153" s="2" t="s">
        <v>110</v>
      </c>
      <c r="M153" s="2" t="s">
        <v>674</v>
      </c>
      <c r="N153" s="3" t="s">
        <v>675</v>
      </c>
      <c r="O153" s="3" t="s">
        <v>676</v>
      </c>
      <c r="P153" s="3" t="s">
        <v>677</v>
      </c>
      <c r="Q153" s="4">
        <v>21000</v>
      </c>
      <c r="R153" s="11" t="s">
        <v>56</v>
      </c>
      <c r="S153" s="5">
        <v>1277.3499999999999</v>
      </c>
      <c r="T153" s="6">
        <v>4.8000000000000001E-2</v>
      </c>
      <c r="U153" s="5">
        <v>1008</v>
      </c>
      <c r="V153" s="4">
        <v>1287569</v>
      </c>
      <c r="W153" s="4"/>
      <c r="X153" s="3" t="s">
        <v>115</v>
      </c>
      <c r="Y153" s="3" t="s">
        <v>678</v>
      </c>
      <c r="Z153" s="3" t="s">
        <v>88</v>
      </c>
      <c r="AA153" s="3" t="s">
        <v>351</v>
      </c>
      <c r="AB153" s="3" t="s">
        <v>272</v>
      </c>
      <c r="AC153" s="3" t="s">
        <v>58</v>
      </c>
      <c r="AD153" s="3"/>
      <c r="AE153" s="3"/>
      <c r="AF153" s="3" t="s">
        <v>119</v>
      </c>
      <c r="AG153" s="3" t="s">
        <v>831</v>
      </c>
      <c r="AH153" s="3" t="s">
        <v>80</v>
      </c>
      <c r="AI153" s="2" t="s">
        <v>838</v>
      </c>
      <c r="AJ153" s="3" t="s">
        <v>839</v>
      </c>
      <c r="AK153" s="3"/>
      <c r="AL153" s="3"/>
      <c r="AM153" s="4"/>
      <c r="AN153" s="6">
        <v>1.4E-2</v>
      </c>
      <c r="AO153" s="6">
        <v>4.8000000000000001E-2</v>
      </c>
      <c r="AP153" s="3" t="s">
        <v>83</v>
      </c>
      <c r="AQ153" s="21">
        <v>294</v>
      </c>
      <c r="AR153" s="21">
        <v>1008</v>
      </c>
      <c r="AS153" s="24">
        <v>371945.27999999997</v>
      </c>
      <c r="AT153" s="24">
        <v>1275240.96</v>
      </c>
    </row>
    <row r="154" spans="1:46" hidden="1" x14ac:dyDescent="0.6">
      <c r="A154" s="2" t="s">
        <v>840</v>
      </c>
      <c r="B154" s="2" t="s">
        <v>45</v>
      </c>
      <c r="C154" s="3" t="s">
        <v>841</v>
      </c>
      <c r="D154" s="3" t="s">
        <v>842</v>
      </c>
      <c r="E154" s="3" t="s">
        <v>843</v>
      </c>
      <c r="F154" s="3" t="s">
        <v>844</v>
      </c>
      <c r="G154" s="2" t="s">
        <v>66</v>
      </c>
      <c r="H154" s="3" t="s">
        <v>67</v>
      </c>
      <c r="I154" s="3" t="s">
        <v>50</v>
      </c>
      <c r="J154" s="3" t="s">
        <v>51</v>
      </c>
      <c r="K154" s="2" t="s">
        <v>845</v>
      </c>
      <c r="L154" s="2" t="s">
        <v>69</v>
      </c>
      <c r="M154" s="2" t="s">
        <v>846</v>
      </c>
      <c r="N154" s="3" t="s">
        <v>847</v>
      </c>
      <c r="O154" s="3" t="s">
        <v>848</v>
      </c>
      <c r="P154" s="3" t="s">
        <v>849</v>
      </c>
      <c r="Q154" s="4">
        <v>160</v>
      </c>
      <c r="R154" s="11" t="s">
        <v>56</v>
      </c>
      <c r="S154" s="5">
        <v>1269.8800000000001</v>
      </c>
      <c r="T154" s="6">
        <v>0.125</v>
      </c>
      <c r="U154" s="5">
        <v>20</v>
      </c>
      <c r="V154" s="4">
        <v>25398</v>
      </c>
      <c r="W154" s="4"/>
      <c r="X154" s="3" t="s">
        <v>57</v>
      </c>
      <c r="Y154" s="3" t="s">
        <v>67</v>
      </c>
      <c r="Z154" s="3" t="s">
        <v>88</v>
      </c>
      <c r="AA154" s="3" t="s">
        <v>117</v>
      </c>
      <c r="AB154" s="3" t="s">
        <v>259</v>
      </c>
      <c r="AC154" s="3" t="s">
        <v>58</v>
      </c>
      <c r="AD154" s="3" t="s">
        <v>850</v>
      </c>
      <c r="AE154" s="3" t="s">
        <v>851</v>
      </c>
      <c r="AF154" s="3" t="s">
        <v>852</v>
      </c>
      <c r="AG154" s="3" t="s">
        <v>853</v>
      </c>
      <c r="AH154" s="3" t="s">
        <v>80</v>
      </c>
      <c r="AI154" s="2" t="s">
        <v>854</v>
      </c>
      <c r="AJ154" s="3" t="s">
        <v>855</v>
      </c>
      <c r="AK154" s="3"/>
      <c r="AL154" s="3"/>
      <c r="AM154" s="4"/>
      <c r="AN154" s="6">
        <v>0.1</v>
      </c>
      <c r="AO154" s="6">
        <v>0.125</v>
      </c>
      <c r="AP154" s="3" t="s">
        <v>123</v>
      </c>
      <c r="AQ154" s="21">
        <v>16</v>
      </c>
      <c r="AR154" s="21">
        <v>20</v>
      </c>
      <c r="AS154" s="24">
        <v>20241.919999999998</v>
      </c>
      <c r="AT154" s="24">
        <v>25302.399999999998</v>
      </c>
    </row>
    <row r="155" spans="1:46" hidden="1" x14ac:dyDescent="0.6">
      <c r="A155" s="2" t="s">
        <v>856</v>
      </c>
      <c r="B155" s="2" t="s">
        <v>45</v>
      </c>
      <c r="C155" s="3" t="s">
        <v>857</v>
      </c>
      <c r="D155" s="3"/>
      <c r="E155" s="3" t="s">
        <v>127</v>
      </c>
      <c r="F155" s="3" t="s">
        <v>858</v>
      </c>
      <c r="G155" s="2" t="s">
        <v>107</v>
      </c>
      <c r="H155" s="3" t="s">
        <v>108</v>
      </c>
      <c r="I155" s="3" t="s">
        <v>50</v>
      </c>
      <c r="J155" s="3" t="s">
        <v>109</v>
      </c>
      <c r="K155" s="2" t="s">
        <v>110</v>
      </c>
      <c r="L155" s="2" t="s">
        <v>110</v>
      </c>
      <c r="M155" s="2" t="s">
        <v>139</v>
      </c>
      <c r="N155" s="3" t="s">
        <v>140</v>
      </c>
      <c r="O155" s="3" t="s">
        <v>141</v>
      </c>
      <c r="P155" s="3" t="s">
        <v>142</v>
      </c>
      <c r="Q155" s="4">
        <v>51000</v>
      </c>
      <c r="R155" s="11" t="s">
        <v>56</v>
      </c>
      <c r="S155" s="5">
        <v>1269.8800000000001</v>
      </c>
      <c r="T155" s="6">
        <v>5.2479999999999999E-2</v>
      </c>
      <c r="U155" s="5">
        <v>2676.48</v>
      </c>
      <c r="V155" s="4">
        <v>3398808</v>
      </c>
      <c r="W155" s="4"/>
      <c r="X155" s="3" t="s">
        <v>115</v>
      </c>
      <c r="Y155" s="3" t="s">
        <v>116</v>
      </c>
      <c r="Z155" s="3" t="s">
        <v>88</v>
      </c>
      <c r="AA155" s="3" t="s">
        <v>117</v>
      </c>
      <c r="AB155" s="3" t="s">
        <v>143</v>
      </c>
      <c r="AC155" s="3" t="s">
        <v>58</v>
      </c>
      <c r="AD155" s="3"/>
      <c r="AE155" s="3"/>
      <c r="AF155" s="3" t="s">
        <v>119</v>
      </c>
      <c r="AG155" s="3" t="s">
        <v>859</v>
      </c>
      <c r="AH155" s="3" t="s">
        <v>80</v>
      </c>
      <c r="AI155" s="2" t="s">
        <v>133</v>
      </c>
      <c r="AJ155" s="3" t="s">
        <v>134</v>
      </c>
      <c r="AK155" s="3"/>
      <c r="AL155" s="3"/>
      <c r="AM155" s="4"/>
      <c r="AN155" s="6">
        <v>5.024E-2</v>
      </c>
      <c r="AO155" s="6">
        <v>5.2479999999999999E-2</v>
      </c>
      <c r="AP155" s="3" t="s">
        <v>123</v>
      </c>
      <c r="AQ155" s="21">
        <v>2562.2399999999998</v>
      </c>
      <c r="AR155" s="21">
        <v>2676.48</v>
      </c>
      <c r="AS155" s="24">
        <v>3241541.0687999995</v>
      </c>
      <c r="AT155" s="24">
        <v>3386068.3775999998</v>
      </c>
    </row>
    <row r="156" spans="1:46" hidden="1" x14ac:dyDescent="0.6">
      <c r="A156" s="2" t="s">
        <v>856</v>
      </c>
      <c r="B156" s="2" t="s">
        <v>45</v>
      </c>
      <c r="C156" s="3" t="s">
        <v>857</v>
      </c>
      <c r="D156" s="3"/>
      <c r="E156" s="3" t="s">
        <v>136</v>
      </c>
      <c r="F156" s="3" t="s">
        <v>858</v>
      </c>
      <c r="G156" s="2" t="s">
        <v>107</v>
      </c>
      <c r="H156" s="3" t="s">
        <v>108</v>
      </c>
      <c r="I156" s="3" t="s">
        <v>50</v>
      </c>
      <c r="J156" s="3" t="s">
        <v>109</v>
      </c>
      <c r="K156" s="2" t="s">
        <v>110</v>
      </c>
      <c r="L156" s="2" t="s">
        <v>110</v>
      </c>
      <c r="M156" s="2" t="s">
        <v>139</v>
      </c>
      <c r="N156" s="3" t="s">
        <v>140</v>
      </c>
      <c r="O156" s="3" t="s">
        <v>141</v>
      </c>
      <c r="P156" s="3" t="s">
        <v>142</v>
      </c>
      <c r="Q156" s="4">
        <v>249000</v>
      </c>
      <c r="R156" s="11" t="s">
        <v>56</v>
      </c>
      <c r="S156" s="5">
        <v>1269.8800000000001</v>
      </c>
      <c r="T156" s="6">
        <v>5.2479999999999999E-2</v>
      </c>
      <c r="U156" s="5">
        <v>13067.52</v>
      </c>
      <c r="V156" s="4">
        <v>16594182</v>
      </c>
      <c r="W156" s="4"/>
      <c r="X156" s="3" t="s">
        <v>115</v>
      </c>
      <c r="Y156" s="3" t="s">
        <v>116</v>
      </c>
      <c r="Z156" s="3" t="s">
        <v>88</v>
      </c>
      <c r="AA156" s="3" t="s">
        <v>117</v>
      </c>
      <c r="AB156" s="3" t="s">
        <v>143</v>
      </c>
      <c r="AC156" s="3" t="s">
        <v>58</v>
      </c>
      <c r="AD156" s="3"/>
      <c r="AE156" s="3"/>
      <c r="AF156" s="3" t="s">
        <v>119</v>
      </c>
      <c r="AG156" s="3" t="s">
        <v>859</v>
      </c>
      <c r="AH156" s="3" t="s">
        <v>80</v>
      </c>
      <c r="AI156" s="2" t="s">
        <v>137</v>
      </c>
      <c r="AJ156" s="3" t="s">
        <v>138</v>
      </c>
      <c r="AK156" s="3"/>
      <c r="AL156" s="3"/>
      <c r="AM156" s="4"/>
      <c r="AN156" s="6">
        <v>5.024E-2</v>
      </c>
      <c r="AO156" s="6">
        <v>5.2479999999999999E-2</v>
      </c>
      <c r="AP156" s="3" t="s">
        <v>123</v>
      </c>
      <c r="AQ156" s="21">
        <v>12509.76</v>
      </c>
      <c r="AR156" s="21">
        <v>13067.52</v>
      </c>
      <c r="AS156" s="24">
        <v>15826347.571199998</v>
      </c>
      <c r="AT156" s="24">
        <v>16531980.9024</v>
      </c>
    </row>
    <row r="157" spans="1:46" hidden="1" x14ac:dyDescent="0.6">
      <c r="A157" s="2" t="s">
        <v>856</v>
      </c>
      <c r="B157" s="2" t="s">
        <v>45</v>
      </c>
      <c r="C157" s="3" t="s">
        <v>857</v>
      </c>
      <c r="D157" s="3"/>
      <c r="E157" s="3" t="s">
        <v>136</v>
      </c>
      <c r="F157" s="3" t="s">
        <v>858</v>
      </c>
      <c r="G157" s="2" t="s">
        <v>107</v>
      </c>
      <c r="H157" s="3" t="s">
        <v>108</v>
      </c>
      <c r="I157" s="3" t="s">
        <v>50</v>
      </c>
      <c r="J157" s="3" t="s">
        <v>109</v>
      </c>
      <c r="K157" s="2" t="s">
        <v>110</v>
      </c>
      <c r="L157" s="2" t="s">
        <v>110</v>
      </c>
      <c r="M157" s="2" t="s">
        <v>609</v>
      </c>
      <c r="N157" s="3" t="s">
        <v>610</v>
      </c>
      <c r="O157" s="3" t="s">
        <v>611</v>
      </c>
      <c r="P157" s="3" t="s">
        <v>612</v>
      </c>
      <c r="Q157" s="4">
        <v>1000</v>
      </c>
      <c r="R157" s="11" t="s">
        <v>56</v>
      </c>
      <c r="S157" s="5">
        <v>1269.8800000000001</v>
      </c>
      <c r="T157" s="6">
        <v>5.4960000000000002E-2</v>
      </c>
      <c r="U157" s="5">
        <v>54.96</v>
      </c>
      <c r="V157" s="4">
        <v>69793</v>
      </c>
      <c r="W157" s="4"/>
      <c r="X157" s="3" t="s">
        <v>115</v>
      </c>
      <c r="Y157" s="3" t="s">
        <v>116</v>
      </c>
      <c r="Z157" s="3" t="s">
        <v>88</v>
      </c>
      <c r="AA157" s="3" t="s">
        <v>117</v>
      </c>
      <c r="AB157" s="3" t="s">
        <v>143</v>
      </c>
      <c r="AC157" s="3" t="s">
        <v>58</v>
      </c>
      <c r="AD157" s="3"/>
      <c r="AE157" s="3"/>
      <c r="AF157" s="3" t="s">
        <v>119</v>
      </c>
      <c r="AG157" s="3" t="s">
        <v>859</v>
      </c>
      <c r="AH157" s="3" t="s">
        <v>80</v>
      </c>
      <c r="AI157" s="2" t="s">
        <v>137</v>
      </c>
      <c r="AJ157" s="3" t="s">
        <v>138</v>
      </c>
      <c r="AK157" s="3"/>
      <c r="AL157" s="3"/>
      <c r="AM157" s="4"/>
      <c r="AN157" s="6">
        <v>4.9000000000000002E-2</v>
      </c>
      <c r="AO157" s="6">
        <v>5.4960000000000002E-2</v>
      </c>
      <c r="AP157" s="3" t="s">
        <v>123</v>
      </c>
      <c r="AQ157" s="21">
        <v>49</v>
      </c>
      <c r="AR157" s="21">
        <v>54.96</v>
      </c>
      <c r="AS157" s="24">
        <v>61990.879999999997</v>
      </c>
      <c r="AT157" s="24">
        <v>69530.99519999999</v>
      </c>
    </row>
    <row r="158" spans="1:46" hidden="1" x14ac:dyDescent="0.6">
      <c r="A158" s="2" t="s">
        <v>856</v>
      </c>
      <c r="B158" s="2" t="s">
        <v>45</v>
      </c>
      <c r="C158" s="3" t="s">
        <v>857</v>
      </c>
      <c r="D158" s="3"/>
      <c r="E158" s="3" t="s">
        <v>136</v>
      </c>
      <c r="F158" s="3" t="s">
        <v>858</v>
      </c>
      <c r="G158" s="2" t="s">
        <v>107</v>
      </c>
      <c r="H158" s="3" t="s">
        <v>108</v>
      </c>
      <c r="I158" s="3" t="s">
        <v>50</v>
      </c>
      <c r="J158" s="3" t="s">
        <v>109</v>
      </c>
      <c r="K158" s="2" t="s">
        <v>110</v>
      </c>
      <c r="L158" s="2" t="s">
        <v>110</v>
      </c>
      <c r="M158" s="2" t="s">
        <v>619</v>
      </c>
      <c r="N158" s="3" t="s">
        <v>620</v>
      </c>
      <c r="O158" s="3" t="s">
        <v>621</v>
      </c>
      <c r="P158" s="3" t="s">
        <v>622</v>
      </c>
      <c r="Q158" s="4">
        <v>24000</v>
      </c>
      <c r="R158" s="11" t="s">
        <v>56</v>
      </c>
      <c r="S158" s="5">
        <v>1269.8800000000001</v>
      </c>
      <c r="T158" s="6">
        <v>2.349E-2</v>
      </c>
      <c r="U158" s="5">
        <v>563.76</v>
      </c>
      <c r="V158" s="4">
        <v>715908</v>
      </c>
      <c r="W158" s="4"/>
      <c r="X158" s="3" t="s">
        <v>115</v>
      </c>
      <c r="Y158" s="3" t="s">
        <v>116</v>
      </c>
      <c r="Z158" s="3" t="s">
        <v>74</v>
      </c>
      <c r="AA158" s="3" t="s">
        <v>132</v>
      </c>
      <c r="AB158" s="3" t="s">
        <v>623</v>
      </c>
      <c r="AC158" s="3" t="s">
        <v>58</v>
      </c>
      <c r="AD158" s="3"/>
      <c r="AE158" s="3"/>
      <c r="AF158" s="3" t="s">
        <v>119</v>
      </c>
      <c r="AG158" s="3" t="s">
        <v>859</v>
      </c>
      <c r="AH158" s="3" t="s">
        <v>80</v>
      </c>
      <c r="AI158" s="2" t="s">
        <v>137</v>
      </c>
      <c r="AJ158" s="3" t="s">
        <v>138</v>
      </c>
      <c r="AK158" s="3"/>
      <c r="AL158" s="3"/>
      <c r="AM158" s="4"/>
      <c r="AN158" s="6">
        <v>2.1999999999999999E-2</v>
      </c>
      <c r="AO158" s="6">
        <v>2.349E-2</v>
      </c>
      <c r="AP158" s="3" t="s">
        <v>83</v>
      </c>
      <c r="AQ158" s="21">
        <v>528</v>
      </c>
      <c r="AR158" s="21">
        <v>563.76</v>
      </c>
      <c r="AS158" s="24">
        <v>667983.35999999999</v>
      </c>
      <c r="AT158" s="24">
        <v>713224.05119999987</v>
      </c>
    </row>
    <row r="159" spans="1:46" hidden="1" x14ac:dyDescent="0.6">
      <c r="A159" s="2" t="s">
        <v>856</v>
      </c>
      <c r="B159" s="2" t="s">
        <v>45</v>
      </c>
      <c r="C159" s="3" t="s">
        <v>857</v>
      </c>
      <c r="D159" s="3"/>
      <c r="E159" s="3" t="s">
        <v>136</v>
      </c>
      <c r="F159" s="3" t="s">
        <v>858</v>
      </c>
      <c r="G159" s="2" t="s">
        <v>107</v>
      </c>
      <c r="H159" s="3" t="s">
        <v>108</v>
      </c>
      <c r="I159" s="3" t="s">
        <v>50</v>
      </c>
      <c r="J159" s="3" t="s">
        <v>109</v>
      </c>
      <c r="K159" s="2" t="s">
        <v>110</v>
      </c>
      <c r="L159" s="2" t="s">
        <v>110</v>
      </c>
      <c r="M159" s="2" t="s">
        <v>636</v>
      </c>
      <c r="N159" s="3" t="s">
        <v>637</v>
      </c>
      <c r="O159" s="3" t="s">
        <v>638</v>
      </c>
      <c r="P159" s="3" t="s">
        <v>639</v>
      </c>
      <c r="Q159" s="4">
        <v>200000</v>
      </c>
      <c r="R159" s="11" t="s">
        <v>56</v>
      </c>
      <c r="S159" s="5">
        <v>1269.8800000000001</v>
      </c>
      <c r="T159" s="6">
        <v>3.9E-2</v>
      </c>
      <c r="U159" s="5">
        <v>7800</v>
      </c>
      <c r="V159" s="4">
        <v>9905064</v>
      </c>
      <c r="W159" s="4"/>
      <c r="X159" s="3" t="s">
        <v>115</v>
      </c>
      <c r="Y159" s="3" t="s">
        <v>116</v>
      </c>
      <c r="Z159" s="3" t="s">
        <v>74</v>
      </c>
      <c r="AA159" s="3" t="s">
        <v>148</v>
      </c>
      <c r="AB159" s="3" t="s">
        <v>640</v>
      </c>
      <c r="AC159" s="3" t="s">
        <v>58</v>
      </c>
      <c r="AD159" s="3"/>
      <c r="AE159" s="3"/>
      <c r="AF159" s="3" t="s">
        <v>119</v>
      </c>
      <c r="AG159" s="3" t="s">
        <v>859</v>
      </c>
      <c r="AH159" s="3" t="s">
        <v>80</v>
      </c>
      <c r="AI159" s="2" t="s">
        <v>137</v>
      </c>
      <c r="AJ159" s="3" t="s">
        <v>138</v>
      </c>
      <c r="AK159" s="3"/>
      <c r="AL159" s="3"/>
      <c r="AM159" s="4"/>
      <c r="AN159" s="6">
        <v>3.1E-2</v>
      </c>
      <c r="AO159" s="6">
        <v>3.9E-2</v>
      </c>
      <c r="AP159" s="3" t="s">
        <v>135</v>
      </c>
      <c r="AQ159" s="21">
        <v>6200</v>
      </c>
      <c r="AR159" s="21">
        <v>7800</v>
      </c>
      <c r="AS159" s="24">
        <v>7843743.9999999991</v>
      </c>
      <c r="AT159" s="24">
        <v>9867936</v>
      </c>
    </row>
    <row r="160" spans="1:46" hidden="1" x14ac:dyDescent="0.6">
      <c r="A160" s="2" t="s">
        <v>856</v>
      </c>
      <c r="B160" s="2" t="s">
        <v>45</v>
      </c>
      <c r="C160" s="3" t="s">
        <v>857</v>
      </c>
      <c r="D160" s="3"/>
      <c r="E160" s="3" t="s">
        <v>105</v>
      </c>
      <c r="F160" s="3" t="s">
        <v>858</v>
      </c>
      <c r="G160" s="2" t="s">
        <v>107</v>
      </c>
      <c r="H160" s="3" t="s">
        <v>108</v>
      </c>
      <c r="I160" s="3" t="s">
        <v>50</v>
      </c>
      <c r="J160" s="3" t="s">
        <v>109</v>
      </c>
      <c r="K160" s="2" t="s">
        <v>110</v>
      </c>
      <c r="L160" s="2" t="s">
        <v>110</v>
      </c>
      <c r="M160" s="2" t="s">
        <v>636</v>
      </c>
      <c r="N160" s="3" t="s">
        <v>637</v>
      </c>
      <c r="O160" s="3" t="s">
        <v>638</v>
      </c>
      <c r="P160" s="3" t="s">
        <v>639</v>
      </c>
      <c r="Q160" s="4">
        <v>51000</v>
      </c>
      <c r="R160" s="11" t="s">
        <v>56</v>
      </c>
      <c r="S160" s="5">
        <v>1269.8800000000001</v>
      </c>
      <c r="T160" s="6">
        <v>3.9E-2</v>
      </c>
      <c r="U160" s="5">
        <v>1989</v>
      </c>
      <c r="V160" s="4">
        <v>2451124</v>
      </c>
      <c r="W160" s="4"/>
      <c r="X160" s="3" t="s">
        <v>115</v>
      </c>
      <c r="Y160" s="3" t="s">
        <v>116</v>
      </c>
      <c r="Z160" s="3" t="s">
        <v>74</v>
      </c>
      <c r="AA160" s="3" t="s">
        <v>148</v>
      </c>
      <c r="AB160" s="3" t="s">
        <v>640</v>
      </c>
      <c r="AC160" s="3" t="s">
        <v>58</v>
      </c>
      <c r="AD160" s="3"/>
      <c r="AE160" s="3"/>
      <c r="AF160" s="3" t="s">
        <v>119</v>
      </c>
      <c r="AG160" s="3" t="s">
        <v>859</v>
      </c>
      <c r="AH160" s="3" t="s">
        <v>80</v>
      </c>
      <c r="AI160" s="2" t="s">
        <v>121</v>
      </c>
      <c r="AJ160" s="3" t="s">
        <v>122</v>
      </c>
      <c r="AK160" s="3"/>
      <c r="AL160" s="3"/>
      <c r="AM160" s="4"/>
      <c r="AN160" s="6">
        <v>3.1E-2</v>
      </c>
      <c r="AO160" s="6">
        <v>3.9E-2</v>
      </c>
      <c r="AP160" s="3" t="s">
        <v>135</v>
      </c>
      <c r="AQ160" s="21">
        <v>1581</v>
      </c>
      <c r="AR160" s="21">
        <v>1989</v>
      </c>
      <c r="AS160" s="24">
        <v>2000154.7199999997</v>
      </c>
      <c r="AT160" s="24">
        <v>2516323.6799999997</v>
      </c>
    </row>
    <row r="161" spans="1:46" hidden="1" x14ac:dyDescent="0.6">
      <c r="A161" s="2" t="s">
        <v>856</v>
      </c>
      <c r="B161" s="2" t="s">
        <v>45</v>
      </c>
      <c r="C161" s="3" t="s">
        <v>857</v>
      </c>
      <c r="D161" s="3"/>
      <c r="E161" s="3" t="s">
        <v>641</v>
      </c>
      <c r="F161" s="3" t="s">
        <v>858</v>
      </c>
      <c r="G161" s="2" t="s">
        <v>107</v>
      </c>
      <c r="H161" s="3" t="s">
        <v>108</v>
      </c>
      <c r="I161" s="3" t="s">
        <v>50</v>
      </c>
      <c r="J161" s="3" t="s">
        <v>109</v>
      </c>
      <c r="K161" s="2" t="s">
        <v>110</v>
      </c>
      <c r="L161" s="2" t="s">
        <v>110</v>
      </c>
      <c r="M161" s="2" t="s">
        <v>636</v>
      </c>
      <c r="N161" s="3" t="s">
        <v>637</v>
      </c>
      <c r="O161" s="3" t="s">
        <v>638</v>
      </c>
      <c r="P161" s="3" t="s">
        <v>639</v>
      </c>
      <c r="Q161" s="4">
        <v>49000</v>
      </c>
      <c r="R161" s="11" t="s">
        <v>56</v>
      </c>
      <c r="S161" s="5">
        <v>1269.8800000000001</v>
      </c>
      <c r="T161" s="6">
        <v>3.9E-2</v>
      </c>
      <c r="U161" s="5">
        <v>1911</v>
      </c>
      <c r="V161" s="4">
        <v>2355002</v>
      </c>
      <c r="W161" s="4"/>
      <c r="X161" s="3" t="s">
        <v>115</v>
      </c>
      <c r="Y161" s="3" t="s">
        <v>116</v>
      </c>
      <c r="Z161" s="3" t="s">
        <v>74</v>
      </c>
      <c r="AA161" s="3" t="s">
        <v>148</v>
      </c>
      <c r="AB161" s="3" t="s">
        <v>640</v>
      </c>
      <c r="AC161" s="3" t="s">
        <v>58</v>
      </c>
      <c r="AD161" s="3"/>
      <c r="AE161" s="3"/>
      <c r="AF161" s="3" t="s">
        <v>119</v>
      </c>
      <c r="AG161" s="3" t="s">
        <v>859</v>
      </c>
      <c r="AH161" s="3" t="s">
        <v>80</v>
      </c>
      <c r="AI161" s="2" t="s">
        <v>642</v>
      </c>
      <c r="AJ161" s="3" t="s">
        <v>643</v>
      </c>
      <c r="AK161" s="3"/>
      <c r="AL161" s="3"/>
      <c r="AM161" s="4"/>
      <c r="AN161" s="6">
        <v>3.1E-2</v>
      </c>
      <c r="AO161" s="6">
        <v>3.9E-2</v>
      </c>
      <c r="AP161" s="3" t="s">
        <v>135</v>
      </c>
      <c r="AQ161" s="21">
        <v>1519</v>
      </c>
      <c r="AR161" s="21">
        <v>1911</v>
      </c>
      <c r="AS161" s="24">
        <v>1921717.2799999998</v>
      </c>
      <c r="AT161" s="24">
        <v>2417644.3199999998</v>
      </c>
    </row>
    <row r="162" spans="1:46" hidden="1" x14ac:dyDescent="0.6">
      <c r="A162" s="2" t="s">
        <v>860</v>
      </c>
      <c r="B162" s="2" t="s">
        <v>45</v>
      </c>
      <c r="C162" s="3"/>
      <c r="D162" s="3"/>
      <c r="E162" s="3" t="s">
        <v>608</v>
      </c>
      <c r="F162" s="3" t="s">
        <v>861</v>
      </c>
      <c r="G162" s="2" t="s">
        <v>589</v>
      </c>
      <c r="H162" s="3" t="s">
        <v>590</v>
      </c>
      <c r="I162" s="3" t="s">
        <v>50</v>
      </c>
      <c r="J162" s="3" t="s">
        <v>109</v>
      </c>
      <c r="K162" s="2" t="s">
        <v>110</v>
      </c>
      <c r="L162" s="2" t="s">
        <v>110</v>
      </c>
      <c r="M162" s="2" t="s">
        <v>862</v>
      </c>
      <c r="N162" s="3" t="s">
        <v>863</v>
      </c>
      <c r="O162" s="3" t="s">
        <v>864</v>
      </c>
      <c r="P162" s="3" t="s">
        <v>865</v>
      </c>
      <c r="Q162" s="4">
        <v>1000</v>
      </c>
      <c r="R162" s="11" t="s">
        <v>56</v>
      </c>
      <c r="S162" s="5">
        <v>1291.7</v>
      </c>
      <c r="T162" s="6">
        <v>5.6480000000000002E-2</v>
      </c>
      <c r="U162" s="5">
        <v>56.48</v>
      </c>
      <c r="V162" s="4">
        <v>72955</v>
      </c>
      <c r="W162" s="4"/>
      <c r="X162" s="3" t="s">
        <v>115</v>
      </c>
      <c r="Y162" s="3" t="s">
        <v>116</v>
      </c>
      <c r="Z162" s="3" t="s">
        <v>88</v>
      </c>
      <c r="AA162" s="3" t="s">
        <v>117</v>
      </c>
      <c r="AB162" s="3" t="s">
        <v>143</v>
      </c>
      <c r="AC162" s="3" t="s">
        <v>58</v>
      </c>
      <c r="AD162" s="3" t="s">
        <v>647</v>
      </c>
      <c r="AE162" s="3"/>
      <c r="AF162" s="3" t="s">
        <v>119</v>
      </c>
      <c r="AG162" s="3" t="s">
        <v>866</v>
      </c>
      <c r="AH162" s="3" t="s">
        <v>80</v>
      </c>
      <c r="AI162" s="2" t="s">
        <v>613</v>
      </c>
      <c r="AJ162" s="3" t="s">
        <v>614</v>
      </c>
      <c r="AK162" s="3"/>
      <c r="AL162" s="3"/>
      <c r="AM162" s="4"/>
      <c r="AN162" s="6">
        <v>5.024E-2</v>
      </c>
      <c r="AO162" s="6">
        <v>5.6480000000000002E-2</v>
      </c>
      <c r="AP162" s="3" t="s">
        <v>123</v>
      </c>
      <c r="AQ162" s="21">
        <v>50.24</v>
      </c>
      <c r="AR162" s="21">
        <v>56.480000000000004</v>
      </c>
      <c r="AS162" s="24">
        <v>63559.628799999999</v>
      </c>
      <c r="AT162" s="24">
        <v>71453.977599999998</v>
      </c>
    </row>
    <row r="163" spans="1:46" hidden="1" x14ac:dyDescent="0.6">
      <c r="A163" s="2" t="s">
        <v>860</v>
      </c>
      <c r="B163" s="2" t="s">
        <v>45</v>
      </c>
      <c r="C163" s="3"/>
      <c r="D163" s="3"/>
      <c r="E163" s="3" t="s">
        <v>587</v>
      </c>
      <c r="F163" s="3" t="s">
        <v>861</v>
      </c>
      <c r="G163" s="2" t="s">
        <v>589</v>
      </c>
      <c r="H163" s="3" t="s">
        <v>590</v>
      </c>
      <c r="I163" s="3" t="s">
        <v>50</v>
      </c>
      <c r="J163" s="3" t="s">
        <v>109</v>
      </c>
      <c r="K163" s="2" t="s">
        <v>110</v>
      </c>
      <c r="L163" s="2" t="s">
        <v>110</v>
      </c>
      <c r="M163" s="2" t="s">
        <v>619</v>
      </c>
      <c r="N163" s="3" t="s">
        <v>620</v>
      </c>
      <c r="O163" s="3" t="s">
        <v>621</v>
      </c>
      <c r="P163" s="3" t="s">
        <v>622</v>
      </c>
      <c r="Q163" s="4">
        <v>51000</v>
      </c>
      <c r="R163" s="11" t="s">
        <v>56</v>
      </c>
      <c r="S163" s="5">
        <v>1291.7</v>
      </c>
      <c r="T163" s="6">
        <v>2.349E-2</v>
      </c>
      <c r="U163" s="5">
        <v>1197.99</v>
      </c>
      <c r="V163" s="4">
        <v>1547444</v>
      </c>
      <c r="W163" s="4"/>
      <c r="X163" s="3" t="s">
        <v>115</v>
      </c>
      <c r="Y163" s="3" t="s">
        <v>116</v>
      </c>
      <c r="Z163" s="3" t="s">
        <v>74</v>
      </c>
      <c r="AA163" s="3" t="s">
        <v>132</v>
      </c>
      <c r="AB163" s="3" t="s">
        <v>623</v>
      </c>
      <c r="AC163" s="3" t="s">
        <v>58</v>
      </c>
      <c r="AD163" s="3" t="s">
        <v>647</v>
      </c>
      <c r="AE163" s="3"/>
      <c r="AF163" s="3" t="s">
        <v>119</v>
      </c>
      <c r="AG163" s="3" t="s">
        <v>866</v>
      </c>
      <c r="AH163" s="3" t="s">
        <v>80</v>
      </c>
      <c r="AI163" s="2" t="s">
        <v>598</v>
      </c>
      <c r="AJ163" s="3" t="s">
        <v>599</v>
      </c>
      <c r="AK163" s="3"/>
      <c r="AL163" s="3"/>
      <c r="AM163" s="4"/>
      <c r="AN163" s="6">
        <v>2.1999999999999999E-2</v>
      </c>
      <c r="AO163" s="6">
        <v>2.349E-2</v>
      </c>
      <c r="AP163" s="3" t="s">
        <v>83</v>
      </c>
      <c r="AQ163" s="21">
        <v>1122</v>
      </c>
      <c r="AR163" s="21">
        <v>1197.99</v>
      </c>
      <c r="AS163" s="24">
        <v>1419464.64</v>
      </c>
      <c r="AT163" s="24">
        <v>1515601.1087999998</v>
      </c>
    </row>
    <row r="164" spans="1:46" hidden="1" x14ac:dyDescent="0.6">
      <c r="A164" s="2" t="s">
        <v>860</v>
      </c>
      <c r="B164" s="2" t="s">
        <v>45</v>
      </c>
      <c r="C164" s="3"/>
      <c r="D164" s="3"/>
      <c r="E164" s="3" t="s">
        <v>587</v>
      </c>
      <c r="F164" s="3" t="s">
        <v>861</v>
      </c>
      <c r="G164" s="2" t="s">
        <v>589</v>
      </c>
      <c r="H164" s="3" t="s">
        <v>590</v>
      </c>
      <c r="I164" s="3" t="s">
        <v>50</v>
      </c>
      <c r="J164" s="3" t="s">
        <v>109</v>
      </c>
      <c r="K164" s="2" t="s">
        <v>110</v>
      </c>
      <c r="L164" s="2" t="s">
        <v>110</v>
      </c>
      <c r="M164" s="2" t="s">
        <v>628</v>
      </c>
      <c r="N164" s="3" t="s">
        <v>629</v>
      </c>
      <c r="O164" s="3" t="s">
        <v>630</v>
      </c>
      <c r="P164" s="3" t="s">
        <v>631</v>
      </c>
      <c r="Q164" s="4">
        <v>280000</v>
      </c>
      <c r="R164" s="11" t="s">
        <v>56</v>
      </c>
      <c r="S164" s="5">
        <v>1291.7</v>
      </c>
      <c r="T164" s="6">
        <v>2.1700000000000001E-2</v>
      </c>
      <c r="U164" s="5">
        <v>6076</v>
      </c>
      <c r="V164" s="4">
        <v>7848369</v>
      </c>
      <c r="W164" s="4"/>
      <c r="X164" s="3" t="s">
        <v>115</v>
      </c>
      <c r="Y164" s="3" t="s">
        <v>116</v>
      </c>
      <c r="Z164" s="3" t="s">
        <v>74</v>
      </c>
      <c r="AA164" s="3" t="s">
        <v>132</v>
      </c>
      <c r="AB164" s="3" t="s">
        <v>632</v>
      </c>
      <c r="AC164" s="3" t="s">
        <v>58</v>
      </c>
      <c r="AD164" s="3" t="s">
        <v>647</v>
      </c>
      <c r="AE164" s="3"/>
      <c r="AF164" s="3" t="s">
        <v>119</v>
      </c>
      <c r="AG164" s="3" t="s">
        <v>866</v>
      </c>
      <c r="AH164" s="3" t="s">
        <v>80</v>
      </c>
      <c r="AI164" s="2" t="s">
        <v>598</v>
      </c>
      <c r="AJ164" s="3" t="s">
        <v>599</v>
      </c>
      <c r="AK164" s="3"/>
      <c r="AL164" s="3"/>
      <c r="AM164" s="4"/>
      <c r="AN164" s="6">
        <v>0.02</v>
      </c>
      <c r="AO164" s="6">
        <v>2.1700000000000001E-2</v>
      </c>
      <c r="AP164" s="3" t="s">
        <v>83</v>
      </c>
      <c r="AQ164" s="21">
        <v>5600</v>
      </c>
      <c r="AR164" s="21">
        <v>6076</v>
      </c>
      <c r="AS164" s="24">
        <v>7084671.9999999991</v>
      </c>
      <c r="AT164" s="24">
        <v>7686869.1199999992</v>
      </c>
    </row>
    <row r="165" spans="1:46" hidden="1" x14ac:dyDescent="0.6">
      <c r="A165" s="2" t="s">
        <v>860</v>
      </c>
      <c r="B165" s="2" t="s">
        <v>45</v>
      </c>
      <c r="C165" s="3"/>
      <c r="D165" s="3"/>
      <c r="E165" s="3" t="s">
        <v>608</v>
      </c>
      <c r="F165" s="3" t="s">
        <v>861</v>
      </c>
      <c r="G165" s="2" t="s">
        <v>589</v>
      </c>
      <c r="H165" s="3" t="s">
        <v>590</v>
      </c>
      <c r="I165" s="3" t="s">
        <v>50</v>
      </c>
      <c r="J165" s="3" t="s">
        <v>109</v>
      </c>
      <c r="K165" s="2" t="s">
        <v>110</v>
      </c>
      <c r="L165" s="2" t="s">
        <v>110</v>
      </c>
      <c r="M165" s="2" t="s">
        <v>628</v>
      </c>
      <c r="N165" s="3" t="s">
        <v>629</v>
      </c>
      <c r="O165" s="3" t="s">
        <v>630</v>
      </c>
      <c r="P165" s="3" t="s">
        <v>631</v>
      </c>
      <c r="Q165" s="4">
        <v>20000</v>
      </c>
      <c r="R165" s="11" t="s">
        <v>56</v>
      </c>
      <c r="S165" s="5">
        <v>1291.7</v>
      </c>
      <c r="T165" s="6">
        <v>2.1700000000000001E-2</v>
      </c>
      <c r="U165" s="5">
        <v>434</v>
      </c>
      <c r="V165" s="4">
        <v>560598</v>
      </c>
      <c r="W165" s="4"/>
      <c r="X165" s="3" t="s">
        <v>115</v>
      </c>
      <c r="Y165" s="3" t="s">
        <v>116</v>
      </c>
      <c r="Z165" s="3" t="s">
        <v>74</v>
      </c>
      <c r="AA165" s="3" t="s">
        <v>132</v>
      </c>
      <c r="AB165" s="3" t="s">
        <v>632</v>
      </c>
      <c r="AC165" s="3" t="s">
        <v>58</v>
      </c>
      <c r="AD165" s="3" t="s">
        <v>647</v>
      </c>
      <c r="AE165" s="3"/>
      <c r="AF165" s="3" t="s">
        <v>119</v>
      </c>
      <c r="AG165" s="3" t="s">
        <v>866</v>
      </c>
      <c r="AH165" s="3" t="s">
        <v>80</v>
      </c>
      <c r="AI165" s="2" t="s">
        <v>613</v>
      </c>
      <c r="AJ165" s="3" t="s">
        <v>614</v>
      </c>
      <c r="AK165" s="3"/>
      <c r="AL165" s="3"/>
      <c r="AM165" s="4"/>
      <c r="AN165" s="6">
        <v>0.02</v>
      </c>
      <c r="AO165" s="6">
        <v>2.1700000000000001E-2</v>
      </c>
      <c r="AP165" s="3" t="s">
        <v>83</v>
      </c>
      <c r="AQ165" s="21">
        <v>400</v>
      </c>
      <c r="AR165" s="21">
        <v>434</v>
      </c>
      <c r="AS165" s="24">
        <v>506047.99999999994</v>
      </c>
      <c r="AT165" s="24">
        <v>549062.07999999996</v>
      </c>
    </row>
    <row r="166" spans="1:46" hidden="1" x14ac:dyDescent="0.6">
      <c r="A166" s="2" t="s">
        <v>860</v>
      </c>
      <c r="B166" s="2" t="s">
        <v>45</v>
      </c>
      <c r="C166" s="3"/>
      <c r="D166" s="3"/>
      <c r="E166" s="3" t="s">
        <v>587</v>
      </c>
      <c r="F166" s="3" t="s">
        <v>861</v>
      </c>
      <c r="G166" s="2" t="s">
        <v>589</v>
      </c>
      <c r="H166" s="3" t="s">
        <v>590</v>
      </c>
      <c r="I166" s="3" t="s">
        <v>50</v>
      </c>
      <c r="J166" s="3" t="s">
        <v>109</v>
      </c>
      <c r="K166" s="2" t="s">
        <v>110</v>
      </c>
      <c r="L166" s="2" t="s">
        <v>110</v>
      </c>
      <c r="M166" s="2" t="s">
        <v>150</v>
      </c>
      <c r="N166" s="3" t="s">
        <v>151</v>
      </c>
      <c r="O166" s="3" t="s">
        <v>152</v>
      </c>
      <c r="P166" s="3" t="s">
        <v>153</v>
      </c>
      <c r="Q166" s="4">
        <v>50000</v>
      </c>
      <c r="R166" s="11" t="s">
        <v>56</v>
      </c>
      <c r="S166" s="5">
        <v>1291.7</v>
      </c>
      <c r="T166" s="6">
        <v>2.7E-2</v>
      </c>
      <c r="U166" s="5">
        <v>1350</v>
      </c>
      <c r="V166" s="4">
        <v>1743795</v>
      </c>
      <c r="W166" s="4"/>
      <c r="X166" s="3" t="s">
        <v>115</v>
      </c>
      <c r="Y166" s="3" t="s">
        <v>116</v>
      </c>
      <c r="Z166" s="3" t="s">
        <v>74</v>
      </c>
      <c r="AA166" s="3" t="s">
        <v>148</v>
      </c>
      <c r="AB166" s="3" t="s">
        <v>154</v>
      </c>
      <c r="AC166" s="3" t="s">
        <v>58</v>
      </c>
      <c r="AD166" s="3" t="s">
        <v>647</v>
      </c>
      <c r="AE166" s="3"/>
      <c r="AF166" s="3" t="s">
        <v>119</v>
      </c>
      <c r="AG166" s="3" t="s">
        <v>866</v>
      </c>
      <c r="AH166" s="3" t="s">
        <v>80</v>
      </c>
      <c r="AI166" s="2" t="s">
        <v>598</v>
      </c>
      <c r="AJ166" s="3" t="s">
        <v>599</v>
      </c>
      <c r="AK166" s="3"/>
      <c r="AL166" s="3"/>
      <c r="AM166" s="4"/>
      <c r="AN166" s="6">
        <v>2.4E-2</v>
      </c>
      <c r="AO166" s="6">
        <v>2.7E-2</v>
      </c>
      <c r="AP166" s="3" t="s">
        <v>135</v>
      </c>
      <c r="AQ166" s="21">
        <v>1200</v>
      </c>
      <c r="AR166" s="21">
        <v>1350</v>
      </c>
      <c r="AS166" s="24">
        <v>1518143.9999999998</v>
      </c>
      <c r="AT166" s="24">
        <v>1707911.9999999998</v>
      </c>
    </row>
    <row r="167" spans="1:46" hidden="1" x14ac:dyDescent="0.6">
      <c r="A167" s="2" t="s">
        <v>867</v>
      </c>
      <c r="B167" s="2" t="s">
        <v>45</v>
      </c>
      <c r="C167" s="3"/>
      <c r="D167" s="3"/>
      <c r="E167" s="3" t="s">
        <v>868</v>
      </c>
      <c r="F167" s="3" t="s">
        <v>869</v>
      </c>
      <c r="G167" s="2" t="s">
        <v>224</v>
      </c>
      <c r="H167" s="3" t="s">
        <v>225</v>
      </c>
      <c r="I167" s="3" t="s">
        <v>50</v>
      </c>
      <c r="J167" s="3" t="s">
        <v>161</v>
      </c>
      <c r="K167" s="2" t="s">
        <v>110</v>
      </c>
      <c r="L167" s="2" t="s">
        <v>110</v>
      </c>
      <c r="M167" s="2" t="s">
        <v>870</v>
      </c>
      <c r="N167" s="3" t="s">
        <v>871</v>
      </c>
      <c r="O167" s="3" t="s">
        <v>872</v>
      </c>
      <c r="P167" s="3" t="s">
        <v>873</v>
      </c>
      <c r="Q167" s="4">
        <v>600</v>
      </c>
      <c r="R167" s="11" t="s">
        <v>56</v>
      </c>
      <c r="S167" s="5">
        <v>1291.7</v>
      </c>
      <c r="T167" s="6">
        <v>0.108</v>
      </c>
      <c r="U167" s="5">
        <v>64.8</v>
      </c>
      <c r="V167" s="4">
        <v>83702</v>
      </c>
      <c r="W167" s="4"/>
      <c r="X167" s="3" t="s">
        <v>115</v>
      </c>
      <c r="Y167" s="3" t="s">
        <v>225</v>
      </c>
      <c r="Z167" s="3" t="s">
        <v>74</v>
      </c>
      <c r="AA167" s="3" t="s">
        <v>75</v>
      </c>
      <c r="AB167" s="3" t="s">
        <v>331</v>
      </c>
      <c r="AC167" s="3" t="s">
        <v>58</v>
      </c>
      <c r="AD167" s="3" t="s">
        <v>231</v>
      </c>
      <c r="AE167" s="3"/>
      <c r="AF167" s="3" t="s">
        <v>119</v>
      </c>
      <c r="AG167" s="3" t="s">
        <v>874</v>
      </c>
      <c r="AH167" s="3" t="s">
        <v>80</v>
      </c>
      <c r="AI167" s="2" t="s">
        <v>875</v>
      </c>
      <c r="AJ167" s="3" t="s">
        <v>876</v>
      </c>
      <c r="AK167" s="3"/>
      <c r="AL167" s="3"/>
      <c r="AM167" s="4"/>
      <c r="AN167" s="6">
        <v>8.4000000000000005E-2</v>
      </c>
      <c r="AO167" s="6">
        <v>0.108</v>
      </c>
      <c r="AP167" s="3" t="s">
        <v>83</v>
      </c>
      <c r="AQ167" s="21">
        <v>50.400000000000006</v>
      </c>
      <c r="AR167" s="21">
        <v>64.8</v>
      </c>
      <c r="AS167" s="24">
        <v>63762.048000000003</v>
      </c>
      <c r="AT167" s="24">
        <v>81979.775999999983</v>
      </c>
    </row>
    <row r="168" spans="1:46" hidden="1" x14ac:dyDescent="0.6">
      <c r="A168" s="2" t="s">
        <v>867</v>
      </c>
      <c r="B168" s="2" t="s">
        <v>45</v>
      </c>
      <c r="C168" s="3"/>
      <c r="D168" s="3"/>
      <c r="E168" s="3" t="s">
        <v>823</v>
      </c>
      <c r="F168" s="3" t="s">
        <v>869</v>
      </c>
      <c r="G168" s="2" t="s">
        <v>224</v>
      </c>
      <c r="H168" s="3" t="s">
        <v>225</v>
      </c>
      <c r="I168" s="3" t="s">
        <v>50</v>
      </c>
      <c r="J168" s="3" t="s">
        <v>161</v>
      </c>
      <c r="K168" s="2" t="s">
        <v>110</v>
      </c>
      <c r="L168" s="2" t="s">
        <v>110</v>
      </c>
      <c r="M168" s="2" t="s">
        <v>870</v>
      </c>
      <c r="N168" s="3" t="s">
        <v>871</v>
      </c>
      <c r="O168" s="3" t="s">
        <v>872</v>
      </c>
      <c r="P168" s="3" t="s">
        <v>873</v>
      </c>
      <c r="Q168" s="4">
        <v>2400</v>
      </c>
      <c r="R168" s="11" t="s">
        <v>56</v>
      </c>
      <c r="S168" s="5">
        <v>1291.7</v>
      </c>
      <c r="T168" s="6">
        <v>0.108</v>
      </c>
      <c r="U168" s="5">
        <v>259.2</v>
      </c>
      <c r="V168" s="4">
        <v>334809</v>
      </c>
      <c r="W168" s="4"/>
      <c r="X168" s="3" t="s">
        <v>115</v>
      </c>
      <c r="Y168" s="3" t="s">
        <v>225</v>
      </c>
      <c r="Z168" s="3" t="s">
        <v>74</v>
      </c>
      <c r="AA168" s="3" t="s">
        <v>75</v>
      </c>
      <c r="AB168" s="3" t="s">
        <v>331</v>
      </c>
      <c r="AC168" s="3" t="s">
        <v>58</v>
      </c>
      <c r="AD168" s="3" t="s">
        <v>231</v>
      </c>
      <c r="AE168" s="3"/>
      <c r="AF168" s="3" t="s">
        <v>119</v>
      </c>
      <c r="AG168" s="3" t="s">
        <v>874</v>
      </c>
      <c r="AH168" s="3" t="s">
        <v>80</v>
      </c>
      <c r="AI168" s="2" t="s">
        <v>824</v>
      </c>
      <c r="AJ168" s="3" t="s">
        <v>825</v>
      </c>
      <c r="AK168" s="3"/>
      <c r="AL168" s="3"/>
      <c r="AM168" s="4"/>
      <c r="AN168" s="6">
        <v>8.4000000000000005E-2</v>
      </c>
      <c r="AO168" s="6">
        <v>0.108</v>
      </c>
      <c r="AP168" s="3" t="s">
        <v>83</v>
      </c>
      <c r="AQ168" s="21">
        <v>201.60000000000002</v>
      </c>
      <c r="AR168" s="21">
        <v>259.2</v>
      </c>
      <c r="AS168" s="24">
        <v>255048.19200000001</v>
      </c>
      <c r="AT168" s="24">
        <v>327919.10399999993</v>
      </c>
    </row>
    <row r="169" spans="1:46" hidden="1" x14ac:dyDescent="0.6">
      <c r="A169" s="2" t="s">
        <v>867</v>
      </c>
      <c r="B169" s="2" t="s">
        <v>45</v>
      </c>
      <c r="C169" s="3"/>
      <c r="D169" s="3"/>
      <c r="E169" s="3" t="s">
        <v>868</v>
      </c>
      <c r="F169" s="3" t="s">
        <v>869</v>
      </c>
      <c r="G169" s="2" t="s">
        <v>224</v>
      </c>
      <c r="H169" s="3" t="s">
        <v>225</v>
      </c>
      <c r="I169" s="3" t="s">
        <v>50</v>
      </c>
      <c r="J169" s="3" t="s">
        <v>161</v>
      </c>
      <c r="K169" s="2" t="s">
        <v>110</v>
      </c>
      <c r="L169" s="2" t="s">
        <v>110</v>
      </c>
      <c r="M169" s="2" t="s">
        <v>877</v>
      </c>
      <c r="N169" s="3" t="s">
        <v>878</v>
      </c>
      <c r="O169" s="3" t="s">
        <v>879</v>
      </c>
      <c r="P169" s="3" t="s">
        <v>880</v>
      </c>
      <c r="Q169" s="4">
        <v>1000</v>
      </c>
      <c r="R169" s="11" t="s">
        <v>56</v>
      </c>
      <c r="S169" s="5">
        <v>1291.7</v>
      </c>
      <c r="T169" s="6">
        <v>0.12659999999999999</v>
      </c>
      <c r="U169" s="5">
        <v>126.6</v>
      </c>
      <c r="V169" s="4">
        <v>163529</v>
      </c>
      <c r="W169" s="4"/>
      <c r="X169" s="3" t="s">
        <v>115</v>
      </c>
      <c r="Y169" s="3" t="s">
        <v>225</v>
      </c>
      <c r="Z169" s="3" t="s">
        <v>74</v>
      </c>
      <c r="AA169" s="3" t="s">
        <v>75</v>
      </c>
      <c r="AB169" s="3" t="s">
        <v>230</v>
      </c>
      <c r="AC169" s="3" t="s">
        <v>58</v>
      </c>
      <c r="AD169" s="3" t="s">
        <v>231</v>
      </c>
      <c r="AE169" s="3"/>
      <c r="AF169" s="3" t="s">
        <v>119</v>
      </c>
      <c r="AG169" s="3" t="s">
        <v>874</v>
      </c>
      <c r="AH169" s="3" t="s">
        <v>80</v>
      </c>
      <c r="AI169" s="2" t="s">
        <v>875</v>
      </c>
      <c r="AJ169" s="3" t="s">
        <v>876</v>
      </c>
      <c r="AK169" s="3"/>
      <c r="AL169" s="3"/>
      <c r="AM169" s="4"/>
      <c r="AN169" s="6">
        <v>9.0999999999999998E-2</v>
      </c>
      <c r="AO169" s="6">
        <v>0.12659999999999999</v>
      </c>
      <c r="AP169" s="3" t="s">
        <v>83</v>
      </c>
      <c r="AQ169" s="21">
        <v>91</v>
      </c>
      <c r="AR169" s="21">
        <v>126.6</v>
      </c>
      <c r="AS169" s="24">
        <v>115125.91999999998</v>
      </c>
      <c r="AT169" s="24">
        <v>160164.19199999998</v>
      </c>
    </row>
    <row r="170" spans="1:46" hidden="1" x14ac:dyDescent="0.6">
      <c r="A170" s="2" t="s">
        <v>867</v>
      </c>
      <c r="B170" s="2" t="s">
        <v>45</v>
      </c>
      <c r="C170" s="3"/>
      <c r="D170" s="3"/>
      <c r="E170" s="3" t="s">
        <v>823</v>
      </c>
      <c r="F170" s="3" t="s">
        <v>869</v>
      </c>
      <c r="G170" s="2" t="s">
        <v>224</v>
      </c>
      <c r="H170" s="3" t="s">
        <v>225</v>
      </c>
      <c r="I170" s="3" t="s">
        <v>50</v>
      </c>
      <c r="J170" s="3" t="s">
        <v>161</v>
      </c>
      <c r="K170" s="2" t="s">
        <v>110</v>
      </c>
      <c r="L170" s="2" t="s">
        <v>110</v>
      </c>
      <c r="M170" s="2" t="s">
        <v>877</v>
      </c>
      <c r="N170" s="3" t="s">
        <v>878</v>
      </c>
      <c r="O170" s="3" t="s">
        <v>879</v>
      </c>
      <c r="P170" s="3" t="s">
        <v>880</v>
      </c>
      <c r="Q170" s="4">
        <v>2000</v>
      </c>
      <c r="R170" s="11" t="s">
        <v>56</v>
      </c>
      <c r="S170" s="5">
        <v>1291.7</v>
      </c>
      <c r="T170" s="6">
        <v>0.12659999999999999</v>
      </c>
      <c r="U170" s="5">
        <v>253.2</v>
      </c>
      <c r="V170" s="4">
        <v>327058</v>
      </c>
      <c r="W170" s="4"/>
      <c r="X170" s="3" t="s">
        <v>115</v>
      </c>
      <c r="Y170" s="3" t="s">
        <v>225</v>
      </c>
      <c r="Z170" s="3" t="s">
        <v>74</v>
      </c>
      <c r="AA170" s="3" t="s">
        <v>75</v>
      </c>
      <c r="AB170" s="3" t="s">
        <v>230</v>
      </c>
      <c r="AC170" s="3" t="s">
        <v>58</v>
      </c>
      <c r="AD170" s="3" t="s">
        <v>231</v>
      </c>
      <c r="AE170" s="3"/>
      <c r="AF170" s="3" t="s">
        <v>119</v>
      </c>
      <c r="AG170" s="3" t="s">
        <v>874</v>
      </c>
      <c r="AH170" s="3" t="s">
        <v>80</v>
      </c>
      <c r="AI170" s="2" t="s">
        <v>824</v>
      </c>
      <c r="AJ170" s="3" t="s">
        <v>825</v>
      </c>
      <c r="AK170" s="3"/>
      <c r="AL170" s="3"/>
      <c r="AM170" s="4"/>
      <c r="AN170" s="6">
        <v>9.0999999999999998E-2</v>
      </c>
      <c r="AO170" s="6">
        <v>0.12659999999999999</v>
      </c>
      <c r="AP170" s="3" t="s">
        <v>83</v>
      </c>
      <c r="AQ170" s="21">
        <v>182</v>
      </c>
      <c r="AR170" s="21">
        <v>253.2</v>
      </c>
      <c r="AS170" s="24">
        <v>230251.83999999997</v>
      </c>
      <c r="AT170" s="24">
        <v>320328.38399999996</v>
      </c>
    </row>
    <row r="171" spans="1:46" hidden="1" x14ac:dyDescent="0.6">
      <c r="A171" s="2" t="s">
        <v>867</v>
      </c>
      <c r="B171" s="2" t="s">
        <v>45</v>
      </c>
      <c r="C171" s="3"/>
      <c r="D171" s="3"/>
      <c r="E171" s="3" t="s">
        <v>235</v>
      </c>
      <c r="F171" s="3" t="s">
        <v>869</v>
      </c>
      <c r="G171" s="2" t="s">
        <v>224</v>
      </c>
      <c r="H171" s="3" t="s">
        <v>225</v>
      </c>
      <c r="I171" s="3" t="s">
        <v>50</v>
      </c>
      <c r="J171" s="3" t="s">
        <v>161</v>
      </c>
      <c r="K171" s="2" t="s">
        <v>110</v>
      </c>
      <c r="L171" s="2" t="s">
        <v>110</v>
      </c>
      <c r="M171" s="2" t="s">
        <v>881</v>
      </c>
      <c r="N171" s="3" t="s">
        <v>882</v>
      </c>
      <c r="O171" s="3" t="s">
        <v>883</v>
      </c>
      <c r="P171" s="3" t="s">
        <v>884</v>
      </c>
      <c r="Q171" s="4">
        <v>1000</v>
      </c>
      <c r="R171" s="11" t="s">
        <v>56</v>
      </c>
      <c r="S171" s="5">
        <v>1291.7</v>
      </c>
      <c r="T171" s="6">
        <v>4.5499999999999999E-2</v>
      </c>
      <c r="U171" s="5">
        <v>45.5</v>
      </c>
      <c r="V171" s="4">
        <v>58772</v>
      </c>
      <c r="W171" s="4"/>
      <c r="X171" s="3" t="s">
        <v>115</v>
      </c>
      <c r="Y171" s="3" t="s">
        <v>225</v>
      </c>
      <c r="Z171" s="3" t="s">
        <v>74</v>
      </c>
      <c r="AA171" s="3" t="s">
        <v>148</v>
      </c>
      <c r="AB171" s="3" t="s">
        <v>365</v>
      </c>
      <c r="AC171" s="3" t="s">
        <v>58</v>
      </c>
      <c r="AD171" s="3" t="s">
        <v>231</v>
      </c>
      <c r="AE171" s="3"/>
      <c r="AF171" s="3" t="s">
        <v>119</v>
      </c>
      <c r="AG171" s="3" t="s">
        <v>874</v>
      </c>
      <c r="AH171" s="3" t="s">
        <v>80</v>
      </c>
      <c r="AI171" s="2" t="s">
        <v>236</v>
      </c>
      <c r="AJ171" s="3" t="s">
        <v>237</v>
      </c>
      <c r="AK171" s="3"/>
      <c r="AL171" s="3"/>
      <c r="AM171" s="4"/>
      <c r="AN171" s="6">
        <v>3.2500000000000001E-2</v>
      </c>
      <c r="AO171" s="6">
        <v>4.5499999999999999E-2</v>
      </c>
      <c r="AP171" s="3" t="s">
        <v>83</v>
      </c>
      <c r="AQ171" s="21">
        <v>32.5</v>
      </c>
      <c r="AR171" s="21">
        <v>45.5</v>
      </c>
      <c r="AS171" s="24">
        <v>41116.399999999994</v>
      </c>
      <c r="AT171" s="24">
        <v>57562.959999999992</v>
      </c>
    </row>
    <row r="172" spans="1:46" hidden="1" x14ac:dyDescent="0.6">
      <c r="A172" s="2" t="s">
        <v>867</v>
      </c>
      <c r="B172" s="2" t="s">
        <v>45</v>
      </c>
      <c r="C172" s="3"/>
      <c r="D172" s="3"/>
      <c r="E172" s="3" t="s">
        <v>235</v>
      </c>
      <c r="F172" s="3" t="s">
        <v>869</v>
      </c>
      <c r="G172" s="2" t="s">
        <v>224</v>
      </c>
      <c r="H172" s="3" t="s">
        <v>225</v>
      </c>
      <c r="I172" s="3" t="s">
        <v>50</v>
      </c>
      <c r="J172" s="3" t="s">
        <v>161</v>
      </c>
      <c r="K172" s="2" t="s">
        <v>110</v>
      </c>
      <c r="L172" s="2" t="s">
        <v>110</v>
      </c>
      <c r="M172" s="2" t="s">
        <v>885</v>
      </c>
      <c r="N172" s="3" t="s">
        <v>886</v>
      </c>
      <c r="O172" s="3" t="s">
        <v>887</v>
      </c>
      <c r="P172" s="3" t="s">
        <v>888</v>
      </c>
      <c r="Q172" s="4">
        <v>1000</v>
      </c>
      <c r="R172" s="11" t="s">
        <v>56</v>
      </c>
      <c r="S172" s="5">
        <v>1291.7</v>
      </c>
      <c r="T172" s="6">
        <v>4.5499999999999999E-2</v>
      </c>
      <c r="U172" s="5">
        <v>45.5</v>
      </c>
      <c r="V172" s="4">
        <v>58772</v>
      </c>
      <c r="W172" s="4"/>
      <c r="X172" s="3" t="s">
        <v>115</v>
      </c>
      <c r="Y172" s="3" t="s">
        <v>225</v>
      </c>
      <c r="Z172" s="3" t="s">
        <v>74</v>
      </c>
      <c r="AA172" s="3" t="s">
        <v>148</v>
      </c>
      <c r="AB172" s="3" t="s">
        <v>365</v>
      </c>
      <c r="AC172" s="3" t="s">
        <v>58</v>
      </c>
      <c r="AD172" s="3" t="s">
        <v>231</v>
      </c>
      <c r="AE172" s="3"/>
      <c r="AF172" s="3" t="s">
        <v>119</v>
      </c>
      <c r="AG172" s="3" t="s">
        <v>874</v>
      </c>
      <c r="AH172" s="3" t="s">
        <v>80</v>
      </c>
      <c r="AI172" s="2" t="s">
        <v>236</v>
      </c>
      <c r="AJ172" s="3" t="s">
        <v>237</v>
      </c>
      <c r="AK172" s="3"/>
      <c r="AL172" s="3"/>
      <c r="AM172" s="4"/>
      <c r="AN172" s="6">
        <v>3.5000000000000003E-2</v>
      </c>
      <c r="AO172" s="6">
        <v>4.5499999999999999E-2</v>
      </c>
      <c r="AP172" s="3" t="s">
        <v>83</v>
      </c>
      <c r="AQ172" s="21">
        <v>35</v>
      </c>
      <c r="AR172" s="21">
        <v>45.5</v>
      </c>
      <c r="AS172" s="24">
        <v>44279.199999999997</v>
      </c>
      <c r="AT172" s="24">
        <v>57562.959999999992</v>
      </c>
    </row>
    <row r="173" spans="1:46" hidden="1" x14ac:dyDescent="0.6">
      <c r="A173" s="2" t="s">
        <v>867</v>
      </c>
      <c r="B173" s="2" t="s">
        <v>45</v>
      </c>
      <c r="C173" s="3"/>
      <c r="D173" s="3"/>
      <c r="E173" s="3" t="s">
        <v>235</v>
      </c>
      <c r="F173" s="3" t="s">
        <v>869</v>
      </c>
      <c r="G173" s="2" t="s">
        <v>224</v>
      </c>
      <c r="H173" s="3" t="s">
        <v>225</v>
      </c>
      <c r="I173" s="3" t="s">
        <v>50</v>
      </c>
      <c r="J173" s="3" t="s">
        <v>161</v>
      </c>
      <c r="K173" s="2" t="s">
        <v>110</v>
      </c>
      <c r="L173" s="2" t="s">
        <v>110</v>
      </c>
      <c r="M173" s="2" t="s">
        <v>889</v>
      </c>
      <c r="N173" s="3" t="s">
        <v>890</v>
      </c>
      <c r="O173" s="3" t="s">
        <v>891</v>
      </c>
      <c r="P173" s="3" t="s">
        <v>892</v>
      </c>
      <c r="Q173" s="4">
        <v>4000</v>
      </c>
      <c r="R173" s="11" t="s">
        <v>56</v>
      </c>
      <c r="S173" s="5">
        <v>1291.7</v>
      </c>
      <c r="T173" s="6">
        <v>4.5499999999999999E-2</v>
      </c>
      <c r="U173" s="5">
        <v>182</v>
      </c>
      <c r="V173" s="4">
        <v>235089</v>
      </c>
      <c r="W173" s="4"/>
      <c r="X173" s="3" t="s">
        <v>115</v>
      </c>
      <c r="Y173" s="3" t="s">
        <v>225</v>
      </c>
      <c r="Z173" s="3" t="s">
        <v>74</v>
      </c>
      <c r="AA173" s="3" t="s">
        <v>148</v>
      </c>
      <c r="AB173" s="3" t="s">
        <v>365</v>
      </c>
      <c r="AC173" s="3" t="s">
        <v>58</v>
      </c>
      <c r="AD173" s="3" t="s">
        <v>231</v>
      </c>
      <c r="AE173" s="3"/>
      <c r="AF173" s="3" t="s">
        <v>119</v>
      </c>
      <c r="AG173" s="3" t="s">
        <v>874</v>
      </c>
      <c r="AH173" s="3" t="s">
        <v>80</v>
      </c>
      <c r="AI173" s="2" t="s">
        <v>236</v>
      </c>
      <c r="AJ173" s="3" t="s">
        <v>237</v>
      </c>
      <c r="AK173" s="3"/>
      <c r="AL173" s="3"/>
      <c r="AM173" s="4"/>
      <c r="AN173" s="6">
        <v>3.3500000000000002E-2</v>
      </c>
      <c r="AO173" s="6">
        <v>4.5499999999999999E-2</v>
      </c>
      <c r="AP173" s="3" t="s">
        <v>83</v>
      </c>
      <c r="AQ173" s="21">
        <v>134</v>
      </c>
      <c r="AR173" s="21">
        <v>182</v>
      </c>
      <c r="AS173" s="24">
        <v>169526.08</v>
      </c>
      <c r="AT173" s="24">
        <v>230251.83999999997</v>
      </c>
    </row>
    <row r="174" spans="1:46" hidden="1" x14ac:dyDescent="0.6">
      <c r="A174" s="2" t="s">
        <v>893</v>
      </c>
      <c r="B174" s="2" t="s">
        <v>45</v>
      </c>
      <c r="C174" s="3"/>
      <c r="D174" s="3"/>
      <c r="E174" s="3" t="s">
        <v>894</v>
      </c>
      <c r="F174" s="3" t="s">
        <v>895</v>
      </c>
      <c r="G174" s="2" t="s">
        <v>224</v>
      </c>
      <c r="H174" s="3" t="s">
        <v>225</v>
      </c>
      <c r="I174" s="3" t="s">
        <v>50</v>
      </c>
      <c r="J174" s="3" t="s">
        <v>161</v>
      </c>
      <c r="K174" s="2" t="s">
        <v>110</v>
      </c>
      <c r="L174" s="2" t="s">
        <v>110</v>
      </c>
      <c r="M174" s="2" t="s">
        <v>896</v>
      </c>
      <c r="N174" s="3" t="s">
        <v>897</v>
      </c>
      <c r="O174" s="3" t="s">
        <v>898</v>
      </c>
      <c r="P174" s="3" t="s">
        <v>899</v>
      </c>
      <c r="Q174" s="4">
        <v>10000</v>
      </c>
      <c r="R174" s="11" t="s">
        <v>56</v>
      </c>
      <c r="S174" s="5">
        <v>1291.7</v>
      </c>
      <c r="T174" s="6">
        <v>0.12</v>
      </c>
      <c r="U174" s="5">
        <v>1200</v>
      </c>
      <c r="V174" s="4">
        <v>1550040</v>
      </c>
      <c r="W174" s="4"/>
      <c r="X174" s="3" t="s">
        <v>115</v>
      </c>
      <c r="Y174" s="3" t="s">
        <v>225</v>
      </c>
      <c r="Z174" s="3" t="s">
        <v>74</v>
      </c>
      <c r="AA174" s="3" t="s">
        <v>75</v>
      </c>
      <c r="AB174" s="3" t="s">
        <v>76</v>
      </c>
      <c r="AC174" s="3" t="s">
        <v>58</v>
      </c>
      <c r="AD174" s="3" t="s">
        <v>492</v>
      </c>
      <c r="AE174" s="3" t="s">
        <v>201</v>
      </c>
      <c r="AF174" s="3" t="s">
        <v>119</v>
      </c>
      <c r="AG174" s="3" t="s">
        <v>900</v>
      </c>
      <c r="AH174" s="3" t="s">
        <v>80</v>
      </c>
      <c r="AI174" s="2" t="s">
        <v>901</v>
      </c>
      <c r="AJ174" s="3" t="s">
        <v>902</v>
      </c>
      <c r="AK174" s="3"/>
      <c r="AL174" s="3"/>
      <c r="AM174" s="4"/>
      <c r="AN174" s="6">
        <v>7.0000000000000007E-2</v>
      </c>
      <c r="AO174" s="6">
        <v>0.12</v>
      </c>
      <c r="AP174" s="3" t="s">
        <v>83</v>
      </c>
      <c r="AQ174" s="21">
        <v>700.00000000000011</v>
      </c>
      <c r="AR174" s="21">
        <v>1200</v>
      </c>
      <c r="AS174" s="24">
        <v>885584.00000000012</v>
      </c>
      <c r="AT174" s="24">
        <v>1518143.9999999998</v>
      </c>
    </row>
    <row r="175" spans="1:46" hidden="1" x14ac:dyDescent="0.6">
      <c r="A175" s="2" t="s">
        <v>893</v>
      </c>
      <c r="B175" s="2" t="s">
        <v>45</v>
      </c>
      <c r="C175" s="3"/>
      <c r="D175" s="3"/>
      <c r="E175" s="3" t="s">
        <v>494</v>
      </c>
      <c r="F175" s="3" t="s">
        <v>895</v>
      </c>
      <c r="G175" s="2" t="s">
        <v>224</v>
      </c>
      <c r="H175" s="3" t="s">
        <v>225</v>
      </c>
      <c r="I175" s="3" t="s">
        <v>50</v>
      </c>
      <c r="J175" s="3" t="s">
        <v>161</v>
      </c>
      <c r="K175" s="2" t="s">
        <v>110</v>
      </c>
      <c r="L175" s="2" t="s">
        <v>110</v>
      </c>
      <c r="M175" s="2" t="s">
        <v>903</v>
      </c>
      <c r="N175" s="3" t="s">
        <v>904</v>
      </c>
      <c r="O175" s="3" t="s">
        <v>905</v>
      </c>
      <c r="P175" s="3" t="s">
        <v>906</v>
      </c>
      <c r="Q175" s="4">
        <v>20300</v>
      </c>
      <c r="R175" s="11" t="s">
        <v>56</v>
      </c>
      <c r="S175" s="5">
        <v>1291.7</v>
      </c>
      <c r="T175" s="6">
        <v>0.28799999999999998</v>
      </c>
      <c r="U175" s="5">
        <v>5846.4</v>
      </c>
      <c r="V175" s="4">
        <v>7551795</v>
      </c>
      <c r="W175" s="4"/>
      <c r="X175" s="3" t="s">
        <v>115</v>
      </c>
      <c r="Y175" s="3" t="s">
        <v>225</v>
      </c>
      <c r="Z175" s="3" t="s">
        <v>88</v>
      </c>
      <c r="AA175" s="3" t="s">
        <v>117</v>
      </c>
      <c r="AB175" s="3" t="s">
        <v>907</v>
      </c>
      <c r="AC175" s="3" t="s">
        <v>58</v>
      </c>
      <c r="AD175" s="3" t="s">
        <v>492</v>
      </c>
      <c r="AE175" s="3"/>
      <c r="AF175" s="3" t="s">
        <v>119</v>
      </c>
      <c r="AG175" s="3" t="s">
        <v>900</v>
      </c>
      <c r="AH175" s="3" t="s">
        <v>80</v>
      </c>
      <c r="AI175" s="2" t="s">
        <v>495</v>
      </c>
      <c r="AJ175" s="3" t="s">
        <v>496</v>
      </c>
      <c r="AK175" s="3"/>
      <c r="AL175" s="3"/>
      <c r="AM175" s="4"/>
      <c r="AN175" s="6">
        <v>0.22500000000000001</v>
      </c>
      <c r="AO175" s="6">
        <v>0.28799999999999998</v>
      </c>
      <c r="AP175" s="3" t="s">
        <v>123</v>
      </c>
      <c r="AQ175" s="21">
        <v>4567.5</v>
      </c>
      <c r="AR175" s="21">
        <v>5846.4</v>
      </c>
      <c r="AS175" s="24">
        <v>5778435.5999999996</v>
      </c>
      <c r="AT175" s="24">
        <v>7396397.567999999</v>
      </c>
    </row>
    <row r="176" spans="1:46" hidden="1" x14ac:dyDescent="0.6">
      <c r="A176" s="2" t="s">
        <v>893</v>
      </c>
      <c r="B176" s="2" t="s">
        <v>45</v>
      </c>
      <c r="C176" s="3"/>
      <c r="D176" s="3"/>
      <c r="E176" s="3" t="s">
        <v>494</v>
      </c>
      <c r="F176" s="3" t="s">
        <v>895</v>
      </c>
      <c r="G176" s="2" t="s">
        <v>224</v>
      </c>
      <c r="H176" s="3" t="s">
        <v>225</v>
      </c>
      <c r="I176" s="3" t="s">
        <v>50</v>
      </c>
      <c r="J176" s="3" t="s">
        <v>161</v>
      </c>
      <c r="K176" s="2" t="s">
        <v>110</v>
      </c>
      <c r="L176" s="2" t="s">
        <v>110</v>
      </c>
      <c r="M176" s="2" t="s">
        <v>908</v>
      </c>
      <c r="N176" s="3" t="s">
        <v>909</v>
      </c>
      <c r="O176" s="3" t="s">
        <v>910</v>
      </c>
      <c r="P176" s="3" t="s">
        <v>911</v>
      </c>
      <c r="Q176" s="4">
        <v>1000</v>
      </c>
      <c r="R176" s="11" t="s">
        <v>56</v>
      </c>
      <c r="S176" s="5">
        <v>1291.7</v>
      </c>
      <c r="T176" s="6">
        <v>9.4500000000000001E-2</v>
      </c>
      <c r="U176" s="5">
        <v>94.5</v>
      </c>
      <c r="V176" s="4">
        <v>122066</v>
      </c>
      <c r="W176" s="4"/>
      <c r="X176" s="3" t="s">
        <v>115</v>
      </c>
      <c r="Y176" s="3" t="s">
        <v>225</v>
      </c>
      <c r="Z176" s="3" t="s">
        <v>74</v>
      </c>
      <c r="AA176" s="3" t="s">
        <v>75</v>
      </c>
      <c r="AB176" s="3" t="s">
        <v>778</v>
      </c>
      <c r="AC176" s="3" t="s">
        <v>58</v>
      </c>
      <c r="AD176" s="3" t="s">
        <v>492</v>
      </c>
      <c r="AE176" s="3"/>
      <c r="AF176" s="3" t="s">
        <v>119</v>
      </c>
      <c r="AG176" s="3" t="s">
        <v>900</v>
      </c>
      <c r="AH176" s="3" t="s">
        <v>80</v>
      </c>
      <c r="AI176" s="2" t="s">
        <v>495</v>
      </c>
      <c r="AJ176" s="3" t="s">
        <v>496</v>
      </c>
      <c r="AK176" s="3"/>
      <c r="AL176" s="3"/>
      <c r="AM176" s="4"/>
      <c r="AN176" s="6">
        <v>4.8000000000000001E-2</v>
      </c>
      <c r="AO176" s="6">
        <v>9.4500000000000001E-2</v>
      </c>
      <c r="AP176" s="3" t="s">
        <v>83</v>
      </c>
      <c r="AQ176" s="21">
        <v>48</v>
      </c>
      <c r="AR176" s="21">
        <v>94.5</v>
      </c>
      <c r="AS176" s="24">
        <v>60725.759999999995</v>
      </c>
      <c r="AT176" s="24">
        <v>119553.84</v>
      </c>
    </row>
    <row r="177" spans="1:46" hidden="1" x14ac:dyDescent="0.6">
      <c r="A177" s="2" t="s">
        <v>893</v>
      </c>
      <c r="B177" s="2" t="s">
        <v>45</v>
      </c>
      <c r="C177" s="3"/>
      <c r="D177" s="3"/>
      <c r="E177" s="3" t="s">
        <v>494</v>
      </c>
      <c r="F177" s="3" t="s">
        <v>895</v>
      </c>
      <c r="G177" s="2" t="s">
        <v>224</v>
      </c>
      <c r="H177" s="3" t="s">
        <v>225</v>
      </c>
      <c r="I177" s="3" t="s">
        <v>50</v>
      </c>
      <c r="J177" s="3" t="s">
        <v>161</v>
      </c>
      <c r="K177" s="2" t="s">
        <v>110</v>
      </c>
      <c r="L177" s="2" t="s">
        <v>110</v>
      </c>
      <c r="M177" s="2" t="s">
        <v>912</v>
      </c>
      <c r="N177" s="3" t="s">
        <v>913</v>
      </c>
      <c r="O177" s="3" t="s">
        <v>914</v>
      </c>
      <c r="P177" s="3" t="s">
        <v>915</v>
      </c>
      <c r="Q177" s="4">
        <v>8000</v>
      </c>
      <c r="R177" s="11" t="s">
        <v>56</v>
      </c>
      <c r="S177" s="5">
        <v>1291.7</v>
      </c>
      <c r="T177" s="6">
        <v>0.19</v>
      </c>
      <c r="U177" s="5">
        <v>1520</v>
      </c>
      <c r="V177" s="4">
        <v>1963384</v>
      </c>
      <c r="W177" s="4"/>
      <c r="X177" s="3" t="s">
        <v>115</v>
      </c>
      <c r="Y177" s="3" t="s">
        <v>225</v>
      </c>
      <c r="Z177" s="3" t="s">
        <v>88</v>
      </c>
      <c r="AA177" s="3" t="s">
        <v>117</v>
      </c>
      <c r="AB177" s="3" t="s">
        <v>331</v>
      </c>
      <c r="AC177" s="3" t="s">
        <v>58</v>
      </c>
      <c r="AD177" s="3" t="s">
        <v>492</v>
      </c>
      <c r="AE177" s="3"/>
      <c r="AF177" s="3" t="s">
        <v>119</v>
      </c>
      <c r="AG177" s="3" t="s">
        <v>900</v>
      </c>
      <c r="AH177" s="3" t="s">
        <v>80</v>
      </c>
      <c r="AI177" s="2" t="s">
        <v>495</v>
      </c>
      <c r="AJ177" s="3" t="s">
        <v>496</v>
      </c>
      <c r="AK177" s="3"/>
      <c r="AL177" s="3"/>
      <c r="AM177" s="4"/>
      <c r="AN177" s="6">
        <v>0.14549999999999999</v>
      </c>
      <c r="AO177" s="6">
        <v>0.19</v>
      </c>
      <c r="AP177" s="3" t="s">
        <v>123</v>
      </c>
      <c r="AQ177" s="21">
        <v>1164</v>
      </c>
      <c r="AR177" s="21">
        <v>1520</v>
      </c>
      <c r="AS177" s="24">
        <v>1472599.68</v>
      </c>
      <c r="AT177" s="24">
        <v>1922982.4</v>
      </c>
    </row>
    <row r="178" spans="1:46" hidden="1" x14ac:dyDescent="0.6">
      <c r="A178" s="2" t="s">
        <v>893</v>
      </c>
      <c r="B178" s="2" t="s">
        <v>45</v>
      </c>
      <c r="C178" s="3"/>
      <c r="D178" s="3"/>
      <c r="E178" s="3" t="s">
        <v>494</v>
      </c>
      <c r="F178" s="3" t="s">
        <v>895</v>
      </c>
      <c r="G178" s="2" t="s">
        <v>224</v>
      </c>
      <c r="H178" s="3" t="s">
        <v>225</v>
      </c>
      <c r="I178" s="3" t="s">
        <v>50</v>
      </c>
      <c r="J178" s="3" t="s">
        <v>161</v>
      </c>
      <c r="K178" s="2" t="s">
        <v>110</v>
      </c>
      <c r="L178" s="2" t="s">
        <v>110</v>
      </c>
      <c r="M178" s="2" t="s">
        <v>488</v>
      </c>
      <c r="N178" s="3" t="s">
        <v>489</v>
      </c>
      <c r="O178" s="3" t="s">
        <v>490</v>
      </c>
      <c r="P178" s="3" t="s">
        <v>491</v>
      </c>
      <c r="Q178" s="4">
        <v>9000</v>
      </c>
      <c r="R178" s="11" t="s">
        <v>56</v>
      </c>
      <c r="S178" s="5">
        <v>1291.7</v>
      </c>
      <c r="T178" s="6">
        <v>9.1999999999999998E-2</v>
      </c>
      <c r="U178" s="5">
        <v>828</v>
      </c>
      <c r="V178" s="4">
        <v>1069528</v>
      </c>
      <c r="W178" s="4"/>
      <c r="X178" s="3" t="s">
        <v>115</v>
      </c>
      <c r="Y178" s="3" t="s">
        <v>225</v>
      </c>
      <c r="Z178" s="3" t="s">
        <v>74</v>
      </c>
      <c r="AA178" s="3" t="s">
        <v>75</v>
      </c>
      <c r="AB178" s="3" t="s">
        <v>344</v>
      </c>
      <c r="AC178" s="3" t="s">
        <v>58</v>
      </c>
      <c r="AD178" s="3" t="s">
        <v>492</v>
      </c>
      <c r="AE178" s="3"/>
      <c r="AF178" s="3" t="s">
        <v>119</v>
      </c>
      <c r="AG178" s="3" t="s">
        <v>900</v>
      </c>
      <c r="AH178" s="3" t="s">
        <v>80</v>
      </c>
      <c r="AI178" s="2" t="s">
        <v>495</v>
      </c>
      <c r="AJ178" s="3" t="s">
        <v>496</v>
      </c>
      <c r="AK178" s="3"/>
      <c r="AL178" s="3"/>
      <c r="AM178" s="4"/>
      <c r="AN178" s="6">
        <v>0.04</v>
      </c>
      <c r="AO178" s="6">
        <v>9.1999999999999998E-2</v>
      </c>
      <c r="AP178" s="3" t="s">
        <v>83</v>
      </c>
      <c r="AQ178" s="21">
        <v>360</v>
      </c>
      <c r="AR178" s="21">
        <v>828</v>
      </c>
      <c r="AS178" s="24">
        <v>455443.19999999995</v>
      </c>
      <c r="AT178" s="24">
        <v>1047519.3599999999</v>
      </c>
    </row>
    <row r="179" spans="1:46" hidden="1" x14ac:dyDescent="0.6">
      <c r="A179" s="2" t="s">
        <v>893</v>
      </c>
      <c r="B179" s="2" t="s">
        <v>45</v>
      </c>
      <c r="C179" s="3"/>
      <c r="D179" s="3"/>
      <c r="E179" s="3" t="s">
        <v>494</v>
      </c>
      <c r="F179" s="3" t="s">
        <v>895</v>
      </c>
      <c r="G179" s="2" t="s">
        <v>224</v>
      </c>
      <c r="H179" s="3" t="s">
        <v>225</v>
      </c>
      <c r="I179" s="3" t="s">
        <v>50</v>
      </c>
      <c r="J179" s="3" t="s">
        <v>161</v>
      </c>
      <c r="K179" s="2" t="s">
        <v>110</v>
      </c>
      <c r="L179" s="2" t="s">
        <v>110</v>
      </c>
      <c r="M179" s="2" t="s">
        <v>497</v>
      </c>
      <c r="N179" s="3" t="s">
        <v>498</v>
      </c>
      <c r="O179" s="3" t="s">
        <v>499</v>
      </c>
      <c r="P179" s="3" t="s">
        <v>500</v>
      </c>
      <c r="Q179" s="4">
        <v>1500</v>
      </c>
      <c r="R179" s="11" t="s">
        <v>56</v>
      </c>
      <c r="S179" s="5">
        <v>1291.7</v>
      </c>
      <c r="T179" s="6">
        <v>9.1999999999999998E-2</v>
      </c>
      <c r="U179" s="5">
        <v>138</v>
      </c>
      <c r="V179" s="4">
        <v>178255</v>
      </c>
      <c r="W179" s="4"/>
      <c r="X179" s="3" t="s">
        <v>115</v>
      </c>
      <c r="Y179" s="3" t="s">
        <v>225</v>
      </c>
      <c r="Z179" s="3" t="s">
        <v>74</v>
      </c>
      <c r="AA179" s="3" t="s">
        <v>75</v>
      </c>
      <c r="AB179" s="3" t="s">
        <v>344</v>
      </c>
      <c r="AC179" s="3" t="s">
        <v>58</v>
      </c>
      <c r="AD179" s="3" t="s">
        <v>492</v>
      </c>
      <c r="AE179" s="3"/>
      <c r="AF179" s="3" t="s">
        <v>119</v>
      </c>
      <c r="AG179" s="3" t="s">
        <v>900</v>
      </c>
      <c r="AH179" s="3" t="s">
        <v>80</v>
      </c>
      <c r="AI179" s="2" t="s">
        <v>495</v>
      </c>
      <c r="AJ179" s="3" t="s">
        <v>496</v>
      </c>
      <c r="AK179" s="3"/>
      <c r="AL179" s="3"/>
      <c r="AM179" s="4"/>
      <c r="AN179" s="6">
        <v>0.04</v>
      </c>
      <c r="AO179" s="6">
        <v>9.1999999999999998E-2</v>
      </c>
      <c r="AP179" s="3" t="s">
        <v>83</v>
      </c>
      <c r="AQ179" s="21">
        <v>60</v>
      </c>
      <c r="AR179" s="21">
        <v>138</v>
      </c>
      <c r="AS179" s="24">
        <v>75907.199999999997</v>
      </c>
      <c r="AT179" s="24">
        <v>174586.56</v>
      </c>
    </row>
    <row r="180" spans="1:46" hidden="1" x14ac:dyDescent="0.6">
      <c r="A180" s="2" t="s">
        <v>916</v>
      </c>
      <c r="B180" s="2" t="s">
        <v>45</v>
      </c>
      <c r="C180" s="3"/>
      <c r="D180" s="3"/>
      <c r="E180" s="3" t="s">
        <v>917</v>
      </c>
      <c r="F180" s="3" t="s">
        <v>918</v>
      </c>
      <c r="G180" s="2" t="s">
        <v>242</v>
      </c>
      <c r="H180" s="3" t="s">
        <v>243</v>
      </c>
      <c r="I180" s="3" t="s">
        <v>50</v>
      </c>
      <c r="J180" s="3" t="s">
        <v>161</v>
      </c>
      <c r="K180" s="2" t="s">
        <v>244</v>
      </c>
      <c r="L180" s="2" t="s">
        <v>244</v>
      </c>
      <c r="M180" s="2" t="s">
        <v>919</v>
      </c>
      <c r="N180" s="3" t="s">
        <v>920</v>
      </c>
      <c r="O180" s="3" t="s">
        <v>921</v>
      </c>
      <c r="P180" s="3" t="s">
        <v>922</v>
      </c>
      <c r="Q180" s="4">
        <v>28000</v>
      </c>
      <c r="R180" s="11" t="s">
        <v>56</v>
      </c>
      <c r="S180" s="5">
        <v>1287.5</v>
      </c>
      <c r="T180" s="6">
        <v>3.6999999999999998E-2</v>
      </c>
      <c r="U180" s="5">
        <v>1036</v>
      </c>
      <c r="V180" s="4">
        <v>1333850</v>
      </c>
      <c r="W180" s="4"/>
      <c r="X180" s="3" t="s">
        <v>115</v>
      </c>
      <c r="Y180" s="3" t="s">
        <v>243</v>
      </c>
      <c r="Z180" s="3" t="s">
        <v>88</v>
      </c>
      <c r="AA180" s="3" t="s">
        <v>117</v>
      </c>
      <c r="AB180" s="3" t="s">
        <v>90</v>
      </c>
      <c r="AC180" s="3" t="s">
        <v>58</v>
      </c>
      <c r="AD180" s="3"/>
      <c r="AE180" s="3"/>
      <c r="AF180" s="3" t="s">
        <v>251</v>
      </c>
      <c r="AG180" s="3" t="s">
        <v>923</v>
      </c>
      <c r="AH180" s="3" t="s">
        <v>80</v>
      </c>
      <c r="AI180" s="2" t="s">
        <v>924</v>
      </c>
      <c r="AJ180" s="3" t="s">
        <v>925</v>
      </c>
      <c r="AK180" s="3"/>
      <c r="AL180" s="3"/>
      <c r="AM180" s="4"/>
      <c r="AN180" s="6">
        <v>1.7999999999999999E-2</v>
      </c>
      <c r="AO180" s="6">
        <v>3.6999999999999998E-2</v>
      </c>
      <c r="AP180" s="3" t="s">
        <v>83</v>
      </c>
      <c r="AQ180" s="21">
        <v>503.99999999999994</v>
      </c>
      <c r="AR180" s="21">
        <v>1036</v>
      </c>
      <c r="AS180" s="24">
        <v>637620.47999999986</v>
      </c>
      <c r="AT180" s="24">
        <v>1310664.3199999998</v>
      </c>
    </row>
    <row r="181" spans="1:46" hidden="1" x14ac:dyDescent="0.6">
      <c r="A181" s="2" t="s">
        <v>916</v>
      </c>
      <c r="B181" s="2" t="s">
        <v>45</v>
      </c>
      <c r="C181" s="3"/>
      <c r="D181" s="3"/>
      <c r="E181" s="3" t="s">
        <v>926</v>
      </c>
      <c r="F181" s="3" t="s">
        <v>918</v>
      </c>
      <c r="G181" s="2" t="s">
        <v>242</v>
      </c>
      <c r="H181" s="3" t="s">
        <v>243</v>
      </c>
      <c r="I181" s="3" t="s">
        <v>50</v>
      </c>
      <c r="J181" s="3" t="s">
        <v>161</v>
      </c>
      <c r="K181" s="2" t="s">
        <v>244</v>
      </c>
      <c r="L181" s="2" t="s">
        <v>244</v>
      </c>
      <c r="M181" s="2" t="s">
        <v>919</v>
      </c>
      <c r="N181" s="3" t="s">
        <v>920</v>
      </c>
      <c r="O181" s="3" t="s">
        <v>921</v>
      </c>
      <c r="P181" s="3" t="s">
        <v>922</v>
      </c>
      <c r="Q181" s="4">
        <v>30000</v>
      </c>
      <c r="R181" s="11" t="s">
        <v>56</v>
      </c>
      <c r="S181" s="5">
        <v>1287.5</v>
      </c>
      <c r="T181" s="6">
        <v>3.6999999999999998E-2</v>
      </c>
      <c r="U181" s="5">
        <v>1110</v>
      </c>
      <c r="V181" s="4">
        <v>1429125</v>
      </c>
      <c r="W181" s="4"/>
      <c r="X181" s="3" t="s">
        <v>115</v>
      </c>
      <c r="Y181" s="3" t="s">
        <v>243</v>
      </c>
      <c r="Z181" s="3" t="s">
        <v>88</v>
      </c>
      <c r="AA181" s="3" t="s">
        <v>117</v>
      </c>
      <c r="AB181" s="3" t="s">
        <v>90</v>
      </c>
      <c r="AC181" s="3" t="s">
        <v>58</v>
      </c>
      <c r="AD181" s="3"/>
      <c r="AE181" s="3" t="s">
        <v>927</v>
      </c>
      <c r="AF181" s="3" t="s">
        <v>251</v>
      </c>
      <c r="AG181" s="3" t="s">
        <v>923</v>
      </c>
      <c r="AH181" s="3" t="s">
        <v>80</v>
      </c>
      <c r="AI181" s="2" t="s">
        <v>928</v>
      </c>
      <c r="AJ181" s="3" t="s">
        <v>929</v>
      </c>
      <c r="AK181" s="3"/>
      <c r="AL181" s="3"/>
      <c r="AM181" s="4"/>
      <c r="AN181" s="6">
        <v>1.7999999999999999E-2</v>
      </c>
      <c r="AO181" s="6">
        <v>3.6999999999999998E-2</v>
      </c>
      <c r="AP181" s="3" t="s">
        <v>83</v>
      </c>
      <c r="AQ181" s="21">
        <v>540</v>
      </c>
      <c r="AR181" s="21">
        <v>1110</v>
      </c>
      <c r="AS181" s="24">
        <v>683164.79999999993</v>
      </c>
      <c r="AT181" s="24">
        <v>1404283.2</v>
      </c>
    </row>
    <row r="182" spans="1:46" hidden="1" x14ac:dyDescent="0.6">
      <c r="A182" s="2" t="s">
        <v>916</v>
      </c>
      <c r="B182" s="2" t="s">
        <v>45</v>
      </c>
      <c r="C182" s="3"/>
      <c r="D182" s="3"/>
      <c r="E182" s="3" t="s">
        <v>926</v>
      </c>
      <c r="F182" s="3" t="s">
        <v>918</v>
      </c>
      <c r="G182" s="2" t="s">
        <v>242</v>
      </c>
      <c r="H182" s="3" t="s">
        <v>243</v>
      </c>
      <c r="I182" s="3" t="s">
        <v>50</v>
      </c>
      <c r="J182" s="3" t="s">
        <v>161</v>
      </c>
      <c r="K182" s="2" t="s">
        <v>244</v>
      </c>
      <c r="L182" s="2" t="s">
        <v>244</v>
      </c>
      <c r="M182" s="2" t="s">
        <v>919</v>
      </c>
      <c r="N182" s="3" t="s">
        <v>920</v>
      </c>
      <c r="O182" s="3" t="s">
        <v>921</v>
      </c>
      <c r="P182" s="3" t="s">
        <v>922</v>
      </c>
      <c r="Q182" s="4">
        <v>15000</v>
      </c>
      <c r="R182" s="11" t="s">
        <v>56</v>
      </c>
      <c r="S182" s="5">
        <v>1287.5</v>
      </c>
      <c r="T182" s="6">
        <v>3.6999999999999998E-2</v>
      </c>
      <c r="U182" s="5">
        <v>555</v>
      </c>
      <c r="V182" s="4">
        <v>714563</v>
      </c>
      <c r="W182" s="4"/>
      <c r="X182" s="3" t="s">
        <v>115</v>
      </c>
      <c r="Y182" s="3" t="s">
        <v>243</v>
      </c>
      <c r="Z182" s="3" t="s">
        <v>88</v>
      </c>
      <c r="AA182" s="3" t="s">
        <v>117</v>
      </c>
      <c r="AB182" s="3" t="s">
        <v>90</v>
      </c>
      <c r="AC182" s="3" t="s">
        <v>58</v>
      </c>
      <c r="AD182" s="3"/>
      <c r="AE182" s="3" t="s">
        <v>930</v>
      </c>
      <c r="AF182" s="3" t="s">
        <v>251</v>
      </c>
      <c r="AG182" s="3" t="s">
        <v>923</v>
      </c>
      <c r="AH182" s="3" t="s">
        <v>80</v>
      </c>
      <c r="AI182" s="2" t="s">
        <v>928</v>
      </c>
      <c r="AJ182" s="3" t="s">
        <v>929</v>
      </c>
      <c r="AK182" s="3"/>
      <c r="AL182" s="3"/>
      <c r="AM182" s="4"/>
      <c r="AN182" s="6">
        <v>1.7999999999999999E-2</v>
      </c>
      <c r="AO182" s="6">
        <v>3.6999999999999998E-2</v>
      </c>
      <c r="AP182" s="3" t="s">
        <v>83</v>
      </c>
      <c r="AQ182" s="21">
        <v>270</v>
      </c>
      <c r="AR182" s="21">
        <v>555</v>
      </c>
      <c r="AS182" s="24">
        <v>341582.39999999997</v>
      </c>
      <c r="AT182" s="24">
        <v>702141.6</v>
      </c>
    </row>
    <row r="183" spans="1:46" hidden="1" x14ac:dyDescent="0.6">
      <c r="A183" s="2" t="s">
        <v>916</v>
      </c>
      <c r="B183" s="2" t="s">
        <v>45</v>
      </c>
      <c r="C183" s="3"/>
      <c r="D183" s="3"/>
      <c r="E183" s="3" t="s">
        <v>931</v>
      </c>
      <c r="F183" s="3" t="s">
        <v>918</v>
      </c>
      <c r="G183" s="2" t="s">
        <v>242</v>
      </c>
      <c r="H183" s="3" t="s">
        <v>243</v>
      </c>
      <c r="I183" s="3" t="s">
        <v>50</v>
      </c>
      <c r="J183" s="3" t="s">
        <v>161</v>
      </c>
      <c r="K183" s="2" t="s">
        <v>244</v>
      </c>
      <c r="L183" s="2" t="s">
        <v>244</v>
      </c>
      <c r="M183" s="2" t="s">
        <v>919</v>
      </c>
      <c r="N183" s="3" t="s">
        <v>920</v>
      </c>
      <c r="O183" s="3" t="s">
        <v>921</v>
      </c>
      <c r="P183" s="3" t="s">
        <v>922</v>
      </c>
      <c r="Q183" s="4">
        <v>2000</v>
      </c>
      <c r="R183" s="11" t="s">
        <v>56</v>
      </c>
      <c r="S183" s="5">
        <v>1287.5</v>
      </c>
      <c r="T183" s="6">
        <v>3.6999999999999998E-2</v>
      </c>
      <c r="U183" s="5">
        <v>74</v>
      </c>
      <c r="V183" s="4">
        <v>95275</v>
      </c>
      <c r="W183" s="4"/>
      <c r="X183" s="3" t="s">
        <v>115</v>
      </c>
      <c r="Y183" s="3" t="s">
        <v>243</v>
      </c>
      <c r="Z183" s="3" t="s">
        <v>88</v>
      </c>
      <c r="AA183" s="3" t="s">
        <v>117</v>
      </c>
      <c r="AB183" s="3" t="s">
        <v>90</v>
      </c>
      <c r="AC183" s="3" t="s">
        <v>58</v>
      </c>
      <c r="AD183" s="3"/>
      <c r="AE183" s="3"/>
      <c r="AF183" s="3" t="s">
        <v>251</v>
      </c>
      <c r="AG183" s="3" t="s">
        <v>923</v>
      </c>
      <c r="AH183" s="3" t="s">
        <v>80</v>
      </c>
      <c r="AI183" s="2" t="s">
        <v>932</v>
      </c>
      <c r="AJ183" s="3" t="s">
        <v>933</v>
      </c>
      <c r="AK183" s="3"/>
      <c r="AL183" s="3"/>
      <c r="AM183" s="4"/>
      <c r="AN183" s="6">
        <v>1.7999999999999999E-2</v>
      </c>
      <c r="AO183" s="6">
        <v>3.6999999999999998E-2</v>
      </c>
      <c r="AP183" s="3" t="s">
        <v>83</v>
      </c>
      <c r="AQ183" s="21">
        <v>36</v>
      </c>
      <c r="AR183" s="21">
        <v>74</v>
      </c>
      <c r="AS183" s="24">
        <v>45544.319999999992</v>
      </c>
      <c r="AT183" s="24">
        <v>93618.87999999999</v>
      </c>
    </row>
    <row r="184" spans="1:46" hidden="1" x14ac:dyDescent="0.6">
      <c r="A184" s="2" t="s">
        <v>916</v>
      </c>
      <c r="B184" s="2" t="s">
        <v>45</v>
      </c>
      <c r="C184" s="3"/>
      <c r="D184" s="3"/>
      <c r="E184" s="3" t="s">
        <v>934</v>
      </c>
      <c r="F184" s="3" t="s">
        <v>918</v>
      </c>
      <c r="G184" s="2" t="s">
        <v>242</v>
      </c>
      <c r="H184" s="3" t="s">
        <v>243</v>
      </c>
      <c r="I184" s="3" t="s">
        <v>50</v>
      </c>
      <c r="J184" s="3" t="s">
        <v>161</v>
      </c>
      <c r="K184" s="2" t="s">
        <v>244</v>
      </c>
      <c r="L184" s="2" t="s">
        <v>244</v>
      </c>
      <c r="M184" s="2" t="s">
        <v>287</v>
      </c>
      <c r="N184" s="3" t="s">
        <v>288</v>
      </c>
      <c r="O184" s="3" t="s">
        <v>289</v>
      </c>
      <c r="P184" s="3" t="s">
        <v>290</v>
      </c>
      <c r="Q184" s="4">
        <v>30000</v>
      </c>
      <c r="R184" s="11" t="s">
        <v>56</v>
      </c>
      <c r="S184" s="5">
        <v>1287.5</v>
      </c>
      <c r="T184" s="6">
        <v>3.5889999999999998E-2</v>
      </c>
      <c r="U184" s="5">
        <v>1076.7</v>
      </c>
      <c r="V184" s="4">
        <v>1386251</v>
      </c>
      <c r="W184" s="4"/>
      <c r="X184" s="3" t="s">
        <v>115</v>
      </c>
      <c r="Y184" s="3" t="s">
        <v>243</v>
      </c>
      <c r="Z184" s="3" t="s">
        <v>88</v>
      </c>
      <c r="AA184" s="3" t="s">
        <v>117</v>
      </c>
      <c r="AB184" s="3" t="s">
        <v>90</v>
      </c>
      <c r="AC184" s="3" t="s">
        <v>58</v>
      </c>
      <c r="AD184" s="3"/>
      <c r="AE184" s="3"/>
      <c r="AF184" s="3" t="s">
        <v>251</v>
      </c>
      <c r="AG184" s="3" t="s">
        <v>923</v>
      </c>
      <c r="AH184" s="3" t="s">
        <v>80</v>
      </c>
      <c r="AI184" s="2" t="s">
        <v>935</v>
      </c>
      <c r="AJ184" s="3" t="s">
        <v>936</v>
      </c>
      <c r="AK184" s="3"/>
      <c r="AL184" s="3"/>
      <c r="AM184" s="4"/>
      <c r="AN184" s="6">
        <v>1.7999999999999999E-2</v>
      </c>
      <c r="AO184" s="6">
        <v>3.5889999999999998E-2</v>
      </c>
      <c r="AP184" s="3" t="s">
        <v>83</v>
      </c>
      <c r="AQ184" s="21">
        <v>540</v>
      </c>
      <c r="AR184" s="21">
        <v>1076.7</v>
      </c>
      <c r="AS184" s="24">
        <v>683164.79999999993</v>
      </c>
      <c r="AT184" s="24">
        <v>1362154.7039999999</v>
      </c>
    </row>
    <row r="185" spans="1:46" hidden="1" x14ac:dyDescent="0.6">
      <c r="A185" s="2" t="s">
        <v>916</v>
      </c>
      <c r="B185" s="2" t="s">
        <v>45</v>
      </c>
      <c r="C185" s="3"/>
      <c r="D185" s="3"/>
      <c r="E185" s="3" t="s">
        <v>937</v>
      </c>
      <c r="F185" s="3" t="s">
        <v>918</v>
      </c>
      <c r="G185" s="2" t="s">
        <v>242</v>
      </c>
      <c r="H185" s="3" t="s">
        <v>243</v>
      </c>
      <c r="I185" s="3" t="s">
        <v>50</v>
      </c>
      <c r="J185" s="3" t="s">
        <v>161</v>
      </c>
      <c r="K185" s="2" t="s">
        <v>244</v>
      </c>
      <c r="L185" s="2" t="s">
        <v>244</v>
      </c>
      <c r="M185" s="2" t="s">
        <v>287</v>
      </c>
      <c r="N185" s="3" t="s">
        <v>288</v>
      </c>
      <c r="O185" s="3" t="s">
        <v>289</v>
      </c>
      <c r="P185" s="3" t="s">
        <v>290</v>
      </c>
      <c r="Q185" s="4">
        <v>75000</v>
      </c>
      <c r="R185" s="11" t="s">
        <v>56</v>
      </c>
      <c r="S185" s="5">
        <v>1287.5</v>
      </c>
      <c r="T185" s="6">
        <v>3.5889999999999998E-2</v>
      </c>
      <c r="U185" s="5">
        <v>2691.75</v>
      </c>
      <c r="V185" s="4">
        <v>3465628</v>
      </c>
      <c r="W185" s="4"/>
      <c r="X185" s="3" t="s">
        <v>115</v>
      </c>
      <c r="Y185" s="3" t="s">
        <v>243</v>
      </c>
      <c r="Z185" s="3" t="s">
        <v>88</v>
      </c>
      <c r="AA185" s="3" t="s">
        <v>117</v>
      </c>
      <c r="AB185" s="3" t="s">
        <v>90</v>
      </c>
      <c r="AC185" s="3" t="s">
        <v>58</v>
      </c>
      <c r="AD185" s="3"/>
      <c r="AE185" s="3"/>
      <c r="AF185" s="3" t="s">
        <v>251</v>
      </c>
      <c r="AG185" s="3" t="s">
        <v>923</v>
      </c>
      <c r="AH185" s="3" t="s">
        <v>80</v>
      </c>
      <c r="AI185" s="2" t="s">
        <v>938</v>
      </c>
      <c r="AJ185" s="3" t="s">
        <v>939</v>
      </c>
      <c r="AK185" s="3"/>
      <c r="AL185" s="3"/>
      <c r="AM185" s="4"/>
      <c r="AN185" s="6">
        <v>1.7999999999999999E-2</v>
      </c>
      <c r="AO185" s="6">
        <v>3.5889999999999998E-2</v>
      </c>
      <c r="AP185" s="3" t="s">
        <v>83</v>
      </c>
      <c r="AQ185" s="21">
        <v>1350</v>
      </c>
      <c r="AR185" s="21">
        <v>2691.75</v>
      </c>
      <c r="AS185" s="24">
        <v>1707911.9999999998</v>
      </c>
      <c r="AT185" s="24">
        <v>3405386.76</v>
      </c>
    </row>
    <row r="186" spans="1:46" hidden="1" x14ac:dyDescent="0.6">
      <c r="A186" s="2" t="s">
        <v>916</v>
      </c>
      <c r="B186" s="2" t="s">
        <v>45</v>
      </c>
      <c r="C186" s="3"/>
      <c r="D186" s="3"/>
      <c r="E186" s="3" t="s">
        <v>940</v>
      </c>
      <c r="F186" s="3" t="s">
        <v>918</v>
      </c>
      <c r="G186" s="2" t="s">
        <v>242</v>
      </c>
      <c r="H186" s="3" t="s">
        <v>243</v>
      </c>
      <c r="I186" s="3" t="s">
        <v>50</v>
      </c>
      <c r="J186" s="3" t="s">
        <v>161</v>
      </c>
      <c r="K186" s="2" t="s">
        <v>244</v>
      </c>
      <c r="L186" s="2" t="s">
        <v>244</v>
      </c>
      <c r="M186" s="2" t="s">
        <v>287</v>
      </c>
      <c r="N186" s="3" t="s">
        <v>288</v>
      </c>
      <c r="O186" s="3" t="s">
        <v>289</v>
      </c>
      <c r="P186" s="3" t="s">
        <v>290</v>
      </c>
      <c r="Q186" s="4">
        <v>15000</v>
      </c>
      <c r="R186" s="11" t="s">
        <v>56</v>
      </c>
      <c r="S186" s="5">
        <v>1287.5</v>
      </c>
      <c r="T186" s="6">
        <v>3.5889999999999998E-2</v>
      </c>
      <c r="U186" s="5">
        <v>538.35</v>
      </c>
      <c r="V186" s="4">
        <v>693126</v>
      </c>
      <c r="W186" s="4"/>
      <c r="X186" s="3" t="s">
        <v>115</v>
      </c>
      <c r="Y186" s="3" t="s">
        <v>243</v>
      </c>
      <c r="Z186" s="3" t="s">
        <v>88</v>
      </c>
      <c r="AA186" s="3" t="s">
        <v>117</v>
      </c>
      <c r="AB186" s="3" t="s">
        <v>90</v>
      </c>
      <c r="AC186" s="3" t="s">
        <v>58</v>
      </c>
      <c r="AD186" s="3"/>
      <c r="AE186" s="3"/>
      <c r="AF186" s="3" t="s">
        <v>251</v>
      </c>
      <c r="AG186" s="3" t="s">
        <v>923</v>
      </c>
      <c r="AH186" s="3" t="s">
        <v>80</v>
      </c>
      <c r="AI186" s="2" t="s">
        <v>941</v>
      </c>
      <c r="AJ186" s="3" t="s">
        <v>942</v>
      </c>
      <c r="AK186" s="3"/>
      <c r="AL186" s="3"/>
      <c r="AM186" s="4"/>
      <c r="AN186" s="6">
        <v>1.7999999999999999E-2</v>
      </c>
      <c r="AO186" s="6">
        <v>3.5889999999999998E-2</v>
      </c>
      <c r="AP186" s="3" t="s">
        <v>83</v>
      </c>
      <c r="AQ186" s="21">
        <v>270</v>
      </c>
      <c r="AR186" s="21">
        <v>538.35</v>
      </c>
      <c r="AS186" s="24">
        <v>341582.39999999997</v>
      </c>
      <c r="AT186" s="24">
        <v>681077.35199999996</v>
      </c>
    </row>
    <row r="187" spans="1:46" hidden="1" x14ac:dyDescent="0.6">
      <c r="A187" s="2" t="s">
        <v>916</v>
      </c>
      <c r="B187" s="2" t="s">
        <v>45</v>
      </c>
      <c r="C187" s="3"/>
      <c r="D187" s="3"/>
      <c r="E187" s="3" t="s">
        <v>943</v>
      </c>
      <c r="F187" s="3" t="s">
        <v>918</v>
      </c>
      <c r="G187" s="2" t="s">
        <v>242</v>
      </c>
      <c r="H187" s="3" t="s">
        <v>243</v>
      </c>
      <c r="I187" s="3" t="s">
        <v>50</v>
      </c>
      <c r="J187" s="3" t="s">
        <v>161</v>
      </c>
      <c r="K187" s="2" t="s">
        <v>244</v>
      </c>
      <c r="L187" s="2" t="s">
        <v>244</v>
      </c>
      <c r="M187" s="2" t="s">
        <v>287</v>
      </c>
      <c r="N187" s="3" t="s">
        <v>288</v>
      </c>
      <c r="O187" s="3" t="s">
        <v>289</v>
      </c>
      <c r="P187" s="3" t="s">
        <v>290</v>
      </c>
      <c r="Q187" s="4">
        <v>30000</v>
      </c>
      <c r="R187" s="11" t="s">
        <v>56</v>
      </c>
      <c r="S187" s="5">
        <v>1287.5</v>
      </c>
      <c r="T187" s="6">
        <v>3.5889999999999998E-2</v>
      </c>
      <c r="U187" s="5">
        <v>1076.7</v>
      </c>
      <c r="V187" s="4">
        <v>1386251</v>
      </c>
      <c r="W187" s="4"/>
      <c r="X187" s="3" t="s">
        <v>115</v>
      </c>
      <c r="Y187" s="3" t="s">
        <v>243</v>
      </c>
      <c r="Z187" s="3" t="s">
        <v>88</v>
      </c>
      <c r="AA187" s="3" t="s">
        <v>117</v>
      </c>
      <c r="AB187" s="3" t="s">
        <v>90</v>
      </c>
      <c r="AC187" s="3" t="s">
        <v>58</v>
      </c>
      <c r="AD187" s="3"/>
      <c r="AE187" s="3"/>
      <c r="AF187" s="3" t="s">
        <v>251</v>
      </c>
      <c r="AG187" s="3" t="s">
        <v>923</v>
      </c>
      <c r="AH187" s="3" t="s">
        <v>80</v>
      </c>
      <c r="AI187" s="2" t="s">
        <v>944</v>
      </c>
      <c r="AJ187" s="3" t="s">
        <v>945</v>
      </c>
      <c r="AK187" s="3"/>
      <c r="AL187" s="3"/>
      <c r="AM187" s="4"/>
      <c r="AN187" s="6">
        <v>1.7999999999999999E-2</v>
      </c>
      <c r="AO187" s="6">
        <v>3.5889999999999998E-2</v>
      </c>
      <c r="AP187" s="3" t="s">
        <v>83</v>
      </c>
      <c r="AQ187" s="21">
        <v>540</v>
      </c>
      <c r="AR187" s="21">
        <v>1076.7</v>
      </c>
      <c r="AS187" s="24">
        <v>683164.79999999993</v>
      </c>
      <c r="AT187" s="24">
        <v>1362154.7039999999</v>
      </c>
    </row>
    <row r="188" spans="1:46" hidden="1" x14ac:dyDescent="0.6">
      <c r="A188" s="2" t="s">
        <v>916</v>
      </c>
      <c r="B188" s="2" t="s">
        <v>45</v>
      </c>
      <c r="C188" s="3"/>
      <c r="D188" s="3"/>
      <c r="E188" s="3" t="s">
        <v>946</v>
      </c>
      <c r="F188" s="3" t="s">
        <v>918</v>
      </c>
      <c r="G188" s="2" t="s">
        <v>242</v>
      </c>
      <c r="H188" s="3" t="s">
        <v>243</v>
      </c>
      <c r="I188" s="3" t="s">
        <v>50</v>
      </c>
      <c r="J188" s="3" t="s">
        <v>161</v>
      </c>
      <c r="K188" s="2" t="s">
        <v>244</v>
      </c>
      <c r="L188" s="2" t="s">
        <v>244</v>
      </c>
      <c r="M188" s="2" t="s">
        <v>393</v>
      </c>
      <c r="N188" s="3" t="s">
        <v>394</v>
      </c>
      <c r="O188" s="3" t="s">
        <v>395</v>
      </c>
      <c r="P188" s="3" t="s">
        <v>396</v>
      </c>
      <c r="Q188" s="4">
        <v>3000</v>
      </c>
      <c r="R188" s="11" t="s">
        <v>56</v>
      </c>
      <c r="S188" s="5">
        <v>1287.5</v>
      </c>
      <c r="T188" s="6">
        <v>2.8000000000000001E-2</v>
      </c>
      <c r="U188" s="5">
        <v>84</v>
      </c>
      <c r="V188" s="4">
        <v>108150</v>
      </c>
      <c r="W188" s="4"/>
      <c r="X188" s="3" t="s">
        <v>115</v>
      </c>
      <c r="Y188" s="3" t="s">
        <v>243</v>
      </c>
      <c r="Z188" s="3" t="s">
        <v>88</v>
      </c>
      <c r="AA188" s="3" t="s">
        <v>117</v>
      </c>
      <c r="AB188" s="3" t="s">
        <v>90</v>
      </c>
      <c r="AC188" s="3" t="s">
        <v>58</v>
      </c>
      <c r="AD188" s="3"/>
      <c r="AE188" s="3"/>
      <c r="AF188" s="3" t="s">
        <v>251</v>
      </c>
      <c r="AG188" s="3" t="s">
        <v>923</v>
      </c>
      <c r="AH188" s="3" t="s">
        <v>80</v>
      </c>
      <c r="AI188" s="2" t="s">
        <v>947</v>
      </c>
      <c r="AJ188" s="3" t="s">
        <v>948</v>
      </c>
      <c r="AK188" s="3"/>
      <c r="AL188" s="3"/>
      <c r="AM188" s="4"/>
      <c r="AN188" s="6">
        <v>1.7999999999999999E-2</v>
      </c>
      <c r="AO188" s="6">
        <v>2.8000000000000001E-2</v>
      </c>
      <c r="AP188" s="3" t="s">
        <v>83</v>
      </c>
      <c r="AQ188" s="21">
        <v>53.999999999999993</v>
      </c>
      <c r="AR188" s="21">
        <v>84</v>
      </c>
      <c r="AS188" s="24">
        <v>68316.479999999981</v>
      </c>
      <c r="AT188" s="24">
        <v>106270.07999999999</v>
      </c>
    </row>
    <row r="189" spans="1:46" hidden="1" x14ac:dyDescent="0.6">
      <c r="A189" s="2" t="s">
        <v>916</v>
      </c>
      <c r="B189" s="2" t="s">
        <v>45</v>
      </c>
      <c r="C189" s="3"/>
      <c r="D189" s="3"/>
      <c r="E189" s="3" t="s">
        <v>949</v>
      </c>
      <c r="F189" s="3" t="s">
        <v>918</v>
      </c>
      <c r="G189" s="2" t="s">
        <v>242</v>
      </c>
      <c r="H189" s="3" t="s">
        <v>243</v>
      </c>
      <c r="I189" s="3" t="s">
        <v>50</v>
      </c>
      <c r="J189" s="3" t="s">
        <v>161</v>
      </c>
      <c r="K189" s="2" t="s">
        <v>244</v>
      </c>
      <c r="L189" s="2" t="s">
        <v>244</v>
      </c>
      <c r="M189" s="2" t="s">
        <v>393</v>
      </c>
      <c r="N189" s="3" t="s">
        <v>394</v>
      </c>
      <c r="O189" s="3" t="s">
        <v>395</v>
      </c>
      <c r="P189" s="3" t="s">
        <v>396</v>
      </c>
      <c r="Q189" s="4">
        <v>3000</v>
      </c>
      <c r="R189" s="11" t="s">
        <v>56</v>
      </c>
      <c r="S189" s="5">
        <v>1287.5</v>
      </c>
      <c r="T189" s="6">
        <v>2.8000000000000001E-2</v>
      </c>
      <c r="U189" s="5">
        <v>84</v>
      </c>
      <c r="V189" s="4">
        <v>108150</v>
      </c>
      <c r="W189" s="4"/>
      <c r="X189" s="3" t="s">
        <v>115</v>
      </c>
      <c r="Y189" s="3" t="s">
        <v>243</v>
      </c>
      <c r="Z189" s="3" t="s">
        <v>88</v>
      </c>
      <c r="AA189" s="3" t="s">
        <v>117</v>
      </c>
      <c r="AB189" s="3" t="s">
        <v>90</v>
      </c>
      <c r="AC189" s="3" t="s">
        <v>58</v>
      </c>
      <c r="AD189" s="3"/>
      <c r="AE189" s="3"/>
      <c r="AF189" s="3" t="s">
        <v>251</v>
      </c>
      <c r="AG189" s="3" t="s">
        <v>923</v>
      </c>
      <c r="AH189" s="3" t="s">
        <v>80</v>
      </c>
      <c r="AI189" s="2" t="s">
        <v>950</v>
      </c>
      <c r="AJ189" s="3" t="s">
        <v>951</v>
      </c>
      <c r="AK189" s="3"/>
      <c r="AL189" s="3"/>
      <c r="AM189" s="4"/>
      <c r="AN189" s="6">
        <v>1.7999999999999999E-2</v>
      </c>
      <c r="AO189" s="6">
        <v>2.8000000000000001E-2</v>
      </c>
      <c r="AP189" s="3" t="s">
        <v>83</v>
      </c>
      <c r="AQ189" s="21">
        <v>53.999999999999993</v>
      </c>
      <c r="AR189" s="21">
        <v>84</v>
      </c>
      <c r="AS189" s="24">
        <v>68316.479999999981</v>
      </c>
      <c r="AT189" s="24">
        <v>106270.07999999999</v>
      </c>
    </row>
    <row r="190" spans="1:46" hidden="1" x14ac:dyDescent="0.6">
      <c r="A190" s="2" t="s">
        <v>916</v>
      </c>
      <c r="B190" s="2" t="s">
        <v>45</v>
      </c>
      <c r="C190" s="3"/>
      <c r="D190" s="3"/>
      <c r="E190" s="3" t="s">
        <v>952</v>
      </c>
      <c r="F190" s="3" t="s">
        <v>918</v>
      </c>
      <c r="G190" s="2" t="s">
        <v>242</v>
      </c>
      <c r="H190" s="3" t="s">
        <v>243</v>
      </c>
      <c r="I190" s="3" t="s">
        <v>50</v>
      </c>
      <c r="J190" s="3" t="s">
        <v>161</v>
      </c>
      <c r="K190" s="2" t="s">
        <v>244</v>
      </c>
      <c r="L190" s="2" t="s">
        <v>244</v>
      </c>
      <c r="M190" s="2" t="s">
        <v>393</v>
      </c>
      <c r="N190" s="3" t="s">
        <v>394</v>
      </c>
      <c r="O190" s="3" t="s">
        <v>395</v>
      </c>
      <c r="P190" s="3" t="s">
        <v>396</v>
      </c>
      <c r="Q190" s="4">
        <v>3000</v>
      </c>
      <c r="R190" s="11" t="s">
        <v>56</v>
      </c>
      <c r="S190" s="5">
        <v>1287.5</v>
      </c>
      <c r="T190" s="6">
        <v>2.8000000000000001E-2</v>
      </c>
      <c r="U190" s="5">
        <v>84</v>
      </c>
      <c r="V190" s="4">
        <v>108150</v>
      </c>
      <c r="W190" s="4"/>
      <c r="X190" s="3" t="s">
        <v>115</v>
      </c>
      <c r="Y190" s="3" t="s">
        <v>243</v>
      </c>
      <c r="Z190" s="3" t="s">
        <v>88</v>
      </c>
      <c r="AA190" s="3" t="s">
        <v>117</v>
      </c>
      <c r="AB190" s="3" t="s">
        <v>90</v>
      </c>
      <c r="AC190" s="3" t="s">
        <v>58</v>
      </c>
      <c r="AD190" s="3"/>
      <c r="AE190" s="3"/>
      <c r="AF190" s="3" t="s">
        <v>251</v>
      </c>
      <c r="AG190" s="3" t="s">
        <v>923</v>
      </c>
      <c r="AH190" s="3" t="s">
        <v>80</v>
      </c>
      <c r="AI190" s="2" t="s">
        <v>953</v>
      </c>
      <c r="AJ190" s="3" t="s">
        <v>954</v>
      </c>
      <c r="AK190" s="3"/>
      <c r="AL190" s="3"/>
      <c r="AM190" s="4"/>
      <c r="AN190" s="6">
        <v>1.7999999999999999E-2</v>
      </c>
      <c r="AO190" s="6">
        <v>2.8000000000000001E-2</v>
      </c>
      <c r="AP190" s="3" t="s">
        <v>83</v>
      </c>
      <c r="AQ190" s="21">
        <v>53.999999999999993</v>
      </c>
      <c r="AR190" s="21">
        <v>84</v>
      </c>
      <c r="AS190" s="24">
        <v>68316.479999999981</v>
      </c>
      <c r="AT190" s="24">
        <v>106270.07999999999</v>
      </c>
    </row>
    <row r="191" spans="1:46" hidden="1" x14ac:dyDescent="0.6">
      <c r="A191" s="2" t="s">
        <v>916</v>
      </c>
      <c r="B191" s="2" t="s">
        <v>45</v>
      </c>
      <c r="C191" s="3"/>
      <c r="D191" s="3"/>
      <c r="E191" s="3" t="s">
        <v>955</v>
      </c>
      <c r="F191" s="3" t="s">
        <v>918</v>
      </c>
      <c r="G191" s="2" t="s">
        <v>242</v>
      </c>
      <c r="H191" s="3" t="s">
        <v>243</v>
      </c>
      <c r="I191" s="3" t="s">
        <v>50</v>
      </c>
      <c r="J191" s="3" t="s">
        <v>161</v>
      </c>
      <c r="K191" s="2" t="s">
        <v>244</v>
      </c>
      <c r="L191" s="2" t="s">
        <v>244</v>
      </c>
      <c r="M191" s="2" t="s">
        <v>393</v>
      </c>
      <c r="N191" s="3" t="s">
        <v>394</v>
      </c>
      <c r="O191" s="3" t="s">
        <v>395</v>
      </c>
      <c r="P191" s="3" t="s">
        <v>396</v>
      </c>
      <c r="Q191" s="4">
        <v>6000</v>
      </c>
      <c r="R191" s="11" t="s">
        <v>56</v>
      </c>
      <c r="S191" s="5">
        <v>1287.5</v>
      </c>
      <c r="T191" s="6">
        <v>2.8000000000000001E-2</v>
      </c>
      <c r="U191" s="5">
        <v>168</v>
      </c>
      <c r="V191" s="4">
        <v>216300</v>
      </c>
      <c r="W191" s="4"/>
      <c r="X191" s="3" t="s">
        <v>115</v>
      </c>
      <c r="Y191" s="3" t="s">
        <v>243</v>
      </c>
      <c r="Z191" s="3" t="s">
        <v>88</v>
      </c>
      <c r="AA191" s="3" t="s">
        <v>117</v>
      </c>
      <c r="AB191" s="3" t="s">
        <v>90</v>
      </c>
      <c r="AC191" s="3" t="s">
        <v>58</v>
      </c>
      <c r="AD191" s="3"/>
      <c r="AE191" s="3" t="s">
        <v>192</v>
      </c>
      <c r="AF191" s="3" t="s">
        <v>251</v>
      </c>
      <c r="AG191" s="3" t="s">
        <v>923</v>
      </c>
      <c r="AH191" s="3" t="s">
        <v>80</v>
      </c>
      <c r="AI191" s="2" t="s">
        <v>956</v>
      </c>
      <c r="AJ191" s="3" t="s">
        <v>957</v>
      </c>
      <c r="AK191" s="3"/>
      <c r="AL191" s="3"/>
      <c r="AM191" s="4"/>
      <c r="AN191" s="6">
        <v>1.7999999999999999E-2</v>
      </c>
      <c r="AO191" s="6">
        <v>2.8000000000000001E-2</v>
      </c>
      <c r="AP191" s="3" t="s">
        <v>83</v>
      </c>
      <c r="AQ191" s="21">
        <v>107.99999999999999</v>
      </c>
      <c r="AR191" s="21">
        <v>168</v>
      </c>
      <c r="AS191" s="24">
        <v>136632.95999999996</v>
      </c>
      <c r="AT191" s="24">
        <v>212540.15999999997</v>
      </c>
    </row>
    <row r="192" spans="1:46" hidden="1" x14ac:dyDescent="0.6">
      <c r="A192" s="2" t="s">
        <v>916</v>
      </c>
      <c r="B192" s="2" t="s">
        <v>45</v>
      </c>
      <c r="C192" s="3"/>
      <c r="D192" s="3"/>
      <c r="E192" s="3" t="s">
        <v>958</v>
      </c>
      <c r="F192" s="3" t="s">
        <v>918</v>
      </c>
      <c r="G192" s="2" t="s">
        <v>242</v>
      </c>
      <c r="H192" s="3" t="s">
        <v>243</v>
      </c>
      <c r="I192" s="3" t="s">
        <v>50</v>
      </c>
      <c r="J192" s="3" t="s">
        <v>161</v>
      </c>
      <c r="K192" s="2" t="s">
        <v>244</v>
      </c>
      <c r="L192" s="2" t="s">
        <v>244</v>
      </c>
      <c r="M192" s="2" t="s">
        <v>382</v>
      </c>
      <c r="N192" s="3" t="s">
        <v>383</v>
      </c>
      <c r="O192" s="3" t="s">
        <v>384</v>
      </c>
      <c r="P192" s="3" t="s">
        <v>385</v>
      </c>
      <c r="Q192" s="4">
        <v>16000</v>
      </c>
      <c r="R192" s="11" t="s">
        <v>56</v>
      </c>
      <c r="S192" s="5">
        <v>1287.5</v>
      </c>
      <c r="T192" s="6">
        <v>0.08</v>
      </c>
      <c r="U192" s="5">
        <v>1280</v>
      </c>
      <c r="V192" s="4">
        <v>1648000</v>
      </c>
      <c r="W192" s="4"/>
      <c r="X192" s="3" t="s">
        <v>115</v>
      </c>
      <c r="Y192" s="3" t="s">
        <v>243</v>
      </c>
      <c r="Z192" s="3" t="s">
        <v>88</v>
      </c>
      <c r="AA192" s="3" t="s">
        <v>117</v>
      </c>
      <c r="AB192" s="3" t="s">
        <v>386</v>
      </c>
      <c r="AC192" s="3" t="s">
        <v>58</v>
      </c>
      <c r="AD192" s="3"/>
      <c r="AE192" s="3" t="s">
        <v>192</v>
      </c>
      <c r="AF192" s="3" t="s">
        <v>251</v>
      </c>
      <c r="AG192" s="3" t="s">
        <v>923</v>
      </c>
      <c r="AH192" s="3" t="s">
        <v>80</v>
      </c>
      <c r="AI192" s="2" t="s">
        <v>959</v>
      </c>
      <c r="AJ192" s="3" t="s">
        <v>960</v>
      </c>
      <c r="AK192" s="3"/>
      <c r="AL192" s="3"/>
      <c r="AM192" s="4"/>
      <c r="AN192" s="6">
        <v>7.0000000000000007E-2</v>
      </c>
      <c r="AO192" s="6">
        <v>0.08</v>
      </c>
      <c r="AP192" s="3" t="s">
        <v>123</v>
      </c>
      <c r="AQ192" s="21">
        <v>1120</v>
      </c>
      <c r="AR192" s="21">
        <v>1280</v>
      </c>
      <c r="AS192" s="24">
        <v>1416934.3999999999</v>
      </c>
      <c r="AT192" s="24">
        <v>1619353.5999999999</v>
      </c>
    </row>
    <row r="193" spans="1:46" hidden="1" x14ac:dyDescent="0.6">
      <c r="A193" s="2" t="s">
        <v>916</v>
      </c>
      <c r="B193" s="2" t="s">
        <v>45</v>
      </c>
      <c r="C193" s="3"/>
      <c r="D193" s="3"/>
      <c r="E193" s="3" t="s">
        <v>961</v>
      </c>
      <c r="F193" s="3" t="s">
        <v>918</v>
      </c>
      <c r="G193" s="2" t="s">
        <v>242</v>
      </c>
      <c r="H193" s="3" t="s">
        <v>243</v>
      </c>
      <c r="I193" s="3" t="s">
        <v>50</v>
      </c>
      <c r="J193" s="3" t="s">
        <v>161</v>
      </c>
      <c r="K193" s="2" t="s">
        <v>244</v>
      </c>
      <c r="L193" s="2" t="s">
        <v>244</v>
      </c>
      <c r="M193" s="2" t="s">
        <v>382</v>
      </c>
      <c r="N193" s="3" t="s">
        <v>383</v>
      </c>
      <c r="O193" s="3" t="s">
        <v>384</v>
      </c>
      <c r="P193" s="3" t="s">
        <v>385</v>
      </c>
      <c r="Q193" s="4">
        <v>8000</v>
      </c>
      <c r="R193" s="11" t="s">
        <v>56</v>
      </c>
      <c r="S193" s="5">
        <v>1287.5</v>
      </c>
      <c r="T193" s="6">
        <v>0.08</v>
      </c>
      <c r="U193" s="5">
        <v>640</v>
      </c>
      <c r="V193" s="4">
        <v>824000</v>
      </c>
      <c r="W193" s="4"/>
      <c r="X193" s="3" t="s">
        <v>115</v>
      </c>
      <c r="Y193" s="3" t="s">
        <v>243</v>
      </c>
      <c r="Z193" s="3" t="s">
        <v>88</v>
      </c>
      <c r="AA193" s="3" t="s">
        <v>117</v>
      </c>
      <c r="AB193" s="3" t="s">
        <v>386</v>
      </c>
      <c r="AC193" s="3" t="s">
        <v>58</v>
      </c>
      <c r="AD193" s="3"/>
      <c r="AE193" s="3" t="s">
        <v>192</v>
      </c>
      <c r="AF193" s="3" t="s">
        <v>251</v>
      </c>
      <c r="AG193" s="3" t="s">
        <v>923</v>
      </c>
      <c r="AH193" s="3" t="s">
        <v>80</v>
      </c>
      <c r="AI193" s="2" t="s">
        <v>962</v>
      </c>
      <c r="AJ193" s="3" t="s">
        <v>963</v>
      </c>
      <c r="AK193" s="3"/>
      <c r="AL193" s="3"/>
      <c r="AM193" s="4"/>
      <c r="AN193" s="6">
        <v>7.0000000000000007E-2</v>
      </c>
      <c r="AO193" s="6">
        <v>0.08</v>
      </c>
      <c r="AP193" s="3" t="s">
        <v>123</v>
      </c>
      <c r="AQ193" s="21">
        <v>560</v>
      </c>
      <c r="AR193" s="21">
        <v>640</v>
      </c>
      <c r="AS193" s="24">
        <v>708467.19999999995</v>
      </c>
      <c r="AT193" s="24">
        <v>809676.79999999993</v>
      </c>
    </row>
    <row r="194" spans="1:46" hidden="1" x14ac:dyDescent="0.6">
      <c r="A194" s="2" t="s">
        <v>916</v>
      </c>
      <c r="B194" s="2" t="s">
        <v>45</v>
      </c>
      <c r="C194" s="3"/>
      <c r="D194" s="3"/>
      <c r="E194" s="3" t="s">
        <v>964</v>
      </c>
      <c r="F194" s="3" t="s">
        <v>918</v>
      </c>
      <c r="G194" s="2" t="s">
        <v>242</v>
      </c>
      <c r="H194" s="3" t="s">
        <v>243</v>
      </c>
      <c r="I194" s="3" t="s">
        <v>50</v>
      </c>
      <c r="J194" s="3" t="s">
        <v>161</v>
      </c>
      <c r="K194" s="2" t="s">
        <v>244</v>
      </c>
      <c r="L194" s="2" t="s">
        <v>244</v>
      </c>
      <c r="M194" s="2" t="s">
        <v>382</v>
      </c>
      <c r="N194" s="3" t="s">
        <v>383</v>
      </c>
      <c r="O194" s="3" t="s">
        <v>384</v>
      </c>
      <c r="P194" s="3" t="s">
        <v>385</v>
      </c>
      <c r="Q194" s="4">
        <v>24000</v>
      </c>
      <c r="R194" s="11" t="s">
        <v>56</v>
      </c>
      <c r="S194" s="5">
        <v>1287.5</v>
      </c>
      <c r="T194" s="6">
        <v>0.08</v>
      </c>
      <c r="U194" s="5">
        <v>1920</v>
      </c>
      <c r="V194" s="4">
        <v>2472000</v>
      </c>
      <c r="W194" s="4"/>
      <c r="X194" s="3" t="s">
        <v>115</v>
      </c>
      <c r="Y194" s="3" t="s">
        <v>243</v>
      </c>
      <c r="Z194" s="3" t="s">
        <v>88</v>
      </c>
      <c r="AA194" s="3" t="s">
        <v>117</v>
      </c>
      <c r="AB194" s="3" t="s">
        <v>386</v>
      </c>
      <c r="AC194" s="3" t="s">
        <v>58</v>
      </c>
      <c r="AD194" s="3"/>
      <c r="AE194" s="3" t="s">
        <v>192</v>
      </c>
      <c r="AF194" s="3" t="s">
        <v>251</v>
      </c>
      <c r="AG194" s="3" t="s">
        <v>923</v>
      </c>
      <c r="AH194" s="3" t="s">
        <v>80</v>
      </c>
      <c r="AI194" s="2" t="s">
        <v>965</v>
      </c>
      <c r="AJ194" s="3" t="s">
        <v>966</v>
      </c>
      <c r="AK194" s="3"/>
      <c r="AL194" s="3"/>
      <c r="AM194" s="4"/>
      <c r="AN194" s="6">
        <v>7.0000000000000007E-2</v>
      </c>
      <c r="AO194" s="6">
        <v>0.08</v>
      </c>
      <c r="AP194" s="3" t="s">
        <v>123</v>
      </c>
      <c r="AQ194" s="21">
        <v>1680.0000000000002</v>
      </c>
      <c r="AR194" s="21">
        <v>1920</v>
      </c>
      <c r="AS194" s="24">
        <v>2125401.6</v>
      </c>
      <c r="AT194" s="24">
        <v>2429030.3999999999</v>
      </c>
    </row>
    <row r="195" spans="1:46" hidden="1" x14ac:dyDescent="0.6">
      <c r="A195" s="2" t="s">
        <v>916</v>
      </c>
      <c r="B195" s="2" t="s">
        <v>45</v>
      </c>
      <c r="C195" s="3"/>
      <c r="D195" s="3"/>
      <c r="E195" s="3" t="s">
        <v>967</v>
      </c>
      <c r="F195" s="3" t="s">
        <v>918</v>
      </c>
      <c r="G195" s="2" t="s">
        <v>242</v>
      </c>
      <c r="H195" s="3" t="s">
        <v>243</v>
      </c>
      <c r="I195" s="3" t="s">
        <v>50</v>
      </c>
      <c r="J195" s="3" t="s">
        <v>161</v>
      </c>
      <c r="K195" s="2" t="s">
        <v>244</v>
      </c>
      <c r="L195" s="2" t="s">
        <v>244</v>
      </c>
      <c r="M195" s="2" t="s">
        <v>361</v>
      </c>
      <c r="N195" s="3" t="s">
        <v>362</v>
      </c>
      <c r="O195" s="3" t="s">
        <v>363</v>
      </c>
      <c r="P195" s="3" t="s">
        <v>364</v>
      </c>
      <c r="Q195" s="4">
        <v>4000</v>
      </c>
      <c r="R195" s="11" t="s">
        <v>56</v>
      </c>
      <c r="S195" s="5">
        <v>1287.5</v>
      </c>
      <c r="T195" s="6">
        <v>0.06</v>
      </c>
      <c r="U195" s="5">
        <v>240</v>
      </c>
      <c r="V195" s="4">
        <v>309000</v>
      </c>
      <c r="W195" s="4"/>
      <c r="X195" s="3" t="s">
        <v>115</v>
      </c>
      <c r="Y195" s="3" t="s">
        <v>243</v>
      </c>
      <c r="Z195" s="3" t="s">
        <v>74</v>
      </c>
      <c r="AA195" s="3" t="s">
        <v>75</v>
      </c>
      <c r="AB195" s="3" t="s">
        <v>365</v>
      </c>
      <c r="AC195" s="3" t="s">
        <v>58</v>
      </c>
      <c r="AD195" s="3"/>
      <c r="AE195" s="3"/>
      <c r="AF195" s="3" t="s">
        <v>251</v>
      </c>
      <c r="AG195" s="3" t="s">
        <v>923</v>
      </c>
      <c r="AH195" s="3" t="s">
        <v>80</v>
      </c>
      <c r="AI195" s="2" t="s">
        <v>968</v>
      </c>
      <c r="AJ195" s="3" t="s">
        <v>969</v>
      </c>
      <c r="AK195" s="3"/>
      <c r="AL195" s="3"/>
      <c r="AM195" s="4"/>
      <c r="AN195" s="6">
        <v>4.4999999999999998E-2</v>
      </c>
      <c r="AO195" s="6">
        <v>0.06</v>
      </c>
      <c r="AP195" s="3" t="s">
        <v>83</v>
      </c>
      <c r="AQ195" s="21">
        <v>180</v>
      </c>
      <c r="AR195" s="21">
        <v>240</v>
      </c>
      <c r="AS195" s="24">
        <v>227721.59999999998</v>
      </c>
      <c r="AT195" s="24">
        <v>303628.79999999999</v>
      </c>
    </row>
    <row r="196" spans="1:46" hidden="1" x14ac:dyDescent="0.6">
      <c r="A196" s="2" t="s">
        <v>916</v>
      </c>
      <c r="B196" s="2" t="s">
        <v>45</v>
      </c>
      <c r="C196" s="3"/>
      <c r="D196" s="3"/>
      <c r="E196" s="3" t="s">
        <v>970</v>
      </c>
      <c r="F196" s="3" t="s">
        <v>918</v>
      </c>
      <c r="G196" s="2" t="s">
        <v>242</v>
      </c>
      <c r="H196" s="3" t="s">
        <v>243</v>
      </c>
      <c r="I196" s="3" t="s">
        <v>50</v>
      </c>
      <c r="J196" s="3" t="s">
        <v>161</v>
      </c>
      <c r="K196" s="2" t="s">
        <v>244</v>
      </c>
      <c r="L196" s="2" t="s">
        <v>244</v>
      </c>
      <c r="M196" s="2" t="s">
        <v>435</v>
      </c>
      <c r="N196" s="3" t="s">
        <v>436</v>
      </c>
      <c r="O196" s="3" t="s">
        <v>437</v>
      </c>
      <c r="P196" s="3" t="s">
        <v>243</v>
      </c>
      <c r="Q196" s="4">
        <v>3348</v>
      </c>
      <c r="R196" s="11" t="s">
        <v>56</v>
      </c>
      <c r="S196" s="5">
        <v>1287.5</v>
      </c>
      <c r="T196" s="6">
        <v>0.93</v>
      </c>
      <c r="U196" s="5">
        <v>3113.64</v>
      </c>
      <c r="V196" s="4">
        <v>4008812</v>
      </c>
      <c r="W196" s="4"/>
      <c r="X196" s="3" t="s">
        <v>115</v>
      </c>
      <c r="Y196" s="3" t="s">
        <v>243</v>
      </c>
      <c r="Z196" s="3" t="s">
        <v>429</v>
      </c>
      <c r="AA196" s="3" t="s">
        <v>430</v>
      </c>
      <c r="AB196" s="3" t="s">
        <v>431</v>
      </c>
      <c r="AC196" s="3" t="s">
        <v>58</v>
      </c>
      <c r="AD196" s="3"/>
      <c r="AE196" s="3"/>
      <c r="AF196" s="3" t="s">
        <v>251</v>
      </c>
      <c r="AG196" s="3" t="s">
        <v>923</v>
      </c>
      <c r="AH196" s="3" t="s">
        <v>80</v>
      </c>
      <c r="AI196" s="2" t="s">
        <v>971</v>
      </c>
      <c r="AJ196" s="3" t="s">
        <v>972</v>
      </c>
      <c r="AK196" s="3"/>
      <c r="AL196" s="3"/>
      <c r="AM196" s="4"/>
      <c r="AN196" s="6">
        <v>0.79049999999999998</v>
      </c>
      <c r="AO196" s="6">
        <v>0.93</v>
      </c>
      <c r="AP196" s="3" t="s">
        <v>123</v>
      </c>
      <c r="AQ196" s="21">
        <v>2646.5940000000001</v>
      </c>
      <c r="AR196" s="21">
        <v>3113.6400000000003</v>
      </c>
      <c r="AS196" s="24">
        <v>3348259.00128</v>
      </c>
      <c r="AT196" s="24">
        <v>3939128.2368000001</v>
      </c>
    </row>
    <row r="197" spans="1:46" hidden="1" x14ac:dyDescent="0.6">
      <c r="A197" s="2" t="s">
        <v>916</v>
      </c>
      <c r="B197" s="2" t="s">
        <v>45</v>
      </c>
      <c r="C197" s="3"/>
      <c r="D197" s="3"/>
      <c r="E197" s="3" t="s">
        <v>973</v>
      </c>
      <c r="F197" s="3" t="s">
        <v>918</v>
      </c>
      <c r="G197" s="2" t="s">
        <v>242</v>
      </c>
      <c r="H197" s="3" t="s">
        <v>243</v>
      </c>
      <c r="I197" s="3" t="s">
        <v>50</v>
      </c>
      <c r="J197" s="3" t="s">
        <v>161</v>
      </c>
      <c r="K197" s="2" t="s">
        <v>244</v>
      </c>
      <c r="L197" s="2" t="s">
        <v>244</v>
      </c>
      <c r="M197" s="2" t="s">
        <v>435</v>
      </c>
      <c r="N197" s="3" t="s">
        <v>436</v>
      </c>
      <c r="O197" s="3" t="s">
        <v>437</v>
      </c>
      <c r="P197" s="3" t="s">
        <v>243</v>
      </c>
      <c r="Q197" s="4">
        <v>54</v>
      </c>
      <c r="R197" s="11" t="s">
        <v>56</v>
      </c>
      <c r="S197" s="5">
        <v>1287.5</v>
      </c>
      <c r="T197" s="6">
        <v>0.93</v>
      </c>
      <c r="U197" s="5">
        <v>50.22</v>
      </c>
      <c r="V197" s="4">
        <v>64658</v>
      </c>
      <c r="W197" s="4"/>
      <c r="X197" s="3" t="s">
        <v>115</v>
      </c>
      <c r="Y197" s="3" t="s">
        <v>243</v>
      </c>
      <c r="Z197" s="3" t="s">
        <v>429</v>
      </c>
      <c r="AA197" s="3" t="s">
        <v>430</v>
      </c>
      <c r="AB197" s="3" t="s">
        <v>431</v>
      </c>
      <c r="AC197" s="3" t="s">
        <v>58</v>
      </c>
      <c r="AD197" s="3"/>
      <c r="AE197" s="3" t="s">
        <v>192</v>
      </c>
      <c r="AF197" s="3" t="s">
        <v>251</v>
      </c>
      <c r="AG197" s="3" t="s">
        <v>923</v>
      </c>
      <c r="AH197" s="3" t="s">
        <v>80</v>
      </c>
      <c r="AI197" s="2" t="s">
        <v>974</v>
      </c>
      <c r="AJ197" s="3" t="s">
        <v>975</v>
      </c>
      <c r="AK197" s="3"/>
      <c r="AL197" s="3"/>
      <c r="AM197" s="4"/>
      <c r="AN197" s="6">
        <v>0.79049999999999998</v>
      </c>
      <c r="AO197" s="6">
        <v>0.93</v>
      </c>
      <c r="AP197" s="3" t="s">
        <v>123</v>
      </c>
      <c r="AQ197" s="21">
        <v>42.686999999999998</v>
      </c>
      <c r="AR197" s="21">
        <v>50.220000000000006</v>
      </c>
      <c r="AS197" s="24">
        <v>54004.177439999992</v>
      </c>
      <c r="AT197" s="24">
        <v>63534.326400000005</v>
      </c>
    </row>
    <row r="198" spans="1:46" hidden="1" x14ac:dyDescent="0.6">
      <c r="A198" s="2" t="s">
        <v>916</v>
      </c>
      <c r="B198" s="2" t="s">
        <v>45</v>
      </c>
      <c r="C198" s="3"/>
      <c r="D198" s="3"/>
      <c r="E198" s="3" t="s">
        <v>976</v>
      </c>
      <c r="F198" s="3" t="s">
        <v>918</v>
      </c>
      <c r="G198" s="2" t="s">
        <v>242</v>
      </c>
      <c r="H198" s="3" t="s">
        <v>243</v>
      </c>
      <c r="I198" s="3" t="s">
        <v>50</v>
      </c>
      <c r="J198" s="3" t="s">
        <v>161</v>
      </c>
      <c r="K198" s="2" t="s">
        <v>244</v>
      </c>
      <c r="L198" s="2" t="s">
        <v>244</v>
      </c>
      <c r="M198" s="2" t="s">
        <v>426</v>
      </c>
      <c r="N198" s="3" t="s">
        <v>427</v>
      </c>
      <c r="O198" s="3" t="s">
        <v>428</v>
      </c>
      <c r="P198" s="3" t="s">
        <v>243</v>
      </c>
      <c r="Q198" s="4">
        <v>2064</v>
      </c>
      <c r="R198" s="11" t="s">
        <v>56</v>
      </c>
      <c r="S198" s="5">
        <v>1287.5</v>
      </c>
      <c r="T198" s="6">
        <v>0.52</v>
      </c>
      <c r="U198" s="5">
        <v>1073.28</v>
      </c>
      <c r="V198" s="4">
        <v>1381848</v>
      </c>
      <c r="W198" s="4"/>
      <c r="X198" s="3" t="s">
        <v>115</v>
      </c>
      <c r="Y198" s="3" t="s">
        <v>243</v>
      </c>
      <c r="Z198" s="3" t="s">
        <v>429</v>
      </c>
      <c r="AA198" s="3" t="s">
        <v>430</v>
      </c>
      <c r="AB198" s="3" t="s">
        <v>431</v>
      </c>
      <c r="AC198" s="3" t="s">
        <v>58</v>
      </c>
      <c r="AD198" s="3"/>
      <c r="AE198" s="3"/>
      <c r="AF198" s="3" t="s">
        <v>251</v>
      </c>
      <c r="AG198" s="3" t="s">
        <v>923</v>
      </c>
      <c r="AH198" s="3" t="s">
        <v>80</v>
      </c>
      <c r="AI198" s="2" t="s">
        <v>977</v>
      </c>
      <c r="AJ198" s="3" t="s">
        <v>978</v>
      </c>
      <c r="AK198" s="3"/>
      <c r="AL198" s="3"/>
      <c r="AM198" s="4"/>
      <c r="AN198" s="6">
        <v>0.45942</v>
      </c>
      <c r="AO198" s="6">
        <v>0.52</v>
      </c>
      <c r="AP198" s="3" t="s">
        <v>123</v>
      </c>
      <c r="AQ198" s="21">
        <v>948.24288000000001</v>
      </c>
      <c r="AR198" s="21">
        <v>1073.28</v>
      </c>
      <c r="AS198" s="24">
        <v>1199641.0323456</v>
      </c>
      <c r="AT198" s="24">
        <v>1357827.9935999999</v>
      </c>
    </row>
    <row r="199" spans="1:46" hidden="1" x14ac:dyDescent="0.6">
      <c r="A199" s="2" t="s">
        <v>916</v>
      </c>
      <c r="B199" s="2" t="s">
        <v>45</v>
      </c>
      <c r="C199" s="3"/>
      <c r="D199" s="3"/>
      <c r="E199" s="3" t="s">
        <v>979</v>
      </c>
      <c r="F199" s="3" t="s">
        <v>918</v>
      </c>
      <c r="G199" s="2" t="s">
        <v>242</v>
      </c>
      <c r="H199" s="3" t="s">
        <v>243</v>
      </c>
      <c r="I199" s="3" t="s">
        <v>50</v>
      </c>
      <c r="J199" s="3" t="s">
        <v>161</v>
      </c>
      <c r="K199" s="2" t="s">
        <v>244</v>
      </c>
      <c r="L199" s="2" t="s">
        <v>244</v>
      </c>
      <c r="M199" s="2" t="s">
        <v>426</v>
      </c>
      <c r="N199" s="3" t="s">
        <v>427</v>
      </c>
      <c r="O199" s="3" t="s">
        <v>428</v>
      </c>
      <c r="P199" s="3" t="s">
        <v>243</v>
      </c>
      <c r="Q199" s="4">
        <v>4860</v>
      </c>
      <c r="R199" s="11" t="s">
        <v>56</v>
      </c>
      <c r="S199" s="5">
        <v>1287.5</v>
      </c>
      <c r="T199" s="6">
        <v>0.52</v>
      </c>
      <c r="U199" s="5">
        <v>2527.1999999999998</v>
      </c>
      <c r="V199" s="4">
        <v>3253770</v>
      </c>
      <c r="W199" s="4"/>
      <c r="X199" s="3" t="s">
        <v>115</v>
      </c>
      <c r="Y199" s="3" t="s">
        <v>243</v>
      </c>
      <c r="Z199" s="3" t="s">
        <v>429</v>
      </c>
      <c r="AA199" s="3" t="s">
        <v>430</v>
      </c>
      <c r="AB199" s="3" t="s">
        <v>431</v>
      </c>
      <c r="AC199" s="3" t="s">
        <v>58</v>
      </c>
      <c r="AD199" s="3"/>
      <c r="AE199" s="3"/>
      <c r="AF199" s="3" t="s">
        <v>251</v>
      </c>
      <c r="AG199" s="3" t="s">
        <v>923</v>
      </c>
      <c r="AH199" s="3" t="s">
        <v>80</v>
      </c>
      <c r="AI199" s="2" t="s">
        <v>980</v>
      </c>
      <c r="AJ199" s="3" t="s">
        <v>981</v>
      </c>
      <c r="AK199" s="3"/>
      <c r="AL199" s="3"/>
      <c r="AM199" s="4"/>
      <c r="AN199" s="6">
        <v>0.45942</v>
      </c>
      <c r="AO199" s="6">
        <v>0.52</v>
      </c>
      <c r="AP199" s="3" t="s">
        <v>123</v>
      </c>
      <c r="AQ199" s="21">
        <v>2232.7811999999999</v>
      </c>
      <c r="AR199" s="21">
        <v>2527.2000000000003</v>
      </c>
      <c r="AS199" s="24">
        <v>2824736.1517439997</v>
      </c>
      <c r="AT199" s="24">
        <v>3197211.264</v>
      </c>
    </row>
    <row r="200" spans="1:46" hidden="1" x14ac:dyDescent="0.6">
      <c r="A200" s="2" t="s">
        <v>916</v>
      </c>
      <c r="B200" s="2" t="s">
        <v>45</v>
      </c>
      <c r="C200" s="3"/>
      <c r="D200" s="3"/>
      <c r="E200" s="3" t="s">
        <v>982</v>
      </c>
      <c r="F200" s="3" t="s">
        <v>918</v>
      </c>
      <c r="G200" s="2" t="s">
        <v>242</v>
      </c>
      <c r="H200" s="3" t="s">
        <v>243</v>
      </c>
      <c r="I200" s="3" t="s">
        <v>50</v>
      </c>
      <c r="J200" s="3" t="s">
        <v>161</v>
      </c>
      <c r="K200" s="2" t="s">
        <v>244</v>
      </c>
      <c r="L200" s="2" t="s">
        <v>244</v>
      </c>
      <c r="M200" s="2" t="s">
        <v>426</v>
      </c>
      <c r="N200" s="3" t="s">
        <v>427</v>
      </c>
      <c r="O200" s="3" t="s">
        <v>428</v>
      </c>
      <c r="P200" s="3" t="s">
        <v>243</v>
      </c>
      <c r="Q200" s="4">
        <v>10086</v>
      </c>
      <c r="R200" s="11" t="s">
        <v>56</v>
      </c>
      <c r="S200" s="5">
        <v>1287.5</v>
      </c>
      <c r="T200" s="6">
        <v>0.52</v>
      </c>
      <c r="U200" s="5">
        <v>5244.72</v>
      </c>
      <c r="V200" s="4">
        <v>6752577</v>
      </c>
      <c r="W200" s="4"/>
      <c r="X200" s="3" t="s">
        <v>115</v>
      </c>
      <c r="Y200" s="3" t="s">
        <v>243</v>
      </c>
      <c r="Z200" s="3" t="s">
        <v>429</v>
      </c>
      <c r="AA200" s="3" t="s">
        <v>430</v>
      </c>
      <c r="AB200" s="3" t="s">
        <v>431</v>
      </c>
      <c r="AC200" s="3" t="s">
        <v>58</v>
      </c>
      <c r="AD200" s="3"/>
      <c r="AE200" s="3"/>
      <c r="AF200" s="3" t="s">
        <v>251</v>
      </c>
      <c r="AG200" s="3" t="s">
        <v>923</v>
      </c>
      <c r="AH200" s="3" t="s">
        <v>80</v>
      </c>
      <c r="AI200" s="2" t="s">
        <v>983</v>
      </c>
      <c r="AJ200" s="3" t="s">
        <v>984</v>
      </c>
      <c r="AK200" s="3"/>
      <c r="AL200" s="3"/>
      <c r="AM200" s="4"/>
      <c r="AN200" s="6">
        <v>0.45942</v>
      </c>
      <c r="AO200" s="6">
        <v>0.52</v>
      </c>
      <c r="AP200" s="3" t="s">
        <v>123</v>
      </c>
      <c r="AQ200" s="21">
        <v>4633.7101199999997</v>
      </c>
      <c r="AR200" s="21">
        <v>5244.72</v>
      </c>
      <c r="AS200" s="24">
        <v>5862199.3470143992</v>
      </c>
      <c r="AT200" s="24">
        <v>6635200.1663999995</v>
      </c>
    </row>
    <row r="201" spans="1:46" hidden="1" x14ac:dyDescent="0.6">
      <c r="A201" s="2" t="s">
        <v>916</v>
      </c>
      <c r="B201" s="2" t="s">
        <v>45</v>
      </c>
      <c r="C201" s="3"/>
      <c r="D201" s="3"/>
      <c r="E201" s="3" t="s">
        <v>985</v>
      </c>
      <c r="F201" s="3" t="s">
        <v>918</v>
      </c>
      <c r="G201" s="2" t="s">
        <v>242</v>
      </c>
      <c r="H201" s="3" t="s">
        <v>243</v>
      </c>
      <c r="I201" s="3" t="s">
        <v>50</v>
      </c>
      <c r="J201" s="3" t="s">
        <v>161</v>
      </c>
      <c r="K201" s="2" t="s">
        <v>244</v>
      </c>
      <c r="L201" s="2" t="s">
        <v>244</v>
      </c>
      <c r="M201" s="2" t="s">
        <v>444</v>
      </c>
      <c r="N201" s="3" t="s">
        <v>445</v>
      </c>
      <c r="O201" s="3" t="s">
        <v>446</v>
      </c>
      <c r="P201" s="3" t="s">
        <v>243</v>
      </c>
      <c r="Q201" s="4">
        <v>9720</v>
      </c>
      <c r="R201" s="11" t="s">
        <v>56</v>
      </c>
      <c r="S201" s="5">
        <v>1287.5</v>
      </c>
      <c r="T201" s="6">
        <v>0.47</v>
      </c>
      <c r="U201" s="5">
        <v>4568.3999999999996</v>
      </c>
      <c r="V201" s="4">
        <v>5881815</v>
      </c>
      <c r="W201" s="4"/>
      <c r="X201" s="3" t="s">
        <v>115</v>
      </c>
      <c r="Y201" s="3" t="s">
        <v>243</v>
      </c>
      <c r="Z201" s="3" t="s">
        <v>429</v>
      </c>
      <c r="AA201" s="3" t="s">
        <v>430</v>
      </c>
      <c r="AB201" s="3" t="s">
        <v>431</v>
      </c>
      <c r="AC201" s="3" t="s">
        <v>58</v>
      </c>
      <c r="AD201" s="3"/>
      <c r="AE201" s="3" t="s">
        <v>192</v>
      </c>
      <c r="AF201" s="3" t="s">
        <v>251</v>
      </c>
      <c r="AG201" s="3" t="s">
        <v>923</v>
      </c>
      <c r="AH201" s="3" t="s">
        <v>80</v>
      </c>
      <c r="AI201" s="2" t="s">
        <v>986</v>
      </c>
      <c r="AJ201" s="3" t="s">
        <v>987</v>
      </c>
      <c r="AK201" s="3"/>
      <c r="AL201" s="3"/>
      <c r="AM201" s="4"/>
      <c r="AN201" s="6">
        <v>0.42</v>
      </c>
      <c r="AO201" s="6">
        <v>0.47</v>
      </c>
      <c r="AP201" s="3" t="s">
        <v>123</v>
      </c>
      <c r="AQ201" s="21">
        <v>4082.3999999999996</v>
      </c>
      <c r="AR201" s="21">
        <v>4568.3999999999996</v>
      </c>
      <c r="AS201" s="24">
        <v>5164725.8879999993</v>
      </c>
      <c r="AT201" s="24">
        <v>5779574.2079999987</v>
      </c>
    </row>
    <row r="202" spans="1:46" hidden="1" x14ac:dyDescent="0.6">
      <c r="A202" s="2" t="s">
        <v>916</v>
      </c>
      <c r="B202" s="2" t="s">
        <v>45</v>
      </c>
      <c r="C202" s="3"/>
      <c r="D202" s="3"/>
      <c r="E202" s="3" t="s">
        <v>988</v>
      </c>
      <c r="F202" s="3" t="s">
        <v>918</v>
      </c>
      <c r="G202" s="2" t="s">
        <v>242</v>
      </c>
      <c r="H202" s="3" t="s">
        <v>243</v>
      </c>
      <c r="I202" s="3" t="s">
        <v>50</v>
      </c>
      <c r="J202" s="3" t="s">
        <v>161</v>
      </c>
      <c r="K202" s="2" t="s">
        <v>244</v>
      </c>
      <c r="L202" s="2" t="s">
        <v>244</v>
      </c>
      <c r="M202" s="2" t="s">
        <v>444</v>
      </c>
      <c r="N202" s="3" t="s">
        <v>445</v>
      </c>
      <c r="O202" s="3" t="s">
        <v>446</v>
      </c>
      <c r="P202" s="3" t="s">
        <v>243</v>
      </c>
      <c r="Q202" s="4">
        <v>10530</v>
      </c>
      <c r="R202" s="11" t="s">
        <v>56</v>
      </c>
      <c r="S202" s="5">
        <v>1287.5</v>
      </c>
      <c r="T202" s="6">
        <v>0.47</v>
      </c>
      <c r="U202" s="5">
        <v>4949.1000000000004</v>
      </c>
      <c r="V202" s="4">
        <v>6371966</v>
      </c>
      <c r="W202" s="4"/>
      <c r="X202" s="3" t="s">
        <v>115</v>
      </c>
      <c r="Y202" s="3" t="s">
        <v>243</v>
      </c>
      <c r="Z202" s="3" t="s">
        <v>429</v>
      </c>
      <c r="AA202" s="3" t="s">
        <v>430</v>
      </c>
      <c r="AB202" s="3" t="s">
        <v>431</v>
      </c>
      <c r="AC202" s="3" t="s">
        <v>58</v>
      </c>
      <c r="AD202" s="3"/>
      <c r="AE202" s="3" t="s">
        <v>192</v>
      </c>
      <c r="AF202" s="3" t="s">
        <v>251</v>
      </c>
      <c r="AG202" s="3" t="s">
        <v>923</v>
      </c>
      <c r="AH202" s="3" t="s">
        <v>80</v>
      </c>
      <c r="AI202" s="2" t="s">
        <v>989</v>
      </c>
      <c r="AJ202" s="3" t="s">
        <v>990</v>
      </c>
      <c r="AK202" s="3"/>
      <c r="AL202" s="3"/>
      <c r="AM202" s="4"/>
      <c r="AN202" s="6">
        <v>0.42</v>
      </c>
      <c r="AO202" s="6">
        <v>0.47</v>
      </c>
      <c r="AP202" s="3" t="s">
        <v>123</v>
      </c>
      <c r="AQ202" s="21">
        <v>4422.5999999999995</v>
      </c>
      <c r="AR202" s="21">
        <v>4949.0999999999995</v>
      </c>
      <c r="AS202" s="24">
        <v>5595119.7119999984</v>
      </c>
      <c r="AT202" s="24">
        <v>6261205.3919999991</v>
      </c>
    </row>
    <row r="203" spans="1:46" hidden="1" x14ac:dyDescent="0.6">
      <c r="A203" s="2" t="s">
        <v>991</v>
      </c>
      <c r="B203" s="2" t="s">
        <v>45</v>
      </c>
      <c r="C203" s="3"/>
      <c r="D203" s="3"/>
      <c r="E203" s="3" t="s">
        <v>654</v>
      </c>
      <c r="F203" s="3" t="s">
        <v>992</v>
      </c>
      <c r="G203" s="2" t="s">
        <v>589</v>
      </c>
      <c r="H203" s="3" t="s">
        <v>590</v>
      </c>
      <c r="I203" s="3" t="s">
        <v>50</v>
      </c>
      <c r="J203" s="3" t="s">
        <v>109</v>
      </c>
      <c r="K203" s="2" t="s">
        <v>110</v>
      </c>
      <c r="L203" s="2" t="s">
        <v>110</v>
      </c>
      <c r="M203" s="2" t="s">
        <v>128</v>
      </c>
      <c r="N203" s="3" t="s">
        <v>129</v>
      </c>
      <c r="O203" s="3" t="s">
        <v>130</v>
      </c>
      <c r="P203" s="3" t="s">
        <v>131</v>
      </c>
      <c r="Q203" s="4">
        <v>143500</v>
      </c>
      <c r="R203" s="11" t="s">
        <v>56</v>
      </c>
      <c r="S203" s="5">
        <v>1287.5</v>
      </c>
      <c r="T203" s="6">
        <v>2.0899999999999998E-2</v>
      </c>
      <c r="U203" s="5">
        <v>2999.15</v>
      </c>
      <c r="V203" s="4">
        <v>3861406</v>
      </c>
      <c r="W203" s="4"/>
      <c r="X203" s="3" t="s">
        <v>115</v>
      </c>
      <c r="Y203" s="3" t="s">
        <v>116</v>
      </c>
      <c r="Z203" s="3" t="s">
        <v>74</v>
      </c>
      <c r="AA203" s="3" t="s">
        <v>132</v>
      </c>
      <c r="AB203" s="3" t="s">
        <v>96</v>
      </c>
      <c r="AC203" s="3" t="s">
        <v>58</v>
      </c>
      <c r="AD203" s="3" t="s">
        <v>993</v>
      </c>
      <c r="AE203" s="3"/>
      <c r="AF203" s="3" t="s">
        <v>119</v>
      </c>
      <c r="AG203" s="3" t="s">
        <v>994</v>
      </c>
      <c r="AH203" s="3" t="s">
        <v>80</v>
      </c>
      <c r="AI203" s="2" t="s">
        <v>655</v>
      </c>
      <c r="AJ203" s="3" t="s">
        <v>656</v>
      </c>
      <c r="AK203" s="3"/>
      <c r="AL203" s="3"/>
      <c r="AM203" s="4"/>
      <c r="AN203" s="6">
        <v>1.9E-2</v>
      </c>
      <c r="AO203" s="6">
        <v>2.0899999999999998E-2</v>
      </c>
      <c r="AP203" s="3" t="s">
        <v>135</v>
      </c>
      <c r="AQ203" s="21">
        <v>2726.5</v>
      </c>
      <c r="AR203" s="21">
        <v>2999.1499999999996</v>
      </c>
      <c r="AS203" s="24">
        <v>3449349.6799999997</v>
      </c>
      <c r="AT203" s="24">
        <v>3794284.6479999991</v>
      </c>
    </row>
    <row r="204" spans="1:46" hidden="1" x14ac:dyDescent="0.6">
      <c r="A204" s="2" t="s">
        <v>991</v>
      </c>
      <c r="B204" s="2" t="s">
        <v>45</v>
      </c>
      <c r="C204" s="3"/>
      <c r="D204" s="3"/>
      <c r="E204" s="3" t="s">
        <v>645</v>
      </c>
      <c r="F204" s="3" t="s">
        <v>992</v>
      </c>
      <c r="G204" s="2" t="s">
        <v>589</v>
      </c>
      <c r="H204" s="3" t="s">
        <v>590</v>
      </c>
      <c r="I204" s="3" t="s">
        <v>50</v>
      </c>
      <c r="J204" s="3" t="s">
        <v>109</v>
      </c>
      <c r="K204" s="2" t="s">
        <v>110</v>
      </c>
      <c r="L204" s="2" t="s">
        <v>110</v>
      </c>
      <c r="M204" s="2" t="s">
        <v>139</v>
      </c>
      <c r="N204" s="3" t="s">
        <v>140</v>
      </c>
      <c r="O204" s="3" t="s">
        <v>141</v>
      </c>
      <c r="P204" s="3" t="s">
        <v>142</v>
      </c>
      <c r="Q204" s="4">
        <v>51000</v>
      </c>
      <c r="R204" s="11" t="s">
        <v>56</v>
      </c>
      <c r="S204" s="5">
        <v>1287.5</v>
      </c>
      <c r="T204" s="6">
        <v>5.2479999999999999E-2</v>
      </c>
      <c r="U204" s="5">
        <v>2676.48</v>
      </c>
      <c r="V204" s="4">
        <v>3445968</v>
      </c>
      <c r="W204" s="4"/>
      <c r="X204" s="3" t="s">
        <v>115</v>
      </c>
      <c r="Y204" s="3" t="s">
        <v>116</v>
      </c>
      <c r="Z204" s="3" t="s">
        <v>88</v>
      </c>
      <c r="AA204" s="3" t="s">
        <v>117</v>
      </c>
      <c r="AB204" s="3" t="s">
        <v>143</v>
      </c>
      <c r="AC204" s="3" t="s">
        <v>58</v>
      </c>
      <c r="AD204" s="3" t="s">
        <v>993</v>
      </c>
      <c r="AE204" s="3"/>
      <c r="AF204" s="3" t="s">
        <v>119</v>
      </c>
      <c r="AG204" s="3" t="s">
        <v>994</v>
      </c>
      <c r="AH204" s="3" t="s">
        <v>80</v>
      </c>
      <c r="AI204" s="2" t="s">
        <v>649</v>
      </c>
      <c r="AJ204" s="3" t="s">
        <v>650</v>
      </c>
      <c r="AK204" s="3"/>
      <c r="AL204" s="3"/>
      <c r="AM204" s="4"/>
      <c r="AN204" s="6">
        <v>5.024E-2</v>
      </c>
      <c r="AO204" s="6">
        <v>5.2479999999999999E-2</v>
      </c>
      <c r="AP204" s="3" t="s">
        <v>123</v>
      </c>
      <c r="AQ204" s="21">
        <v>2562.2399999999998</v>
      </c>
      <c r="AR204" s="21">
        <v>2676.48</v>
      </c>
      <c r="AS204" s="24">
        <v>3241541.0687999995</v>
      </c>
      <c r="AT204" s="24">
        <v>3386068.3775999998</v>
      </c>
    </row>
    <row r="205" spans="1:46" hidden="1" x14ac:dyDescent="0.6">
      <c r="A205" s="2" t="s">
        <v>991</v>
      </c>
      <c r="B205" s="2" t="s">
        <v>45</v>
      </c>
      <c r="C205" s="3"/>
      <c r="D205" s="3"/>
      <c r="E205" s="3" t="s">
        <v>651</v>
      </c>
      <c r="F205" s="3" t="s">
        <v>992</v>
      </c>
      <c r="G205" s="2" t="s">
        <v>589</v>
      </c>
      <c r="H205" s="3" t="s">
        <v>590</v>
      </c>
      <c r="I205" s="3" t="s">
        <v>50</v>
      </c>
      <c r="J205" s="3" t="s">
        <v>109</v>
      </c>
      <c r="K205" s="2" t="s">
        <v>110</v>
      </c>
      <c r="L205" s="2" t="s">
        <v>110</v>
      </c>
      <c r="M205" s="2" t="s">
        <v>139</v>
      </c>
      <c r="N205" s="3" t="s">
        <v>140</v>
      </c>
      <c r="O205" s="3" t="s">
        <v>141</v>
      </c>
      <c r="P205" s="3" t="s">
        <v>142</v>
      </c>
      <c r="Q205" s="4">
        <v>112000</v>
      </c>
      <c r="R205" s="11" t="s">
        <v>56</v>
      </c>
      <c r="S205" s="5">
        <v>1287.5</v>
      </c>
      <c r="T205" s="6">
        <v>5.2479999999999999E-2</v>
      </c>
      <c r="U205" s="5">
        <v>5877.76</v>
      </c>
      <c r="V205" s="4">
        <v>7567616</v>
      </c>
      <c r="W205" s="4"/>
      <c r="X205" s="3" t="s">
        <v>115</v>
      </c>
      <c r="Y205" s="3" t="s">
        <v>116</v>
      </c>
      <c r="Z205" s="3" t="s">
        <v>88</v>
      </c>
      <c r="AA205" s="3" t="s">
        <v>117</v>
      </c>
      <c r="AB205" s="3" t="s">
        <v>143</v>
      </c>
      <c r="AC205" s="3" t="s">
        <v>58</v>
      </c>
      <c r="AD205" s="3" t="s">
        <v>993</v>
      </c>
      <c r="AE205" s="3"/>
      <c r="AF205" s="3" t="s">
        <v>119</v>
      </c>
      <c r="AG205" s="3" t="s">
        <v>994</v>
      </c>
      <c r="AH205" s="3" t="s">
        <v>80</v>
      </c>
      <c r="AI205" s="2" t="s">
        <v>652</v>
      </c>
      <c r="AJ205" s="3" t="s">
        <v>653</v>
      </c>
      <c r="AK205" s="3"/>
      <c r="AL205" s="3"/>
      <c r="AM205" s="4"/>
      <c r="AN205" s="6">
        <v>5.024E-2</v>
      </c>
      <c r="AO205" s="6">
        <v>5.2479999999999999E-2</v>
      </c>
      <c r="AP205" s="3" t="s">
        <v>123</v>
      </c>
      <c r="AQ205" s="21">
        <v>5626.88</v>
      </c>
      <c r="AR205" s="21">
        <v>5877.76</v>
      </c>
      <c r="AS205" s="24">
        <v>7118678.4255999997</v>
      </c>
      <c r="AT205" s="24">
        <v>7436071.7311999993</v>
      </c>
    </row>
    <row r="206" spans="1:46" hidden="1" x14ac:dyDescent="0.6">
      <c r="A206" s="2" t="s">
        <v>991</v>
      </c>
      <c r="B206" s="2" t="s">
        <v>45</v>
      </c>
      <c r="C206" s="3"/>
      <c r="D206" s="3"/>
      <c r="E206" s="3" t="s">
        <v>587</v>
      </c>
      <c r="F206" s="3" t="s">
        <v>992</v>
      </c>
      <c r="G206" s="2" t="s">
        <v>589</v>
      </c>
      <c r="H206" s="3" t="s">
        <v>590</v>
      </c>
      <c r="I206" s="3" t="s">
        <v>50</v>
      </c>
      <c r="J206" s="3" t="s">
        <v>109</v>
      </c>
      <c r="K206" s="2" t="s">
        <v>110</v>
      </c>
      <c r="L206" s="2" t="s">
        <v>110</v>
      </c>
      <c r="M206" s="2" t="s">
        <v>624</v>
      </c>
      <c r="N206" s="3" t="s">
        <v>625</v>
      </c>
      <c r="O206" s="3" t="s">
        <v>626</v>
      </c>
      <c r="P206" s="3" t="s">
        <v>627</v>
      </c>
      <c r="Q206" s="4">
        <v>3500</v>
      </c>
      <c r="R206" s="11" t="s">
        <v>56</v>
      </c>
      <c r="S206" s="5">
        <v>1287.5</v>
      </c>
      <c r="T206" s="6">
        <v>2.6849999999999999E-2</v>
      </c>
      <c r="U206" s="5">
        <v>93.98</v>
      </c>
      <c r="V206" s="4">
        <v>120999</v>
      </c>
      <c r="W206" s="4"/>
      <c r="X206" s="3" t="s">
        <v>115</v>
      </c>
      <c r="Y206" s="3" t="s">
        <v>116</v>
      </c>
      <c r="Z206" s="3" t="s">
        <v>74</v>
      </c>
      <c r="AA206" s="3" t="s">
        <v>132</v>
      </c>
      <c r="AB206" s="3" t="s">
        <v>96</v>
      </c>
      <c r="AC206" s="3" t="s">
        <v>58</v>
      </c>
      <c r="AD206" s="3" t="s">
        <v>993</v>
      </c>
      <c r="AE206" s="3"/>
      <c r="AF206" s="3" t="s">
        <v>119</v>
      </c>
      <c r="AG206" s="3" t="s">
        <v>994</v>
      </c>
      <c r="AH206" s="3" t="s">
        <v>80</v>
      </c>
      <c r="AI206" s="2" t="s">
        <v>598</v>
      </c>
      <c r="AJ206" s="3" t="s">
        <v>599</v>
      </c>
      <c r="AK206" s="3"/>
      <c r="AL206" s="3"/>
      <c r="AM206" s="4"/>
      <c r="AN206" s="6">
        <v>0.02</v>
      </c>
      <c r="AO206" s="6">
        <v>2.6849999999999999E-2</v>
      </c>
      <c r="AP206" s="3" t="s">
        <v>135</v>
      </c>
      <c r="AQ206" s="21">
        <v>70</v>
      </c>
      <c r="AR206" s="21">
        <v>93.974999999999994</v>
      </c>
      <c r="AS206" s="24">
        <v>88558.399999999994</v>
      </c>
      <c r="AT206" s="24">
        <v>118889.65199999999</v>
      </c>
    </row>
    <row r="207" spans="1:46" hidden="1" x14ac:dyDescent="0.6">
      <c r="A207" s="2" t="s">
        <v>991</v>
      </c>
      <c r="B207" s="2" t="s">
        <v>45</v>
      </c>
      <c r="C207" s="3"/>
      <c r="D207" s="3"/>
      <c r="E207" s="3" t="s">
        <v>608</v>
      </c>
      <c r="F207" s="3" t="s">
        <v>992</v>
      </c>
      <c r="G207" s="2" t="s">
        <v>589</v>
      </c>
      <c r="H207" s="3" t="s">
        <v>590</v>
      </c>
      <c r="I207" s="3" t="s">
        <v>50</v>
      </c>
      <c r="J207" s="3" t="s">
        <v>109</v>
      </c>
      <c r="K207" s="2" t="s">
        <v>110</v>
      </c>
      <c r="L207" s="2" t="s">
        <v>110</v>
      </c>
      <c r="M207" s="2" t="s">
        <v>628</v>
      </c>
      <c r="N207" s="3" t="s">
        <v>629</v>
      </c>
      <c r="O207" s="3" t="s">
        <v>630</v>
      </c>
      <c r="P207" s="3" t="s">
        <v>631</v>
      </c>
      <c r="Q207" s="4">
        <v>10000</v>
      </c>
      <c r="R207" s="11" t="s">
        <v>56</v>
      </c>
      <c r="S207" s="5">
        <v>1287.5</v>
      </c>
      <c r="T207" s="6">
        <v>2.1700000000000001E-2</v>
      </c>
      <c r="U207" s="5">
        <v>217</v>
      </c>
      <c r="V207" s="4">
        <v>279388</v>
      </c>
      <c r="W207" s="4"/>
      <c r="X207" s="3" t="s">
        <v>115</v>
      </c>
      <c r="Y207" s="3" t="s">
        <v>116</v>
      </c>
      <c r="Z207" s="3" t="s">
        <v>74</v>
      </c>
      <c r="AA207" s="3" t="s">
        <v>132</v>
      </c>
      <c r="AB207" s="3" t="s">
        <v>632</v>
      </c>
      <c r="AC207" s="3" t="s">
        <v>58</v>
      </c>
      <c r="AD207" s="3" t="s">
        <v>993</v>
      </c>
      <c r="AE207" s="3"/>
      <c r="AF207" s="3" t="s">
        <v>119</v>
      </c>
      <c r="AG207" s="3" t="s">
        <v>994</v>
      </c>
      <c r="AH207" s="3" t="s">
        <v>80</v>
      </c>
      <c r="AI207" s="2" t="s">
        <v>613</v>
      </c>
      <c r="AJ207" s="3" t="s">
        <v>614</v>
      </c>
      <c r="AK207" s="3"/>
      <c r="AL207" s="3"/>
      <c r="AM207" s="4"/>
      <c r="AN207" s="6">
        <v>0.02</v>
      </c>
      <c r="AO207" s="6">
        <v>2.1700000000000001E-2</v>
      </c>
      <c r="AP207" s="3" t="s">
        <v>83</v>
      </c>
      <c r="AQ207" s="21">
        <v>200</v>
      </c>
      <c r="AR207" s="21">
        <v>217</v>
      </c>
      <c r="AS207" s="24">
        <v>253023.99999999997</v>
      </c>
      <c r="AT207" s="24">
        <v>274531.03999999998</v>
      </c>
    </row>
    <row r="208" spans="1:46" hidden="1" x14ac:dyDescent="0.6">
      <c r="A208" s="2" t="s">
        <v>991</v>
      </c>
      <c r="B208" s="2" t="s">
        <v>45</v>
      </c>
      <c r="C208" s="3"/>
      <c r="D208" s="3"/>
      <c r="E208" s="3" t="s">
        <v>587</v>
      </c>
      <c r="F208" s="3" t="s">
        <v>992</v>
      </c>
      <c r="G208" s="2" t="s">
        <v>589</v>
      </c>
      <c r="H208" s="3" t="s">
        <v>590</v>
      </c>
      <c r="I208" s="3" t="s">
        <v>50</v>
      </c>
      <c r="J208" s="3" t="s">
        <v>109</v>
      </c>
      <c r="K208" s="2" t="s">
        <v>110</v>
      </c>
      <c r="L208" s="2" t="s">
        <v>110</v>
      </c>
      <c r="M208" s="2" t="s">
        <v>144</v>
      </c>
      <c r="N208" s="3" t="s">
        <v>145</v>
      </c>
      <c r="O208" s="3" t="s">
        <v>146</v>
      </c>
      <c r="P208" s="3" t="s">
        <v>147</v>
      </c>
      <c r="Q208" s="4">
        <v>14000</v>
      </c>
      <c r="R208" s="11" t="s">
        <v>56</v>
      </c>
      <c r="S208" s="5">
        <v>1287.5</v>
      </c>
      <c r="T208" s="6">
        <v>2.8000000000000001E-2</v>
      </c>
      <c r="U208" s="5">
        <v>392</v>
      </c>
      <c r="V208" s="4">
        <v>504700</v>
      </c>
      <c r="W208" s="4"/>
      <c r="X208" s="3" t="s">
        <v>115</v>
      </c>
      <c r="Y208" s="3" t="s">
        <v>116</v>
      </c>
      <c r="Z208" s="3" t="s">
        <v>74</v>
      </c>
      <c r="AA208" s="3" t="s">
        <v>148</v>
      </c>
      <c r="AB208" s="3" t="s">
        <v>149</v>
      </c>
      <c r="AC208" s="3" t="s">
        <v>58</v>
      </c>
      <c r="AD208" s="3" t="s">
        <v>993</v>
      </c>
      <c r="AE208" s="3"/>
      <c r="AF208" s="3" t="s">
        <v>119</v>
      </c>
      <c r="AG208" s="3" t="s">
        <v>994</v>
      </c>
      <c r="AH208" s="3" t="s">
        <v>80</v>
      </c>
      <c r="AI208" s="2" t="s">
        <v>598</v>
      </c>
      <c r="AJ208" s="3" t="s">
        <v>599</v>
      </c>
      <c r="AK208" s="3"/>
      <c r="AL208" s="3"/>
      <c r="AM208" s="4"/>
      <c r="AN208" s="6">
        <v>2.4E-2</v>
      </c>
      <c r="AO208" s="6">
        <v>2.8000000000000001E-2</v>
      </c>
      <c r="AP208" s="3" t="s">
        <v>135</v>
      </c>
      <c r="AQ208" s="21">
        <v>336</v>
      </c>
      <c r="AR208" s="21">
        <v>392</v>
      </c>
      <c r="AS208" s="24">
        <v>425080.31999999995</v>
      </c>
      <c r="AT208" s="24">
        <v>495927.03999999998</v>
      </c>
    </row>
    <row r="209" spans="1:46" hidden="1" x14ac:dyDescent="0.6">
      <c r="A209" s="2" t="s">
        <v>991</v>
      </c>
      <c r="B209" s="2" t="s">
        <v>45</v>
      </c>
      <c r="C209" s="3"/>
      <c r="D209" s="3"/>
      <c r="E209" s="3" t="s">
        <v>608</v>
      </c>
      <c r="F209" s="3" t="s">
        <v>992</v>
      </c>
      <c r="G209" s="2" t="s">
        <v>589</v>
      </c>
      <c r="H209" s="3" t="s">
        <v>590</v>
      </c>
      <c r="I209" s="3" t="s">
        <v>50</v>
      </c>
      <c r="J209" s="3" t="s">
        <v>109</v>
      </c>
      <c r="K209" s="2" t="s">
        <v>110</v>
      </c>
      <c r="L209" s="2" t="s">
        <v>110</v>
      </c>
      <c r="M209" s="2" t="s">
        <v>144</v>
      </c>
      <c r="N209" s="3" t="s">
        <v>145</v>
      </c>
      <c r="O209" s="3" t="s">
        <v>146</v>
      </c>
      <c r="P209" s="3" t="s">
        <v>147</v>
      </c>
      <c r="Q209" s="4">
        <v>36000</v>
      </c>
      <c r="R209" s="11" t="s">
        <v>56</v>
      </c>
      <c r="S209" s="5">
        <v>1287.5</v>
      </c>
      <c r="T209" s="6">
        <v>2.8000000000000001E-2</v>
      </c>
      <c r="U209" s="5">
        <v>1008</v>
      </c>
      <c r="V209" s="4">
        <v>1297800</v>
      </c>
      <c r="W209" s="4"/>
      <c r="X209" s="3" t="s">
        <v>115</v>
      </c>
      <c r="Y209" s="3" t="s">
        <v>116</v>
      </c>
      <c r="Z209" s="3" t="s">
        <v>74</v>
      </c>
      <c r="AA209" s="3" t="s">
        <v>148</v>
      </c>
      <c r="AB209" s="3" t="s">
        <v>149</v>
      </c>
      <c r="AC209" s="3" t="s">
        <v>58</v>
      </c>
      <c r="AD209" s="3" t="s">
        <v>993</v>
      </c>
      <c r="AE209" s="3"/>
      <c r="AF209" s="3" t="s">
        <v>119</v>
      </c>
      <c r="AG209" s="3" t="s">
        <v>994</v>
      </c>
      <c r="AH209" s="3" t="s">
        <v>80</v>
      </c>
      <c r="AI209" s="2" t="s">
        <v>613</v>
      </c>
      <c r="AJ209" s="3" t="s">
        <v>614</v>
      </c>
      <c r="AK209" s="3"/>
      <c r="AL209" s="3"/>
      <c r="AM209" s="4"/>
      <c r="AN209" s="6">
        <v>2.4E-2</v>
      </c>
      <c r="AO209" s="6">
        <v>2.8000000000000001E-2</v>
      </c>
      <c r="AP209" s="3" t="s">
        <v>135</v>
      </c>
      <c r="AQ209" s="21">
        <v>864</v>
      </c>
      <c r="AR209" s="21">
        <v>1008</v>
      </c>
      <c r="AS209" s="24">
        <v>1093063.6799999999</v>
      </c>
      <c r="AT209" s="24">
        <v>1275240.96</v>
      </c>
    </row>
    <row r="210" spans="1:46" hidden="1" x14ac:dyDescent="0.6">
      <c r="A210" s="2" t="s">
        <v>991</v>
      </c>
      <c r="B210" s="2" t="s">
        <v>45</v>
      </c>
      <c r="C210" s="3"/>
      <c r="D210" s="3"/>
      <c r="E210" s="3" t="s">
        <v>587</v>
      </c>
      <c r="F210" s="3" t="s">
        <v>992</v>
      </c>
      <c r="G210" s="2" t="s">
        <v>589</v>
      </c>
      <c r="H210" s="3" t="s">
        <v>590</v>
      </c>
      <c r="I210" s="3" t="s">
        <v>50</v>
      </c>
      <c r="J210" s="3" t="s">
        <v>109</v>
      </c>
      <c r="K210" s="2" t="s">
        <v>110</v>
      </c>
      <c r="L210" s="2" t="s">
        <v>110</v>
      </c>
      <c r="M210" s="2" t="s">
        <v>150</v>
      </c>
      <c r="N210" s="3" t="s">
        <v>151</v>
      </c>
      <c r="O210" s="3" t="s">
        <v>152</v>
      </c>
      <c r="P210" s="3" t="s">
        <v>153</v>
      </c>
      <c r="Q210" s="4">
        <v>112000</v>
      </c>
      <c r="R210" s="11" t="s">
        <v>56</v>
      </c>
      <c r="S210" s="5">
        <v>1287.5</v>
      </c>
      <c r="T210" s="6">
        <v>2.7E-2</v>
      </c>
      <c r="U210" s="5">
        <v>3024</v>
      </c>
      <c r="V210" s="4">
        <v>3893400</v>
      </c>
      <c r="W210" s="4"/>
      <c r="X210" s="3" t="s">
        <v>115</v>
      </c>
      <c r="Y210" s="3" t="s">
        <v>116</v>
      </c>
      <c r="Z210" s="3" t="s">
        <v>74</v>
      </c>
      <c r="AA210" s="3" t="s">
        <v>148</v>
      </c>
      <c r="AB210" s="3" t="s">
        <v>154</v>
      </c>
      <c r="AC210" s="3" t="s">
        <v>58</v>
      </c>
      <c r="AD210" s="3" t="s">
        <v>993</v>
      </c>
      <c r="AE210" s="3"/>
      <c r="AF210" s="3" t="s">
        <v>119</v>
      </c>
      <c r="AG210" s="3" t="s">
        <v>994</v>
      </c>
      <c r="AH210" s="3" t="s">
        <v>80</v>
      </c>
      <c r="AI210" s="2" t="s">
        <v>598</v>
      </c>
      <c r="AJ210" s="3" t="s">
        <v>599</v>
      </c>
      <c r="AK210" s="3"/>
      <c r="AL210" s="3"/>
      <c r="AM210" s="4"/>
      <c r="AN210" s="6">
        <v>2.4E-2</v>
      </c>
      <c r="AO210" s="6">
        <v>2.7E-2</v>
      </c>
      <c r="AP210" s="3" t="s">
        <v>135</v>
      </c>
      <c r="AQ210" s="21">
        <v>2688</v>
      </c>
      <c r="AR210" s="21">
        <v>3024</v>
      </c>
      <c r="AS210" s="24">
        <v>3400642.5599999996</v>
      </c>
      <c r="AT210" s="24">
        <v>3825722.88</v>
      </c>
    </row>
    <row r="211" spans="1:46" hidden="1" x14ac:dyDescent="0.6">
      <c r="A211" s="2" t="s">
        <v>991</v>
      </c>
      <c r="B211" s="2" t="s">
        <v>45</v>
      </c>
      <c r="C211" s="3"/>
      <c r="D211" s="3"/>
      <c r="E211" s="3" t="s">
        <v>608</v>
      </c>
      <c r="F211" s="3" t="s">
        <v>992</v>
      </c>
      <c r="G211" s="2" t="s">
        <v>589</v>
      </c>
      <c r="H211" s="3" t="s">
        <v>590</v>
      </c>
      <c r="I211" s="3" t="s">
        <v>50</v>
      </c>
      <c r="J211" s="3" t="s">
        <v>109</v>
      </c>
      <c r="K211" s="2" t="s">
        <v>110</v>
      </c>
      <c r="L211" s="2" t="s">
        <v>110</v>
      </c>
      <c r="M211" s="2" t="s">
        <v>150</v>
      </c>
      <c r="N211" s="3" t="s">
        <v>151</v>
      </c>
      <c r="O211" s="3" t="s">
        <v>152</v>
      </c>
      <c r="P211" s="3" t="s">
        <v>153</v>
      </c>
      <c r="Q211" s="4">
        <v>8000</v>
      </c>
      <c r="R211" s="11" t="s">
        <v>56</v>
      </c>
      <c r="S211" s="5">
        <v>1287.5</v>
      </c>
      <c r="T211" s="6">
        <v>2.7E-2</v>
      </c>
      <c r="U211" s="5">
        <v>216</v>
      </c>
      <c r="V211" s="4">
        <v>278100</v>
      </c>
      <c r="W211" s="4"/>
      <c r="X211" s="3" t="s">
        <v>115</v>
      </c>
      <c r="Y211" s="3" t="s">
        <v>116</v>
      </c>
      <c r="Z211" s="3" t="s">
        <v>74</v>
      </c>
      <c r="AA211" s="3" t="s">
        <v>148</v>
      </c>
      <c r="AB211" s="3" t="s">
        <v>154</v>
      </c>
      <c r="AC211" s="3" t="s">
        <v>58</v>
      </c>
      <c r="AD211" s="3" t="s">
        <v>993</v>
      </c>
      <c r="AE211" s="3"/>
      <c r="AF211" s="3" t="s">
        <v>119</v>
      </c>
      <c r="AG211" s="3" t="s">
        <v>994</v>
      </c>
      <c r="AH211" s="3" t="s">
        <v>80</v>
      </c>
      <c r="AI211" s="2" t="s">
        <v>613</v>
      </c>
      <c r="AJ211" s="3" t="s">
        <v>614</v>
      </c>
      <c r="AK211" s="3"/>
      <c r="AL211" s="3"/>
      <c r="AM211" s="4"/>
      <c r="AN211" s="6">
        <v>2.4E-2</v>
      </c>
      <c r="AO211" s="6">
        <v>2.7E-2</v>
      </c>
      <c r="AP211" s="3" t="s">
        <v>135</v>
      </c>
      <c r="AQ211" s="21">
        <v>192</v>
      </c>
      <c r="AR211" s="21">
        <v>216</v>
      </c>
      <c r="AS211" s="24">
        <v>242903.03999999998</v>
      </c>
      <c r="AT211" s="24">
        <v>273265.91999999998</v>
      </c>
    </row>
    <row r="212" spans="1:46" hidden="1" x14ac:dyDescent="0.6">
      <c r="A212" s="2" t="s">
        <v>995</v>
      </c>
      <c r="B212" s="2" t="s">
        <v>45</v>
      </c>
      <c r="C212" s="3"/>
      <c r="D212" s="3"/>
      <c r="E212" s="3" t="s">
        <v>600</v>
      </c>
      <c r="F212" s="3" t="s">
        <v>996</v>
      </c>
      <c r="G212" s="2" t="s">
        <v>589</v>
      </c>
      <c r="H212" s="3" t="s">
        <v>590</v>
      </c>
      <c r="I212" s="3" t="s">
        <v>50</v>
      </c>
      <c r="J212" s="3" t="s">
        <v>109</v>
      </c>
      <c r="K212" s="2" t="s">
        <v>110</v>
      </c>
      <c r="L212" s="2" t="s">
        <v>110</v>
      </c>
      <c r="M212" s="2" t="s">
        <v>601</v>
      </c>
      <c r="N212" s="3" t="s">
        <v>602</v>
      </c>
      <c r="O212" s="3" t="s">
        <v>603</v>
      </c>
      <c r="P212" s="3" t="s">
        <v>604</v>
      </c>
      <c r="Q212" s="4">
        <v>12000</v>
      </c>
      <c r="R212" s="11" t="s">
        <v>56</v>
      </c>
      <c r="S212" s="5">
        <v>1287.5</v>
      </c>
      <c r="T212" s="6">
        <v>6.2859999999999999E-2</v>
      </c>
      <c r="U212" s="5">
        <v>754.32</v>
      </c>
      <c r="V212" s="4">
        <v>971187</v>
      </c>
      <c r="W212" s="4"/>
      <c r="X212" s="3" t="s">
        <v>115</v>
      </c>
      <c r="Y212" s="3" t="s">
        <v>116</v>
      </c>
      <c r="Z212" s="3" t="s">
        <v>88</v>
      </c>
      <c r="AA212" s="3" t="s">
        <v>117</v>
      </c>
      <c r="AB212" s="3" t="s">
        <v>605</v>
      </c>
      <c r="AC212" s="3" t="s">
        <v>58</v>
      </c>
      <c r="AD212" s="3" t="s">
        <v>997</v>
      </c>
      <c r="AE212" s="3"/>
      <c r="AF212" s="3" t="s">
        <v>119</v>
      </c>
      <c r="AG212" s="3" t="s">
        <v>998</v>
      </c>
      <c r="AH212" s="3" t="s">
        <v>80</v>
      </c>
      <c r="AI212" s="2" t="s">
        <v>606</v>
      </c>
      <c r="AJ212" s="3" t="s">
        <v>607</v>
      </c>
      <c r="AK212" s="3"/>
      <c r="AL212" s="3"/>
      <c r="AM212" s="4"/>
      <c r="AN212" s="6">
        <v>5.604E-2</v>
      </c>
      <c r="AO212" s="6">
        <v>6.2859999999999999E-2</v>
      </c>
      <c r="AP212" s="3" t="s">
        <v>123</v>
      </c>
      <c r="AQ212" s="21">
        <v>672.48</v>
      </c>
      <c r="AR212" s="21">
        <v>754.31999999999994</v>
      </c>
      <c r="AS212" s="24">
        <v>850767.89759999991</v>
      </c>
      <c r="AT212" s="24">
        <v>954305.31839999987</v>
      </c>
    </row>
    <row r="213" spans="1:46" hidden="1" x14ac:dyDescent="0.6">
      <c r="A213" s="2" t="s">
        <v>995</v>
      </c>
      <c r="B213" s="2" t="s">
        <v>45</v>
      </c>
      <c r="C213" s="3"/>
      <c r="D213" s="3"/>
      <c r="E213" s="3" t="s">
        <v>645</v>
      </c>
      <c r="F213" s="3" t="s">
        <v>996</v>
      </c>
      <c r="G213" s="2" t="s">
        <v>589</v>
      </c>
      <c r="H213" s="3" t="s">
        <v>590</v>
      </c>
      <c r="I213" s="3" t="s">
        <v>50</v>
      </c>
      <c r="J213" s="3" t="s">
        <v>109</v>
      </c>
      <c r="K213" s="2" t="s">
        <v>110</v>
      </c>
      <c r="L213" s="2" t="s">
        <v>110</v>
      </c>
      <c r="M213" s="2" t="s">
        <v>601</v>
      </c>
      <c r="N213" s="3" t="s">
        <v>602</v>
      </c>
      <c r="O213" s="3" t="s">
        <v>603</v>
      </c>
      <c r="P213" s="3" t="s">
        <v>604</v>
      </c>
      <c r="Q213" s="4">
        <v>3000</v>
      </c>
      <c r="R213" s="11" t="s">
        <v>56</v>
      </c>
      <c r="S213" s="5">
        <v>1287.5</v>
      </c>
      <c r="T213" s="6">
        <v>6.2859999999999999E-2</v>
      </c>
      <c r="U213" s="5">
        <v>188.58</v>
      </c>
      <c r="V213" s="4">
        <v>230173</v>
      </c>
      <c r="W213" s="4"/>
      <c r="X213" s="3" t="s">
        <v>115</v>
      </c>
      <c r="Y213" s="3" t="s">
        <v>116</v>
      </c>
      <c r="Z213" s="3" t="s">
        <v>88</v>
      </c>
      <c r="AA213" s="3" t="s">
        <v>117</v>
      </c>
      <c r="AB213" s="3" t="s">
        <v>605</v>
      </c>
      <c r="AC213" s="3" t="s">
        <v>58</v>
      </c>
      <c r="AD213" s="3" t="s">
        <v>997</v>
      </c>
      <c r="AE213" s="3"/>
      <c r="AF213" s="3" t="s">
        <v>119</v>
      </c>
      <c r="AG213" s="3" t="s">
        <v>998</v>
      </c>
      <c r="AH213" s="3" t="s">
        <v>80</v>
      </c>
      <c r="AI213" s="2" t="s">
        <v>649</v>
      </c>
      <c r="AJ213" s="3" t="s">
        <v>650</v>
      </c>
      <c r="AK213" s="3"/>
      <c r="AL213" s="3"/>
      <c r="AM213" s="4"/>
      <c r="AN213" s="6">
        <v>5.604E-2</v>
      </c>
      <c r="AO213" s="6">
        <v>6.2859999999999999E-2</v>
      </c>
      <c r="AP213" s="3" t="s">
        <v>123</v>
      </c>
      <c r="AQ213" s="21">
        <v>168.12</v>
      </c>
      <c r="AR213" s="21">
        <v>188.57999999999998</v>
      </c>
      <c r="AS213" s="24">
        <v>212691.97439999998</v>
      </c>
      <c r="AT213" s="24">
        <v>238576.32959999997</v>
      </c>
    </row>
    <row r="214" spans="1:46" hidden="1" x14ac:dyDescent="0.6">
      <c r="A214" s="2" t="s">
        <v>995</v>
      </c>
      <c r="B214" s="2" t="s">
        <v>45</v>
      </c>
      <c r="C214" s="3"/>
      <c r="D214" s="3"/>
      <c r="E214" s="3" t="s">
        <v>587</v>
      </c>
      <c r="F214" s="3" t="s">
        <v>996</v>
      </c>
      <c r="G214" s="2" t="s">
        <v>589</v>
      </c>
      <c r="H214" s="3" t="s">
        <v>590</v>
      </c>
      <c r="I214" s="3" t="s">
        <v>50</v>
      </c>
      <c r="J214" s="3" t="s">
        <v>109</v>
      </c>
      <c r="K214" s="2" t="s">
        <v>110</v>
      </c>
      <c r="L214" s="2" t="s">
        <v>110</v>
      </c>
      <c r="M214" s="2" t="s">
        <v>999</v>
      </c>
      <c r="N214" s="3" t="s">
        <v>1000</v>
      </c>
      <c r="O214" s="3" t="s">
        <v>1001</v>
      </c>
      <c r="P214" s="3" t="s">
        <v>1002</v>
      </c>
      <c r="Q214" s="4">
        <v>108000</v>
      </c>
      <c r="R214" s="11" t="s">
        <v>56</v>
      </c>
      <c r="S214" s="5">
        <v>1287.5</v>
      </c>
      <c r="T214" s="6">
        <v>2.7400000000000001E-2</v>
      </c>
      <c r="U214" s="5">
        <v>2959.2</v>
      </c>
      <c r="V214" s="4">
        <v>3809970</v>
      </c>
      <c r="W214" s="4"/>
      <c r="X214" s="3" t="s">
        <v>115</v>
      </c>
      <c r="Y214" s="3" t="s">
        <v>116</v>
      </c>
      <c r="Z214" s="3" t="s">
        <v>88</v>
      </c>
      <c r="AA214" s="3" t="s">
        <v>117</v>
      </c>
      <c r="AB214" s="3" t="s">
        <v>272</v>
      </c>
      <c r="AC214" s="3" t="s">
        <v>58</v>
      </c>
      <c r="AD214" s="3" t="s">
        <v>997</v>
      </c>
      <c r="AE214" s="3"/>
      <c r="AF214" s="3" t="s">
        <v>119</v>
      </c>
      <c r="AG214" s="3" t="s">
        <v>998</v>
      </c>
      <c r="AH214" s="3" t="s">
        <v>80</v>
      </c>
      <c r="AI214" s="2" t="s">
        <v>598</v>
      </c>
      <c r="AJ214" s="3" t="s">
        <v>599</v>
      </c>
      <c r="AK214" s="3"/>
      <c r="AL214" s="3"/>
      <c r="AM214" s="4"/>
      <c r="AN214" s="6">
        <v>2.1000000000000001E-2</v>
      </c>
      <c r="AO214" s="6">
        <v>2.7400000000000001E-2</v>
      </c>
      <c r="AP214" s="3" t="s">
        <v>83</v>
      </c>
      <c r="AQ214" s="21">
        <v>2268</v>
      </c>
      <c r="AR214" s="21">
        <v>2959.2000000000003</v>
      </c>
      <c r="AS214" s="24">
        <v>2869292.1599999997</v>
      </c>
      <c r="AT214" s="24">
        <v>3743743.1039999998</v>
      </c>
    </row>
    <row r="215" spans="1:46" hidden="1" x14ac:dyDescent="0.6">
      <c r="A215" s="2" t="s">
        <v>995</v>
      </c>
      <c r="B215" s="2" t="s">
        <v>45</v>
      </c>
      <c r="C215" s="3"/>
      <c r="D215" s="3"/>
      <c r="E215" s="3" t="s">
        <v>658</v>
      </c>
      <c r="F215" s="3" t="s">
        <v>996</v>
      </c>
      <c r="G215" s="2" t="s">
        <v>589</v>
      </c>
      <c r="H215" s="3" t="s">
        <v>590</v>
      </c>
      <c r="I215" s="3" t="s">
        <v>50</v>
      </c>
      <c r="J215" s="3" t="s">
        <v>109</v>
      </c>
      <c r="K215" s="2" t="s">
        <v>110</v>
      </c>
      <c r="L215" s="2" t="s">
        <v>110</v>
      </c>
      <c r="M215" s="2" t="s">
        <v>609</v>
      </c>
      <c r="N215" s="3" t="s">
        <v>610</v>
      </c>
      <c r="O215" s="3" t="s">
        <v>611</v>
      </c>
      <c r="P215" s="3" t="s">
        <v>612</v>
      </c>
      <c r="Q215" s="4">
        <v>9000</v>
      </c>
      <c r="R215" s="11" t="s">
        <v>56</v>
      </c>
      <c r="S215" s="5">
        <v>1287.5</v>
      </c>
      <c r="T215" s="6">
        <v>5.4960000000000002E-2</v>
      </c>
      <c r="U215" s="5">
        <v>494.64</v>
      </c>
      <c r="V215" s="4">
        <v>636849</v>
      </c>
      <c r="W215" s="4"/>
      <c r="X215" s="3" t="s">
        <v>115</v>
      </c>
      <c r="Y215" s="3" t="s">
        <v>116</v>
      </c>
      <c r="Z215" s="3" t="s">
        <v>88</v>
      </c>
      <c r="AA215" s="3" t="s">
        <v>117</v>
      </c>
      <c r="AB215" s="3" t="s">
        <v>143</v>
      </c>
      <c r="AC215" s="3" t="s">
        <v>58</v>
      </c>
      <c r="AD215" s="3" t="s">
        <v>997</v>
      </c>
      <c r="AE215" s="3"/>
      <c r="AF215" s="3" t="s">
        <v>119</v>
      </c>
      <c r="AG215" s="3" t="s">
        <v>998</v>
      </c>
      <c r="AH215" s="3" t="s">
        <v>80</v>
      </c>
      <c r="AI215" s="2" t="s">
        <v>667</v>
      </c>
      <c r="AJ215" s="3" t="s">
        <v>668</v>
      </c>
      <c r="AK215" s="3"/>
      <c r="AL215" s="3"/>
      <c r="AM215" s="4"/>
      <c r="AN215" s="6">
        <v>4.9000000000000002E-2</v>
      </c>
      <c r="AO215" s="6">
        <v>5.4960000000000002E-2</v>
      </c>
      <c r="AP215" s="3" t="s">
        <v>123</v>
      </c>
      <c r="AQ215" s="21">
        <v>441</v>
      </c>
      <c r="AR215" s="21">
        <v>494.64000000000004</v>
      </c>
      <c r="AS215" s="24">
        <v>557917.91999999993</v>
      </c>
      <c r="AT215" s="24">
        <v>625778.95680000004</v>
      </c>
    </row>
    <row r="216" spans="1:46" hidden="1" x14ac:dyDescent="0.6">
      <c r="A216" s="2" t="s">
        <v>995</v>
      </c>
      <c r="B216" s="2" t="s">
        <v>45</v>
      </c>
      <c r="C216" s="3"/>
      <c r="D216" s="3"/>
      <c r="E216" s="3" t="s">
        <v>1003</v>
      </c>
      <c r="F216" s="3" t="s">
        <v>996</v>
      </c>
      <c r="G216" s="2" t="s">
        <v>589</v>
      </c>
      <c r="H216" s="3" t="s">
        <v>590</v>
      </c>
      <c r="I216" s="3" t="s">
        <v>50</v>
      </c>
      <c r="J216" s="3" t="s">
        <v>109</v>
      </c>
      <c r="K216" s="2" t="s">
        <v>110</v>
      </c>
      <c r="L216" s="2" t="s">
        <v>110</v>
      </c>
      <c r="M216" s="2" t="s">
        <v>609</v>
      </c>
      <c r="N216" s="3" t="s">
        <v>610</v>
      </c>
      <c r="O216" s="3" t="s">
        <v>611</v>
      </c>
      <c r="P216" s="3" t="s">
        <v>612</v>
      </c>
      <c r="Q216" s="4">
        <v>1000</v>
      </c>
      <c r="R216" s="11" t="s">
        <v>56</v>
      </c>
      <c r="S216" s="5">
        <v>1287.5</v>
      </c>
      <c r="T216" s="6">
        <v>5.4960000000000002E-2</v>
      </c>
      <c r="U216" s="5">
        <v>54.96</v>
      </c>
      <c r="V216" s="4">
        <v>70761</v>
      </c>
      <c r="W216" s="4"/>
      <c r="X216" s="3" t="s">
        <v>115</v>
      </c>
      <c r="Y216" s="3" t="s">
        <v>116</v>
      </c>
      <c r="Z216" s="3" t="s">
        <v>88</v>
      </c>
      <c r="AA216" s="3" t="s">
        <v>117</v>
      </c>
      <c r="AB216" s="3" t="s">
        <v>143</v>
      </c>
      <c r="AC216" s="3" t="s">
        <v>58</v>
      </c>
      <c r="AD216" s="3" t="s">
        <v>997</v>
      </c>
      <c r="AE216" s="3"/>
      <c r="AF216" s="3" t="s">
        <v>119</v>
      </c>
      <c r="AG216" s="3" t="s">
        <v>998</v>
      </c>
      <c r="AH216" s="3" t="s">
        <v>80</v>
      </c>
      <c r="AI216" s="2" t="s">
        <v>1004</v>
      </c>
      <c r="AJ216" s="3" t="s">
        <v>1005</v>
      </c>
      <c r="AK216" s="3"/>
      <c r="AL216" s="3"/>
      <c r="AM216" s="4"/>
      <c r="AN216" s="6">
        <v>4.9000000000000002E-2</v>
      </c>
      <c r="AO216" s="6">
        <v>5.4960000000000002E-2</v>
      </c>
      <c r="AP216" s="3" t="s">
        <v>123</v>
      </c>
      <c r="AQ216" s="21">
        <v>49</v>
      </c>
      <c r="AR216" s="21">
        <v>54.96</v>
      </c>
      <c r="AS216" s="24">
        <v>61990.879999999997</v>
      </c>
      <c r="AT216" s="24">
        <v>69530.99519999999</v>
      </c>
    </row>
    <row r="217" spans="1:46" hidden="1" x14ac:dyDescent="0.6">
      <c r="A217" s="2" t="s">
        <v>1006</v>
      </c>
      <c r="B217" s="2" t="s">
        <v>45</v>
      </c>
      <c r="C217" s="3"/>
      <c r="D217" s="3"/>
      <c r="E217" s="3" t="s">
        <v>600</v>
      </c>
      <c r="F217" s="3" t="s">
        <v>1007</v>
      </c>
      <c r="G217" s="2" t="s">
        <v>589</v>
      </c>
      <c r="H217" s="3" t="s">
        <v>590</v>
      </c>
      <c r="I217" s="3" t="s">
        <v>50</v>
      </c>
      <c r="J217" s="3" t="s">
        <v>109</v>
      </c>
      <c r="K217" s="2" t="s">
        <v>110</v>
      </c>
      <c r="L217" s="2" t="s">
        <v>110</v>
      </c>
      <c r="M217" s="2" t="s">
        <v>1008</v>
      </c>
      <c r="N217" s="3" t="s">
        <v>1009</v>
      </c>
      <c r="O217" s="3" t="s">
        <v>1010</v>
      </c>
      <c r="P217" s="3" t="s">
        <v>1011</v>
      </c>
      <c r="Q217" s="4">
        <v>3000</v>
      </c>
      <c r="R217" s="11" t="s">
        <v>56</v>
      </c>
      <c r="S217" s="5">
        <v>1287.5</v>
      </c>
      <c r="T217" s="6">
        <v>8.6999999999999994E-2</v>
      </c>
      <c r="U217" s="5">
        <v>261</v>
      </c>
      <c r="V217" s="4">
        <v>336038</v>
      </c>
      <c r="W217" s="4"/>
      <c r="X217" s="3" t="s">
        <v>115</v>
      </c>
      <c r="Y217" s="3" t="s">
        <v>116</v>
      </c>
      <c r="Z217" s="3" t="s">
        <v>88</v>
      </c>
      <c r="AA217" s="3" t="s">
        <v>117</v>
      </c>
      <c r="AB217" s="3" t="s">
        <v>1012</v>
      </c>
      <c r="AC217" s="3" t="s">
        <v>58</v>
      </c>
      <c r="AD217" s="3" t="s">
        <v>1013</v>
      </c>
      <c r="AE217" s="3"/>
      <c r="AF217" s="3" t="s">
        <v>119</v>
      </c>
      <c r="AG217" s="3" t="s">
        <v>1014</v>
      </c>
      <c r="AH217" s="3" t="s">
        <v>80</v>
      </c>
      <c r="AI217" s="2" t="s">
        <v>606</v>
      </c>
      <c r="AJ217" s="3" t="s">
        <v>607</v>
      </c>
      <c r="AK217" s="3"/>
      <c r="AL217" s="3"/>
      <c r="AM217" s="4"/>
      <c r="AN217" s="6">
        <v>6.3E-2</v>
      </c>
      <c r="AO217" s="6">
        <v>8.6999999999999994E-2</v>
      </c>
      <c r="AP217" s="3" t="s">
        <v>123</v>
      </c>
      <c r="AQ217" s="21">
        <v>189</v>
      </c>
      <c r="AR217" s="21">
        <v>261</v>
      </c>
      <c r="AS217" s="24">
        <v>239107.68</v>
      </c>
      <c r="AT217" s="24">
        <v>330196.31999999995</v>
      </c>
    </row>
    <row r="218" spans="1:46" hidden="1" x14ac:dyDescent="0.6">
      <c r="A218" s="2" t="s">
        <v>1015</v>
      </c>
      <c r="B218" s="2" t="s">
        <v>239</v>
      </c>
      <c r="C218" s="3"/>
      <c r="D218" s="3"/>
      <c r="E218" s="3" t="s">
        <v>1016</v>
      </c>
      <c r="F218" s="3" t="s">
        <v>1017</v>
      </c>
      <c r="G218" s="2" t="s">
        <v>459</v>
      </c>
      <c r="H218" s="3" t="s">
        <v>460</v>
      </c>
      <c r="I218" s="3" t="s">
        <v>50</v>
      </c>
      <c r="J218" s="3" t="s">
        <v>161</v>
      </c>
      <c r="K218" s="2" t="s">
        <v>347</v>
      </c>
      <c r="L218" s="2" t="s">
        <v>461</v>
      </c>
      <c r="M218" s="2" t="s">
        <v>1018</v>
      </c>
      <c r="N218" s="3" t="s">
        <v>1019</v>
      </c>
      <c r="O218" s="3"/>
      <c r="P218" s="3" t="s">
        <v>475</v>
      </c>
      <c r="Q218" s="4">
        <v>18000</v>
      </c>
      <c r="R218" s="11"/>
      <c r="S218" s="5">
        <v>0</v>
      </c>
      <c r="T218" s="6">
        <v>83</v>
      </c>
      <c r="U218" s="5">
        <v>0</v>
      </c>
      <c r="V218" s="14">
        <v>1494000</v>
      </c>
      <c r="W218" s="4">
        <v>149400</v>
      </c>
      <c r="X218" s="3" t="s">
        <v>115</v>
      </c>
      <c r="Y218" s="3" t="s">
        <v>465</v>
      </c>
      <c r="Z218" s="3" t="s">
        <v>88</v>
      </c>
      <c r="AA218" s="3" t="s">
        <v>117</v>
      </c>
      <c r="AB218" s="3" t="s">
        <v>605</v>
      </c>
      <c r="AC218" s="3" t="s">
        <v>248</v>
      </c>
      <c r="AD218" s="3"/>
      <c r="AE218" s="3"/>
      <c r="AF218" s="3" t="s">
        <v>353</v>
      </c>
      <c r="AG218" s="3" t="s">
        <v>1020</v>
      </c>
      <c r="AH218" s="3" t="s">
        <v>80</v>
      </c>
      <c r="AI218" s="2" t="s">
        <v>1021</v>
      </c>
      <c r="AJ218" s="3" t="s">
        <v>1016</v>
      </c>
      <c r="AK218" s="3"/>
      <c r="AL218" s="3"/>
      <c r="AM218" s="4"/>
      <c r="AN218" s="6">
        <v>5.7329999999999999E-2</v>
      </c>
      <c r="AO218" s="17">
        <v>6.5606424686986214E-2</v>
      </c>
      <c r="AP218" s="3" t="s">
        <v>123</v>
      </c>
      <c r="AQ218" s="21">
        <v>1031.94</v>
      </c>
      <c r="AR218" s="21">
        <v>1180.9156443657519</v>
      </c>
      <c r="AS218" s="24">
        <v>1305527.9328000001</v>
      </c>
      <c r="AT218" s="24">
        <v>1493999.9999999998</v>
      </c>
    </row>
    <row r="219" spans="1:46" hidden="1" x14ac:dyDescent="0.6">
      <c r="A219" s="2" t="s">
        <v>1015</v>
      </c>
      <c r="B219" s="2" t="s">
        <v>239</v>
      </c>
      <c r="C219" s="3"/>
      <c r="D219" s="3"/>
      <c r="E219" s="3" t="s">
        <v>1022</v>
      </c>
      <c r="F219" s="3" t="s">
        <v>1017</v>
      </c>
      <c r="G219" s="2" t="s">
        <v>459</v>
      </c>
      <c r="H219" s="3" t="s">
        <v>460</v>
      </c>
      <c r="I219" s="3" t="s">
        <v>50</v>
      </c>
      <c r="J219" s="3" t="s">
        <v>161</v>
      </c>
      <c r="K219" s="2" t="s">
        <v>347</v>
      </c>
      <c r="L219" s="2" t="s">
        <v>461</v>
      </c>
      <c r="M219" s="2" t="s">
        <v>1023</v>
      </c>
      <c r="N219" s="3" t="s">
        <v>1024</v>
      </c>
      <c r="O219" s="3"/>
      <c r="P219" s="3" t="s">
        <v>475</v>
      </c>
      <c r="Q219" s="4">
        <v>24000</v>
      </c>
      <c r="R219" s="11"/>
      <c r="S219" s="5">
        <v>0</v>
      </c>
      <c r="T219" s="6">
        <v>75</v>
      </c>
      <c r="U219" s="5">
        <v>0</v>
      </c>
      <c r="V219" s="14">
        <v>1800000</v>
      </c>
      <c r="W219" s="4">
        <v>180000</v>
      </c>
      <c r="X219" s="3" t="s">
        <v>115</v>
      </c>
      <c r="Y219" s="3" t="s">
        <v>465</v>
      </c>
      <c r="Z219" s="3" t="s">
        <v>88</v>
      </c>
      <c r="AA219" s="3" t="s">
        <v>117</v>
      </c>
      <c r="AB219" s="3" t="s">
        <v>507</v>
      </c>
      <c r="AC219" s="3" t="s">
        <v>248</v>
      </c>
      <c r="AD219" s="3"/>
      <c r="AE219" s="3"/>
      <c r="AF219" s="3" t="s">
        <v>353</v>
      </c>
      <c r="AG219" s="3" t="s">
        <v>1020</v>
      </c>
      <c r="AH219" s="3" t="s">
        <v>80</v>
      </c>
      <c r="AI219" s="2" t="s">
        <v>1025</v>
      </c>
      <c r="AJ219" s="3" t="s">
        <v>1026</v>
      </c>
      <c r="AK219" s="3"/>
      <c r="AL219" s="3"/>
      <c r="AM219" s="4"/>
      <c r="AN219" s="6">
        <v>4.8800000000000003E-2</v>
      </c>
      <c r="AO219" s="17">
        <v>5.9282913873782726E-2</v>
      </c>
      <c r="AP219" s="3" t="s">
        <v>123</v>
      </c>
      <c r="AQ219" s="21">
        <v>1171.2</v>
      </c>
      <c r="AR219" s="21">
        <v>1422.7899329707855</v>
      </c>
      <c r="AS219" s="24">
        <v>1481708.544</v>
      </c>
      <c r="AT219" s="24">
        <v>1800000</v>
      </c>
    </row>
    <row r="220" spans="1:46" hidden="1" x14ac:dyDescent="0.6">
      <c r="A220" s="2" t="s">
        <v>1027</v>
      </c>
      <c r="B220" s="2" t="s">
        <v>239</v>
      </c>
      <c r="C220" s="3"/>
      <c r="D220" s="3"/>
      <c r="E220" s="3" t="s">
        <v>540</v>
      </c>
      <c r="F220" s="3" t="s">
        <v>1028</v>
      </c>
      <c r="G220" s="2" t="s">
        <v>513</v>
      </c>
      <c r="H220" s="3" t="s">
        <v>514</v>
      </c>
      <c r="I220" s="3" t="s">
        <v>50</v>
      </c>
      <c r="J220" s="3" t="s">
        <v>515</v>
      </c>
      <c r="K220" s="2" t="s">
        <v>110</v>
      </c>
      <c r="L220" s="2" t="s">
        <v>110</v>
      </c>
      <c r="M220" s="2" t="s">
        <v>1029</v>
      </c>
      <c r="N220" s="3" t="s">
        <v>1030</v>
      </c>
      <c r="O220" s="3"/>
      <c r="P220" s="3" t="s">
        <v>518</v>
      </c>
      <c r="Q220" s="4">
        <v>22500</v>
      </c>
      <c r="R220" s="11"/>
      <c r="S220" s="5">
        <v>0</v>
      </c>
      <c r="T220" s="6">
        <v>43</v>
      </c>
      <c r="U220" s="5">
        <v>0</v>
      </c>
      <c r="V220" s="14">
        <v>967500</v>
      </c>
      <c r="W220" s="4">
        <v>96750</v>
      </c>
      <c r="X220" s="3" t="s">
        <v>115</v>
      </c>
      <c r="Y220" s="3" t="s">
        <v>514</v>
      </c>
      <c r="Z220" s="3" t="s">
        <v>74</v>
      </c>
      <c r="AA220" s="3" t="s">
        <v>132</v>
      </c>
      <c r="AB220" s="3" t="s">
        <v>1031</v>
      </c>
      <c r="AC220" s="3" t="s">
        <v>248</v>
      </c>
      <c r="AD220" s="3"/>
      <c r="AE220" s="3"/>
      <c r="AF220" s="3" t="s">
        <v>119</v>
      </c>
      <c r="AG220" s="3" t="s">
        <v>1032</v>
      </c>
      <c r="AH220" s="3" t="s">
        <v>80</v>
      </c>
      <c r="AI220" s="2" t="s">
        <v>546</v>
      </c>
      <c r="AJ220" s="3" t="s">
        <v>547</v>
      </c>
      <c r="AK220" s="3"/>
      <c r="AL220" s="3"/>
      <c r="AM220" s="4"/>
      <c r="AN220" s="6">
        <v>2.9000000000000001E-2</v>
      </c>
      <c r="AO220" s="17">
        <v>3.3988870620968767E-2</v>
      </c>
      <c r="AP220" s="3" t="s">
        <v>83</v>
      </c>
      <c r="AQ220" s="21">
        <v>652.5</v>
      </c>
      <c r="AR220" s="21">
        <v>764.74958897179727</v>
      </c>
      <c r="AS220" s="24">
        <v>825490.79999999993</v>
      </c>
      <c r="AT220" s="24">
        <v>967500.00000000012</v>
      </c>
    </row>
    <row r="221" spans="1:46" hidden="1" x14ac:dyDescent="0.6">
      <c r="A221" s="2" t="s">
        <v>1027</v>
      </c>
      <c r="B221" s="2" t="s">
        <v>239</v>
      </c>
      <c r="C221" s="3"/>
      <c r="D221" s="3"/>
      <c r="E221" s="3" t="s">
        <v>1033</v>
      </c>
      <c r="F221" s="3" t="s">
        <v>1028</v>
      </c>
      <c r="G221" s="2" t="s">
        <v>513</v>
      </c>
      <c r="H221" s="3" t="s">
        <v>514</v>
      </c>
      <c r="I221" s="3" t="s">
        <v>50</v>
      </c>
      <c r="J221" s="3" t="s">
        <v>515</v>
      </c>
      <c r="K221" s="2" t="s">
        <v>110</v>
      </c>
      <c r="L221" s="2" t="s">
        <v>110</v>
      </c>
      <c r="M221" s="2" t="s">
        <v>1029</v>
      </c>
      <c r="N221" s="3" t="s">
        <v>1030</v>
      </c>
      <c r="O221" s="3"/>
      <c r="P221" s="3" t="s">
        <v>518</v>
      </c>
      <c r="Q221" s="4">
        <v>7500</v>
      </c>
      <c r="R221" s="11"/>
      <c r="S221" s="5">
        <v>0</v>
      </c>
      <c r="T221" s="6">
        <v>43</v>
      </c>
      <c r="U221" s="5">
        <v>0</v>
      </c>
      <c r="V221" s="14">
        <v>322500</v>
      </c>
      <c r="W221" s="4">
        <v>32250</v>
      </c>
      <c r="X221" s="3" t="s">
        <v>115</v>
      </c>
      <c r="Y221" s="3" t="s">
        <v>514</v>
      </c>
      <c r="Z221" s="3" t="s">
        <v>74</v>
      </c>
      <c r="AA221" s="3" t="s">
        <v>132</v>
      </c>
      <c r="AB221" s="3" t="s">
        <v>1031</v>
      </c>
      <c r="AC221" s="3" t="s">
        <v>248</v>
      </c>
      <c r="AD221" s="3"/>
      <c r="AE221" s="3"/>
      <c r="AF221" s="3" t="s">
        <v>119</v>
      </c>
      <c r="AG221" s="3" t="s">
        <v>1032</v>
      </c>
      <c r="AH221" s="3" t="s">
        <v>80</v>
      </c>
      <c r="AI221" s="2" t="s">
        <v>1034</v>
      </c>
      <c r="AJ221" s="3" t="s">
        <v>1035</v>
      </c>
      <c r="AK221" s="3"/>
      <c r="AL221" s="3"/>
      <c r="AM221" s="4"/>
      <c r="AN221" s="6">
        <v>2.9000000000000001E-2</v>
      </c>
      <c r="AO221" s="17">
        <v>3.3988870620968767E-2</v>
      </c>
      <c r="AP221" s="3" t="s">
        <v>83</v>
      </c>
      <c r="AQ221" s="21">
        <v>217.5</v>
      </c>
      <c r="AR221" s="21">
        <v>254.91652965726576</v>
      </c>
      <c r="AS221" s="24">
        <v>275163.59999999998</v>
      </c>
      <c r="AT221" s="24">
        <v>322500</v>
      </c>
    </row>
    <row r="222" spans="1:46" hidden="1" x14ac:dyDescent="0.6">
      <c r="A222" s="2" t="s">
        <v>1027</v>
      </c>
      <c r="B222" s="2" t="s">
        <v>239</v>
      </c>
      <c r="C222" s="3"/>
      <c r="D222" s="3"/>
      <c r="E222" s="3" t="s">
        <v>1036</v>
      </c>
      <c r="F222" s="3" t="s">
        <v>1028</v>
      </c>
      <c r="G222" s="2" t="s">
        <v>513</v>
      </c>
      <c r="H222" s="3" t="s">
        <v>514</v>
      </c>
      <c r="I222" s="3" t="s">
        <v>50</v>
      </c>
      <c r="J222" s="3" t="s">
        <v>515</v>
      </c>
      <c r="K222" s="2" t="s">
        <v>110</v>
      </c>
      <c r="L222" s="2" t="s">
        <v>110</v>
      </c>
      <c r="M222" s="2" t="s">
        <v>1037</v>
      </c>
      <c r="N222" s="3" t="s">
        <v>1038</v>
      </c>
      <c r="O222" s="3"/>
      <c r="P222" s="3" t="s">
        <v>518</v>
      </c>
      <c r="Q222" s="4">
        <v>7000</v>
      </c>
      <c r="R222" s="11"/>
      <c r="S222" s="5">
        <v>0</v>
      </c>
      <c r="T222" s="6">
        <v>44</v>
      </c>
      <c r="U222" s="5">
        <v>0</v>
      </c>
      <c r="V222" s="14">
        <v>308000</v>
      </c>
      <c r="W222" s="4">
        <v>30800</v>
      </c>
      <c r="X222" s="3" t="s">
        <v>115</v>
      </c>
      <c r="Y222" s="3" t="s">
        <v>514</v>
      </c>
      <c r="Z222" s="3" t="s">
        <v>74</v>
      </c>
      <c r="AA222" s="3" t="s">
        <v>132</v>
      </c>
      <c r="AB222" s="3" t="s">
        <v>1039</v>
      </c>
      <c r="AC222" s="3" t="s">
        <v>248</v>
      </c>
      <c r="AD222" s="3"/>
      <c r="AE222" s="3"/>
      <c r="AF222" s="3" t="s">
        <v>119</v>
      </c>
      <c r="AG222" s="3" t="s">
        <v>1032</v>
      </c>
      <c r="AH222" s="3" t="s">
        <v>80</v>
      </c>
      <c r="AI222" s="2" t="s">
        <v>1040</v>
      </c>
      <c r="AJ222" s="3" t="s">
        <v>1041</v>
      </c>
      <c r="AK222" s="3"/>
      <c r="AL222" s="3"/>
      <c r="AM222" s="4"/>
      <c r="AN222" s="6">
        <v>2.35E-2</v>
      </c>
      <c r="AO222" s="17">
        <v>3.4779309472619202E-2</v>
      </c>
      <c r="AP222" s="3" t="s">
        <v>135</v>
      </c>
      <c r="AQ222" s="21">
        <v>164.5</v>
      </c>
      <c r="AR222" s="21">
        <v>243.45516630833441</v>
      </c>
      <c r="AS222" s="24">
        <v>208112.24</v>
      </c>
      <c r="AT222" s="24">
        <v>308000</v>
      </c>
    </row>
    <row r="223" spans="1:46" hidden="1" x14ac:dyDescent="0.6">
      <c r="A223" s="2" t="s">
        <v>1027</v>
      </c>
      <c r="B223" s="2" t="s">
        <v>239</v>
      </c>
      <c r="C223" s="3"/>
      <c r="D223" s="3"/>
      <c r="E223" s="3" t="s">
        <v>555</v>
      </c>
      <c r="F223" s="3" t="s">
        <v>1028</v>
      </c>
      <c r="G223" s="2" t="s">
        <v>513</v>
      </c>
      <c r="H223" s="3" t="s">
        <v>514</v>
      </c>
      <c r="I223" s="3" t="s">
        <v>50</v>
      </c>
      <c r="J223" s="3" t="s">
        <v>515</v>
      </c>
      <c r="K223" s="2" t="s">
        <v>110</v>
      </c>
      <c r="L223" s="2" t="s">
        <v>110</v>
      </c>
      <c r="M223" s="2" t="s">
        <v>1037</v>
      </c>
      <c r="N223" s="3" t="s">
        <v>1038</v>
      </c>
      <c r="O223" s="3"/>
      <c r="P223" s="3" t="s">
        <v>518</v>
      </c>
      <c r="Q223" s="4">
        <v>7000</v>
      </c>
      <c r="R223" s="11"/>
      <c r="S223" s="5">
        <v>0</v>
      </c>
      <c r="T223" s="6">
        <v>44</v>
      </c>
      <c r="U223" s="5">
        <v>0</v>
      </c>
      <c r="V223" s="14">
        <v>308000</v>
      </c>
      <c r="W223" s="4">
        <v>30800</v>
      </c>
      <c r="X223" s="3" t="s">
        <v>115</v>
      </c>
      <c r="Y223" s="3" t="s">
        <v>514</v>
      </c>
      <c r="Z223" s="3" t="s">
        <v>74</v>
      </c>
      <c r="AA223" s="3" t="s">
        <v>132</v>
      </c>
      <c r="AB223" s="3" t="s">
        <v>1039</v>
      </c>
      <c r="AC223" s="3" t="s">
        <v>248</v>
      </c>
      <c r="AD223" s="3"/>
      <c r="AE223" s="3"/>
      <c r="AF223" s="3" t="s">
        <v>119</v>
      </c>
      <c r="AG223" s="3" t="s">
        <v>1032</v>
      </c>
      <c r="AH223" s="3" t="s">
        <v>80</v>
      </c>
      <c r="AI223" s="2" t="s">
        <v>560</v>
      </c>
      <c r="AJ223" s="3" t="s">
        <v>555</v>
      </c>
      <c r="AK223" s="3"/>
      <c r="AL223" s="3"/>
      <c r="AM223" s="4"/>
      <c r="AN223" s="6">
        <v>2.35E-2</v>
      </c>
      <c r="AO223" s="17">
        <v>3.4779309472619202E-2</v>
      </c>
      <c r="AP223" s="3" t="s">
        <v>135</v>
      </c>
      <c r="AQ223" s="21">
        <v>164.5</v>
      </c>
      <c r="AR223" s="21">
        <v>243.45516630833441</v>
      </c>
      <c r="AS223" s="24">
        <v>208112.24</v>
      </c>
      <c r="AT223" s="24">
        <v>308000</v>
      </c>
    </row>
    <row r="224" spans="1:46" hidden="1" x14ac:dyDescent="0.6">
      <c r="A224" s="2" t="s">
        <v>1027</v>
      </c>
      <c r="B224" s="2" t="s">
        <v>239</v>
      </c>
      <c r="C224" s="3"/>
      <c r="D224" s="3"/>
      <c r="E224" s="3" t="s">
        <v>1036</v>
      </c>
      <c r="F224" s="3" t="s">
        <v>1028</v>
      </c>
      <c r="G224" s="2" t="s">
        <v>513</v>
      </c>
      <c r="H224" s="3" t="s">
        <v>514</v>
      </c>
      <c r="I224" s="3" t="s">
        <v>50</v>
      </c>
      <c r="J224" s="3" t="s">
        <v>515</v>
      </c>
      <c r="K224" s="2" t="s">
        <v>110</v>
      </c>
      <c r="L224" s="2" t="s">
        <v>110</v>
      </c>
      <c r="M224" s="2" t="s">
        <v>1042</v>
      </c>
      <c r="N224" s="3" t="s">
        <v>1043</v>
      </c>
      <c r="O224" s="3"/>
      <c r="P224" s="3" t="s">
        <v>518</v>
      </c>
      <c r="Q224" s="4">
        <v>14000</v>
      </c>
      <c r="R224" s="11"/>
      <c r="S224" s="5">
        <v>0</v>
      </c>
      <c r="T224" s="6">
        <v>44</v>
      </c>
      <c r="U224" s="5">
        <v>0</v>
      </c>
      <c r="V224" s="14">
        <v>616000</v>
      </c>
      <c r="W224" s="4">
        <v>61600</v>
      </c>
      <c r="X224" s="3" t="s">
        <v>115</v>
      </c>
      <c r="Y224" s="3" t="s">
        <v>514</v>
      </c>
      <c r="Z224" s="3" t="s">
        <v>74</v>
      </c>
      <c r="AA224" s="3" t="s">
        <v>132</v>
      </c>
      <c r="AB224" s="3" t="s">
        <v>96</v>
      </c>
      <c r="AC224" s="3" t="s">
        <v>248</v>
      </c>
      <c r="AD224" s="3"/>
      <c r="AE224" s="3"/>
      <c r="AF224" s="3" t="s">
        <v>119</v>
      </c>
      <c r="AG224" s="3" t="s">
        <v>1032</v>
      </c>
      <c r="AH224" s="3" t="s">
        <v>80</v>
      </c>
      <c r="AI224" s="2" t="s">
        <v>1040</v>
      </c>
      <c r="AJ224" s="3" t="s">
        <v>1041</v>
      </c>
      <c r="AK224" s="3"/>
      <c r="AL224" s="3"/>
      <c r="AM224" s="4"/>
      <c r="AN224" s="6">
        <v>2.0500000000000001E-2</v>
      </c>
      <c r="AO224" s="17">
        <v>3.4779309472619202E-2</v>
      </c>
      <c r="AP224" s="3" t="s">
        <v>135</v>
      </c>
      <c r="AQ224" s="21">
        <v>287</v>
      </c>
      <c r="AR224" s="21">
        <v>486.91033261666882</v>
      </c>
      <c r="AS224" s="24">
        <v>363089.43999999994</v>
      </c>
      <c r="AT224" s="24">
        <v>616000</v>
      </c>
    </row>
    <row r="225" spans="1:46" hidden="1" x14ac:dyDescent="0.6">
      <c r="A225" s="2" t="s">
        <v>1027</v>
      </c>
      <c r="B225" s="2" t="s">
        <v>239</v>
      </c>
      <c r="C225" s="3"/>
      <c r="D225" s="3"/>
      <c r="E225" s="3" t="s">
        <v>555</v>
      </c>
      <c r="F225" s="3" t="s">
        <v>1028</v>
      </c>
      <c r="G225" s="2" t="s">
        <v>513</v>
      </c>
      <c r="H225" s="3" t="s">
        <v>514</v>
      </c>
      <c r="I225" s="3" t="s">
        <v>50</v>
      </c>
      <c r="J225" s="3" t="s">
        <v>515</v>
      </c>
      <c r="K225" s="2" t="s">
        <v>110</v>
      </c>
      <c r="L225" s="2" t="s">
        <v>110</v>
      </c>
      <c r="M225" s="2" t="s">
        <v>1042</v>
      </c>
      <c r="N225" s="3" t="s">
        <v>1043</v>
      </c>
      <c r="O225" s="3"/>
      <c r="P225" s="3" t="s">
        <v>518</v>
      </c>
      <c r="Q225" s="4">
        <v>56000</v>
      </c>
      <c r="R225" s="11"/>
      <c r="S225" s="5">
        <v>0</v>
      </c>
      <c r="T225" s="6">
        <v>44</v>
      </c>
      <c r="U225" s="5">
        <v>0</v>
      </c>
      <c r="V225" s="14">
        <v>2464000</v>
      </c>
      <c r="W225" s="4">
        <v>246400</v>
      </c>
      <c r="X225" s="3" t="s">
        <v>115</v>
      </c>
      <c r="Y225" s="3" t="s">
        <v>514</v>
      </c>
      <c r="Z225" s="3" t="s">
        <v>74</v>
      </c>
      <c r="AA225" s="3" t="s">
        <v>132</v>
      </c>
      <c r="AB225" s="3" t="s">
        <v>96</v>
      </c>
      <c r="AC225" s="3" t="s">
        <v>248</v>
      </c>
      <c r="AD225" s="3"/>
      <c r="AE225" s="3"/>
      <c r="AF225" s="3" t="s">
        <v>119</v>
      </c>
      <c r="AG225" s="3" t="s">
        <v>1032</v>
      </c>
      <c r="AH225" s="3" t="s">
        <v>80</v>
      </c>
      <c r="AI225" s="2" t="s">
        <v>560</v>
      </c>
      <c r="AJ225" s="3" t="s">
        <v>555</v>
      </c>
      <c r="AK225" s="3"/>
      <c r="AL225" s="3"/>
      <c r="AM225" s="4"/>
      <c r="AN225" s="6">
        <v>2.0500000000000001E-2</v>
      </c>
      <c r="AO225" s="17">
        <v>3.4779309472619202E-2</v>
      </c>
      <c r="AP225" s="3" t="s">
        <v>135</v>
      </c>
      <c r="AQ225" s="21">
        <v>1148</v>
      </c>
      <c r="AR225" s="21">
        <v>1947.6413304666753</v>
      </c>
      <c r="AS225" s="24">
        <v>1452357.7599999998</v>
      </c>
      <c r="AT225" s="24">
        <v>2464000</v>
      </c>
    </row>
    <row r="226" spans="1:46" hidden="1" x14ac:dyDescent="0.6">
      <c r="A226" s="2" t="s">
        <v>1027</v>
      </c>
      <c r="B226" s="2" t="s">
        <v>239</v>
      </c>
      <c r="C226" s="3"/>
      <c r="D226" s="3"/>
      <c r="E226" s="3" t="s">
        <v>540</v>
      </c>
      <c r="F226" s="3" t="s">
        <v>1028</v>
      </c>
      <c r="G226" s="2" t="s">
        <v>513</v>
      </c>
      <c r="H226" s="3" t="s">
        <v>514</v>
      </c>
      <c r="I226" s="3" t="s">
        <v>50</v>
      </c>
      <c r="J226" s="3" t="s">
        <v>515</v>
      </c>
      <c r="K226" s="2" t="s">
        <v>110</v>
      </c>
      <c r="L226" s="2" t="s">
        <v>110</v>
      </c>
      <c r="M226" s="2" t="s">
        <v>1042</v>
      </c>
      <c r="N226" s="3" t="s">
        <v>1043</v>
      </c>
      <c r="O226" s="3"/>
      <c r="P226" s="3" t="s">
        <v>518</v>
      </c>
      <c r="Q226" s="4">
        <v>3500</v>
      </c>
      <c r="R226" s="11"/>
      <c r="S226" s="5">
        <v>0</v>
      </c>
      <c r="T226" s="6">
        <v>44</v>
      </c>
      <c r="U226" s="5">
        <v>0</v>
      </c>
      <c r="V226" s="14">
        <v>154000</v>
      </c>
      <c r="W226" s="4">
        <v>15400</v>
      </c>
      <c r="X226" s="3" t="s">
        <v>115</v>
      </c>
      <c r="Y226" s="3" t="s">
        <v>514</v>
      </c>
      <c r="Z226" s="3" t="s">
        <v>74</v>
      </c>
      <c r="AA226" s="3" t="s">
        <v>132</v>
      </c>
      <c r="AB226" s="3" t="s">
        <v>96</v>
      </c>
      <c r="AC226" s="3" t="s">
        <v>248</v>
      </c>
      <c r="AD226" s="3"/>
      <c r="AE226" s="3"/>
      <c r="AF226" s="3" t="s">
        <v>119</v>
      </c>
      <c r="AG226" s="3" t="s">
        <v>1032</v>
      </c>
      <c r="AH226" s="3" t="s">
        <v>80</v>
      </c>
      <c r="AI226" s="2" t="s">
        <v>546</v>
      </c>
      <c r="AJ226" s="3" t="s">
        <v>547</v>
      </c>
      <c r="AK226" s="3"/>
      <c r="AL226" s="3"/>
      <c r="AM226" s="4"/>
      <c r="AN226" s="6">
        <v>2.0500000000000001E-2</v>
      </c>
      <c r="AO226" s="17">
        <v>3.4779309472619202E-2</v>
      </c>
      <c r="AP226" s="3" t="s">
        <v>135</v>
      </c>
      <c r="AQ226" s="21">
        <v>71.75</v>
      </c>
      <c r="AR226" s="21">
        <v>121.72758315416721</v>
      </c>
      <c r="AS226" s="24">
        <v>90772.359999999986</v>
      </c>
      <c r="AT226" s="24">
        <v>154000</v>
      </c>
    </row>
    <row r="227" spans="1:46" hidden="1" x14ac:dyDescent="0.6">
      <c r="A227" s="2" t="s">
        <v>1027</v>
      </c>
      <c r="B227" s="2" t="s">
        <v>239</v>
      </c>
      <c r="C227" s="3"/>
      <c r="D227" s="3"/>
      <c r="E227" s="3" t="s">
        <v>555</v>
      </c>
      <c r="F227" s="3" t="s">
        <v>1028</v>
      </c>
      <c r="G227" s="2" t="s">
        <v>513</v>
      </c>
      <c r="H227" s="3" t="s">
        <v>514</v>
      </c>
      <c r="I227" s="3" t="s">
        <v>50</v>
      </c>
      <c r="J227" s="3" t="s">
        <v>515</v>
      </c>
      <c r="K227" s="2" t="s">
        <v>110</v>
      </c>
      <c r="L227" s="2" t="s">
        <v>110</v>
      </c>
      <c r="M227" s="2" t="s">
        <v>556</v>
      </c>
      <c r="N227" s="3" t="s">
        <v>557</v>
      </c>
      <c r="O227" s="3" t="s">
        <v>558</v>
      </c>
      <c r="P227" s="3" t="s">
        <v>559</v>
      </c>
      <c r="Q227" s="4">
        <v>6000</v>
      </c>
      <c r="R227" s="11"/>
      <c r="S227" s="5">
        <v>0</v>
      </c>
      <c r="T227" s="6">
        <v>120</v>
      </c>
      <c r="U227" s="5">
        <v>0</v>
      </c>
      <c r="V227" s="14">
        <v>720000</v>
      </c>
      <c r="W227" s="4">
        <v>72000</v>
      </c>
      <c r="X227" s="3" t="s">
        <v>115</v>
      </c>
      <c r="Y227" s="3" t="s">
        <v>514</v>
      </c>
      <c r="Z227" s="3" t="s">
        <v>74</v>
      </c>
      <c r="AA227" s="3" t="s">
        <v>75</v>
      </c>
      <c r="AB227" s="3" t="s">
        <v>230</v>
      </c>
      <c r="AC227" s="3" t="s">
        <v>248</v>
      </c>
      <c r="AD227" s="3"/>
      <c r="AE227" s="3"/>
      <c r="AF227" s="3" t="s">
        <v>119</v>
      </c>
      <c r="AG227" s="3" t="s">
        <v>1032</v>
      </c>
      <c r="AH227" s="3" t="s">
        <v>80</v>
      </c>
      <c r="AI227" s="2" t="s">
        <v>560</v>
      </c>
      <c r="AJ227" s="3" t="s">
        <v>555</v>
      </c>
      <c r="AK227" s="3"/>
      <c r="AL227" s="3"/>
      <c r="AM227" s="4"/>
      <c r="AN227" s="6">
        <v>7.4620000000000006E-2</v>
      </c>
      <c r="AO227" s="17">
        <v>9.485266219805237E-2</v>
      </c>
      <c r="AP227" s="3" t="s">
        <v>83</v>
      </c>
      <c r="AQ227" s="21">
        <v>447.72</v>
      </c>
      <c r="AR227" s="21">
        <v>569.11597318831423</v>
      </c>
      <c r="AS227" s="24">
        <v>566419.52639999997</v>
      </c>
      <c r="AT227" s="24">
        <v>720000</v>
      </c>
    </row>
    <row r="228" spans="1:46" hidden="1" x14ac:dyDescent="0.6">
      <c r="A228" s="2" t="s">
        <v>1027</v>
      </c>
      <c r="B228" s="2" t="s">
        <v>239</v>
      </c>
      <c r="C228" s="3"/>
      <c r="D228" s="3"/>
      <c r="E228" s="3" t="s">
        <v>1033</v>
      </c>
      <c r="F228" s="3" t="s">
        <v>1028</v>
      </c>
      <c r="G228" s="2" t="s">
        <v>513</v>
      </c>
      <c r="H228" s="3" t="s">
        <v>514</v>
      </c>
      <c r="I228" s="3" t="s">
        <v>50</v>
      </c>
      <c r="J228" s="3" t="s">
        <v>515</v>
      </c>
      <c r="K228" s="2" t="s">
        <v>110</v>
      </c>
      <c r="L228" s="2" t="s">
        <v>110</v>
      </c>
      <c r="M228" s="2" t="s">
        <v>556</v>
      </c>
      <c r="N228" s="3" t="s">
        <v>557</v>
      </c>
      <c r="O228" s="3" t="s">
        <v>558</v>
      </c>
      <c r="P228" s="3" t="s">
        <v>559</v>
      </c>
      <c r="Q228" s="4">
        <v>6000</v>
      </c>
      <c r="R228" s="11"/>
      <c r="S228" s="5">
        <v>0</v>
      </c>
      <c r="T228" s="6">
        <v>120</v>
      </c>
      <c r="U228" s="5">
        <v>0</v>
      </c>
      <c r="V228" s="14">
        <v>720000</v>
      </c>
      <c r="W228" s="4">
        <v>72000</v>
      </c>
      <c r="X228" s="3" t="s">
        <v>115</v>
      </c>
      <c r="Y228" s="3" t="s">
        <v>514</v>
      </c>
      <c r="Z228" s="3" t="s">
        <v>74</v>
      </c>
      <c r="AA228" s="3" t="s">
        <v>75</v>
      </c>
      <c r="AB228" s="3" t="s">
        <v>230</v>
      </c>
      <c r="AC228" s="3" t="s">
        <v>248</v>
      </c>
      <c r="AD228" s="3"/>
      <c r="AE228" s="3"/>
      <c r="AF228" s="3" t="s">
        <v>119</v>
      </c>
      <c r="AG228" s="3" t="s">
        <v>1032</v>
      </c>
      <c r="AH228" s="3" t="s">
        <v>80</v>
      </c>
      <c r="AI228" s="2" t="s">
        <v>1034</v>
      </c>
      <c r="AJ228" s="3" t="s">
        <v>1035</v>
      </c>
      <c r="AK228" s="3"/>
      <c r="AL228" s="3"/>
      <c r="AM228" s="4"/>
      <c r="AN228" s="6">
        <v>7.4620000000000006E-2</v>
      </c>
      <c r="AO228" s="17">
        <v>9.485266219805237E-2</v>
      </c>
      <c r="AP228" s="3" t="s">
        <v>83</v>
      </c>
      <c r="AQ228" s="21">
        <v>447.72</v>
      </c>
      <c r="AR228" s="21">
        <v>569.11597318831423</v>
      </c>
      <c r="AS228" s="24">
        <v>566419.52639999997</v>
      </c>
      <c r="AT228" s="24">
        <v>720000</v>
      </c>
    </row>
    <row r="229" spans="1:46" hidden="1" x14ac:dyDescent="0.6">
      <c r="A229" s="2" t="s">
        <v>1027</v>
      </c>
      <c r="B229" s="2" t="s">
        <v>239</v>
      </c>
      <c r="C229" s="3"/>
      <c r="D229" s="3"/>
      <c r="E229" s="3" t="s">
        <v>1044</v>
      </c>
      <c r="F229" s="3" t="s">
        <v>1028</v>
      </c>
      <c r="G229" s="2" t="s">
        <v>513</v>
      </c>
      <c r="H229" s="3" t="s">
        <v>514</v>
      </c>
      <c r="I229" s="3" t="s">
        <v>50</v>
      </c>
      <c r="J229" s="3" t="s">
        <v>515</v>
      </c>
      <c r="K229" s="2" t="s">
        <v>110</v>
      </c>
      <c r="L229" s="2" t="s">
        <v>110</v>
      </c>
      <c r="M229" s="2" t="s">
        <v>1045</v>
      </c>
      <c r="N229" s="3" t="s">
        <v>1046</v>
      </c>
      <c r="O229" s="3" t="s">
        <v>1047</v>
      </c>
      <c r="P229" s="3" t="s">
        <v>1048</v>
      </c>
      <c r="Q229" s="4">
        <v>65000</v>
      </c>
      <c r="R229" s="11"/>
      <c r="S229" s="5">
        <v>0</v>
      </c>
      <c r="T229" s="6">
        <v>46</v>
      </c>
      <c r="U229" s="5">
        <v>0</v>
      </c>
      <c r="V229" s="14">
        <v>2990000</v>
      </c>
      <c r="W229" s="4">
        <v>299000</v>
      </c>
      <c r="X229" s="3" t="s">
        <v>115</v>
      </c>
      <c r="Y229" s="3" t="s">
        <v>514</v>
      </c>
      <c r="Z229" s="3" t="s">
        <v>74</v>
      </c>
      <c r="AA229" s="3" t="s">
        <v>75</v>
      </c>
      <c r="AB229" s="3" t="s">
        <v>1049</v>
      </c>
      <c r="AC229" s="3" t="s">
        <v>248</v>
      </c>
      <c r="AD229" s="3"/>
      <c r="AE229" s="3"/>
      <c r="AF229" s="3" t="s">
        <v>119</v>
      </c>
      <c r="AG229" s="3" t="s">
        <v>1032</v>
      </c>
      <c r="AH229" s="3" t="s">
        <v>80</v>
      </c>
      <c r="AI229" s="2" t="s">
        <v>1050</v>
      </c>
      <c r="AJ229" s="3" t="s">
        <v>1051</v>
      </c>
      <c r="AK229" s="3"/>
      <c r="AL229" s="3"/>
      <c r="AM229" s="4"/>
      <c r="AN229" s="6">
        <v>2.1999999999999999E-2</v>
      </c>
      <c r="AO229" s="17">
        <v>3.6360187175920072E-2</v>
      </c>
      <c r="AP229" s="3" t="s">
        <v>135</v>
      </c>
      <c r="AQ229" s="21">
        <v>1430</v>
      </c>
      <c r="AR229" s="21">
        <v>2363.4121664348045</v>
      </c>
      <c r="AS229" s="24">
        <v>1809121.5999999999</v>
      </c>
      <c r="AT229" s="24">
        <v>2989999.9999999995</v>
      </c>
    </row>
    <row r="230" spans="1:46" hidden="1" x14ac:dyDescent="0.6">
      <c r="A230" s="2" t="s">
        <v>1027</v>
      </c>
      <c r="B230" s="2" t="s">
        <v>239</v>
      </c>
      <c r="C230" s="3"/>
      <c r="D230" s="3"/>
      <c r="E230" s="3" t="s">
        <v>1044</v>
      </c>
      <c r="F230" s="3" t="s">
        <v>1028</v>
      </c>
      <c r="G230" s="2" t="s">
        <v>513</v>
      </c>
      <c r="H230" s="3" t="s">
        <v>514</v>
      </c>
      <c r="I230" s="3" t="s">
        <v>50</v>
      </c>
      <c r="J230" s="3" t="s">
        <v>515</v>
      </c>
      <c r="K230" s="2" t="s">
        <v>110</v>
      </c>
      <c r="L230" s="2" t="s">
        <v>110</v>
      </c>
      <c r="M230" s="2" t="s">
        <v>1045</v>
      </c>
      <c r="N230" s="3" t="s">
        <v>1046</v>
      </c>
      <c r="O230" s="3" t="s">
        <v>1047</v>
      </c>
      <c r="P230" s="3" t="s">
        <v>1048</v>
      </c>
      <c r="Q230" s="4">
        <v>35000</v>
      </c>
      <c r="R230" s="11"/>
      <c r="S230" s="5">
        <v>0</v>
      </c>
      <c r="T230" s="6">
        <v>46</v>
      </c>
      <c r="U230" s="5">
        <v>0</v>
      </c>
      <c r="V230" s="14">
        <v>1610000</v>
      </c>
      <c r="W230" s="4">
        <v>161000</v>
      </c>
      <c r="X230" s="3" t="s">
        <v>115</v>
      </c>
      <c r="Y230" s="3" t="s">
        <v>514</v>
      </c>
      <c r="Z230" s="3" t="s">
        <v>74</v>
      </c>
      <c r="AA230" s="3" t="s">
        <v>75</v>
      </c>
      <c r="AB230" s="3" t="s">
        <v>1049</v>
      </c>
      <c r="AC230" s="3" t="s">
        <v>248</v>
      </c>
      <c r="AD230" s="3"/>
      <c r="AE230" s="3"/>
      <c r="AF230" s="3" t="s">
        <v>119</v>
      </c>
      <c r="AG230" s="3" t="s">
        <v>1032</v>
      </c>
      <c r="AH230" s="3" t="s">
        <v>80</v>
      </c>
      <c r="AI230" s="2" t="s">
        <v>1050</v>
      </c>
      <c r="AJ230" s="3" t="s">
        <v>1051</v>
      </c>
      <c r="AK230" s="3"/>
      <c r="AL230" s="3"/>
      <c r="AM230" s="4"/>
      <c r="AN230" s="6">
        <v>2.1999999999999999E-2</v>
      </c>
      <c r="AO230" s="17">
        <v>3.6360187175920072E-2</v>
      </c>
      <c r="AP230" s="3" t="s">
        <v>135</v>
      </c>
      <c r="AQ230" s="21">
        <v>770</v>
      </c>
      <c r="AR230" s="21">
        <v>1272.6065511572026</v>
      </c>
      <c r="AS230" s="24">
        <v>974142.39999999991</v>
      </c>
      <c r="AT230" s="24">
        <v>1610000</v>
      </c>
    </row>
    <row r="231" spans="1:46" hidden="1" x14ac:dyDescent="0.6">
      <c r="A231" s="2" t="s">
        <v>1027</v>
      </c>
      <c r="B231" s="2" t="s">
        <v>239</v>
      </c>
      <c r="C231" s="3"/>
      <c r="D231" s="3"/>
      <c r="E231" s="3" t="s">
        <v>1036</v>
      </c>
      <c r="F231" s="3" t="s">
        <v>1028</v>
      </c>
      <c r="G231" s="2" t="s">
        <v>513</v>
      </c>
      <c r="H231" s="3" t="s">
        <v>514</v>
      </c>
      <c r="I231" s="3" t="s">
        <v>50</v>
      </c>
      <c r="J231" s="3" t="s">
        <v>515</v>
      </c>
      <c r="K231" s="2" t="s">
        <v>110</v>
      </c>
      <c r="L231" s="2" t="s">
        <v>110</v>
      </c>
      <c r="M231" s="2" t="s">
        <v>1052</v>
      </c>
      <c r="N231" s="3" t="s">
        <v>1053</v>
      </c>
      <c r="O231" s="3" t="s">
        <v>1054</v>
      </c>
      <c r="P231" s="3"/>
      <c r="Q231" s="4">
        <v>10000</v>
      </c>
      <c r="R231" s="11"/>
      <c r="S231" s="5">
        <v>0</v>
      </c>
      <c r="T231" s="6">
        <v>74</v>
      </c>
      <c r="U231" s="5">
        <v>0</v>
      </c>
      <c r="V231" s="14">
        <v>740000</v>
      </c>
      <c r="W231" s="4">
        <v>74000</v>
      </c>
      <c r="X231" s="3" t="s">
        <v>115</v>
      </c>
      <c r="Y231" s="3" t="s">
        <v>514</v>
      </c>
      <c r="Z231" s="3" t="s">
        <v>74</v>
      </c>
      <c r="AA231" s="3" t="s">
        <v>75</v>
      </c>
      <c r="AB231" s="3" t="s">
        <v>76</v>
      </c>
      <c r="AC231" s="3" t="s">
        <v>248</v>
      </c>
      <c r="AD231" s="3"/>
      <c r="AE231" s="3"/>
      <c r="AF231" s="3" t="s">
        <v>119</v>
      </c>
      <c r="AG231" s="3" t="s">
        <v>1032</v>
      </c>
      <c r="AH231" s="3" t="s">
        <v>80</v>
      </c>
      <c r="AI231" s="2" t="s">
        <v>1040</v>
      </c>
      <c r="AJ231" s="3" t="s">
        <v>1041</v>
      </c>
      <c r="AK231" s="3"/>
      <c r="AL231" s="3"/>
      <c r="AM231" s="4"/>
      <c r="AN231" s="6">
        <v>0.05</v>
      </c>
      <c r="AO231" s="17">
        <v>5.8492475022132291E-2</v>
      </c>
      <c r="AP231" s="3" t="s">
        <v>135</v>
      </c>
      <c r="AQ231" s="21">
        <v>500</v>
      </c>
      <c r="AR231" s="21">
        <v>584.92475022132294</v>
      </c>
      <c r="AS231" s="24">
        <v>632560</v>
      </c>
      <c r="AT231" s="24">
        <v>740000</v>
      </c>
    </row>
    <row r="232" spans="1:46" hidden="1" x14ac:dyDescent="0.6">
      <c r="A232" s="2" t="s">
        <v>1027</v>
      </c>
      <c r="B232" s="2" t="s">
        <v>239</v>
      </c>
      <c r="C232" s="3"/>
      <c r="D232" s="3"/>
      <c r="E232" s="3" t="s">
        <v>1036</v>
      </c>
      <c r="F232" s="3" t="s">
        <v>1028</v>
      </c>
      <c r="G232" s="2" t="s">
        <v>513</v>
      </c>
      <c r="H232" s="3" t="s">
        <v>514</v>
      </c>
      <c r="I232" s="3" t="s">
        <v>50</v>
      </c>
      <c r="J232" s="3" t="s">
        <v>515</v>
      </c>
      <c r="K232" s="2" t="s">
        <v>110</v>
      </c>
      <c r="L232" s="2" t="s">
        <v>110</v>
      </c>
      <c r="M232" s="2" t="s">
        <v>1055</v>
      </c>
      <c r="N232" s="3" t="s">
        <v>1056</v>
      </c>
      <c r="O232" s="3"/>
      <c r="P232" s="3" t="s">
        <v>526</v>
      </c>
      <c r="Q232" s="4">
        <v>8000</v>
      </c>
      <c r="R232" s="11"/>
      <c r="S232" s="5">
        <v>0</v>
      </c>
      <c r="T232" s="6">
        <v>75</v>
      </c>
      <c r="U232" s="5">
        <v>0</v>
      </c>
      <c r="V232" s="14">
        <v>600000</v>
      </c>
      <c r="W232" s="4">
        <v>60000</v>
      </c>
      <c r="X232" s="3" t="s">
        <v>115</v>
      </c>
      <c r="Y232" s="3" t="s">
        <v>514</v>
      </c>
      <c r="Z232" s="3" t="s">
        <v>74</v>
      </c>
      <c r="AA232" s="3" t="s">
        <v>75</v>
      </c>
      <c r="AB232" s="3" t="s">
        <v>1057</v>
      </c>
      <c r="AC232" s="3" t="s">
        <v>248</v>
      </c>
      <c r="AD232" s="3"/>
      <c r="AE232" s="3"/>
      <c r="AF232" s="3" t="s">
        <v>119</v>
      </c>
      <c r="AG232" s="3" t="s">
        <v>1032</v>
      </c>
      <c r="AH232" s="3" t="s">
        <v>80</v>
      </c>
      <c r="AI232" s="2" t="s">
        <v>1040</v>
      </c>
      <c r="AJ232" s="3" t="s">
        <v>1041</v>
      </c>
      <c r="AK232" s="3"/>
      <c r="AL232" s="3"/>
      <c r="AM232" s="4"/>
      <c r="AN232" s="6">
        <v>0.05</v>
      </c>
      <c r="AO232" s="17">
        <v>5.9282913873782726E-2</v>
      </c>
      <c r="AP232" s="3" t="s">
        <v>135</v>
      </c>
      <c r="AQ232" s="21">
        <v>400</v>
      </c>
      <c r="AR232" s="21">
        <v>474.2633109902618</v>
      </c>
      <c r="AS232" s="24">
        <v>506047.99999999994</v>
      </c>
      <c r="AT232" s="24">
        <v>600000</v>
      </c>
    </row>
    <row r="233" spans="1:46" hidden="1" x14ac:dyDescent="0.6">
      <c r="A233" s="2" t="s">
        <v>1058</v>
      </c>
      <c r="B233" s="2" t="s">
        <v>45</v>
      </c>
      <c r="C233" s="3" t="s">
        <v>1059</v>
      </c>
      <c r="D233" s="3" t="s">
        <v>1060</v>
      </c>
      <c r="E233" s="3" t="s">
        <v>1061</v>
      </c>
      <c r="F233" s="3" t="s">
        <v>1062</v>
      </c>
      <c r="G233" s="2" t="s">
        <v>1063</v>
      </c>
      <c r="H233" s="3" t="s">
        <v>1064</v>
      </c>
      <c r="I233" s="3" t="s">
        <v>50</v>
      </c>
      <c r="J233" s="3" t="s">
        <v>161</v>
      </c>
      <c r="K233" s="2" t="s">
        <v>162</v>
      </c>
      <c r="L233" s="2" t="s">
        <v>163</v>
      </c>
      <c r="M233" s="2" t="s">
        <v>1065</v>
      </c>
      <c r="N233" s="3" t="s">
        <v>1066</v>
      </c>
      <c r="O233" s="3" t="s">
        <v>1067</v>
      </c>
      <c r="P233" s="3" t="s">
        <v>1068</v>
      </c>
      <c r="Q233" s="4">
        <v>37200</v>
      </c>
      <c r="R233" s="11" t="s">
        <v>56</v>
      </c>
      <c r="S233" s="5">
        <v>1284.0999999999999</v>
      </c>
      <c r="T233" s="6">
        <v>0.55000000000000004</v>
      </c>
      <c r="U233" s="5">
        <v>20460</v>
      </c>
      <c r="V233" s="4">
        <v>26272686</v>
      </c>
      <c r="W233" s="4"/>
      <c r="X233" s="3" t="s">
        <v>115</v>
      </c>
      <c r="Y233" s="3" t="s">
        <v>214</v>
      </c>
      <c r="Z233" s="3" t="s">
        <v>74</v>
      </c>
      <c r="AA233" s="3" t="s">
        <v>215</v>
      </c>
      <c r="AB233" s="3" t="s">
        <v>216</v>
      </c>
      <c r="AC233" s="3" t="s">
        <v>58</v>
      </c>
      <c r="AD233" s="3" t="s">
        <v>1069</v>
      </c>
      <c r="AE233" s="3" t="s">
        <v>1070</v>
      </c>
      <c r="AF233" s="3" t="s">
        <v>171</v>
      </c>
      <c r="AG233" s="3" t="s">
        <v>1071</v>
      </c>
      <c r="AH233" s="3" t="s">
        <v>80</v>
      </c>
      <c r="AI233" s="2" t="s">
        <v>1072</v>
      </c>
      <c r="AJ233" s="3" t="s">
        <v>1073</v>
      </c>
      <c r="AK233" s="3"/>
      <c r="AL233" s="3"/>
      <c r="AM233" s="4"/>
      <c r="AN233" s="6">
        <v>0.4</v>
      </c>
      <c r="AO233" s="6">
        <v>0.55000000000000004</v>
      </c>
      <c r="AP233" s="3" t="s">
        <v>123</v>
      </c>
      <c r="AQ233" s="21">
        <v>14880</v>
      </c>
      <c r="AR233" s="21">
        <v>20460</v>
      </c>
      <c r="AS233" s="24">
        <v>18824985.599999998</v>
      </c>
      <c r="AT233" s="24">
        <v>25884355.199999999</v>
      </c>
    </row>
    <row r="234" spans="1:46" x14ac:dyDescent="0.6">
      <c r="A234" s="2" t="s">
        <v>1074</v>
      </c>
      <c r="B234" s="2" t="s">
        <v>45</v>
      </c>
      <c r="C234" s="3" t="s">
        <v>1075</v>
      </c>
      <c r="D234" s="3"/>
      <c r="E234" s="3" t="s">
        <v>1076</v>
      </c>
      <c r="F234" s="3" t="s">
        <v>1077</v>
      </c>
      <c r="G234" s="2" t="s">
        <v>66</v>
      </c>
      <c r="H234" s="3" t="s">
        <v>67</v>
      </c>
      <c r="I234" s="3" t="s">
        <v>50</v>
      </c>
      <c r="J234" s="3" t="s">
        <v>51</v>
      </c>
      <c r="K234" s="2" t="s">
        <v>1078</v>
      </c>
      <c r="L234" s="2" t="s">
        <v>69</v>
      </c>
      <c r="M234" s="2" t="s">
        <v>549</v>
      </c>
      <c r="N234" s="3" t="s">
        <v>550</v>
      </c>
      <c r="O234" s="3" t="s">
        <v>551</v>
      </c>
      <c r="P234" s="3" t="s">
        <v>552</v>
      </c>
      <c r="Q234" s="4">
        <v>377000</v>
      </c>
      <c r="R234" s="11" t="s">
        <v>566</v>
      </c>
      <c r="S234" s="5">
        <v>1345.11</v>
      </c>
      <c r="T234" s="6">
        <v>2.2499999999999999E-2</v>
      </c>
      <c r="U234" s="5">
        <v>8482.5</v>
      </c>
      <c r="V234" s="4">
        <v>11409896</v>
      </c>
      <c r="W234" s="4"/>
      <c r="X234" s="3" t="s">
        <v>57</v>
      </c>
      <c r="Y234" s="3" t="s">
        <v>67</v>
      </c>
      <c r="Z234" s="3" t="s">
        <v>74</v>
      </c>
      <c r="AA234" s="3" t="s">
        <v>75</v>
      </c>
      <c r="AB234" s="3" t="s">
        <v>247</v>
      </c>
      <c r="AC234" s="3" t="s">
        <v>58</v>
      </c>
      <c r="AD234" s="3" t="s">
        <v>1075</v>
      </c>
      <c r="AE234" s="3"/>
      <c r="AF234" s="3" t="s">
        <v>1079</v>
      </c>
      <c r="AG234" s="3" t="s">
        <v>1080</v>
      </c>
      <c r="AH234" s="3" t="s">
        <v>80</v>
      </c>
      <c r="AI234" s="2" t="s">
        <v>1081</v>
      </c>
      <c r="AJ234" s="3" t="s">
        <v>1082</v>
      </c>
      <c r="AK234" s="3"/>
      <c r="AL234" s="3"/>
      <c r="AM234" s="4"/>
      <c r="AN234" s="6">
        <v>2.1999999999999999E-2</v>
      </c>
      <c r="AO234" s="18">
        <v>2.3922612975307449E-2</v>
      </c>
      <c r="AP234" s="3" t="s">
        <v>135</v>
      </c>
      <c r="AQ234" s="21">
        <v>8294</v>
      </c>
      <c r="AR234" s="21">
        <v>9018.8250916909074</v>
      </c>
      <c r="AS234" s="24">
        <v>10492905.279999999</v>
      </c>
      <c r="AT234" s="24">
        <v>11409896</v>
      </c>
    </row>
    <row r="235" spans="1:46" hidden="1" x14ac:dyDescent="0.6">
      <c r="A235" s="2" t="s">
        <v>1074</v>
      </c>
      <c r="B235" s="2" t="s">
        <v>45</v>
      </c>
      <c r="C235" s="3" t="s">
        <v>1075</v>
      </c>
      <c r="D235" s="3"/>
      <c r="E235" s="3" t="s">
        <v>1083</v>
      </c>
      <c r="F235" s="3" t="s">
        <v>1077</v>
      </c>
      <c r="G235" s="2" t="s">
        <v>66</v>
      </c>
      <c r="H235" s="3" t="s">
        <v>67</v>
      </c>
      <c r="I235" s="3" t="s">
        <v>50</v>
      </c>
      <c r="J235" s="3" t="s">
        <v>51</v>
      </c>
      <c r="K235" s="2" t="s">
        <v>1078</v>
      </c>
      <c r="L235" s="2" t="s">
        <v>69</v>
      </c>
      <c r="M235" s="2" t="s">
        <v>1084</v>
      </c>
      <c r="N235" s="3" t="s">
        <v>1085</v>
      </c>
      <c r="O235" s="3" t="s">
        <v>1086</v>
      </c>
      <c r="P235" s="3" t="s">
        <v>1087</v>
      </c>
      <c r="Q235" s="4">
        <v>200000</v>
      </c>
      <c r="R235" s="11" t="s">
        <v>566</v>
      </c>
      <c r="S235" s="5">
        <v>1345.11</v>
      </c>
      <c r="T235" s="6">
        <v>2.2499999999999999E-2</v>
      </c>
      <c r="U235" s="5">
        <v>4500</v>
      </c>
      <c r="V235" s="4">
        <v>6052995</v>
      </c>
      <c r="W235" s="4"/>
      <c r="X235" s="3" t="s">
        <v>57</v>
      </c>
      <c r="Y235" s="3" t="s">
        <v>67</v>
      </c>
      <c r="Z235" s="3" t="s">
        <v>74</v>
      </c>
      <c r="AA235" s="3" t="s">
        <v>75</v>
      </c>
      <c r="AB235" s="3" t="s">
        <v>1088</v>
      </c>
      <c r="AC235" s="3" t="s">
        <v>58</v>
      </c>
      <c r="AD235" s="3" t="s">
        <v>1075</v>
      </c>
      <c r="AE235" s="3" t="s">
        <v>1089</v>
      </c>
      <c r="AF235" s="3" t="s">
        <v>1079</v>
      </c>
      <c r="AG235" s="3" t="s">
        <v>1080</v>
      </c>
      <c r="AH235" s="3" t="s">
        <v>80</v>
      </c>
      <c r="AI235" s="2" t="s">
        <v>1090</v>
      </c>
      <c r="AJ235" s="3" t="s">
        <v>1091</v>
      </c>
      <c r="AK235" s="3"/>
      <c r="AL235" s="3"/>
      <c r="AM235" s="4"/>
      <c r="AN235" s="6">
        <v>2.1999999999999999E-2</v>
      </c>
      <c r="AO235" s="18">
        <v>2.3922612084229165E-2</v>
      </c>
      <c r="AP235" s="3" t="s">
        <v>135</v>
      </c>
      <c r="AQ235" s="21">
        <v>4400</v>
      </c>
      <c r="AR235" s="21">
        <v>4784.5224168458326</v>
      </c>
      <c r="AS235" s="24">
        <v>5566527.9999999991</v>
      </c>
      <c r="AT235" s="24">
        <v>6052994.9999999991</v>
      </c>
    </row>
    <row r="236" spans="1:46" x14ac:dyDescent="0.6">
      <c r="A236" s="2" t="s">
        <v>1074</v>
      </c>
      <c r="B236" s="2" t="s">
        <v>45</v>
      </c>
      <c r="C236" s="3" t="s">
        <v>1075</v>
      </c>
      <c r="D236" s="3"/>
      <c r="E236" s="3" t="s">
        <v>575</v>
      </c>
      <c r="F236" s="3" t="s">
        <v>1077</v>
      </c>
      <c r="G236" s="2" t="s">
        <v>66</v>
      </c>
      <c r="H236" s="3" t="s">
        <v>67</v>
      </c>
      <c r="I236" s="3" t="s">
        <v>50</v>
      </c>
      <c r="J236" s="3" t="s">
        <v>51</v>
      </c>
      <c r="K236" s="2" t="s">
        <v>1078</v>
      </c>
      <c r="L236" s="2" t="s">
        <v>69</v>
      </c>
      <c r="M236" s="2" t="s">
        <v>549</v>
      </c>
      <c r="N236" s="3" t="s">
        <v>550</v>
      </c>
      <c r="O236" s="3" t="s">
        <v>551</v>
      </c>
      <c r="P236" s="3" t="s">
        <v>552</v>
      </c>
      <c r="Q236" s="4">
        <v>835000</v>
      </c>
      <c r="R236" s="11" t="s">
        <v>566</v>
      </c>
      <c r="S236" s="5">
        <v>1345.11</v>
      </c>
      <c r="T236" s="6">
        <v>2.2499999999999999E-2</v>
      </c>
      <c r="U236" s="5">
        <v>18787.5</v>
      </c>
      <c r="V236" s="4">
        <v>25271254</v>
      </c>
      <c r="W236" s="4"/>
      <c r="X236" s="3" t="s">
        <v>57</v>
      </c>
      <c r="Y236" s="3" t="s">
        <v>67</v>
      </c>
      <c r="Z236" s="3" t="s">
        <v>74</v>
      </c>
      <c r="AA236" s="3" t="s">
        <v>75</v>
      </c>
      <c r="AB236" s="3" t="s">
        <v>247</v>
      </c>
      <c r="AC236" s="3" t="s">
        <v>58</v>
      </c>
      <c r="AD236" s="3" t="s">
        <v>1075</v>
      </c>
      <c r="AE236" s="3" t="s">
        <v>576</v>
      </c>
      <c r="AF236" s="3" t="s">
        <v>1079</v>
      </c>
      <c r="AG236" s="3" t="s">
        <v>1080</v>
      </c>
      <c r="AH236" s="3" t="s">
        <v>80</v>
      </c>
      <c r="AI236" s="2" t="s">
        <v>577</v>
      </c>
      <c r="AJ236" s="3" t="s">
        <v>578</v>
      </c>
      <c r="AK236" s="3"/>
      <c r="AL236" s="3"/>
      <c r="AM236" s="4"/>
      <c r="AN236" s="6">
        <v>2.1999999999999999E-2</v>
      </c>
      <c r="AO236" s="18">
        <v>2.3922611965899999E-2</v>
      </c>
      <c r="AP236" s="3" t="s">
        <v>135</v>
      </c>
      <c r="AQ236" s="21">
        <v>18370</v>
      </c>
      <c r="AR236" s="21">
        <v>19975.380991526497</v>
      </c>
      <c r="AS236" s="24">
        <v>23240254.399999999</v>
      </c>
      <c r="AT236" s="24">
        <v>25271254</v>
      </c>
    </row>
    <row r="237" spans="1:46" hidden="1" x14ac:dyDescent="0.6">
      <c r="A237" s="2" t="s">
        <v>1074</v>
      </c>
      <c r="B237" s="2" t="s">
        <v>45</v>
      </c>
      <c r="C237" s="3" t="s">
        <v>1075</v>
      </c>
      <c r="D237" s="3"/>
      <c r="E237" s="3" t="s">
        <v>575</v>
      </c>
      <c r="F237" s="3" t="s">
        <v>1077</v>
      </c>
      <c r="G237" s="2" t="s">
        <v>66</v>
      </c>
      <c r="H237" s="3" t="s">
        <v>67</v>
      </c>
      <c r="I237" s="3" t="s">
        <v>50</v>
      </c>
      <c r="J237" s="3" t="s">
        <v>51</v>
      </c>
      <c r="K237" s="2" t="s">
        <v>1078</v>
      </c>
      <c r="L237" s="2" t="s">
        <v>69</v>
      </c>
      <c r="M237" s="2" t="s">
        <v>1084</v>
      </c>
      <c r="N237" s="3" t="s">
        <v>1085</v>
      </c>
      <c r="O237" s="3" t="s">
        <v>1086</v>
      </c>
      <c r="P237" s="3" t="s">
        <v>1087</v>
      </c>
      <c r="Q237" s="4">
        <v>24000</v>
      </c>
      <c r="R237" s="11" t="s">
        <v>566</v>
      </c>
      <c r="S237" s="5">
        <v>1345.11</v>
      </c>
      <c r="T237" s="6">
        <v>2.2499999999999999E-2</v>
      </c>
      <c r="U237" s="5">
        <v>540</v>
      </c>
      <c r="V237" s="4">
        <v>726359</v>
      </c>
      <c r="W237" s="4"/>
      <c r="X237" s="3" t="s">
        <v>57</v>
      </c>
      <c r="Y237" s="3" t="s">
        <v>67</v>
      </c>
      <c r="Z237" s="3" t="s">
        <v>74</v>
      </c>
      <c r="AA237" s="3" t="s">
        <v>75</v>
      </c>
      <c r="AB237" s="3" t="s">
        <v>1088</v>
      </c>
      <c r="AC237" s="3" t="s">
        <v>58</v>
      </c>
      <c r="AD237" s="3" t="s">
        <v>1075</v>
      </c>
      <c r="AE237" s="3" t="s">
        <v>1092</v>
      </c>
      <c r="AF237" s="3" t="s">
        <v>1079</v>
      </c>
      <c r="AG237" s="3" t="s">
        <v>1080</v>
      </c>
      <c r="AH237" s="3" t="s">
        <v>80</v>
      </c>
      <c r="AI237" s="2" t="s">
        <v>577</v>
      </c>
      <c r="AJ237" s="3" t="s">
        <v>578</v>
      </c>
      <c r="AK237" s="3"/>
      <c r="AL237" s="3"/>
      <c r="AM237" s="4"/>
      <c r="AN237" s="6">
        <v>2.1999999999999999E-2</v>
      </c>
      <c r="AO237" s="18">
        <v>2.3922598910248304E-2</v>
      </c>
      <c r="AP237" s="3" t="s">
        <v>135</v>
      </c>
      <c r="AQ237" s="21">
        <v>528</v>
      </c>
      <c r="AR237" s="21">
        <v>574.14237384595924</v>
      </c>
      <c r="AS237" s="24">
        <v>667983.35999999999</v>
      </c>
      <c r="AT237" s="24">
        <v>726358.99999999988</v>
      </c>
    </row>
    <row r="238" spans="1:46" hidden="1" x14ac:dyDescent="0.6">
      <c r="A238" s="2" t="s">
        <v>1074</v>
      </c>
      <c r="B238" s="2" t="s">
        <v>45</v>
      </c>
      <c r="C238" s="3" t="s">
        <v>1075</v>
      </c>
      <c r="D238" s="3"/>
      <c r="E238" s="3" t="s">
        <v>579</v>
      </c>
      <c r="F238" s="3" t="s">
        <v>1077</v>
      </c>
      <c r="G238" s="2" t="s">
        <v>66</v>
      </c>
      <c r="H238" s="3" t="s">
        <v>67</v>
      </c>
      <c r="I238" s="3" t="s">
        <v>50</v>
      </c>
      <c r="J238" s="3" t="s">
        <v>51</v>
      </c>
      <c r="K238" s="2" t="s">
        <v>1078</v>
      </c>
      <c r="L238" s="2" t="s">
        <v>69</v>
      </c>
      <c r="M238" s="2" t="s">
        <v>580</v>
      </c>
      <c r="N238" s="3" t="s">
        <v>581</v>
      </c>
      <c r="O238" s="3" t="s">
        <v>582</v>
      </c>
      <c r="P238" s="3" t="s">
        <v>583</v>
      </c>
      <c r="Q238" s="4">
        <v>320000</v>
      </c>
      <c r="R238" s="11" t="s">
        <v>566</v>
      </c>
      <c r="S238" s="5">
        <v>1345.11</v>
      </c>
      <c r="T238" s="6">
        <v>1.8499999999999999E-2</v>
      </c>
      <c r="U238" s="5">
        <v>5920</v>
      </c>
      <c r="V238" s="4">
        <v>7963051</v>
      </c>
      <c r="W238" s="4"/>
      <c r="X238" s="3" t="s">
        <v>57</v>
      </c>
      <c r="Y238" s="3" t="s">
        <v>67</v>
      </c>
      <c r="Z238" s="3" t="s">
        <v>74</v>
      </c>
      <c r="AA238" s="3" t="s">
        <v>95</v>
      </c>
      <c r="AB238" s="3" t="s">
        <v>344</v>
      </c>
      <c r="AC238" s="3" t="s">
        <v>58</v>
      </c>
      <c r="AD238" s="3" t="s">
        <v>1075</v>
      </c>
      <c r="AE238" s="3"/>
      <c r="AF238" s="3" t="s">
        <v>1079</v>
      </c>
      <c r="AG238" s="3" t="s">
        <v>1080</v>
      </c>
      <c r="AH238" s="3" t="s">
        <v>80</v>
      </c>
      <c r="AI238" s="2" t="s">
        <v>584</v>
      </c>
      <c r="AJ238" s="3" t="s">
        <v>585</v>
      </c>
      <c r="AK238" s="3"/>
      <c r="AL238" s="3"/>
      <c r="AM238" s="4"/>
      <c r="AN238" s="6">
        <v>1.95E-2</v>
      </c>
      <c r="AO238" s="18">
        <v>1.9669702775230811E-2</v>
      </c>
      <c r="AP238" s="3" t="s">
        <v>135</v>
      </c>
      <c r="AQ238" s="21">
        <v>6240</v>
      </c>
      <c r="AR238" s="21">
        <v>6294.3048880738597</v>
      </c>
      <c r="AS238" s="24">
        <v>7894348.7999999989</v>
      </c>
      <c r="AT238" s="24">
        <v>7963051.0000000009</v>
      </c>
    </row>
    <row r="239" spans="1:46" hidden="1" x14ac:dyDescent="0.6">
      <c r="A239" s="2" t="s">
        <v>1093</v>
      </c>
      <c r="B239" s="2" t="s">
        <v>239</v>
      </c>
      <c r="C239" s="3"/>
      <c r="D239" s="3"/>
      <c r="E239" s="3" t="s">
        <v>683</v>
      </c>
      <c r="F239" s="3" t="s">
        <v>1094</v>
      </c>
      <c r="G239" s="2" t="s">
        <v>685</v>
      </c>
      <c r="H239" s="3" t="s">
        <v>686</v>
      </c>
      <c r="I239" s="3" t="s">
        <v>50</v>
      </c>
      <c r="J239" s="3" t="s">
        <v>687</v>
      </c>
      <c r="K239" s="2" t="s">
        <v>347</v>
      </c>
      <c r="L239" s="2" t="s">
        <v>244</v>
      </c>
      <c r="M239" s="2" t="s">
        <v>688</v>
      </c>
      <c r="N239" s="3" t="s">
        <v>689</v>
      </c>
      <c r="O239" s="3" t="s">
        <v>690</v>
      </c>
      <c r="P239" s="3" t="s">
        <v>691</v>
      </c>
      <c r="Q239" s="4">
        <v>51000</v>
      </c>
      <c r="R239" s="11"/>
      <c r="S239" s="5">
        <v>0</v>
      </c>
      <c r="T239" s="6">
        <v>22</v>
      </c>
      <c r="U239" s="5">
        <v>0</v>
      </c>
      <c r="V239" s="14">
        <v>1122000</v>
      </c>
      <c r="W239" s="4">
        <v>112200</v>
      </c>
      <c r="X239" s="3" t="s">
        <v>115</v>
      </c>
      <c r="Y239" s="3" t="s">
        <v>692</v>
      </c>
      <c r="Z239" s="3" t="s">
        <v>88</v>
      </c>
      <c r="AA239" s="3" t="s">
        <v>89</v>
      </c>
      <c r="AB239" s="3" t="s">
        <v>272</v>
      </c>
      <c r="AC239" s="3" t="s">
        <v>248</v>
      </c>
      <c r="AD239" s="3"/>
      <c r="AE239" s="3"/>
      <c r="AF239" s="3" t="s">
        <v>353</v>
      </c>
      <c r="AG239" s="3" t="s">
        <v>1095</v>
      </c>
      <c r="AH239" s="3" t="s">
        <v>80</v>
      </c>
      <c r="AI239" s="2" t="s">
        <v>694</v>
      </c>
      <c r="AJ239" s="3" t="s">
        <v>695</v>
      </c>
      <c r="AK239" s="3"/>
      <c r="AL239" s="3"/>
      <c r="AM239" s="4"/>
      <c r="AN239" s="6">
        <v>1.4E-2</v>
      </c>
      <c r="AO239" s="17">
        <v>1.7389654736309601E-2</v>
      </c>
      <c r="AP239" s="3" t="s">
        <v>83</v>
      </c>
      <c r="AQ239" s="21">
        <v>714</v>
      </c>
      <c r="AR239" s="21">
        <v>886.87239155178963</v>
      </c>
      <c r="AS239" s="24">
        <v>903295.67999999993</v>
      </c>
      <c r="AT239" s="24">
        <v>1122000</v>
      </c>
    </row>
    <row r="240" spans="1:46" hidden="1" x14ac:dyDescent="0.6">
      <c r="A240" s="2" t="s">
        <v>1093</v>
      </c>
      <c r="B240" s="2" t="s">
        <v>239</v>
      </c>
      <c r="C240" s="3"/>
      <c r="D240" s="3"/>
      <c r="E240" s="3" t="s">
        <v>1096</v>
      </c>
      <c r="F240" s="3" t="s">
        <v>1094</v>
      </c>
      <c r="G240" s="2" t="s">
        <v>685</v>
      </c>
      <c r="H240" s="3" t="s">
        <v>686</v>
      </c>
      <c r="I240" s="3" t="s">
        <v>50</v>
      </c>
      <c r="J240" s="3" t="s">
        <v>687</v>
      </c>
      <c r="K240" s="2" t="s">
        <v>347</v>
      </c>
      <c r="L240" s="2" t="s">
        <v>244</v>
      </c>
      <c r="M240" s="2" t="s">
        <v>1097</v>
      </c>
      <c r="N240" s="3" t="s">
        <v>1098</v>
      </c>
      <c r="O240" s="3" t="s">
        <v>1099</v>
      </c>
      <c r="P240" s="3" t="s">
        <v>1100</v>
      </c>
      <c r="Q240" s="4">
        <v>42000</v>
      </c>
      <c r="R240" s="11"/>
      <c r="S240" s="5">
        <v>0</v>
      </c>
      <c r="T240" s="6">
        <v>67.5</v>
      </c>
      <c r="U240" s="5">
        <v>0</v>
      </c>
      <c r="V240" s="14">
        <v>2835000</v>
      </c>
      <c r="W240" s="4">
        <v>283500</v>
      </c>
      <c r="X240" s="3" t="s">
        <v>115</v>
      </c>
      <c r="Y240" s="3" t="s">
        <v>692</v>
      </c>
      <c r="Z240" s="3" t="s">
        <v>88</v>
      </c>
      <c r="AA240" s="3" t="s">
        <v>117</v>
      </c>
      <c r="AB240" s="3" t="s">
        <v>143</v>
      </c>
      <c r="AC240" s="3" t="s">
        <v>248</v>
      </c>
      <c r="AD240" s="3"/>
      <c r="AE240" s="3"/>
      <c r="AF240" s="3" t="s">
        <v>353</v>
      </c>
      <c r="AG240" s="3" t="s">
        <v>1095</v>
      </c>
      <c r="AH240" s="3" t="s">
        <v>80</v>
      </c>
      <c r="AI240" s="2" t="s">
        <v>1101</v>
      </c>
      <c r="AJ240" s="3" t="s">
        <v>1102</v>
      </c>
      <c r="AK240" s="3"/>
      <c r="AL240" s="3"/>
      <c r="AM240" s="4"/>
      <c r="AN240" s="6">
        <v>0.05</v>
      </c>
      <c r="AO240" s="17">
        <v>5.3354622486404456E-2</v>
      </c>
      <c r="AP240" s="3" t="s">
        <v>123</v>
      </c>
      <c r="AQ240" s="21">
        <v>2100</v>
      </c>
      <c r="AR240" s="21">
        <v>2240.8941444289871</v>
      </c>
      <c r="AS240" s="24">
        <v>2656752</v>
      </c>
      <c r="AT240" s="24">
        <v>2835000</v>
      </c>
    </row>
    <row r="241" spans="1:46" hidden="1" x14ac:dyDescent="0.6">
      <c r="A241" s="2" t="s">
        <v>1103</v>
      </c>
      <c r="B241" s="2" t="s">
        <v>45</v>
      </c>
      <c r="C241" s="3"/>
      <c r="D241" s="3"/>
      <c r="E241" s="3" t="s">
        <v>1104</v>
      </c>
      <c r="F241" s="3" t="s">
        <v>1105</v>
      </c>
      <c r="G241" s="2" t="s">
        <v>786</v>
      </c>
      <c r="H241" s="3" t="s">
        <v>787</v>
      </c>
      <c r="I241" s="3" t="s">
        <v>50</v>
      </c>
      <c r="J241" s="3" t="s">
        <v>687</v>
      </c>
      <c r="K241" s="2" t="s">
        <v>347</v>
      </c>
      <c r="L241" s="2" t="s">
        <v>244</v>
      </c>
      <c r="M241" s="2" t="s">
        <v>788</v>
      </c>
      <c r="N241" s="3" t="s">
        <v>789</v>
      </c>
      <c r="O241" s="3" t="s">
        <v>790</v>
      </c>
      <c r="P241" s="3" t="s">
        <v>791</v>
      </c>
      <c r="Q241" s="4">
        <v>15000</v>
      </c>
      <c r="R241" s="11" t="s">
        <v>56</v>
      </c>
      <c r="S241" s="5">
        <v>1195.3</v>
      </c>
      <c r="T241" s="6">
        <v>1.7999999999999999E-2</v>
      </c>
      <c r="U241" s="5">
        <v>270</v>
      </c>
      <c r="V241" s="4">
        <v>322731</v>
      </c>
      <c r="W241" s="4"/>
      <c r="X241" s="3" t="s">
        <v>115</v>
      </c>
      <c r="Y241" s="3" t="s">
        <v>692</v>
      </c>
      <c r="Z241" s="3" t="s">
        <v>88</v>
      </c>
      <c r="AA241" s="3" t="s">
        <v>89</v>
      </c>
      <c r="AB241" s="3" t="s">
        <v>272</v>
      </c>
      <c r="AC241" s="3" t="s">
        <v>58</v>
      </c>
      <c r="AD241" s="3"/>
      <c r="AE241" s="3"/>
      <c r="AF241" s="3" t="s">
        <v>353</v>
      </c>
      <c r="AG241" s="3" t="s">
        <v>1106</v>
      </c>
      <c r="AH241" s="3" t="s">
        <v>80</v>
      </c>
      <c r="AI241" s="2" t="s">
        <v>1107</v>
      </c>
      <c r="AJ241" s="3" t="s">
        <v>1108</v>
      </c>
      <c r="AK241" s="3"/>
      <c r="AL241" s="3"/>
      <c r="AM241" s="4"/>
      <c r="AN241" s="6">
        <v>1.4E-2</v>
      </c>
      <c r="AO241" s="6">
        <v>1.7999999999999999E-2</v>
      </c>
      <c r="AP241" s="3" t="s">
        <v>83</v>
      </c>
      <c r="AQ241" s="21">
        <v>210</v>
      </c>
      <c r="AR241" s="21">
        <v>270</v>
      </c>
      <c r="AS241" s="24">
        <v>265675.19999999995</v>
      </c>
      <c r="AT241" s="24">
        <v>341582.39999999997</v>
      </c>
    </row>
    <row r="242" spans="1:46" hidden="1" x14ac:dyDescent="0.6">
      <c r="A242" s="2" t="s">
        <v>1103</v>
      </c>
      <c r="B242" s="2" t="s">
        <v>45</v>
      </c>
      <c r="C242" s="3"/>
      <c r="D242" s="3"/>
      <c r="E242" s="3" t="s">
        <v>813</v>
      </c>
      <c r="F242" s="3" t="s">
        <v>1105</v>
      </c>
      <c r="G242" s="2" t="s">
        <v>786</v>
      </c>
      <c r="H242" s="3" t="s">
        <v>787</v>
      </c>
      <c r="I242" s="3" t="s">
        <v>50</v>
      </c>
      <c r="J242" s="3" t="s">
        <v>687</v>
      </c>
      <c r="K242" s="2" t="s">
        <v>347</v>
      </c>
      <c r="L242" s="2" t="s">
        <v>244</v>
      </c>
      <c r="M242" s="2" t="s">
        <v>806</v>
      </c>
      <c r="N242" s="3" t="s">
        <v>807</v>
      </c>
      <c r="O242" s="3" t="s">
        <v>808</v>
      </c>
      <c r="P242" s="3" t="s">
        <v>809</v>
      </c>
      <c r="Q242" s="4">
        <v>129000</v>
      </c>
      <c r="R242" s="11" t="s">
        <v>56</v>
      </c>
      <c r="S242" s="5">
        <v>1195.3</v>
      </c>
      <c r="T242" s="6">
        <v>1.7999999999999999E-2</v>
      </c>
      <c r="U242" s="5">
        <v>2322</v>
      </c>
      <c r="V242" s="4">
        <v>2775487</v>
      </c>
      <c r="W242" s="4"/>
      <c r="X242" s="3" t="s">
        <v>115</v>
      </c>
      <c r="Y242" s="3" t="s">
        <v>692</v>
      </c>
      <c r="Z242" s="3" t="s">
        <v>88</v>
      </c>
      <c r="AA242" s="3" t="s">
        <v>89</v>
      </c>
      <c r="AB242" s="3" t="s">
        <v>272</v>
      </c>
      <c r="AC242" s="3" t="s">
        <v>58</v>
      </c>
      <c r="AD242" s="3"/>
      <c r="AE242" s="3" t="s">
        <v>192</v>
      </c>
      <c r="AF242" s="3" t="s">
        <v>353</v>
      </c>
      <c r="AG242" s="3" t="s">
        <v>1106</v>
      </c>
      <c r="AH242" s="3" t="s">
        <v>80</v>
      </c>
      <c r="AI242" s="2" t="s">
        <v>814</v>
      </c>
      <c r="AJ242" s="3" t="s">
        <v>815</v>
      </c>
      <c r="AK242" s="3"/>
      <c r="AL242" s="3"/>
      <c r="AM242" s="4"/>
      <c r="AN242" s="6">
        <v>1.4E-2</v>
      </c>
      <c r="AO242" s="6">
        <v>1.7999999999999999E-2</v>
      </c>
      <c r="AP242" s="3" t="s">
        <v>83</v>
      </c>
      <c r="AQ242" s="21">
        <v>1806</v>
      </c>
      <c r="AR242" s="21">
        <v>2322</v>
      </c>
      <c r="AS242" s="24">
        <v>2284806.7199999997</v>
      </c>
      <c r="AT242" s="24">
        <v>2937608.6399999997</v>
      </c>
    </row>
    <row r="243" spans="1:46" hidden="1" x14ac:dyDescent="0.6">
      <c r="A243" s="2" t="s">
        <v>1109</v>
      </c>
      <c r="B243" s="2" t="s">
        <v>239</v>
      </c>
      <c r="C243" s="3"/>
      <c r="D243" s="3"/>
      <c r="E243" s="3" t="s">
        <v>769</v>
      </c>
      <c r="F243" s="3" t="s">
        <v>1110</v>
      </c>
      <c r="G243" s="2" t="s">
        <v>771</v>
      </c>
      <c r="H243" s="3" t="s">
        <v>772</v>
      </c>
      <c r="I243" s="3" t="s">
        <v>50</v>
      </c>
      <c r="J243" s="3" t="s">
        <v>687</v>
      </c>
      <c r="K243" s="2" t="s">
        <v>347</v>
      </c>
      <c r="L243" s="2" t="s">
        <v>461</v>
      </c>
      <c r="M243" s="2" t="s">
        <v>773</v>
      </c>
      <c r="N243" s="3" t="s">
        <v>774</v>
      </c>
      <c r="O243" s="3" t="s">
        <v>775</v>
      </c>
      <c r="P243" s="3" t="s">
        <v>776</v>
      </c>
      <c r="Q243" s="4">
        <v>18000</v>
      </c>
      <c r="R243" s="11"/>
      <c r="S243" s="5">
        <v>0</v>
      </c>
      <c r="T243" s="6">
        <v>106</v>
      </c>
      <c r="U243" s="5">
        <v>0</v>
      </c>
      <c r="V243" s="14">
        <v>1908000</v>
      </c>
      <c r="W243" s="4">
        <v>190800</v>
      </c>
      <c r="X243" s="3" t="s">
        <v>115</v>
      </c>
      <c r="Y243" s="3" t="s">
        <v>777</v>
      </c>
      <c r="Z243" s="3" t="s">
        <v>74</v>
      </c>
      <c r="AA243" s="3" t="s">
        <v>75</v>
      </c>
      <c r="AB243" s="3" t="s">
        <v>778</v>
      </c>
      <c r="AC243" s="3" t="s">
        <v>248</v>
      </c>
      <c r="AD243" s="3"/>
      <c r="AE243" s="3" t="s">
        <v>779</v>
      </c>
      <c r="AF243" s="3" t="s">
        <v>353</v>
      </c>
      <c r="AG243" s="3" t="s">
        <v>1111</v>
      </c>
      <c r="AH243" s="3" t="s">
        <v>80</v>
      </c>
      <c r="AI243" s="2" t="s">
        <v>781</v>
      </c>
      <c r="AJ243" s="3" t="s">
        <v>782</v>
      </c>
      <c r="AK243" s="3"/>
      <c r="AL243" s="3"/>
      <c r="AM243" s="4"/>
      <c r="AN243" s="6">
        <v>0.05</v>
      </c>
      <c r="AO243" s="17">
        <v>8.3786518274946251E-2</v>
      </c>
      <c r="AP243" s="3" t="s">
        <v>135</v>
      </c>
      <c r="AQ243" s="21">
        <v>900</v>
      </c>
      <c r="AR243" s="21">
        <v>1508.1573289490325</v>
      </c>
      <c r="AS243" s="24">
        <v>1138608</v>
      </c>
      <c r="AT243" s="24">
        <v>1907999.9999999998</v>
      </c>
    </row>
    <row r="244" spans="1:46" hidden="1" x14ac:dyDescent="0.6">
      <c r="A244" s="2" t="s">
        <v>1109</v>
      </c>
      <c r="B244" s="2" t="s">
        <v>239</v>
      </c>
      <c r="C244" s="3"/>
      <c r="D244" s="3"/>
      <c r="E244" s="3" t="s">
        <v>769</v>
      </c>
      <c r="F244" s="3" t="s">
        <v>1110</v>
      </c>
      <c r="G244" s="2" t="s">
        <v>771</v>
      </c>
      <c r="H244" s="3" t="s">
        <v>772</v>
      </c>
      <c r="I244" s="3" t="s">
        <v>50</v>
      </c>
      <c r="J244" s="3" t="s">
        <v>687</v>
      </c>
      <c r="K244" s="2" t="s">
        <v>347</v>
      </c>
      <c r="L244" s="2" t="s">
        <v>461</v>
      </c>
      <c r="M244" s="2" t="s">
        <v>773</v>
      </c>
      <c r="N244" s="3" t="s">
        <v>774</v>
      </c>
      <c r="O244" s="3" t="s">
        <v>775</v>
      </c>
      <c r="P244" s="3" t="s">
        <v>776</v>
      </c>
      <c r="Q244" s="4">
        <v>38000</v>
      </c>
      <c r="R244" s="11"/>
      <c r="S244" s="5">
        <v>0</v>
      </c>
      <c r="T244" s="6">
        <v>106</v>
      </c>
      <c r="U244" s="5">
        <v>0</v>
      </c>
      <c r="V244" s="14">
        <v>4028000</v>
      </c>
      <c r="W244" s="4">
        <v>402800</v>
      </c>
      <c r="X244" s="3" t="s">
        <v>115</v>
      </c>
      <c r="Y244" s="3" t="s">
        <v>777</v>
      </c>
      <c r="Z244" s="3" t="s">
        <v>74</v>
      </c>
      <c r="AA244" s="3" t="s">
        <v>75</v>
      </c>
      <c r="AB244" s="3" t="s">
        <v>778</v>
      </c>
      <c r="AC244" s="3" t="s">
        <v>248</v>
      </c>
      <c r="AD244" s="3"/>
      <c r="AE244" s="3" t="s">
        <v>779</v>
      </c>
      <c r="AF244" s="3" t="s">
        <v>353</v>
      </c>
      <c r="AG244" s="3" t="s">
        <v>1111</v>
      </c>
      <c r="AH244" s="3" t="s">
        <v>80</v>
      </c>
      <c r="AI244" s="2" t="s">
        <v>781</v>
      </c>
      <c r="AJ244" s="3" t="s">
        <v>782</v>
      </c>
      <c r="AK244" s="3"/>
      <c r="AL244" s="3"/>
      <c r="AM244" s="4"/>
      <c r="AN244" s="6">
        <v>0.05</v>
      </c>
      <c r="AO244" s="17">
        <v>8.3786518274946251E-2</v>
      </c>
      <c r="AP244" s="3" t="s">
        <v>135</v>
      </c>
      <c r="AQ244" s="21">
        <v>1900</v>
      </c>
      <c r="AR244" s="21">
        <v>3183.8876944479575</v>
      </c>
      <c r="AS244" s="24">
        <v>2403728</v>
      </c>
      <c r="AT244" s="24">
        <v>4027999.9999999995</v>
      </c>
    </row>
    <row r="245" spans="1:46" hidden="1" x14ac:dyDescent="0.6">
      <c r="A245" s="2" t="s">
        <v>1109</v>
      </c>
      <c r="B245" s="2" t="s">
        <v>239</v>
      </c>
      <c r="C245" s="3"/>
      <c r="D245" s="3"/>
      <c r="E245" s="3" t="s">
        <v>1112</v>
      </c>
      <c r="F245" s="3" t="s">
        <v>1110</v>
      </c>
      <c r="G245" s="2" t="s">
        <v>771</v>
      </c>
      <c r="H245" s="3" t="s">
        <v>772</v>
      </c>
      <c r="I245" s="3" t="s">
        <v>50</v>
      </c>
      <c r="J245" s="3" t="s">
        <v>687</v>
      </c>
      <c r="K245" s="2" t="s">
        <v>347</v>
      </c>
      <c r="L245" s="2" t="s">
        <v>461</v>
      </c>
      <c r="M245" s="2" t="s">
        <v>773</v>
      </c>
      <c r="N245" s="3" t="s">
        <v>774</v>
      </c>
      <c r="O245" s="3" t="s">
        <v>775</v>
      </c>
      <c r="P245" s="3" t="s">
        <v>776</v>
      </c>
      <c r="Q245" s="4">
        <v>2000</v>
      </c>
      <c r="R245" s="11"/>
      <c r="S245" s="5">
        <v>0</v>
      </c>
      <c r="T245" s="6">
        <v>106</v>
      </c>
      <c r="U245" s="5">
        <v>0</v>
      </c>
      <c r="V245" s="14">
        <v>212000</v>
      </c>
      <c r="W245" s="4">
        <v>21200</v>
      </c>
      <c r="X245" s="3" t="s">
        <v>115</v>
      </c>
      <c r="Y245" s="3" t="s">
        <v>777</v>
      </c>
      <c r="Z245" s="3" t="s">
        <v>74</v>
      </c>
      <c r="AA245" s="3" t="s">
        <v>75</v>
      </c>
      <c r="AB245" s="3" t="s">
        <v>778</v>
      </c>
      <c r="AC245" s="3" t="s">
        <v>248</v>
      </c>
      <c r="AD245" s="3"/>
      <c r="AE245" s="3" t="s">
        <v>537</v>
      </c>
      <c r="AF245" s="3" t="s">
        <v>353</v>
      </c>
      <c r="AG245" s="3" t="s">
        <v>1111</v>
      </c>
      <c r="AH245" s="3" t="s">
        <v>80</v>
      </c>
      <c r="AI245" s="2" t="s">
        <v>1113</v>
      </c>
      <c r="AJ245" s="3" t="s">
        <v>1114</v>
      </c>
      <c r="AK245" s="3"/>
      <c r="AL245" s="3"/>
      <c r="AM245" s="4"/>
      <c r="AN245" s="6">
        <v>0.05</v>
      </c>
      <c r="AO245" s="17">
        <v>8.3786518274946251E-2</v>
      </c>
      <c r="AP245" s="3" t="s">
        <v>135</v>
      </c>
      <c r="AQ245" s="21">
        <v>100</v>
      </c>
      <c r="AR245" s="21">
        <v>167.57303654989249</v>
      </c>
      <c r="AS245" s="24">
        <v>126511.99999999999</v>
      </c>
      <c r="AT245" s="24">
        <v>211999.99999999997</v>
      </c>
    </row>
    <row r="246" spans="1:46" hidden="1" x14ac:dyDescent="0.6">
      <c r="A246" s="2" t="s">
        <v>1109</v>
      </c>
      <c r="B246" s="2" t="s">
        <v>239</v>
      </c>
      <c r="C246" s="3"/>
      <c r="D246" s="3"/>
      <c r="E246" s="3" t="s">
        <v>769</v>
      </c>
      <c r="F246" s="3" t="s">
        <v>1110</v>
      </c>
      <c r="G246" s="2" t="s">
        <v>771</v>
      </c>
      <c r="H246" s="3" t="s">
        <v>772</v>
      </c>
      <c r="I246" s="3" t="s">
        <v>50</v>
      </c>
      <c r="J246" s="3" t="s">
        <v>687</v>
      </c>
      <c r="K246" s="2" t="s">
        <v>347</v>
      </c>
      <c r="L246" s="2" t="s">
        <v>461</v>
      </c>
      <c r="M246" s="2" t="s">
        <v>1045</v>
      </c>
      <c r="N246" s="3" t="s">
        <v>1046</v>
      </c>
      <c r="O246" s="3" t="s">
        <v>1047</v>
      </c>
      <c r="P246" s="3" t="s">
        <v>1048</v>
      </c>
      <c r="Q246" s="4">
        <v>5000</v>
      </c>
      <c r="R246" s="11"/>
      <c r="S246" s="5">
        <v>0</v>
      </c>
      <c r="T246" s="6">
        <v>61</v>
      </c>
      <c r="U246" s="5">
        <v>0</v>
      </c>
      <c r="V246" s="14">
        <v>305000</v>
      </c>
      <c r="W246" s="4">
        <v>30500</v>
      </c>
      <c r="X246" s="3" t="s">
        <v>115</v>
      </c>
      <c r="Y246" s="3" t="s">
        <v>777</v>
      </c>
      <c r="Z246" s="3" t="s">
        <v>74</v>
      </c>
      <c r="AA246" s="3" t="s">
        <v>75</v>
      </c>
      <c r="AB246" s="3" t="s">
        <v>1049</v>
      </c>
      <c r="AC246" s="3" t="s">
        <v>248</v>
      </c>
      <c r="AD246" s="3"/>
      <c r="AE246" s="3" t="s">
        <v>1115</v>
      </c>
      <c r="AF246" s="3" t="s">
        <v>353</v>
      </c>
      <c r="AG246" s="3" t="s">
        <v>1111</v>
      </c>
      <c r="AH246" s="3" t="s">
        <v>80</v>
      </c>
      <c r="AI246" s="2" t="s">
        <v>781</v>
      </c>
      <c r="AJ246" s="3" t="s">
        <v>782</v>
      </c>
      <c r="AK246" s="3"/>
      <c r="AL246" s="3"/>
      <c r="AM246" s="4"/>
      <c r="AN246" s="6">
        <v>2.1999999999999999E-2</v>
      </c>
      <c r="AO246" s="17">
        <v>4.821676995067662E-2</v>
      </c>
      <c r="AP246" s="3" t="s">
        <v>135</v>
      </c>
      <c r="AQ246" s="21">
        <v>110</v>
      </c>
      <c r="AR246" s="21">
        <v>241.08384975338311</v>
      </c>
      <c r="AS246" s="24">
        <v>139163.19999999998</v>
      </c>
      <c r="AT246" s="24">
        <v>305000</v>
      </c>
    </row>
    <row r="247" spans="1:46" hidden="1" x14ac:dyDescent="0.6">
      <c r="A247" s="2" t="s">
        <v>1109</v>
      </c>
      <c r="B247" s="2" t="s">
        <v>239</v>
      </c>
      <c r="C247" s="3"/>
      <c r="D247" s="3"/>
      <c r="E247" s="3" t="s">
        <v>769</v>
      </c>
      <c r="F247" s="3" t="s">
        <v>1110</v>
      </c>
      <c r="G247" s="2" t="s">
        <v>771</v>
      </c>
      <c r="H247" s="3" t="s">
        <v>772</v>
      </c>
      <c r="I247" s="3" t="s">
        <v>50</v>
      </c>
      <c r="J247" s="3" t="s">
        <v>687</v>
      </c>
      <c r="K247" s="2" t="s">
        <v>347</v>
      </c>
      <c r="L247" s="2" t="s">
        <v>461</v>
      </c>
      <c r="M247" s="2" t="s">
        <v>1045</v>
      </c>
      <c r="N247" s="3" t="s">
        <v>1046</v>
      </c>
      <c r="O247" s="3" t="s">
        <v>1047</v>
      </c>
      <c r="P247" s="3" t="s">
        <v>1048</v>
      </c>
      <c r="Q247" s="4">
        <v>10000</v>
      </c>
      <c r="R247" s="11"/>
      <c r="S247" s="5">
        <v>0</v>
      </c>
      <c r="T247" s="6">
        <v>61</v>
      </c>
      <c r="U247" s="5">
        <v>0</v>
      </c>
      <c r="V247" s="14">
        <v>610000</v>
      </c>
      <c r="W247" s="4">
        <v>61000</v>
      </c>
      <c r="X247" s="3" t="s">
        <v>115</v>
      </c>
      <c r="Y247" s="3" t="s">
        <v>777</v>
      </c>
      <c r="Z247" s="3" t="s">
        <v>74</v>
      </c>
      <c r="AA247" s="3" t="s">
        <v>75</v>
      </c>
      <c r="AB247" s="3" t="s">
        <v>1049</v>
      </c>
      <c r="AC247" s="3" t="s">
        <v>248</v>
      </c>
      <c r="AD247" s="3"/>
      <c r="AE247" s="3" t="s">
        <v>1115</v>
      </c>
      <c r="AF247" s="3" t="s">
        <v>353</v>
      </c>
      <c r="AG247" s="3" t="s">
        <v>1111</v>
      </c>
      <c r="AH247" s="3" t="s">
        <v>80</v>
      </c>
      <c r="AI247" s="2" t="s">
        <v>781</v>
      </c>
      <c r="AJ247" s="3" t="s">
        <v>782</v>
      </c>
      <c r="AK247" s="3"/>
      <c r="AL247" s="3"/>
      <c r="AM247" s="4"/>
      <c r="AN247" s="6">
        <v>2.1999999999999999E-2</v>
      </c>
      <c r="AO247" s="17">
        <v>4.821676995067662E-2</v>
      </c>
      <c r="AP247" s="3" t="s">
        <v>135</v>
      </c>
      <c r="AQ247" s="21">
        <v>220</v>
      </c>
      <c r="AR247" s="21">
        <v>482.16769950676621</v>
      </c>
      <c r="AS247" s="24">
        <v>278326.39999999997</v>
      </c>
      <c r="AT247" s="24">
        <v>610000</v>
      </c>
    </row>
    <row r="248" spans="1:46" hidden="1" x14ac:dyDescent="0.6">
      <c r="A248" s="2" t="s">
        <v>1109</v>
      </c>
      <c r="B248" s="2" t="s">
        <v>239</v>
      </c>
      <c r="C248" s="3"/>
      <c r="D248" s="3"/>
      <c r="E248" s="3" t="s">
        <v>1116</v>
      </c>
      <c r="F248" s="3" t="s">
        <v>1110</v>
      </c>
      <c r="G248" s="2" t="s">
        <v>771</v>
      </c>
      <c r="H248" s="3" t="s">
        <v>772</v>
      </c>
      <c r="I248" s="3" t="s">
        <v>50</v>
      </c>
      <c r="J248" s="3" t="s">
        <v>687</v>
      </c>
      <c r="K248" s="2" t="s">
        <v>347</v>
      </c>
      <c r="L248" s="2" t="s">
        <v>461</v>
      </c>
      <c r="M248" s="2" t="s">
        <v>1117</v>
      </c>
      <c r="N248" s="3" t="s">
        <v>1118</v>
      </c>
      <c r="O248" s="3" t="s">
        <v>1119</v>
      </c>
      <c r="P248" s="3" t="s">
        <v>1120</v>
      </c>
      <c r="Q248" s="4">
        <v>8000</v>
      </c>
      <c r="R248" s="11"/>
      <c r="S248" s="5">
        <v>0</v>
      </c>
      <c r="T248" s="6">
        <v>40</v>
      </c>
      <c r="U248" s="5">
        <v>0</v>
      </c>
      <c r="V248" s="14">
        <v>320000</v>
      </c>
      <c r="W248" s="4">
        <v>32000</v>
      </c>
      <c r="X248" s="3" t="s">
        <v>115</v>
      </c>
      <c r="Y248" s="3" t="s">
        <v>777</v>
      </c>
      <c r="Z248" s="3" t="s">
        <v>74</v>
      </c>
      <c r="AA248" s="3" t="s">
        <v>95</v>
      </c>
      <c r="AB248" s="3" t="s">
        <v>623</v>
      </c>
      <c r="AC248" s="3" t="s">
        <v>248</v>
      </c>
      <c r="AD248" s="3"/>
      <c r="AE248" s="3" t="s">
        <v>777</v>
      </c>
      <c r="AF248" s="3" t="s">
        <v>353</v>
      </c>
      <c r="AG248" s="3" t="s">
        <v>1111</v>
      </c>
      <c r="AH248" s="3" t="s">
        <v>80</v>
      </c>
      <c r="AI248" s="2" t="s">
        <v>1121</v>
      </c>
      <c r="AJ248" s="3" t="s">
        <v>1122</v>
      </c>
      <c r="AK248" s="3"/>
      <c r="AL248" s="3"/>
      <c r="AM248" s="4"/>
      <c r="AN248" s="6">
        <v>2.4E-2</v>
      </c>
      <c r="AO248" s="17">
        <v>3.1617554066017454E-2</v>
      </c>
      <c r="AP248" s="3" t="s">
        <v>83</v>
      </c>
      <c r="AQ248" s="21">
        <v>192</v>
      </c>
      <c r="AR248" s="21">
        <v>252.94043252813964</v>
      </c>
      <c r="AS248" s="24">
        <v>242903.03999999998</v>
      </c>
      <c r="AT248" s="24">
        <v>320000</v>
      </c>
    </row>
    <row r="249" spans="1:46" hidden="1" x14ac:dyDescent="0.6">
      <c r="A249" s="2" t="s">
        <v>1123</v>
      </c>
      <c r="B249" s="2" t="s">
        <v>239</v>
      </c>
      <c r="C249" s="3"/>
      <c r="D249" s="3"/>
      <c r="E249" s="3" t="s">
        <v>1124</v>
      </c>
      <c r="F249" s="3" t="s">
        <v>1125</v>
      </c>
      <c r="G249" s="2" t="s">
        <v>741</v>
      </c>
      <c r="H249" s="3" t="s">
        <v>742</v>
      </c>
      <c r="I249" s="3" t="s">
        <v>50</v>
      </c>
      <c r="J249" s="3" t="s">
        <v>161</v>
      </c>
      <c r="K249" s="2" t="s">
        <v>347</v>
      </c>
      <c r="L249" s="2" t="s">
        <v>461</v>
      </c>
      <c r="M249" s="2" t="s">
        <v>462</v>
      </c>
      <c r="N249" s="3" t="s">
        <v>463</v>
      </c>
      <c r="O249" s="3"/>
      <c r="P249" s="3" t="s">
        <v>464</v>
      </c>
      <c r="Q249" s="4">
        <v>28000</v>
      </c>
      <c r="R249" s="11"/>
      <c r="S249" s="5">
        <v>0</v>
      </c>
      <c r="T249" s="6">
        <v>77</v>
      </c>
      <c r="U249" s="5">
        <v>0</v>
      </c>
      <c r="V249" s="14">
        <v>2156000</v>
      </c>
      <c r="W249" s="4">
        <v>215600</v>
      </c>
      <c r="X249" s="3" t="s">
        <v>115</v>
      </c>
      <c r="Y249" s="3" t="s">
        <v>745</v>
      </c>
      <c r="Z249" s="3" t="s">
        <v>466</v>
      </c>
      <c r="AA249" s="3" t="s">
        <v>467</v>
      </c>
      <c r="AB249" s="3" t="s">
        <v>468</v>
      </c>
      <c r="AC249" s="3" t="s">
        <v>248</v>
      </c>
      <c r="AD249" s="3"/>
      <c r="AE249" s="3" t="s">
        <v>751</v>
      </c>
      <c r="AF249" s="3" t="s">
        <v>353</v>
      </c>
      <c r="AG249" s="3" t="s">
        <v>1126</v>
      </c>
      <c r="AH249" s="3" t="s">
        <v>80</v>
      </c>
      <c r="AI249" s="2" t="s">
        <v>1127</v>
      </c>
      <c r="AJ249" s="3" t="s">
        <v>1128</v>
      </c>
      <c r="AK249" s="3"/>
      <c r="AL249" s="3"/>
      <c r="AM249" s="4"/>
      <c r="AN249" s="6">
        <v>4.9320000000000003E-2</v>
      </c>
      <c r="AO249" s="17">
        <v>6.0863791577083604E-2</v>
      </c>
      <c r="AP249" s="3" t="s">
        <v>83</v>
      </c>
      <c r="AQ249" s="21">
        <v>1380.96</v>
      </c>
      <c r="AR249" s="21">
        <v>1704.1861641583409</v>
      </c>
      <c r="AS249" s="24">
        <v>1747080.1151999999</v>
      </c>
      <c r="AT249" s="24">
        <v>2156000</v>
      </c>
    </row>
    <row r="250" spans="1:46" hidden="1" x14ac:dyDescent="0.6">
      <c r="A250" s="2" t="s">
        <v>1123</v>
      </c>
      <c r="B250" s="2" t="s">
        <v>239</v>
      </c>
      <c r="C250" s="3"/>
      <c r="D250" s="3"/>
      <c r="E250" s="3" t="s">
        <v>750</v>
      </c>
      <c r="F250" s="3" t="s">
        <v>1125</v>
      </c>
      <c r="G250" s="2" t="s">
        <v>741</v>
      </c>
      <c r="H250" s="3" t="s">
        <v>742</v>
      </c>
      <c r="I250" s="3" t="s">
        <v>50</v>
      </c>
      <c r="J250" s="3" t="s">
        <v>161</v>
      </c>
      <c r="K250" s="2" t="s">
        <v>347</v>
      </c>
      <c r="L250" s="2" t="s">
        <v>461</v>
      </c>
      <c r="M250" s="2" t="s">
        <v>462</v>
      </c>
      <c r="N250" s="3" t="s">
        <v>463</v>
      </c>
      <c r="O250" s="3"/>
      <c r="P250" s="3" t="s">
        <v>464</v>
      </c>
      <c r="Q250" s="4">
        <v>4500</v>
      </c>
      <c r="R250" s="11"/>
      <c r="S250" s="5">
        <v>0</v>
      </c>
      <c r="T250" s="6">
        <v>77</v>
      </c>
      <c r="U250" s="5">
        <v>0</v>
      </c>
      <c r="V250" s="14">
        <v>346500</v>
      </c>
      <c r="W250" s="4">
        <v>34650</v>
      </c>
      <c r="X250" s="3" t="s">
        <v>115</v>
      </c>
      <c r="Y250" s="3" t="s">
        <v>745</v>
      </c>
      <c r="Z250" s="3" t="s">
        <v>466</v>
      </c>
      <c r="AA250" s="3" t="s">
        <v>467</v>
      </c>
      <c r="AB250" s="3" t="s">
        <v>468</v>
      </c>
      <c r="AC250" s="3" t="s">
        <v>248</v>
      </c>
      <c r="AD250" s="3"/>
      <c r="AE250" s="3" t="s">
        <v>751</v>
      </c>
      <c r="AF250" s="3" t="s">
        <v>353</v>
      </c>
      <c r="AG250" s="3" t="s">
        <v>1126</v>
      </c>
      <c r="AH250" s="3" t="s">
        <v>80</v>
      </c>
      <c r="AI250" s="2" t="s">
        <v>752</v>
      </c>
      <c r="AJ250" s="3" t="s">
        <v>753</v>
      </c>
      <c r="AK250" s="3"/>
      <c r="AL250" s="3"/>
      <c r="AM250" s="4"/>
      <c r="AN250" s="6">
        <v>4.9320000000000003E-2</v>
      </c>
      <c r="AO250" s="17">
        <v>6.0863791577083604E-2</v>
      </c>
      <c r="AP250" s="3" t="s">
        <v>83</v>
      </c>
      <c r="AQ250" s="21">
        <v>221.94000000000003</v>
      </c>
      <c r="AR250" s="21">
        <v>273.88706209687621</v>
      </c>
      <c r="AS250" s="24">
        <v>280780.7328</v>
      </c>
      <c r="AT250" s="24">
        <v>346500</v>
      </c>
    </row>
    <row r="251" spans="1:46" hidden="1" x14ac:dyDescent="0.6">
      <c r="A251" s="2" t="s">
        <v>1123</v>
      </c>
      <c r="B251" s="2" t="s">
        <v>239</v>
      </c>
      <c r="C251" s="3"/>
      <c r="D251" s="3"/>
      <c r="E251" s="3" t="s">
        <v>1129</v>
      </c>
      <c r="F251" s="3" t="s">
        <v>1125</v>
      </c>
      <c r="G251" s="2" t="s">
        <v>741</v>
      </c>
      <c r="H251" s="3" t="s">
        <v>742</v>
      </c>
      <c r="I251" s="3" t="s">
        <v>50</v>
      </c>
      <c r="J251" s="3" t="s">
        <v>161</v>
      </c>
      <c r="K251" s="2" t="s">
        <v>347</v>
      </c>
      <c r="L251" s="2" t="s">
        <v>461</v>
      </c>
      <c r="M251" s="2" t="s">
        <v>462</v>
      </c>
      <c r="N251" s="3" t="s">
        <v>463</v>
      </c>
      <c r="O251" s="3"/>
      <c r="P251" s="3" t="s">
        <v>464</v>
      </c>
      <c r="Q251" s="4">
        <v>47500</v>
      </c>
      <c r="R251" s="11"/>
      <c r="S251" s="5">
        <v>0</v>
      </c>
      <c r="T251" s="6">
        <v>77</v>
      </c>
      <c r="U251" s="5">
        <v>0</v>
      </c>
      <c r="V251" s="14">
        <v>3657500</v>
      </c>
      <c r="W251" s="4">
        <v>365750</v>
      </c>
      <c r="X251" s="3" t="s">
        <v>115</v>
      </c>
      <c r="Y251" s="3" t="s">
        <v>745</v>
      </c>
      <c r="Z251" s="3" t="s">
        <v>466</v>
      </c>
      <c r="AA251" s="3" t="s">
        <v>467</v>
      </c>
      <c r="AB251" s="3" t="s">
        <v>468</v>
      </c>
      <c r="AC251" s="3" t="s">
        <v>248</v>
      </c>
      <c r="AD251" s="3"/>
      <c r="AE251" s="3" t="s">
        <v>751</v>
      </c>
      <c r="AF251" s="3" t="s">
        <v>353</v>
      </c>
      <c r="AG251" s="3" t="s">
        <v>1126</v>
      </c>
      <c r="AH251" s="3" t="s">
        <v>80</v>
      </c>
      <c r="AI251" s="2" t="s">
        <v>1130</v>
      </c>
      <c r="AJ251" s="3" t="s">
        <v>1129</v>
      </c>
      <c r="AK251" s="3"/>
      <c r="AL251" s="3"/>
      <c r="AM251" s="4"/>
      <c r="AN251" s="6">
        <v>4.9320000000000003E-2</v>
      </c>
      <c r="AO251" s="17">
        <v>6.0863791577083604E-2</v>
      </c>
      <c r="AP251" s="3" t="s">
        <v>83</v>
      </c>
      <c r="AQ251" s="21">
        <v>2342.7000000000003</v>
      </c>
      <c r="AR251" s="21">
        <v>2891.0300999114711</v>
      </c>
      <c r="AS251" s="24">
        <v>2963796.6240000003</v>
      </c>
      <c r="AT251" s="24">
        <v>3657500</v>
      </c>
    </row>
    <row r="252" spans="1:46" hidden="1" x14ac:dyDescent="0.6">
      <c r="A252" s="2" t="s">
        <v>1123</v>
      </c>
      <c r="B252" s="2" t="s">
        <v>239</v>
      </c>
      <c r="C252" s="3"/>
      <c r="D252" s="3"/>
      <c r="E252" s="3" t="s">
        <v>1131</v>
      </c>
      <c r="F252" s="3" t="s">
        <v>1125</v>
      </c>
      <c r="G252" s="2" t="s">
        <v>741</v>
      </c>
      <c r="H252" s="3" t="s">
        <v>742</v>
      </c>
      <c r="I252" s="3" t="s">
        <v>50</v>
      </c>
      <c r="J252" s="3" t="s">
        <v>161</v>
      </c>
      <c r="K252" s="2" t="s">
        <v>347</v>
      </c>
      <c r="L252" s="2" t="s">
        <v>461</v>
      </c>
      <c r="M252" s="2" t="s">
        <v>1132</v>
      </c>
      <c r="N252" s="3" t="s">
        <v>1133</v>
      </c>
      <c r="O252" s="3"/>
      <c r="P252" s="3" t="s">
        <v>1134</v>
      </c>
      <c r="Q252" s="4">
        <v>3000</v>
      </c>
      <c r="R252" s="11"/>
      <c r="S252" s="5">
        <v>0</v>
      </c>
      <c r="T252" s="6">
        <v>114</v>
      </c>
      <c r="U252" s="5">
        <v>0</v>
      </c>
      <c r="V252" s="14">
        <v>342000</v>
      </c>
      <c r="W252" s="4">
        <v>34200</v>
      </c>
      <c r="X252" s="3" t="s">
        <v>115</v>
      </c>
      <c r="Y252" s="3" t="s">
        <v>745</v>
      </c>
      <c r="Z252" s="3" t="s">
        <v>88</v>
      </c>
      <c r="AA252" s="3" t="s">
        <v>117</v>
      </c>
      <c r="AB252" s="3" t="s">
        <v>331</v>
      </c>
      <c r="AC252" s="3" t="s">
        <v>248</v>
      </c>
      <c r="AD252" s="3"/>
      <c r="AE252" s="3" t="s">
        <v>1135</v>
      </c>
      <c r="AF252" s="3" t="s">
        <v>353</v>
      </c>
      <c r="AG252" s="3" t="s">
        <v>1126</v>
      </c>
      <c r="AH252" s="3" t="s">
        <v>80</v>
      </c>
      <c r="AI252" s="2" t="s">
        <v>1136</v>
      </c>
      <c r="AJ252" s="3" t="s">
        <v>1137</v>
      </c>
      <c r="AK252" s="3"/>
      <c r="AL252" s="3"/>
      <c r="AM252" s="4"/>
      <c r="AN252" s="6">
        <v>9.2200000000000004E-2</v>
      </c>
      <c r="AO252" s="17">
        <v>9.0110029088149746E-2</v>
      </c>
      <c r="AP252" s="3" t="s">
        <v>123</v>
      </c>
      <c r="AQ252" s="21">
        <v>276.60000000000002</v>
      </c>
      <c r="AR252" s="21">
        <v>270.33008726444922</v>
      </c>
      <c r="AS252" s="24">
        <v>349932.19199999998</v>
      </c>
      <c r="AT252" s="24">
        <v>341999.99999999994</v>
      </c>
    </row>
    <row r="253" spans="1:46" hidden="1" x14ac:dyDescent="0.6">
      <c r="A253" s="2" t="s">
        <v>1123</v>
      </c>
      <c r="B253" s="2" t="s">
        <v>239</v>
      </c>
      <c r="C253" s="3"/>
      <c r="D253" s="3"/>
      <c r="E253" s="3" t="s">
        <v>759</v>
      </c>
      <c r="F253" s="3" t="s">
        <v>1125</v>
      </c>
      <c r="G253" s="2" t="s">
        <v>741</v>
      </c>
      <c r="H253" s="3" t="s">
        <v>742</v>
      </c>
      <c r="I253" s="3" t="s">
        <v>50</v>
      </c>
      <c r="J253" s="3" t="s">
        <v>161</v>
      </c>
      <c r="K253" s="2" t="s">
        <v>347</v>
      </c>
      <c r="L253" s="2" t="s">
        <v>461</v>
      </c>
      <c r="M253" s="2" t="s">
        <v>760</v>
      </c>
      <c r="N253" s="3" t="s">
        <v>761</v>
      </c>
      <c r="O253" s="3"/>
      <c r="P253" s="3" t="s">
        <v>762</v>
      </c>
      <c r="Q253" s="4">
        <v>17500</v>
      </c>
      <c r="R253" s="11"/>
      <c r="S253" s="5">
        <v>0</v>
      </c>
      <c r="T253" s="6">
        <v>81</v>
      </c>
      <c r="U253" s="5">
        <v>0</v>
      </c>
      <c r="V253" s="14">
        <v>1417500</v>
      </c>
      <c r="W253" s="4">
        <v>141750</v>
      </c>
      <c r="X253" s="3" t="s">
        <v>115</v>
      </c>
      <c r="Y253" s="3" t="s">
        <v>745</v>
      </c>
      <c r="Z253" s="3" t="s">
        <v>466</v>
      </c>
      <c r="AA253" s="3" t="s">
        <v>467</v>
      </c>
      <c r="AB253" s="3" t="s">
        <v>468</v>
      </c>
      <c r="AC253" s="3" t="s">
        <v>248</v>
      </c>
      <c r="AD253" s="3"/>
      <c r="AE253" s="3" t="s">
        <v>751</v>
      </c>
      <c r="AF253" s="3" t="s">
        <v>353</v>
      </c>
      <c r="AG253" s="3" t="s">
        <v>1126</v>
      </c>
      <c r="AH253" s="3" t="s">
        <v>80</v>
      </c>
      <c r="AI253" s="2" t="s">
        <v>763</v>
      </c>
      <c r="AJ253" s="3" t="s">
        <v>764</v>
      </c>
      <c r="AK253" s="3"/>
      <c r="AL253" s="3"/>
      <c r="AM253" s="4"/>
      <c r="AN253" s="6">
        <v>5.7820000000000003E-2</v>
      </c>
      <c r="AO253" s="17">
        <v>6.4025546983685344E-2</v>
      </c>
      <c r="AP253" s="3" t="s">
        <v>83</v>
      </c>
      <c r="AQ253" s="21">
        <v>1011.85</v>
      </c>
      <c r="AR253" s="21">
        <v>1120.4470722144936</v>
      </c>
      <c r="AS253" s="24">
        <v>1280111.672</v>
      </c>
      <c r="AT253" s="24">
        <v>1417500</v>
      </c>
    </row>
    <row r="254" spans="1:46" hidden="1" x14ac:dyDescent="0.6">
      <c r="A254" s="2" t="s">
        <v>1123</v>
      </c>
      <c r="B254" s="2" t="s">
        <v>239</v>
      </c>
      <c r="C254" s="3"/>
      <c r="D254" s="3"/>
      <c r="E254" s="3" t="s">
        <v>1138</v>
      </c>
      <c r="F254" s="3" t="s">
        <v>1125</v>
      </c>
      <c r="G254" s="2" t="s">
        <v>741</v>
      </c>
      <c r="H254" s="3" t="s">
        <v>742</v>
      </c>
      <c r="I254" s="3" t="s">
        <v>50</v>
      </c>
      <c r="J254" s="3" t="s">
        <v>161</v>
      </c>
      <c r="K254" s="2" t="s">
        <v>347</v>
      </c>
      <c r="L254" s="2" t="s">
        <v>461</v>
      </c>
      <c r="M254" s="2" t="s">
        <v>760</v>
      </c>
      <c r="N254" s="3" t="s">
        <v>761</v>
      </c>
      <c r="O254" s="3"/>
      <c r="P254" s="3" t="s">
        <v>762</v>
      </c>
      <c r="Q254" s="4">
        <v>20000</v>
      </c>
      <c r="R254" s="11"/>
      <c r="S254" s="5">
        <v>0</v>
      </c>
      <c r="T254" s="6">
        <v>81</v>
      </c>
      <c r="U254" s="5">
        <v>0</v>
      </c>
      <c r="V254" s="14">
        <v>1620000</v>
      </c>
      <c r="W254" s="4">
        <v>162000</v>
      </c>
      <c r="X254" s="3" t="s">
        <v>115</v>
      </c>
      <c r="Y254" s="3" t="s">
        <v>745</v>
      </c>
      <c r="Z254" s="3" t="s">
        <v>466</v>
      </c>
      <c r="AA254" s="3" t="s">
        <v>467</v>
      </c>
      <c r="AB254" s="3" t="s">
        <v>468</v>
      </c>
      <c r="AC254" s="3" t="s">
        <v>248</v>
      </c>
      <c r="AD254" s="3"/>
      <c r="AE254" s="3" t="s">
        <v>751</v>
      </c>
      <c r="AF254" s="3" t="s">
        <v>353</v>
      </c>
      <c r="AG254" s="3" t="s">
        <v>1126</v>
      </c>
      <c r="AH254" s="3" t="s">
        <v>80</v>
      </c>
      <c r="AI254" s="2" t="s">
        <v>1139</v>
      </c>
      <c r="AJ254" s="3" t="s">
        <v>1140</v>
      </c>
      <c r="AK254" s="3"/>
      <c r="AL254" s="3"/>
      <c r="AM254" s="4"/>
      <c r="AN254" s="6">
        <v>5.7820000000000003E-2</v>
      </c>
      <c r="AO254" s="17">
        <v>6.4025546983685344E-2</v>
      </c>
      <c r="AP254" s="3" t="s">
        <v>83</v>
      </c>
      <c r="AQ254" s="21">
        <v>1156.4000000000001</v>
      </c>
      <c r="AR254" s="21">
        <v>1280.5109396737068</v>
      </c>
      <c r="AS254" s="24">
        <v>1462984.7679999999</v>
      </c>
      <c r="AT254" s="24">
        <v>1619999.9999999998</v>
      </c>
    </row>
    <row r="255" spans="1:46" hidden="1" x14ac:dyDescent="0.6">
      <c r="A255" s="2" t="s">
        <v>1123</v>
      </c>
      <c r="B255" s="2" t="s">
        <v>239</v>
      </c>
      <c r="C255" s="3"/>
      <c r="D255" s="3"/>
      <c r="E255" s="3" t="s">
        <v>750</v>
      </c>
      <c r="F255" s="3" t="s">
        <v>1125</v>
      </c>
      <c r="G255" s="2" t="s">
        <v>741</v>
      </c>
      <c r="H255" s="3" t="s">
        <v>742</v>
      </c>
      <c r="I255" s="3" t="s">
        <v>50</v>
      </c>
      <c r="J255" s="3" t="s">
        <v>161</v>
      </c>
      <c r="K255" s="2" t="s">
        <v>347</v>
      </c>
      <c r="L255" s="2" t="s">
        <v>461</v>
      </c>
      <c r="M255" s="2" t="s">
        <v>1141</v>
      </c>
      <c r="N255" s="3" t="s">
        <v>1142</v>
      </c>
      <c r="O255" s="3"/>
      <c r="P255" s="3" t="s">
        <v>745</v>
      </c>
      <c r="Q255" s="4">
        <v>10000</v>
      </c>
      <c r="R255" s="11"/>
      <c r="S255" s="5">
        <v>0</v>
      </c>
      <c r="T255" s="6">
        <v>112</v>
      </c>
      <c r="U255" s="5">
        <v>0</v>
      </c>
      <c r="V255" s="14">
        <v>1120000</v>
      </c>
      <c r="W255" s="4">
        <v>112000</v>
      </c>
      <c r="X255" s="3" t="s">
        <v>115</v>
      </c>
      <c r="Y255" s="3" t="s">
        <v>745</v>
      </c>
      <c r="Z255" s="3" t="s">
        <v>74</v>
      </c>
      <c r="AA255" s="3" t="s">
        <v>75</v>
      </c>
      <c r="AB255" s="3" t="s">
        <v>230</v>
      </c>
      <c r="AC255" s="3" t="s">
        <v>248</v>
      </c>
      <c r="AD255" s="3"/>
      <c r="AE255" s="3" t="s">
        <v>1143</v>
      </c>
      <c r="AF255" s="3" t="s">
        <v>353</v>
      </c>
      <c r="AG255" s="3" t="s">
        <v>1126</v>
      </c>
      <c r="AH255" s="3" t="s">
        <v>80</v>
      </c>
      <c r="AI255" s="2" t="s">
        <v>752</v>
      </c>
      <c r="AJ255" s="3" t="s">
        <v>753</v>
      </c>
      <c r="AK255" s="3"/>
      <c r="AL255" s="3"/>
      <c r="AM255" s="4"/>
      <c r="AN255" s="6">
        <v>0.08</v>
      </c>
      <c r="AO255" s="17">
        <v>8.8529151384848875E-2</v>
      </c>
      <c r="AP255" s="3" t="s">
        <v>83</v>
      </c>
      <c r="AQ255" s="21">
        <v>800</v>
      </c>
      <c r="AR255" s="21">
        <v>885.29151384848876</v>
      </c>
      <c r="AS255" s="24">
        <v>1012095.9999999999</v>
      </c>
      <c r="AT255" s="24">
        <v>1120000</v>
      </c>
    </row>
    <row r="256" spans="1:46" hidden="1" x14ac:dyDescent="0.6">
      <c r="A256" s="2" t="s">
        <v>1123</v>
      </c>
      <c r="B256" s="2" t="s">
        <v>239</v>
      </c>
      <c r="C256" s="3"/>
      <c r="D256" s="3"/>
      <c r="E256" s="3" t="s">
        <v>765</v>
      </c>
      <c r="F256" s="3" t="s">
        <v>1125</v>
      </c>
      <c r="G256" s="2" t="s">
        <v>741</v>
      </c>
      <c r="H256" s="3" t="s">
        <v>742</v>
      </c>
      <c r="I256" s="3" t="s">
        <v>50</v>
      </c>
      <c r="J256" s="3" t="s">
        <v>161</v>
      </c>
      <c r="K256" s="2" t="s">
        <v>347</v>
      </c>
      <c r="L256" s="2" t="s">
        <v>461</v>
      </c>
      <c r="M256" s="2" t="s">
        <v>1141</v>
      </c>
      <c r="N256" s="3" t="s">
        <v>1142</v>
      </c>
      <c r="O256" s="3"/>
      <c r="P256" s="3" t="s">
        <v>745</v>
      </c>
      <c r="Q256" s="4">
        <v>5500</v>
      </c>
      <c r="R256" s="11"/>
      <c r="S256" s="5">
        <v>0</v>
      </c>
      <c r="T256" s="6">
        <v>112</v>
      </c>
      <c r="U256" s="5">
        <v>0</v>
      </c>
      <c r="V256" s="14">
        <v>616000</v>
      </c>
      <c r="W256" s="4">
        <v>61600</v>
      </c>
      <c r="X256" s="3" t="s">
        <v>115</v>
      </c>
      <c r="Y256" s="3" t="s">
        <v>745</v>
      </c>
      <c r="Z256" s="3" t="s">
        <v>74</v>
      </c>
      <c r="AA256" s="3" t="s">
        <v>75</v>
      </c>
      <c r="AB256" s="3" t="s">
        <v>230</v>
      </c>
      <c r="AC256" s="3" t="s">
        <v>248</v>
      </c>
      <c r="AD256" s="3"/>
      <c r="AE256" s="3" t="s">
        <v>1144</v>
      </c>
      <c r="AF256" s="3" t="s">
        <v>353</v>
      </c>
      <c r="AG256" s="3" t="s">
        <v>1126</v>
      </c>
      <c r="AH256" s="3" t="s">
        <v>80</v>
      </c>
      <c r="AI256" s="2" t="s">
        <v>766</v>
      </c>
      <c r="AJ256" s="3" t="s">
        <v>767</v>
      </c>
      <c r="AK256" s="3"/>
      <c r="AL256" s="3"/>
      <c r="AM256" s="4"/>
      <c r="AN256" s="6">
        <v>0.08</v>
      </c>
      <c r="AO256" s="17">
        <v>8.8529151384848875E-2</v>
      </c>
      <c r="AP256" s="3" t="s">
        <v>83</v>
      </c>
      <c r="AQ256" s="21">
        <v>440</v>
      </c>
      <c r="AR256" s="21">
        <v>486.91033261666882</v>
      </c>
      <c r="AS256" s="24">
        <v>556652.79999999993</v>
      </c>
      <c r="AT256" s="24">
        <v>616000</v>
      </c>
    </row>
    <row r="257" spans="1:46" hidden="1" x14ac:dyDescent="0.6">
      <c r="A257" s="2" t="s">
        <v>1123</v>
      </c>
      <c r="B257" s="2" t="s">
        <v>239</v>
      </c>
      <c r="C257" s="3"/>
      <c r="D257" s="3"/>
      <c r="E257" s="3" t="s">
        <v>1145</v>
      </c>
      <c r="F257" s="3" t="s">
        <v>1125</v>
      </c>
      <c r="G257" s="2" t="s">
        <v>741</v>
      </c>
      <c r="H257" s="3" t="s">
        <v>742</v>
      </c>
      <c r="I257" s="3" t="s">
        <v>50</v>
      </c>
      <c r="J257" s="3" t="s">
        <v>161</v>
      </c>
      <c r="K257" s="2" t="s">
        <v>347</v>
      </c>
      <c r="L257" s="2" t="s">
        <v>461</v>
      </c>
      <c r="M257" s="2" t="s">
        <v>1146</v>
      </c>
      <c r="N257" s="3" t="s">
        <v>1147</v>
      </c>
      <c r="O257" s="3"/>
      <c r="P257" s="3" t="s">
        <v>745</v>
      </c>
      <c r="Q257" s="4">
        <v>27000</v>
      </c>
      <c r="R257" s="11"/>
      <c r="S257" s="5">
        <v>0</v>
      </c>
      <c r="T257" s="6">
        <v>35</v>
      </c>
      <c r="U257" s="5">
        <v>0</v>
      </c>
      <c r="V257" s="14">
        <v>945000</v>
      </c>
      <c r="W257" s="4">
        <v>94500</v>
      </c>
      <c r="X257" s="3" t="s">
        <v>115</v>
      </c>
      <c r="Y257" s="3" t="s">
        <v>745</v>
      </c>
      <c r="Z257" s="3" t="s">
        <v>88</v>
      </c>
      <c r="AA257" s="3" t="s">
        <v>89</v>
      </c>
      <c r="AB257" s="3" t="s">
        <v>90</v>
      </c>
      <c r="AC257" s="3" t="s">
        <v>248</v>
      </c>
      <c r="AD257" s="3"/>
      <c r="AE257" s="3" t="s">
        <v>1148</v>
      </c>
      <c r="AF257" s="3" t="s">
        <v>353</v>
      </c>
      <c r="AG257" s="3" t="s">
        <v>1126</v>
      </c>
      <c r="AH257" s="3" t="s">
        <v>80</v>
      </c>
      <c r="AI257" s="2" t="s">
        <v>1149</v>
      </c>
      <c r="AJ257" s="3" t="s">
        <v>1150</v>
      </c>
      <c r="AK257" s="3"/>
      <c r="AL257" s="3"/>
      <c r="AM257" s="4"/>
      <c r="AN257" s="6">
        <v>0.02</v>
      </c>
      <c r="AO257" s="17">
        <v>2.7665359807765275E-2</v>
      </c>
      <c r="AP257" s="3" t="s">
        <v>83</v>
      </c>
      <c r="AQ257" s="21">
        <v>540</v>
      </c>
      <c r="AR257" s="21">
        <v>746.96471480966238</v>
      </c>
      <c r="AS257" s="24">
        <v>683164.79999999993</v>
      </c>
      <c r="AT257" s="24">
        <v>945000</v>
      </c>
    </row>
    <row r="258" spans="1:46" hidden="1" x14ac:dyDescent="0.6">
      <c r="A258" s="2" t="s">
        <v>1151</v>
      </c>
      <c r="B258" s="2" t="s">
        <v>45</v>
      </c>
      <c r="C258" s="3"/>
      <c r="D258" s="3"/>
      <c r="E258" s="3" t="s">
        <v>608</v>
      </c>
      <c r="F258" s="3" t="s">
        <v>1152</v>
      </c>
      <c r="G258" s="2" t="s">
        <v>589</v>
      </c>
      <c r="H258" s="3" t="s">
        <v>590</v>
      </c>
      <c r="I258" s="3" t="s">
        <v>50</v>
      </c>
      <c r="J258" s="3" t="s">
        <v>109</v>
      </c>
      <c r="K258" s="2" t="s">
        <v>110</v>
      </c>
      <c r="L258" s="2" t="s">
        <v>110</v>
      </c>
      <c r="M258" s="2" t="s">
        <v>150</v>
      </c>
      <c r="N258" s="3" t="s">
        <v>151</v>
      </c>
      <c r="O258" s="3" t="s">
        <v>152</v>
      </c>
      <c r="P258" s="3" t="s">
        <v>153</v>
      </c>
      <c r="Q258" s="4">
        <v>128000</v>
      </c>
      <c r="R258" s="11" t="s">
        <v>56</v>
      </c>
      <c r="S258" s="5">
        <v>1291.3</v>
      </c>
      <c r="T258" s="6">
        <v>2.7E-2</v>
      </c>
      <c r="U258" s="5">
        <v>3456</v>
      </c>
      <c r="V258" s="4">
        <v>4462733</v>
      </c>
      <c r="W258" s="4"/>
      <c r="X258" s="3" t="s">
        <v>115</v>
      </c>
      <c r="Y258" s="3" t="s">
        <v>116</v>
      </c>
      <c r="Z258" s="3" t="s">
        <v>74</v>
      </c>
      <c r="AA258" s="3" t="s">
        <v>148</v>
      </c>
      <c r="AB258" s="3" t="s">
        <v>154</v>
      </c>
      <c r="AC258" s="3" t="s">
        <v>58</v>
      </c>
      <c r="AD258" s="3" t="s">
        <v>993</v>
      </c>
      <c r="AE258" s="3"/>
      <c r="AF258" s="3" t="s">
        <v>119</v>
      </c>
      <c r="AG258" s="3" t="s">
        <v>1153</v>
      </c>
      <c r="AH258" s="3" t="s">
        <v>80</v>
      </c>
      <c r="AI258" s="2" t="s">
        <v>613</v>
      </c>
      <c r="AJ258" s="3" t="s">
        <v>614</v>
      </c>
      <c r="AK258" s="3"/>
      <c r="AL258" s="3"/>
      <c r="AM258" s="4"/>
      <c r="AN258" s="6">
        <v>2.4E-2</v>
      </c>
      <c r="AO258" s="6">
        <v>2.7E-2</v>
      </c>
      <c r="AP258" s="3" t="s">
        <v>135</v>
      </c>
      <c r="AQ258" s="21">
        <v>3072</v>
      </c>
      <c r="AR258" s="21">
        <v>3456</v>
      </c>
      <c r="AS258" s="24">
        <v>3886448.6399999997</v>
      </c>
      <c r="AT258" s="24">
        <v>4372254.7199999997</v>
      </c>
    </row>
    <row r="259" spans="1:46" hidden="1" x14ac:dyDescent="0.6">
      <c r="A259" s="2" t="s">
        <v>694</v>
      </c>
      <c r="B259" s="2" t="s">
        <v>45</v>
      </c>
      <c r="C259" s="3"/>
      <c r="D259" s="3"/>
      <c r="E259" s="3" t="s">
        <v>823</v>
      </c>
      <c r="F259" s="3" t="s">
        <v>1154</v>
      </c>
      <c r="G259" s="2" t="s">
        <v>224</v>
      </c>
      <c r="H259" s="3" t="s">
        <v>225</v>
      </c>
      <c r="I259" s="3" t="s">
        <v>50</v>
      </c>
      <c r="J259" s="3" t="s">
        <v>161</v>
      </c>
      <c r="K259" s="2" t="s">
        <v>110</v>
      </c>
      <c r="L259" s="2" t="s">
        <v>110</v>
      </c>
      <c r="M259" s="2" t="s">
        <v>1155</v>
      </c>
      <c r="N259" s="3" t="s">
        <v>1156</v>
      </c>
      <c r="O259" s="3" t="s">
        <v>1157</v>
      </c>
      <c r="P259" s="3" t="s">
        <v>1158</v>
      </c>
      <c r="Q259" s="4">
        <v>9000</v>
      </c>
      <c r="R259" s="11" t="s">
        <v>56</v>
      </c>
      <c r="S259" s="5">
        <v>1289.7</v>
      </c>
      <c r="T259" s="6">
        <v>4.5999999999999999E-2</v>
      </c>
      <c r="U259" s="5">
        <v>414</v>
      </c>
      <c r="V259" s="4">
        <v>533936</v>
      </c>
      <c r="W259" s="4"/>
      <c r="X259" s="3" t="s">
        <v>115</v>
      </c>
      <c r="Y259" s="3" t="s">
        <v>225</v>
      </c>
      <c r="Z259" s="3" t="s">
        <v>74</v>
      </c>
      <c r="AA259" s="3" t="s">
        <v>148</v>
      </c>
      <c r="AB259" s="3" t="s">
        <v>507</v>
      </c>
      <c r="AC259" s="3" t="s">
        <v>58</v>
      </c>
      <c r="AD259" s="3" t="s">
        <v>1159</v>
      </c>
      <c r="AE259" s="3"/>
      <c r="AF259" s="3" t="s">
        <v>119</v>
      </c>
      <c r="AG259" s="3" t="s">
        <v>1160</v>
      </c>
      <c r="AH259" s="3" t="s">
        <v>80</v>
      </c>
      <c r="AI259" s="2" t="s">
        <v>824</v>
      </c>
      <c r="AJ259" s="3" t="s">
        <v>825</v>
      </c>
      <c r="AK259" s="3"/>
      <c r="AL259" s="3"/>
      <c r="AM259" s="4"/>
      <c r="AN259" s="6">
        <v>0.03</v>
      </c>
      <c r="AO259" s="6">
        <v>4.5999999999999999E-2</v>
      </c>
      <c r="AP259" s="3" t="s">
        <v>83</v>
      </c>
      <c r="AQ259" s="21">
        <v>270</v>
      </c>
      <c r="AR259" s="21">
        <v>414</v>
      </c>
      <c r="AS259" s="24">
        <v>341582.39999999997</v>
      </c>
      <c r="AT259" s="24">
        <v>523759.67999999993</v>
      </c>
    </row>
    <row r="260" spans="1:46" hidden="1" x14ac:dyDescent="0.6">
      <c r="A260" s="2" t="s">
        <v>1161</v>
      </c>
      <c r="B260" s="2" t="s">
        <v>45</v>
      </c>
      <c r="C260" s="3"/>
      <c r="D260" s="3"/>
      <c r="E260" s="3" t="s">
        <v>1162</v>
      </c>
      <c r="F260" s="3" t="s">
        <v>1163</v>
      </c>
      <c r="G260" s="2" t="s">
        <v>242</v>
      </c>
      <c r="H260" s="3" t="s">
        <v>243</v>
      </c>
      <c r="I260" s="3" t="s">
        <v>50</v>
      </c>
      <c r="J260" s="3" t="s">
        <v>161</v>
      </c>
      <c r="K260" s="2" t="s">
        <v>244</v>
      </c>
      <c r="L260" s="2" t="s">
        <v>244</v>
      </c>
      <c r="M260" s="2" t="s">
        <v>256</v>
      </c>
      <c r="N260" s="3" t="s">
        <v>257</v>
      </c>
      <c r="O260" s="3" t="s">
        <v>258</v>
      </c>
      <c r="P260" s="3" t="s">
        <v>258</v>
      </c>
      <c r="Q260" s="4">
        <v>4000</v>
      </c>
      <c r="R260" s="11" t="s">
        <v>56</v>
      </c>
      <c r="S260" s="5">
        <v>1286</v>
      </c>
      <c r="T260" s="6">
        <v>6.3E-2</v>
      </c>
      <c r="U260" s="5">
        <v>252</v>
      </c>
      <c r="V260" s="4">
        <v>324072</v>
      </c>
      <c r="W260" s="4"/>
      <c r="X260" s="3" t="s">
        <v>115</v>
      </c>
      <c r="Y260" s="3" t="s">
        <v>243</v>
      </c>
      <c r="Z260" s="3" t="s">
        <v>88</v>
      </c>
      <c r="AA260" s="3" t="s">
        <v>89</v>
      </c>
      <c r="AB260" s="3" t="s">
        <v>259</v>
      </c>
      <c r="AC260" s="3" t="s">
        <v>58</v>
      </c>
      <c r="AD260" s="3"/>
      <c r="AE260" s="3"/>
      <c r="AF260" s="3" t="s">
        <v>251</v>
      </c>
      <c r="AG260" s="3" t="s">
        <v>1164</v>
      </c>
      <c r="AH260" s="3" t="s">
        <v>80</v>
      </c>
      <c r="AI260" s="2" t="s">
        <v>1165</v>
      </c>
      <c r="AJ260" s="3" t="s">
        <v>1166</v>
      </c>
      <c r="AK260" s="3"/>
      <c r="AL260" s="3"/>
      <c r="AM260" s="4"/>
      <c r="AN260" s="6">
        <v>5.8000000000000003E-2</v>
      </c>
      <c r="AO260" s="6">
        <v>6.3E-2</v>
      </c>
      <c r="AP260" s="3" t="s">
        <v>123</v>
      </c>
      <c r="AQ260" s="21">
        <v>232</v>
      </c>
      <c r="AR260" s="21">
        <v>252</v>
      </c>
      <c r="AS260" s="24">
        <v>293507.83999999997</v>
      </c>
      <c r="AT260" s="24">
        <v>318810.23999999999</v>
      </c>
    </row>
    <row r="261" spans="1:46" hidden="1" x14ac:dyDescent="0.6">
      <c r="A261" s="2" t="s">
        <v>1161</v>
      </c>
      <c r="B261" s="2" t="s">
        <v>45</v>
      </c>
      <c r="C261" s="3"/>
      <c r="D261" s="3"/>
      <c r="E261" s="3" t="s">
        <v>931</v>
      </c>
      <c r="F261" s="3" t="s">
        <v>1163</v>
      </c>
      <c r="G261" s="2" t="s">
        <v>242</v>
      </c>
      <c r="H261" s="3" t="s">
        <v>243</v>
      </c>
      <c r="I261" s="3" t="s">
        <v>50</v>
      </c>
      <c r="J261" s="3" t="s">
        <v>161</v>
      </c>
      <c r="K261" s="2" t="s">
        <v>244</v>
      </c>
      <c r="L261" s="2" t="s">
        <v>244</v>
      </c>
      <c r="M261" s="2" t="s">
        <v>919</v>
      </c>
      <c r="N261" s="3" t="s">
        <v>920</v>
      </c>
      <c r="O261" s="3" t="s">
        <v>921</v>
      </c>
      <c r="P261" s="3" t="s">
        <v>922</v>
      </c>
      <c r="Q261" s="4">
        <v>28000</v>
      </c>
      <c r="R261" s="11" t="s">
        <v>56</v>
      </c>
      <c r="S261" s="5">
        <v>1286</v>
      </c>
      <c r="T261" s="6">
        <v>3.6999999999999998E-2</v>
      </c>
      <c r="U261" s="5">
        <v>1036</v>
      </c>
      <c r="V261" s="4">
        <v>1332296</v>
      </c>
      <c r="W261" s="4"/>
      <c r="X261" s="3" t="s">
        <v>115</v>
      </c>
      <c r="Y261" s="3" t="s">
        <v>243</v>
      </c>
      <c r="Z261" s="3" t="s">
        <v>88</v>
      </c>
      <c r="AA261" s="3" t="s">
        <v>117</v>
      </c>
      <c r="AB261" s="3" t="s">
        <v>90</v>
      </c>
      <c r="AC261" s="3" t="s">
        <v>58</v>
      </c>
      <c r="AD261" s="3"/>
      <c r="AE261" s="3"/>
      <c r="AF261" s="3" t="s">
        <v>251</v>
      </c>
      <c r="AG261" s="3" t="s">
        <v>1164</v>
      </c>
      <c r="AH261" s="3" t="s">
        <v>80</v>
      </c>
      <c r="AI261" s="2" t="s">
        <v>932</v>
      </c>
      <c r="AJ261" s="3" t="s">
        <v>933</v>
      </c>
      <c r="AK261" s="3"/>
      <c r="AL261" s="3"/>
      <c r="AM261" s="4"/>
      <c r="AN261" s="6">
        <v>1.7999999999999999E-2</v>
      </c>
      <c r="AO261" s="6">
        <v>3.6999999999999998E-2</v>
      </c>
      <c r="AP261" s="3" t="s">
        <v>83</v>
      </c>
      <c r="AQ261" s="21">
        <v>503.99999999999994</v>
      </c>
      <c r="AR261" s="21">
        <v>1036</v>
      </c>
      <c r="AS261" s="24">
        <v>637620.47999999986</v>
      </c>
      <c r="AT261" s="24">
        <v>1310664.3199999998</v>
      </c>
    </row>
    <row r="262" spans="1:46" hidden="1" x14ac:dyDescent="0.6">
      <c r="A262" s="2" t="s">
        <v>1161</v>
      </c>
      <c r="B262" s="2" t="s">
        <v>45</v>
      </c>
      <c r="C262" s="3"/>
      <c r="D262" s="3"/>
      <c r="E262" s="3" t="s">
        <v>1167</v>
      </c>
      <c r="F262" s="3" t="s">
        <v>1163</v>
      </c>
      <c r="G262" s="2" t="s">
        <v>242</v>
      </c>
      <c r="H262" s="3" t="s">
        <v>243</v>
      </c>
      <c r="I262" s="3" t="s">
        <v>50</v>
      </c>
      <c r="J262" s="3" t="s">
        <v>161</v>
      </c>
      <c r="K262" s="2" t="s">
        <v>244</v>
      </c>
      <c r="L262" s="2" t="s">
        <v>244</v>
      </c>
      <c r="M262" s="2" t="s">
        <v>919</v>
      </c>
      <c r="N262" s="3" t="s">
        <v>920</v>
      </c>
      <c r="O262" s="3" t="s">
        <v>921</v>
      </c>
      <c r="P262" s="3" t="s">
        <v>922</v>
      </c>
      <c r="Q262" s="4">
        <v>30000</v>
      </c>
      <c r="R262" s="11" t="s">
        <v>56</v>
      </c>
      <c r="S262" s="5">
        <v>1286</v>
      </c>
      <c r="T262" s="6">
        <v>3.6999999999999998E-2</v>
      </c>
      <c r="U262" s="5">
        <v>1110</v>
      </c>
      <c r="V262" s="4">
        <v>1427460</v>
      </c>
      <c r="W262" s="4"/>
      <c r="X262" s="3" t="s">
        <v>115</v>
      </c>
      <c r="Y262" s="3" t="s">
        <v>243</v>
      </c>
      <c r="Z262" s="3" t="s">
        <v>88</v>
      </c>
      <c r="AA262" s="3" t="s">
        <v>117</v>
      </c>
      <c r="AB262" s="3" t="s">
        <v>90</v>
      </c>
      <c r="AC262" s="3" t="s">
        <v>58</v>
      </c>
      <c r="AD262" s="3"/>
      <c r="AE262" s="3"/>
      <c r="AF262" s="3" t="s">
        <v>251</v>
      </c>
      <c r="AG262" s="3" t="s">
        <v>1164</v>
      </c>
      <c r="AH262" s="3" t="s">
        <v>80</v>
      </c>
      <c r="AI262" s="2" t="s">
        <v>1168</v>
      </c>
      <c r="AJ262" s="3" t="s">
        <v>1169</v>
      </c>
      <c r="AK262" s="3"/>
      <c r="AL262" s="3"/>
      <c r="AM262" s="4"/>
      <c r="AN262" s="6">
        <v>1.7999999999999999E-2</v>
      </c>
      <c r="AO262" s="6">
        <v>3.6999999999999998E-2</v>
      </c>
      <c r="AP262" s="3" t="s">
        <v>83</v>
      </c>
      <c r="AQ262" s="21">
        <v>540</v>
      </c>
      <c r="AR262" s="21">
        <v>1110</v>
      </c>
      <c r="AS262" s="24">
        <v>683164.79999999993</v>
      </c>
      <c r="AT262" s="24">
        <v>1404283.2</v>
      </c>
    </row>
    <row r="263" spans="1:46" hidden="1" x14ac:dyDescent="0.6">
      <c r="A263" s="2" t="s">
        <v>1161</v>
      </c>
      <c r="B263" s="2" t="s">
        <v>45</v>
      </c>
      <c r="C263" s="3"/>
      <c r="D263" s="3"/>
      <c r="E263" s="3" t="s">
        <v>1170</v>
      </c>
      <c r="F263" s="3" t="s">
        <v>1163</v>
      </c>
      <c r="G263" s="2" t="s">
        <v>242</v>
      </c>
      <c r="H263" s="3" t="s">
        <v>243</v>
      </c>
      <c r="I263" s="3" t="s">
        <v>50</v>
      </c>
      <c r="J263" s="3" t="s">
        <v>161</v>
      </c>
      <c r="K263" s="2" t="s">
        <v>244</v>
      </c>
      <c r="L263" s="2" t="s">
        <v>244</v>
      </c>
      <c r="M263" s="2" t="s">
        <v>919</v>
      </c>
      <c r="N263" s="3" t="s">
        <v>920</v>
      </c>
      <c r="O263" s="3" t="s">
        <v>921</v>
      </c>
      <c r="P263" s="3" t="s">
        <v>922</v>
      </c>
      <c r="Q263" s="4">
        <v>45000</v>
      </c>
      <c r="R263" s="11" t="s">
        <v>56</v>
      </c>
      <c r="S263" s="5">
        <v>1286</v>
      </c>
      <c r="T263" s="6">
        <v>3.6999999999999998E-2</v>
      </c>
      <c r="U263" s="5">
        <v>1665</v>
      </c>
      <c r="V263" s="4">
        <v>2141190</v>
      </c>
      <c r="W263" s="4"/>
      <c r="X263" s="3" t="s">
        <v>115</v>
      </c>
      <c r="Y263" s="3" t="s">
        <v>243</v>
      </c>
      <c r="Z263" s="3" t="s">
        <v>88</v>
      </c>
      <c r="AA263" s="3" t="s">
        <v>117</v>
      </c>
      <c r="AB263" s="3" t="s">
        <v>90</v>
      </c>
      <c r="AC263" s="3" t="s">
        <v>58</v>
      </c>
      <c r="AD263" s="3"/>
      <c r="AE263" s="3" t="s">
        <v>192</v>
      </c>
      <c r="AF263" s="3" t="s">
        <v>251</v>
      </c>
      <c r="AG263" s="3" t="s">
        <v>1164</v>
      </c>
      <c r="AH263" s="3" t="s">
        <v>80</v>
      </c>
      <c r="AI263" s="2" t="s">
        <v>1171</v>
      </c>
      <c r="AJ263" s="3" t="s">
        <v>1172</v>
      </c>
      <c r="AK263" s="3"/>
      <c r="AL263" s="3"/>
      <c r="AM263" s="4"/>
      <c r="AN263" s="6">
        <v>1.7999999999999999E-2</v>
      </c>
      <c r="AO263" s="6">
        <v>3.6999999999999998E-2</v>
      </c>
      <c r="AP263" s="3" t="s">
        <v>83</v>
      </c>
      <c r="AQ263" s="21">
        <v>809.99999999999989</v>
      </c>
      <c r="AR263" s="21">
        <v>1665</v>
      </c>
      <c r="AS263" s="24">
        <v>1024747.1999999997</v>
      </c>
      <c r="AT263" s="24">
        <v>2106424.7999999998</v>
      </c>
    </row>
    <row r="264" spans="1:46" hidden="1" x14ac:dyDescent="0.6">
      <c r="A264" s="2" t="s">
        <v>1161</v>
      </c>
      <c r="B264" s="2" t="s">
        <v>45</v>
      </c>
      <c r="C264" s="3"/>
      <c r="D264" s="3"/>
      <c r="E264" s="3" t="s">
        <v>1173</v>
      </c>
      <c r="F264" s="3" t="s">
        <v>1163</v>
      </c>
      <c r="G264" s="2" t="s">
        <v>242</v>
      </c>
      <c r="H264" s="3" t="s">
        <v>243</v>
      </c>
      <c r="I264" s="3" t="s">
        <v>50</v>
      </c>
      <c r="J264" s="3" t="s">
        <v>161</v>
      </c>
      <c r="K264" s="2" t="s">
        <v>244</v>
      </c>
      <c r="L264" s="2" t="s">
        <v>244</v>
      </c>
      <c r="M264" s="2" t="s">
        <v>919</v>
      </c>
      <c r="N264" s="3" t="s">
        <v>920</v>
      </c>
      <c r="O264" s="3" t="s">
        <v>921</v>
      </c>
      <c r="P264" s="3" t="s">
        <v>922</v>
      </c>
      <c r="Q264" s="4">
        <v>2000</v>
      </c>
      <c r="R264" s="11" t="s">
        <v>56</v>
      </c>
      <c r="S264" s="5">
        <v>1286</v>
      </c>
      <c r="T264" s="6">
        <v>3.6999999999999998E-2</v>
      </c>
      <c r="U264" s="5">
        <v>74</v>
      </c>
      <c r="V264" s="4">
        <v>95164</v>
      </c>
      <c r="W264" s="4"/>
      <c r="X264" s="3" t="s">
        <v>115</v>
      </c>
      <c r="Y264" s="3" t="s">
        <v>243</v>
      </c>
      <c r="Z264" s="3" t="s">
        <v>88</v>
      </c>
      <c r="AA264" s="3" t="s">
        <v>117</v>
      </c>
      <c r="AB264" s="3" t="s">
        <v>90</v>
      </c>
      <c r="AC264" s="3" t="s">
        <v>58</v>
      </c>
      <c r="AD264" s="3"/>
      <c r="AE264" s="3" t="s">
        <v>192</v>
      </c>
      <c r="AF264" s="3" t="s">
        <v>251</v>
      </c>
      <c r="AG264" s="3" t="s">
        <v>1164</v>
      </c>
      <c r="AH264" s="3" t="s">
        <v>80</v>
      </c>
      <c r="AI264" s="2" t="s">
        <v>1174</v>
      </c>
      <c r="AJ264" s="3" t="s">
        <v>1175</v>
      </c>
      <c r="AK264" s="3"/>
      <c r="AL264" s="3"/>
      <c r="AM264" s="4"/>
      <c r="AN264" s="6">
        <v>1.7999999999999999E-2</v>
      </c>
      <c r="AO264" s="6">
        <v>3.6999999999999998E-2</v>
      </c>
      <c r="AP264" s="3" t="s">
        <v>83</v>
      </c>
      <c r="AQ264" s="21">
        <v>36</v>
      </c>
      <c r="AR264" s="21">
        <v>74</v>
      </c>
      <c r="AS264" s="24">
        <v>45544.319999999992</v>
      </c>
      <c r="AT264" s="24">
        <v>93618.87999999999</v>
      </c>
    </row>
    <row r="265" spans="1:46" hidden="1" x14ac:dyDescent="0.6">
      <c r="A265" s="2" t="s">
        <v>1161</v>
      </c>
      <c r="B265" s="2" t="s">
        <v>45</v>
      </c>
      <c r="C265" s="3"/>
      <c r="D265" s="3"/>
      <c r="E265" s="3" t="s">
        <v>1176</v>
      </c>
      <c r="F265" s="3" t="s">
        <v>1163</v>
      </c>
      <c r="G265" s="2" t="s">
        <v>242</v>
      </c>
      <c r="H265" s="3" t="s">
        <v>243</v>
      </c>
      <c r="I265" s="3" t="s">
        <v>50</v>
      </c>
      <c r="J265" s="3" t="s">
        <v>161</v>
      </c>
      <c r="K265" s="2" t="s">
        <v>244</v>
      </c>
      <c r="L265" s="2" t="s">
        <v>244</v>
      </c>
      <c r="M265" s="2" t="s">
        <v>287</v>
      </c>
      <c r="N265" s="3" t="s">
        <v>288</v>
      </c>
      <c r="O265" s="3" t="s">
        <v>289</v>
      </c>
      <c r="P265" s="3" t="s">
        <v>290</v>
      </c>
      <c r="Q265" s="4">
        <v>45000</v>
      </c>
      <c r="R265" s="11" t="s">
        <v>56</v>
      </c>
      <c r="S265" s="5">
        <v>1286</v>
      </c>
      <c r="T265" s="6">
        <v>3.5889999999999998E-2</v>
      </c>
      <c r="U265" s="5">
        <v>1615.05</v>
      </c>
      <c r="V265" s="4">
        <v>2076954</v>
      </c>
      <c r="W265" s="4"/>
      <c r="X265" s="3" t="s">
        <v>115</v>
      </c>
      <c r="Y265" s="3" t="s">
        <v>243</v>
      </c>
      <c r="Z265" s="3" t="s">
        <v>88</v>
      </c>
      <c r="AA265" s="3" t="s">
        <v>117</v>
      </c>
      <c r="AB265" s="3" t="s">
        <v>90</v>
      </c>
      <c r="AC265" s="3" t="s">
        <v>58</v>
      </c>
      <c r="AD265" s="3"/>
      <c r="AE265" s="3" t="s">
        <v>192</v>
      </c>
      <c r="AF265" s="3" t="s">
        <v>251</v>
      </c>
      <c r="AG265" s="3" t="s">
        <v>1164</v>
      </c>
      <c r="AH265" s="3" t="s">
        <v>80</v>
      </c>
      <c r="AI265" s="2" t="s">
        <v>1177</v>
      </c>
      <c r="AJ265" s="3" t="s">
        <v>1178</v>
      </c>
      <c r="AK265" s="3"/>
      <c r="AL265" s="3"/>
      <c r="AM265" s="4"/>
      <c r="AN265" s="6">
        <v>1.7999999999999999E-2</v>
      </c>
      <c r="AO265" s="6">
        <v>3.5889999999999998E-2</v>
      </c>
      <c r="AP265" s="3" t="s">
        <v>83</v>
      </c>
      <c r="AQ265" s="21">
        <v>809.99999999999989</v>
      </c>
      <c r="AR265" s="21">
        <v>1615.05</v>
      </c>
      <c r="AS265" s="24">
        <v>1024747.1999999997</v>
      </c>
      <c r="AT265" s="24">
        <v>2043232.0559999999</v>
      </c>
    </row>
    <row r="266" spans="1:46" hidden="1" x14ac:dyDescent="0.6">
      <c r="A266" s="2" t="s">
        <v>1161</v>
      </c>
      <c r="B266" s="2" t="s">
        <v>45</v>
      </c>
      <c r="C266" s="3"/>
      <c r="D266" s="3"/>
      <c r="E266" s="3" t="s">
        <v>1179</v>
      </c>
      <c r="F266" s="3" t="s">
        <v>1163</v>
      </c>
      <c r="G266" s="2" t="s">
        <v>242</v>
      </c>
      <c r="H266" s="3" t="s">
        <v>243</v>
      </c>
      <c r="I266" s="3" t="s">
        <v>50</v>
      </c>
      <c r="J266" s="3" t="s">
        <v>161</v>
      </c>
      <c r="K266" s="2" t="s">
        <v>244</v>
      </c>
      <c r="L266" s="2" t="s">
        <v>244</v>
      </c>
      <c r="M266" s="2" t="s">
        <v>287</v>
      </c>
      <c r="N266" s="3" t="s">
        <v>288</v>
      </c>
      <c r="O266" s="3" t="s">
        <v>289</v>
      </c>
      <c r="P266" s="3" t="s">
        <v>290</v>
      </c>
      <c r="Q266" s="4">
        <v>30000</v>
      </c>
      <c r="R266" s="11" t="s">
        <v>56</v>
      </c>
      <c r="S266" s="5">
        <v>1286</v>
      </c>
      <c r="T266" s="6">
        <v>3.5889999999999998E-2</v>
      </c>
      <c r="U266" s="5">
        <v>1076.7</v>
      </c>
      <c r="V266" s="4">
        <v>1384636</v>
      </c>
      <c r="W266" s="4"/>
      <c r="X266" s="3" t="s">
        <v>115</v>
      </c>
      <c r="Y266" s="3" t="s">
        <v>243</v>
      </c>
      <c r="Z266" s="3" t="s">
        <v>88</v>
      </c>
      <c r="AA266" s="3" t="s">
        <v>117</v>
      </c>
      <c r="AB266" s="3" t="s">
        <v>90</v>
      </c>
      <c r="AC266" s="3" t="s">
        <v>58</v>
      </c>
      <c r="AD266" s="3"/>
      <c r="AE266" s="3" t="s">
        <v>192</v>
      </c>
      <c r="AF266" s="3" t="s">
        <v>251</v>
      </c>
      <c r="AG266" s="3" t="s">
        <v>1164</v>
      </c>
      <c r="AH266" s="3" t="s">
        <v>80</v>
      </c>
      <c r="AI266" s="2" t="s">
        <v>1180</v>
      </c>
      <c r="AJ266" s="3" t="s">
        <v>1181</v>
      </c>
      <c r="AK266" s="3"/>
      <c r="AL266" s="3"/>
      <c r="AM266" s="4"/>
      <c r="AN266" s="6">
        <v>1.7999999999999999E-2</v>
      </c>
      <c r="AO266" s="6">
        <v>3.5889999999999998E-2</v>
      </c>
      <c r="AP266" s="3" t="s">
        <v>83</v>
      </c>
      <c r="AQ266" s="21">
        <v>540</v>
      </c>
      <c r="AR266" s="21">
        <v>1076.7</v>
      </c>
      <c r="AS266" s="24">
        <v>683164.79999999993</v>
      </c>
      <c r="AT266" s="24">
        <v>1362154.7039999999</v>
      </c>
    </row>
    <row r="267" spans="1:46" hidden="1" x14ac:dyDescent="0.6">
      <c r="A267" s="2" t="s">
        <v>1161</v>
      </c>
      <c r="B267" s="2" t="s">
        <v>45</v>
      </c>
      <c r="C267" s="3"/>
      <c r="D267" s="3"/>
      <c r="E267" s="3" t="s">
        <v>1182</v>
      </c>
      <c r="F267" s="3" t="s">
        <v>1163</v>
      </c>
      <c r="G267" s="2" t="s">
        <v>242</v>
      </c>
      <c r="H267" s="3" t="s">
        <v>243</v>
      </c>
      <c r="I267" s="3" t="s">
        <v>50</v>
      </c>
      <c r="J267" s="3" t="s">
        <v>161</v>
      </c>
      <c r="K267" s="2" t="s">
        <v>244</v>
      </c>
      <c r="L267" s="2" t="s">
        <v>244</v>
      </c>
      <c r="M267" s="2" t="s">
        <v>382</v>
      </c>
      <c r="N267" s="3" t="s">
        <v>383</v>
      </c>
      <c r="O267" s="3" t="s">
        <v>384</v>
      </c>
      <c r="P267" s="3" t="s">
        <v>385</v>
      </c>
      <c r="Q267" s="4">
        <v>32000</v>
      </c>
      <c r="R267" s="11" t="s">
        <v>56</v>
      </c>
      <c r="S267" s="5">
        <v>1286</v>
      </c>
      <c r="T267" s="6">
        <v>0.08</v>
      </c>
      <c r="U267" s="5">
        <v>2560</v>
      </c>
      <c r="V267" s="4">
        <v>3292160</v>
      </c>
      <c r="W267" s="4"/>
      <c r="X267" s="3" t="s">
        <v>115</v>
      </c>
      <c r="Y267" s="3" t="s">
        <v>243</v>
      </c>
      <c r="Z267" s="3" t="s">
        <v>88</v>
      </c>
      <c r="AA267" s="3" t="s">
        <v>117</v>
      </c>
      <c r="AB267" s="3" t="s">
        <v>386</v>
      </c>
      <c r="AC267" s="3" t="s">
        <v>58</v>
      </c>
      <c r="AD267" s="3"/>
      <c r="AE267" s="3" t="s">
        <v>192</v>
      </c>
      <c r="AF267" s="3" t="s">
        <v>251</v>
      </c>
      <c r="AG267" s="3" t="s">
        <v>1164</v>
      </c>
      <c r="AH267" s="3" t="s">
        <v>80</v>
      </c>
      <c r="AI267" s="2" t="s">
        <v>1183</v>
      </c>
      <c r="AJ267" s="3" t="s">
        <v>1184</v>
      </c>
      <c r="AK267" s="3"/>
      <c r="AL267" s="3"/>
      <c r="AM267" s="4"/>
      <c r="AN267" s="6">
        <v>7.0000000000000007E-2</v>
      </c>
      <c r="AO267" s="6">
        <v>0.08</v>
      </c>
      <c r="AP267" s="3" t="s">
        <v>123</v>
      </c>
      <c r="AQ267" s="21">
        <v>2240</v>
      </c>
      <c r="AR267" s="21">
        <v>2560</v>
      </c>
      <c r="AS267" s="24">
        <v>2833868.7999999998</v>
      </c>
      <c r="AT267" s="24">
        <v>3238707.1999999997</v>
      </c>
    </row>
    <row r="268" spans="1:46" hidden="1" x14ac:dyDescent="0.6">
      <c r="A268" s="2" t="s">
        <v>1161</v>
      </c>
      <c r="B268" s="2" t="s">
        <v>45</v>
      </c>
      <c r="C268" s="3"/>
      <c r="D268" s="3"/>
      <c r="E268" s="3" t="s">
        <v>1185</v>
      </c>
      <c r="F268" s="3" t="s">
        <v>1163</v>
      </c>
      <c r="G268" s="2" t="s">
        <v>242</v>
      </c>
      <c r="H268" s="3" t="s">
        <v>243</v>
      </c>
      <c r="I268" s="3" t="s">
        <v>50</v>
      </c>
      <c r="J268" s="3" t="s">
        <v>161</v>
      </c>
      <c r="K268" s="2" t="s">
        <v>244</v>
      </c>
      <c r="L268" s="2" t="s">
        <v>244</v>
      </c>
      <c r="M268" s="2" t="s">
        <v>382</v>
      </c>
      <c r="N268" s="3" t="s">
        <v>383</v>
      </c>
      <c r="O268" s="3" t="s">
        <v>384</v>
      </c>
      <c r="P268" s="3" t="s">
        <v>385</v>
      </c>
      <c r="Q268" s="4">
        <v>16000</v>
      </c>
      <c r="R268" s="11" t="s">
        <v>56</v>
      </c>
      <c r="S268" s="5">
        <v>1286</v>
      </c>
      <c r="T268" s="6">
        <v>0.08</v>
      </c>
      <c r="U268" s="5">
        <v>1280</v>
      </c>
      <c r="V268" s="4">
        <v>1646080</v>
      </c>
      <c r="W268" s="4"/>
      <c r="X268" s="3" t="s">
        <v>115</v>
      </c>
      <c r="Y268" s="3" t="s">
        <v>243</v>
      </c>
      <c r="Z268" s="3" t="s">
        <v>88</v>
      </c>
      <c r="AA268" s="3" t="s">
        <v>117</v>
      </c>
      <c r="AB268" s="3" t="s">
        <v>386</v>
      </c>
      <c r="AC268" s="3" t="s">
        <v>58</v>
      </c>
      <c r="AD268" s="3"/>
      <c r="AE268" s="3" t="s">
        <v>192</v>
      </c>
      <c r="AF268" s="3" t="s">
        <v>251</v>
      </c>
      <c r="AG268" s="3" t="s">
        <v>1164</v>
      </c>
      <c r="AH268" s="3" t="s">
        <v>80</v>
      </c>
      <c r="AI268" s="2" t="s">
        <v>1186</v>
      </c>
      <c r="AJ268" s="3" t="s">
        <v>1187</v>
      </c>
      <c r="AK268" s="3"/>
      <c r="AL268" s="3"/>
      <c r="AM268" s="4"/>
      <c r="AN268" s="6">
        <v>7.0000000000000007E-2</v>
      </c>
      <c r="AO268" s="6">
        <v>0.08</v>
      </c>
      <c r="AP268" s="3" t="s">
        <v>123</v>
      </c>
      <c r="AQ268" s="21">
        <v>1120</v>
      </c>
      <c r="AR268" s="21">
        <v>1280</v>
      </c>
      <c r="AS268" s="24">
        <v>1416934.3999999999</v>
      </c>
      <c r="AT268" s="24">
        <v>1619353.5999999999</v>
      </c>
    </row>
    <row r="269" spans="1:46" hidden="1" x14ac:dyDescent="0.6">
      <c r="A269" s="2" t="s">
        <v>1161</v>
      </c>
      <c r="B269" s="2" t="s">
        <v>45</v>
      </c>
      <c r="C269" s="3"/>
      <c r="D269" s="3"/>
      <c r="E269" s="3" t="s">
        <v>1188</v>
      </c>
      <c r="F269" s="3" t="s">
        <v>1163</v>
      </c>
      <c r="G269" s="2" t="s">
        <v>242</v>
      </c>
      <c r="H269" s="3" t="s">
        <v>243</v>
      </c>
      <c r="I269" s="3" t="s">
        <v>50</v>
      </c>
      <c r="J269" s="3" t="s">
        <v>161</v>
      </c>
      <c r="K269" s="2" t="s">
        <v>244</v>
      </c>
      <c r="L269" s="2" t="s">
        <v>244</v>
      </c>
      <c r="M269" s="2" t="s">
        <v>361</v>
      </c>
      <c r="N269" s="3" t="s">
        <v>362</v>
      </c>
      <c r="O269" s="3" t="s">
        <v>363</v>
      </c>
      <c r="P269" s="3" t="s">
        <v>364</v>
      </c>
      <c r="Q269" s="4">
        <v>8000</v>
      </c>
      <c r="R269" s="11" t="s">
        <v>56</v>
      </c>
      <c r="S269" s="5">
        <v>1286</v>
      </c>
      <c r="T269" s="6">
        <v>0.06</v>
      </c>
      <c r="U269" s="5">
        <v>480</v>
      </c>
      <c r="V269" s="4">
        <v>617280</v>
      </c>
      <c r="W269" s="4"/>
      <c r="X269" s="3" t="s">
        <v>115</v>
      </c>
      <c r="Y269" s="3" t="s">
        <v>243</v>
      </c>
      <c r="Z269" s="3" t="s">
        <v>74</v>
      </c>
      <c r="AA269" s="3" t="s">
        <v>75</v>
      </c>
      <c r="AB269" s="3" t="s">
        <v>365</v>
      </c>
      <c r="AC269" s="3" t="s">
        <v>58</v>
      </c>
      <c r="AD269" s="3"/>
      <c r="AE269" s="3" t="s">
        <v>192</v>
      </c>
      <c r="AF269" s="3" t="s">
        <v>251</v>
      </c>
      <c r="AG269" s="3" t="s">
        <v>1164</v>
      </c>
      <c r="AH269" s="3" t="s">
        <v>80</v>
      </c>
      <c r="AI269" s="2" t="s">
        <v>1189</v>
      </c>
      <c r="AJ269" s="3" t="s">
        <v>1190</v>
      </c>
      <c r="AK269" s="3"/>
      <c r="AL269" s="3"/>
      <c r="AM269" s="4"/>
      <c r="AN269" s="6">
        <v>4.4999999999999998E-2</v>
      </c>
      <c r="AO269" s="6">
        <v>0.06</v>
      </c>
      <c r="AP269" s="3" t="s">
        <v>83</v>
      </c>
      <c r="AQ269" s="21">
        <v>360</v>
      </c>
      <c r="AR269" s="21">
        <v>480</v>
      </c>
      <c r="AS269" s="24">
        <v>455443.19999999995</v>
      </c>
      <c r="AT269" s="24">
        <v>607257.59999999998</v>
      </c>
    </row>
    <row r="270" spans="1:46" hidden="1" x14ac:dyDescent="0.6">
      <c r="A270" s="2" t="s">
        <v>1161</v>
      </c>
      <c r="B270" s="2" t="s">
        <v>45</v>
      </c>
      <c r="C270" s="3"/>
      <c r="D270" s="3"/>
      <c r="E270" s="3" t="s">
        <v>1191</v>
      </c>
      <c r="F270" s="3" t="s">
        <v>1163</v>
      </c>
      <c r="G270" s="2" t="s">
        <v>242</v>
      </c>
      <c r="H270" s="3" t="s">
        <v>243</v>
      </c>
      <c r="I270" s="3" t="s">
        <v>50</v>
      </c>
      <c r="J270" s="3" t="s">
        <v>161</v>
      </c>
      <c r="K270" s="2" t="s">
        <v>244</v>
      </c>
      <c r="L270" s="2" t="s">
        <v>244</v>
      </c>
      <c r="M270" s="2" t="s">
        <v>361</v>
      </c>
      <c r="N270" s="3" t="s">
        <v>362</v>
      </c>
      <c r="O270" s="3" t="s">
        <v>363</v>
      </c>
      <c r="P270" s="3" t="s">
        <v>364</v>
      </c>
      <c r="Q270" s="4">
        <v>4000</v>
      </c>
      <c r="R270" s="11" t="s">
        <v>56</v>
      </c>
      <c r="S270" s="5">
        <v>1286</v>
      </c>
      <c r="T270" s="6">
        <v>0.06</v>
      </c>
      <c r="U270" s="5">
        <v>240</v>
      </c>
      <c r="V270" s="4">
        <v>308640</v>
      </c>
      <c r="W270" s="4"/>
      <c r="X270" s="3" t="s">
        <v>115</v>
      </c>
      <c r="Y270" s="3" t="s">
        <v>243</v>
      </c>
      <c r="Z270" s="3" t="s">
        <v>74</v>
      </c>
      <c r="AA270" s="3" t="s">
        <v>75</v>
      </c>
      <c r="AB270" s="3" t="s">
        <v>365</v>
      </c>
      <c r="AC270" s="3" t="s">
        <v>58</v>
      </c>
      <c r="AD270" s="3"/>
      <c r="AE270" s="3" t="s">
        <v>192</v>
      </c>
      <c r="AF270" s="3" t="s">
        <v>251</v>
      </c>
      <c r="AG270" s="3" t="s">
        <v>1164</v>
      </c>
      <c r="AH270" s="3" t="s">
        <v>80</v>
      </c>
      <c r="AI270" s="2" t="s">
        <v>1192</v>
      </c>
      <c r="AJ270" s="3" t="s">
        <v>1193</v>
      </c>
      <c r="AK270" s="3"/>
      <c r="AL270" s="3"/>
      <c r="AM270" s="4"/>
      <c r="AN270" s="6">
        <v>4.4999999999999998E-2</v>
      </c>
      <c r="AO270" s="6">
        <v>0.06</v>
      </c>
      <c r="AP270" s="3" t="s">
        <v>83</v>
      </c>
      <c r="AQ270" s="21">
        <v>180</v>
      </c>
      <c r="AR270" s="21">
        <v>240</v>
      </c>
      <c r="AS270" s="24">
        <v>227721.59999999998</v>
      </c>
      <c r="AT270" s="24">
        <v>303628.79999999999</v>
      </c>
    </row>
    <row r="271" spans="1:46" hidden="1" x14ac:dyDescent="0.6">
      <c r="A271" s="2" t="s">
        <v>1161</v>
      </c>
      <c r="B271" s="2" t="s">
        <v>45</v>
      </c>
      <c r="C271" s="3"/>
      <c r="D271" s="3"/>
      <c r="E271" s="3" t="s">
        <v>1194</v>
      </c>
      <c r="F271" s="3" t="s">
        <v>1163</v>
      </c>
      <c r="G271" s="2" t="s">
        <v>242</v>
      </c>
      <c r="H271" s="3" t="s">
        <v>243</v>
      </c>
      <c r="I271" s="3" t="s">
        <v>50</v>
      </c>
      <c r="J271" s="3" t="s">
        <v>161</v>
      </c>
      <c r="K271" s="2" t="s">
        <v>244</v>
      </c>
      <c r="L271" s="2" t="s">
        <v>244</v>
      </c>
      <c r="M271" s="2" t="s">
        <v>369</v>
      </c>
      <c r="N271" s="3" t="s">
        <v>370</v>
      </c>
      <c r="O271" s="3" t="s">
        <v>371</v>
      </c>
      <c r="P271" s="3" t="s">
        <v>372</v>
      </c>
      <c r="Q271" s="4">
        <v>1200</v>
      </c>
      <c r="R271" s="11" t="s">
        <v>56</v>
      </c>
      <c r="S271" s="5">
        <v>1286</v>
      </c>
      <c r="T271" s="6">
        <v>9.1999999999999998E-2</v>
      </c>
      <c r="U271" s="5">
        <v>110.4</v>
      </c>
      <c r="V271" s="4">
        <v>141974</v>
      </c>
      <c r="W271" s="4"/>
      <c r="X271" s="3" t="s">
        <v>115</v>
      </c>
      <c r="Y271" s="3" t="s">
        <v>243</v>
      </c>
      <c r="Z271" s="3" t="s">
        <v>74</v>
      </c>
      <c r="AA271" s="3" t="s">
        <v>75</v>
      </c>
      <c r="AB271" s="3" t="s">
        <v>331</v>
      </c>
      <c r="AC271" s="3" t="s">
        <v>58</v>
      </c>
      <c r="AD271" s="3"/>
      <c r="AE271" s="3"/>
      <c r="AF271" s="3" t="s">
        <v>251</v>
      </c>
      <c r="AG271" s="3" t="s">
        <v>1164</v>
      </c>
      <c r="AH271" s="3" t="s">
        <v>80</v>
      </c>
      <c r="AI271" s="2" t="s">
        <v>1195</v>
      </c>
      <c r="AJ271" s="3" t="s">
        <v>1196</v>
      </c>
      <c r="AK271" s="3"/>
      <c r="AL271" s="3"/>
      <c r="AM271" s="4"/>
      <c r="AN271" s="6">
        <v>0.08</v>
      </c>
      <c r="AO271" s="6">
        <v>9.1999999999999998E-2</v>
      </c>
      <c r="AP271" s="3" t="s">
        <v>83</v>
      </c>
      <c r="AQ271" s="21">
        <v>96</v>
      </c>
      <c r="AR271" s="21">
        <v>110.39999999999999</v>
      </c>
      <c r="AS271" s="24">
        <v>121451.51999999999</v>
      </c>
      <c r="AT271" s="24">
        <v>139669.24799999996</v>
      </c>
    </row>
    <row r="272" spans="1:46" hidden="1" x14ac:dyDescent="0.6">
      <c r="A272" s="2" t="s">
        <v>1161</v>
      </c>
      <c r="B272" s="2" t="s">
        <v>45</v>
      </c>
      <c r="C272" s="3"/>
      <c r="D272" s="3"/>
      <c r="E272" s="3" t="s">
        <v>1197</v>
      </c>
      <c r="F272" s="3" t="s">
        <v>1163</v>
      </c>
      <c r="G272" s="2" t="s">
        <v>242</v>
      </c>
      <c r="H272" s="3" t="s">
        <v>243</v>
      </c>
      <c r="I272" s="3" t="s">
        <v>50</v>
      </c>
      <c r="J272" s="3" t="s">
        <v>161</v>
      </c>
      <c r="K272" s="2" t="s">
        <v>244</v>
      </c>
      <c r="L272" s="2" t="s">
        <v>244</v>
      </c>
      <c r="M272" s="2" t="s">
        <v>1198</v>
      </c>
      <c r="N272" s="3" t="s">
        <v>1199</v>
      </c>
      <c r="O272" s="3" t="s">
        <v>1200</v>
      </c>
      <c r="P272" s="3" t="s">
        <v>243</v>
      </c>
      <c r="Q272" s="4">
        <v>2187</v>
      </c>
      <c r="R272" s="11" t="s">
        <v>56</v>
      </c>
      <c r="S272" s="5">
        <v>1286</v>
      </c>
      <c r="T272" s="6">
        <v>0.63</v>
      </c>
      <c r="U272" s="5">
        <v>1377.81</v>
      </c>
      <c r="V272" s="4">
        <v>1771864</v>
      </c>
      <c r="W272" s="4"/>
      <c r="X272" s="3" t="s">
        <v>115</v>
      </c>
      <c r="Y272" s="3" t="s">
        <v>243</v>
      </c>
      <c r="Z272" s="3" t="s">
        <v>429</v>
      </c>
      <c r="AA272" s="3" t="s">
        <v>430</v>
      </c>
      <c r="AB272" s="3" t="s">
        <v>431</v>
      </c>
      <c r="AC272" s="3" t="s">
        <v>58</v>
      </c>
      <c r="AD272" s="3"/>
      <c r="AE272" s="3"/>
      <c r="AF272" s="3" t="s">
        <v>251</v>
      </c>
      <c r="AG272" s="3" t="s">
        <v>1164</v>
      </c>
      <c r="AH272" s="3" t="s">
        <v>80</v>
      </c>
      <c r="AI272" s="2" t="s">
        <v>1201</v>
      </c>
      <c r="AJ272" s="3" t="s">
        <v>1197</v>
      </c>
      <c r="AK272" s="3"/>
      <c r="AL272" s="3"/>
      <c r="AM272" s="4"/>
      <c r="AN272" s="6">
        <v>0.49399999999999999</v>
      </c>
      <c r="AO272" s="6">
        <v>0.63</v>
      </c>
      <c r="AP272" s="3" t="s">
        <v>123</v>
      </c>
      <c r="AQ272" s="21">
        <v>1080.3779999999999</v>
      </c>
      <c r="AR272" s="21">
        <v>1377.81</v>
      </c>
      <c r="AS272" s="24">
        <v>1366807.8153599999</v>
      </c>
      <c r="AT272" s="24">
        <v>1743094.9871999999</v>
      </c>
    </row>
    <row r="273" spans="1:46" hidden="1" x14ac:dyDescent="0.6">
      <c r="A273" s="2" t="s">
        <v>1161</v>
      </c>
      <c r="B273" s="2" t="s">
        <v>45</v>
      </c>
      <c r="C273" s="3"/>
      <c r="D273" s="3"/>
      <c r="E273" s="3" t="s">
        <v>1202</v>
      </c>
      <c r="F273" s="3" t="s">
        <v>1163</v>
      </c>
      <c r="G273" s="2" t="s">
        <v>242</v>
      </c>
      <c r="H273" s="3" t="s">
        <v>243</v>
      </c>
      <c r="I273" s="3" t="s">
        <v>50</v>
      </c>
      <c r="J273" s="3" t="s">
        <v>161</v>
      </c>
      <c r="K273" s="2" t="s">
        <v>244</v>
      </c>
      <c r="L273" s="2" t="s">
        <v>244</v>
      </c>
      <c r="M273" s="2" t="s">
        <v>1198</v>
      </c>
      <c r="N273" s="3" t="s">
        <v>1199</v>
      </c>
      <c r="O273" s="3" t="s">
        <v>1200</v>
      </c>
      <c r="P273" s="3" t="s">
        <v>243</v>
      </c>
      <c r="Q273" s="4">
        <v>1215</v>
      </c>
      <c r="R273" s="11" t="s">
        <v>56</v>
      </c>
      <c r="S273" s="5">
        <v>1286</v>
      </c>
      <c r="T273" s="6">
        <v>0.63</v>
      </c>
      <c r="U273" s="5">
        <v>765.45</v>
      </c>
      <c r="V273" s="4">
        <v>984369</v>
      </c>
      <c r="W273" s="4"/>
      <c r="X273" s="3" t="s">
        <v>115</v>
      </c>
      <c r="Y273" s="3" t="s">
        <v>243</v>
      </c>
      <c r="Z273" s="3" t="s">
        <v>429</v>
      </c>
      <c r="AA273" s="3" t="s">
        <v>430</v>
      </c>
      <c r="AB273" s="3" t="s">
        <v>431</v>
      </c>
      <c r="AC273" s="3" t="s">
        <v>58</v>
      </c>
      <c r="AD273" s="3"/>
      <c r="AE273" s="3" t="s">
        <v>192</v>
      </c>
      <c r="AF273" s="3" t="s">
        <v>251</v>
      </c>
      <c r="AG273" s="3" t="s">
        <v>1164</v>
      </c>
      <c r="AH273" s="3" t="s">
        <v>80</v>
      </c>
      <c r="AI273" s="2" t="s">
        <v>1203</v>
      </c>
      <c r="AJ273" s="3" t="s">
        <v>1204</v>
      </c>
      <c r="AK273" s="3"/>
      <c r="AL273" s="3"/>
      <c r="AM273" s="4"/>
      <c r="AN273" s="6">
        <v>0.49399999999999999</v>
      </c>
      <c r="AO273" s="6">
        <v>0.63</v>
      </c>
      <c r="AP273" s="3" t="s">
        <v>123</v>
      </c>
      <c r="AQ273" s="21">
        <v>600.21</v>
      </c>
      <c r="AR273" s="21">
        <v>765.45</v>
      </c>
      <c r="AS273" s="24">
        <v>759337.67519999994</v>
      </c>
      <c r="AT273" s="24">
        <v>968386.10399999993</v>
      </c>
    </row>
    <row r="274" spans="1:46" hidden="1" x14ac:dyDescent="0.6">
      <c r="A274" s="2" t="s">
        <v>1161</v>
      </c>
      <c r="B274" s="2" t="s">
        <v>45</v>
      </c>
      <c r="C274" s="3"/>
      <c r="D274" s="3"/>
      <c r="E274" s="3" t="s">
        <v>988</v>
      </c>
      <c r="F274" s="3" t="s">
        <v>1163</v>
      </c>
      <c r="G274" s="2" t="s">
        <v>242</v>
      </c>
      <c r="H274" s="3" t="s">
        <v>243</v>
      </c>
      <c r="I274" s="3" t="s">
        <v>50</v>
      </c>
      <c r="J274" s="3" t="s">
        <v>161</v>
      </c>
      <c r="K274" s="2" t="s">
        <v>244</v>
      </c>
      <c r="L274" s="2" t="s">
        <v>244</v>
      </c>
      <c r="M274" s="2" t="s">
        <v>444</v>
      </c>
      <c r="N274" s="3" t="s">
        <v>445</v>
      </c>
      <c r="O274" s="3" t="s">
        <v>446</v>
      </c>
      <c r="P274" s="3" t="s">
        <v>243</v>
      </c>
      <c r="Q274" s="4">
        <v>810</v>
      </c>
      <c r="R274" s="11" t="s">
        <v>56</v>
      </c>
      <c r="S274" s="5">
        <v>1286</v>
      </c>
      <c r="T274" s="6">
        <v>0.47</v>
      </c>
      <c r="U274" s="5">
        <v>380.7</v>
      </c>
      <c r="V274" s="4">
        <v>489580</v>
      </c>
      <c r="W274" s="4"/>
      <c r="X274" s="3" t="s">
        <v>115</v>
      </c>
      <c r="Y274" s="3" t="s">
        <v>243</v>
      </c>
      <c r="Z274" s="3" t="s">
        <v>429</v>
      </c>
      <c r="AA274" s="3" t="s">
        <v>430</v>
      </c>
      <c r="AB274" s="3" t="s">
        <v>431</v>
      </c>
      <c r="AC274" s="3" t="s">
        <v>58</v>
      </c>
      <c r="AD274" s="3"/>
      <c r="AE274" s="3" t="s">
        <v>192</v>
      </c>
      <c r="AF274" s="3" t="s">
        <v>251</v>
      </c>
      <c r="AG274" s="3" t="s">
        <v>1164</v>
      </c>
      <c r="AH274" s="3" t="s">
        <v>80</v>
      </c>
      <c r="AI274" s="2" t="s">
        <v>989</v>
      </c>
      <c r="AJ274" s="3" t="s">
        <v>990</v>
      </c>
      <c r="AK274" s="3"/>
      <c r="AL274" s="3"/>
      <c r="AM274" s="4"/>
      <c r="AN274" s="6">
        <v>0.42</v>
      </c>
      <c r="AO274" s="6">
        <v>0.47</v>
      </c>
      <c r="AP274" s="3" t="s">
        <v>123</v>
      </c>
      <c r="AQ274" s="21">
        <v>340.2</v>
      </c>
      <c r="AR274" s="21">
        <v>380.7</v>
      </c>
      <c r="AS274" s="24">
        <v>430393.82399999996</v>
      </c>
      <c r="AT274" s="24">
        <v>481631.18399999995</v>
      </c>
    </row>
    <row r="275" spans="1:46" hidden="1" x14ac:dyDescent="0.6">
      <c r="A275" s="2" t="s">
        <v>1161</v>
      </c>
      <c r="B275" s="2" t="s">
        <v>45</v>
      </c>
      <c r="C275" s="3"/>
      <c r="D275" s="3"/>
      <c r="E275" s="3" t="s">
        <v>1205</v>
      </c>
      <c r="F275" s="3" t="s">
        <v>1163</v>
      </c>
      <c r="G275" s="2" t="s">
        <v>242</v>
      </c>
      <c r="H275" s="3" t="s">
        <v>243</v>
      </c>
      <c r="I275" s="3" t="s">
        <v>50</v>
      </c>
      <c r="J275" s="3" t="s">
        <v>161</v>
      </c>
      <c r="K275" s="2" t="s">
        <v>244</v>
      </c>
      <c r="L275" s="2" t="s">
        <v>244</v>
      </c>
      <c r="M275" s="2" t="s">
        <v>444</v>
      </c>
      <c r="N275" s="3" t="s">
        <v>445</v>
      </c>
      <c r="O275" s="3" t="s">
        <v>446</v>
      </c>
      <c r="P275" s="3" t="s">
        <v>243</v>
      </c>
      <c r="Q275" s="4">
        <v>25920</v>
      </c>
      <c r="R275" s="11" t="s">
        <v>56</v>
      </c>
      <c r="S275" s="5">
        <v>1286</v>
      </c>
      <c r="T275" s="6">
        <v>0.47</v>
      </c>
      <c r="U275" s="5">
        <v>12182.4</v>
      </c>
      <c r="V275" s="4">
        <v>15666566</v>
      </c>
      <c r="W275" s="4"/>
      <c r="X275" s="3" t="s">
        <v>115</v>
      </c>
      <c r="Y275" s="3" t="s">
        <v>243</v>
      </c>
      <c r="Z275" s="3" t="s">
        <v>429</v>
      </c>
      <c r="AA275" s="3" t="s">
        <v>430</v>
      </c>
      <c r="AB275" s="3" t="s">
        <v>431</v>
      </c>
      <c r="AC275" s="3" t="s">
        <v>58</v>
      </c>
      <c r="AD275" s="3"/>
      <c r="AE275" s="3" t="s">
        <v>192</v>
      </c>
      <c r="AF275" s="3" t="s">
        <v>251</v>
      </c>
      <c r="AG275" s="3" t="s">
        <v>1164</v>
      </c>
      <c r="AH275" s="3" t="s">
        <v>80</v>
      </c>
      <c r="AI275" s="2" t="s">
        <v>1206</v>
      </c>
      <c r="AJ275" s="3" t="s">
        <v>1207</v>
      </c>
      <c r="AK275" s="3"/>
      <c r="AL275" s="3"/>
      <c r="AM275" s="4"/>
      <c r="AN275" s="6">
        <v>0.42</v>
      </c>
      <c r="AO275" s="6">
        <v>0.47</v>
      </c>
      <c r="AP275" s="3" t="s">
        <v>123</v>
      </c>
      <c r="AQ275" s="21">
        <v>10886.4</v>
      </c>
      <c r="AR275" s="21">
        <v>12182.4</v>
      </c>
      <c r="AS275" s="24">
        <v>13772602.367999999</v>
      </c>
      <c r="AT275" s="24">
        <v>15412197.887999998</v>
      </c>
    </row>
    <row r="276" spans="1:46" hidden="1" x14ac:dyDescent="0.6">
      <c r="A276" s="2" t="s">
        <v>1161</v>
      </c>
      <c r="B276" s="2" t="s">
        <v>45</v>
      </c>
      <c r="C276" s="3"/>
      <c r="D276" s="3"/>
      <c r="E276" s="3" t="s">
        <v>1208</v>
      </c>
      <c r="F276" s="3" t="s">
        <v>1163</v>
      </c>
      <c r="G276" s="2" t="s">
        <v>242</v>
      </c>
      <c r="H276" s="3" t="s">
        <v>243</v>
      </c>
      <c r="I276" s="3" t="s">
        <v>50</v>
      </c>
      <c r="J276" s="3" t="s">
        <v>161</v>
      </c>
      <c r="K276" s="2" t="s">
        <v>244</v>
      </c>
      <c r="L276" s="2" t="s">
        <v>244</v>
      </c>
      <c r="M276" s="2" t="s">
        <v>444</v>
      </c>
      <c r="N276" s="3" t="s">
        <v>445</v>
      </c>
      <c r="O276" s="3" t="s">
        <v>446</v>
      </c>
      <c r="P276" s="3" t="s">
        <v>243</v>
      </c>
      <c r="Q276" s="4">
        <v>4860</v>
      </c>
      <c r="R276" s="11" t="s">
        <v>56</v>
      </c>
      <c r="S276" s="5">
        <v>1286</v>
      </c>
      <c r="T276" s="6">
        <v>0.47</v>
      </c>
      <c r="U276" s="5">
        <v>2284.1999999999998</v>
      </c>
      <c r="V276" s="4">
        <v>2937481</v>
      </c>
      <c r="W276" s="4"/>
      <c r="X276" s="3" t="s">
        <v>115</v>
      </c>
      <c r="Y276" s="3" t="s">
        <v>243</v>
      </c>
      <c r="Z276" s="3" t="s">
        <v>429</v>
      </c>
      <c r="AA276" s="3" t="s">
        <v>430</v>
      </c>
      <c r="AB276" s="3" t="s">
        <v>431</v>
      </c>
      <c r="AC276" s="3" t="s">
        <v>58</v>
      </c>
      <c r="AD276" s="3"/>
      <c r="AE276" s="3" t="s">
        <v>192</v>
      </c>
      <c r="AF276" s="3" t="s">
        <v>251</v>
      </c>
      <c r="AG276" s="3" t="s">
        <v>1164</v>
      </c>
      <c r="AH276" s="3" t="s">
        <v>80</v>
      </c>
      <c r="AI276" s="2" t="s">
        <v>1209</v>
      </c>
      <c r="AJ276" s="3" t="s">
        <v>1210</v>
      </c>
      <c r="AK276" s="3"/>
      <c r="AL276" s="3"/>
      <c r="AM276" s="4"/>
      <c r="AN276" s="6">
        <v>0.42</v>
      </c>
      <c r="AO276" s="6">
        <v>0.47</v>
      </c>
      <c r="AP276" s="3" t="s">
        <v>123</v>
      </c>
      <c r="AQ276" s="21">
        <v>2041.1999999999998</v>
      </c>
      <c r="AR276" s="21">
        <v>2284.1999999999998</v>
      </c>
      <c r="AS276" s="24">
        <v>2582362.9439999997</v>
      </c>
      <c r="AT276" s="24">
        <v>2889787.1039999994</v>
      </c>
    </row>
    <row r="277" spans="1:46" hidden="1" x14ac:dyDescent="0.6">
      <c r="A277" s="2" t="s">
        <v>1161</v>
      </c>
      <c r="B277" s="2" t="s">
        <v>45</v>
      </c>
      <c r="C277" s="3"/>
      <c r="D277" s="3"/>
      <c r="E277" s="3" t="s">
        <v>1211</v>
      </c>
      <c r="F277" s="3" t="s">
        <v>1163</v>
      </c>
      <c r="G277" s="2" t="s">
        <v>242</v>
      </c>
      <c r="H277" s="3" t="s">
        <v>243</v>
      </c>
      <c r="I277" s="3" t="s">
        <v>50</v>
      </c>
      <c r="J277" s="3" t="s">
        <v>161</v>
      </c>
      <c r="K277" s="2" t="s">
        <v>244</v>
      </c>
      <c r="L277" s="2" t="s">
        <v>244</v>
      </c>
      <c r="M277" s="2" t="s">
        <v>444</v>
      </c>
      <c r="N277" s="3" t="s">
        <v>445</v>
      </c>
      <c r="O277" s="3" t="s">
        <v>446</v>
      </c>
      <c r="P277" s="3" t="s">
        <v>243</v>
      </c>
      <c r="Q277" s="4">
        <v>810</v>
      </c>
      <c r="R277" s="11" t="s">
        <v>56</v>
      </c>
      <c r="S277" s="5">
        <v>1286</v>
      </c>
      <c r="T277" s="6">
        <v>0.47</v>
      </c>
      <c r="U277" s="5">
        <v>380.7</v>
      </c>
      <c r="V277" s="4">
        <v>489580</v>
      </c>
      <c r="W277" s="4"/>
      <c r="X277" s="3" t="s">
        <v>115</v>
      </c>
      <c r="Y277" s="3" t="s">
        <v>243</v>
      </c>
      <c r="Z277" s="3" t="s">
        <v>429</v>
      </c>
      <c r="AA277" s="3" t="s">
        <v>430</v>
      </c>
      <c r="AB277" s="3" t="s">
        <v>431</v>
      </c>
      <c r="AC277" s="3" t="s">
        <v>58</v>
      </c>
      <c r="AD277" s="3"/>
      <c r="AE277" s="3" t="s">
        <v>192</v>
      </c>
      <c r="AF277" s="3" t="s">
        <v>251</v>
      </c>
      <c r="AG277" s="3" t="s">
        <v>1164</v>
      </c>
      <c r="AH277" s="3" t="s">
        <v>80</v>
      </c>
      <c r="AI277" s="2" t="s">
        <v>1212</v>
      </c>
      <c r="AJ277" s="3" t="s">
        <v>1213</v>
      </c>
      <c r="AK277" s="3"/>
      <c r="AL277" s="3"/>
      <c r="AM277" s="4"/>
      <c r="AN277" s="6">
        <v>0.42</v>
      </c>
      <c r="AO277" s="6">
        <v>0.47</v>
      </c>
      <c r="AP277" s="3" t="s">
        <v>123</v>
      </c>
      <c r="AQ277" s="21">
        <v>340.2</v>
      </c>
      <c r="AR277" s="21">
        <v>380.7</v>
      </c>
      <c r="AS277" s="24">
        <v>430393.82399999996</v>
      </c>
      <c r="AT277" s="24">
        <v>481631.18399999995</v>
      </c>
    </row>
    <row r="278" spans="1:46" hidden="1" x14ac:dyDescent="0.6">
      <c r="A278" s="2" t="s">
        <v>1214</v>
      </c>
      <c r="B278" s="2" t="s">
        <v>45</v>
      </c>
      <c r="C278" s="3"/>
      <c r="D278" s="3"/>
      <c r="E278" s="3" t="s">
        <v>823</v>
      </c>
      <c r="F278" s="3" t="s">
        <v>1215</v>
      </c>
      <c r="G278" s="2" t="s">
        <v>224</v>
      </c>
      <c r="H278" s="3" t="s">
        <v>225</v>
      </c>
      <c r="I278" s="3" t="s">
        <v>50</v>
      </c>
      <c r="J278" s="3" t="s">
        <v>161</v>
      </c>
      <c r="K278" s="2" t="s">
        <v>110</v>
      </c>
      <c r="L278" s="2" t="s">
        <v>110</v>
      </c>
      <c r="M278" s="2" t="s">
        <v>870</v>
      </c>
      <c r="N278" s="3" t="s">
        <v>871</v>
      </c>
      <c r="O278" s="3" t="s">
        <v>872</v>
      </c>
      <c r="P278" s="3" t="s">
        <v>873</v>
      </c>
      <c r="Q278" s="4">
        <v>5400</v>
      </c>
      <c r="R278" s="11" t="s">
        <v>56</v>
      </c>
      <c r="S278" s="5">
        <v>1289.7</v>
      </c>
      <c r="T278" s="6">
        <v>0.108</v>
      </c>
      <c r="U278" s="5">
        <v>583.20000000000005</v>
      </c>
      <c r="V278" s="4">
        <v>752153</v>
      </c>
      <c r="W278" s="4"/>
      <c r="X278" s="3" t="s">
        <v>115</v>
      </c>
      <c r="Y278" s="3" t="s">
        <v>225</v>
      </c>
      <c r="Z278" s="3" t="s">
        <v>74</v>
      </c>
      <c r="AA278" s="3" t="s">
        <v>75</v>
      </c>
      <c r="AB278" s="3" t="s">
        <v>331</v>
      </c>
      <c r="AC278" s="3" t="s">
        <v>58</v>
      </c>
      <c r="AD278" s="3" t="s">
        <v>1216</v>
      </c>
      <c r="AE278" s="3"/>
      <c r="AF278" s="3" t="s">
        <v>119</v>
      </c>
      <c r="AG278" s="3" t="s">
        <v>1217</v>
      </c>
      <c r="AH278" s="3" t="s">
        <v>80</v>
      </c>
      <c r="AI278" s="2" t="s">
        <v>824</v>
      </c>
      <c r="AJ278" s="3" t="s">
        <v>825</v>
      </c>
      <c r="AK278" s="3"/>
      <c r="AL278" s="3"/>
      <c r="AM278" s="4"/>
      <c r="AN278" s="6">
        <v>8.4000000000000005E-2</v>
      </c>
      <c r="AO278" s="6">
        <v>0.108</v>
      </c>
      <c r="AP278" s="3" t="s">
        <v>83</v>
      </c>
      <c r="AQ278" s="21">
        <v>453.6</v>
      </c>
      <c r="AR278" s="21">
        <v>583.20000000000005</v>
      </c>
      <c r="AS278" s="24">
        <v>573858.43200000003</v>
      </c>
      <c r="AT278" s="24">
        <v>737817.98399999994</v>
      </c>
    </row>
    <row r="279" spans="1:46" hidden="1" x14ac:dyDescent="0.6">
      <c r="A279" s="2" t="s">
        <v>1214</v>
      </c>
      <c r="B279" s="2" t="s">
        <v>45</v>
      </c>
      <c r="C279" s="3"/>
      <c r="D279" s="3"/>
      <c r="E279" s="3" t="s">
        <v>1218</v>
      </c>
      <c r="F279" s="3" t="s">
        <v>1215</v>
      </c>
      <c r="G279" s="2" t="s">
        <v>224</v>
      </c>
      <c r="H279" s="3" t="s">
        <v>225</v>
      </c>
      <c r="I279" s="3" t="s">
        <v>50</v>
      </c>
      <c r="J279" s="3" t="s">
        <v>161</v>
      </c>
      <c r="K279" s="2" t="s">
        <v>110</v>
      </c>
      <c r="L279" s="2" t="s">
        <v>110</v>
      </c>
      <c r="M279" s="2" t="s">
        <v>870</v>
      </c>
      <c r="N279" s="3" t="s">
        <v>871</v>
      </c>
      <c r="O279" s="3" t="s">
        <v>872</v>
      </c>
      <c r="P279" s="3" t="s">
        <v>873</v>
      </c>
      <c r="Q279" s="4">
        <v>600</v>
      </c>
      <c r="R279" s="11" t="s">
        <v>56</v>
      </c>
      <c r="S279" s="5">
        <v>1289.7</v>
      </c>
      <c r="T279" s="6">
        <v>0.109</v>
      </c>
      <c r="U279" s="5">
        <v>65.400000000000006</v>
      </c>
      <c r="V279" s="4">
        <v>84346</v>
      </c>
      <c r="W279" s="4"/>
      <c r="X279" s="3" t="s">
        <v>115</v>
      </c>
      <c r="Y279" s="3" t="s">
        <v>225</v>
      </c>
      <c r="Z279" s="3" t="s">
        <v>74</v>
      </c>
      <c r="AA279" s="3" t="s">
        <v>75</v>
      </c>
      <c r="AB279" s="3" t="s">
        <v>331</v>
      </c>
      <c r="AC279" s="3" t="s">
        <v>58</v>
      </c>
      <c r="AD279" s="3" t="s">
        <v>1216</v>
      </c>
      <c r="AE279" s="3"/>
      <c r="AF279" s="3" t="s">
        <v>119</v>
      </c>
      <c r="AG279" s="3" t="s">
        <v>1217</v>
      </c>
      <c r="AH279" s="3" t="s">
        <v>80</v>
      </c>
      <c r="AI279" s="2" t="s">
        <v>1219</v>
      </c>
      <c r="AJ279" s="3" t="s">
        <v>1220</v>
      </c>
      <c r="AK279" s="3"/>
      <c r="AL279" s="3"/>
      <c r="AM279" s="4"/>
      <c r="AN279" s="6">
        <v>8.4000000000000005E-2</v>
      </c>
      <c r="AO279" s="6">
        <v>0.109</v>
      </c>
      <c r="AP279" s="3" t="s">
        <v>83</v>
      </c>
      <c r="AQ279" s="21">
        <v>50.400000000000006</v>
      </c>
      <c r="AR279" s="21">
        <v>65.400000000000006</v>
      </c>
      <c r="AS279" s="24">
        <v>63762.048000000003</v>
      </c>
      <c r="AT279" s="24">
        <v>82738.847999999998</v>
      </c>
    </row>
    <row r="280" spans="1:46" hidden="1" x14ac:dyDescent="0.6">
      <c r="A280" s="2" t="s">
        <v>1214</v>
      </c>
      <c r="B280" s="2" t="s">
        <v>45</v>
      </c>
      <c r="C280" s="3"/>
      <c r="D280" s="3"/>
      <c r="E280" s="3" t="s">
        <v>823</v>
      </c>
      <c r="F280" s="3" t="s">
        <v>1215</v>
      </c>
      <c r="G280" s="2" t="s">
        <v>224</v>
      </c>
      <c r="H280" s="3" t="s">
        <v>225</v>
      </c>
      <c r="I280" s="3" t="s">
        <v>50</v>
      </c>
      <c r="J280" s="3" t="s">
        <v>161</v>
      </c>
      <c r="K280" s="2" t="s">
        <v>110</v>
      </c>
      <c r="L280" s="2" t="s">
        <v>110</v>
      </c>
      <c r="M280" s="2" t="s">
        <v>818</v>
      </c>
      <c r="N280" s="3" t="s">
        <v>819</v>
      </c>
      <c r="O280" s="3" t="s">
        <v>820</v>
      </c>
      <c r="P280" s="3" t="s">
        <v>821</v>
      </c>
      <c r="Q280" s="4">
        <v>500</v>
      </c>
      <c r="R280" s="11" t="s">
        <v>56</v>
      </c>
      <c r="S280" s="5">
        <v>1289.7</v>
      </c>
      <c r="T280" s="6">
        <v>0.12659999999999999</v>
      </c>
      <c r="U280" s="5">
        <v>63.3</v>
      </c>
      <c r="V280" s="4">
        <v>81638</v>
      </c>
      <c r="W280" s="4"/>
      <c r="X280" s="3" t="s">
        <v>115</v>
      </c>
      <c r="Y280" s="3" t="s">
        <v>225</v>
      </c>
      <c r="Z280" s="3" t="s">
        <v>74</v>
      </c>
      <c r="AA280" s="3" t="s">
        <v>75</v>
      </c>
      <c r="AB280" s="3" t="s">
        <v>230</v>
      </c>
      <c r="AC280" s="3" t="s">
        <v>58</v>
      </c>
      <c r="AD280" s="3" t="s">
        <v>1216</v>
      </c>
      <c r="AE280" s="3"/>
      <c r="AF280" s="3" t="s">
        <v>119</v>
      </c>
      <c r="AG280" s="3" t="s">
        <v>1217</v>
      </c>
      <c r="AH280" s="3" t="s">
        <v>80</v>
      </c>
      <c r="AI280" s="2" t="s">
        <v>824</v>
      </c>
      <c r="AJ280" s="3" t="s">
        <v>825</v>
      </c>
      <c r="AK280" s="3"/>
      <c r="AL280" s="3"/>
      <c r="AM280" s="4"/>
      <c r="AN280" s="6">
        <v>9.0999999999999998E-2</v>
      </c>
      <c r="AO280" s="6">
        <v>0.12659999999999999</v>
      </c>
      <c r="AP280" s="3" t="s">
        <v>83</v>
      </c>
      <c r="AQ280" s="21">
        <v>45.5</v>
      </c>
      <c r="AR280" s="21">
        <v>63.3</v>
      </c>
      <c r="AS280" s="24">
        <v>57562.959999999992</v>
      </c>
      <c r="AT280" s="24">
        <v>80082.09599999999</v>
      </c>
    </row>
    <row r="281" spans="1:46" hidden="1" x14ac:dyDescent="0.6">
      <c r="A281" s="2" t="s">
        <v>1214</v>
      </c>
      <c r="B281" s="2" t="s">
        <v>45</v>
      </c>
      <c r="C281" s="3"/>
      <c r="D281" s="3"/>
      <c r="E281" s="3" t="s">
        <v>1218</v>
      </c>
      <c r="F281" s="3" t="s">
        <v>1215</v>
      </c>
      <c r="G281" s="2" t="s">
        <v>224</v>
      </c>
      <c r="H281" s="3" t="s">
        <v>225</v>
      </c>
      <c r="I281" s="3" t="s">
        <v>50</v>
      </c>
      <c r="J281" s="3" t="s">
        <v>161</v>
      </c>
      <c r="K281" s="2" t="s">
        <v>110</v>
      </c>
      <c r="L281" s="2" t="s">
        <v>110</v>
      </c>
      <c r="M281" s="2" t="s">
        <v>818</v>
      </c>
      <c r="N281" s="3" t="s">
        <v>819</v>
      </c>
      <c r="O281" s="3" t="s">
        <v>820</v>
      </c>
      <c r="P281" s="3" t="s">
        <v>821</v>
      </c>
      <c r="Q281" s="4">
        <v>4500</v>
      </c>
      <c r="R281" s="11" t="s">
        <v>56</v>
      </c>
      <c r="S281" s="5">
        <v>1289.7</v>
      </c>
      <c r="T281" s="6">
        <v>0.128</v>
      </c>
      <c r="U281" s="5">
        <v>576</v>
      </c>
      <c r="V281" s="4">
        <v>742867</v>
      </c>
      <c r="W281" s="4"/>
      <c r="X281" s="3" t="s">
        <v>115</v>
      </c>
      <c r="Y281" s="3" t="s">
        <v>225</v>
      </c>
      <c r="Z281" s="3" t="s">
        <v>74</v>
      </c>
      <c r="AA281" s="3" t="s">
        <v>75</v>
      </c>
      <c r="AB281" s="3" t="s">
        <v>230</v>
      </c>
      <c r="AC281" s="3" t="s">
        <v>58</v>
      </c>
      <c r="AD281" s="3" t="s">
        <v>1216</v>
      </c>
      <c r="AE281" s="3"/>
      <c r="AF281" s="3" t="s">
        <v>119</v>
      </c>
      <c r="AG281" s="3" t="s">
        <v>1217</v>
      </c>
      <c r="AH281" s="3" t="s">
        <v>80</v>
      </c>
      <c r="AI281" s="2" t="s">
        <v>1219</v>
      </c>
      <c r="AJ281" s="3" t="s">
        <v>1220</v>
      </c>
      <c r="AK281" s="3"/>
      <c r="AL281" s="3"/>
      <c r="AM281" s="4"/>
      <c r="AN281" s="6">
        <v>9.0999999999999998E-2</v>
      </c>
      <c r="AO281" s="6">
        <v>0.128</v>
      </c>
      <c r="AP281" s="3" t="s">
        <v>83</v>
      </c>
      <c r="AQ281" s="21">
        <v>409.5</v>
      </c>
      <c r="AR281" s="21">
        <v>576</v>
      </c>
      <c r="AS281" s="24">
        <v>518066.63999999996</v>
      </c>
      <c r="AT281" s="24">
        <v>728709.11999999988</v>
      </c>
    </row>
    <row r="282" spans="1:46" hidden="1" x14ac:dyDescent="0.6">
      <c r="A282" s="2" t="s">
        <v>1214</v>
      </c>
      <c r="B282" s="2" t="s">
        <v>45</v>
      </c>
      <c r="C282" s="3"/>
      <c r="D282" s="3"/>
      <c r="E282" s="3" t="s">
        <v>235</v>
      </c>
      <c r="F282" s="3" t="s">
        <v>1215</v>
      </c>
      <c r="G282" s="2" t="s">
        <v>224</v>
      </c>
      <c r="H282" s="3" t="s">
        <v>225</v>
      </c>
      <c r="I282" s="3" t="s">
        <v>50</v>
      </c>
      <c r="J282" s="3" t="s">
        <v>161</v>
      </c>
      <c r="K282" s="2" t="s">
        <v>110</v>
      </c>
      <c r="L282" s="2" t="s">
        <v>110</v>
      </c>
      <c r="M282" s="2" t="s">
        <v>226</v>
      </c>
      <c r="N282" s="3" t="s">
        <v>227</v>
      </c>
      <c r="O282" s="3" t="s">
        <v>228</v>
      </c>
      <c r="P282" s="3" t="s">
        <v>229</v>
      </c>
      <c r="Q282" s="4">
        <v>5000</v>
      </c>
      <c r="R282" s="11" t="s">
        <v>56</v>
      </c>
      <c r="S282" s="5">
        <v>1289.7</v>
      </c>
      <c r="T282" s="6">
        <v>0.12659999999999999</v>
      </c>
      <c r="U282" s="5">
        <v>633</v>
      </c>
      <c r="V282" s="4">
        <v>816380</v>
      </c>
      <c r="W282" s="4"/>
      <c r="X282" s="3" t="s">
        <v>115</v>
      </c>
      <c r="Y282" s="3" t="s">
        <v>225</v>
      </c>
      <c r="Z282" s="3" t="s">
        <v>74</v>
      </c>
      <c r="AA282" s="3" t="s">
        <v>75</v>
      </c>
      <c r="AB282" s="3" t="s">
        <v>230</v>
      </c>
      <c r="AC282" s="3" t="s">
        <v>58</v>
      </c>
      <c r="AD282" s="3" t="s">
        <v>1216</v>
      </c>
      <c r="AE282" s="3"/>
      <c r="AF282" s="3" t="s">
        <v>119</v>
      </c>
      <c r="AG282" s="3" t="s">
        <v>1217</v>
      </c>
      <c r="AH282" s="3" t="s">
        <v>80</v>
      </c>
      <c r="AI282" s="2" t="s">
        <v>236</v>
      </c>
      <c r="AJ282" s="3" t="s">
        <v>237</v>
      </c>
      <c r="AK282" s="3"/>
      <c r="AL282" s="3"/>
      <c r="AM282" s="4"/>
      <c r="AN282" s="6">
        <v>9.0999999999999998E-2</v>
      </c>
      <c r="AO282" s="6">
        <v>0.12659999999999999</v>
      </c>
      <c r="AP282" s="3" t="s">
        <v>83</v>
      </c>
      <c r="AQ282" s="21">
        <v>455</v>
      </c>
      <c r="AR282" s="21">
        <v>633</v>
      </c>
      <c r="AS282" s="24">
        <v>575629.6</v>
      </c>
      <c r="AT282" s="24">
        <v>800820.96</v>
      </c>
    </row>
    <row r="283" spans="1:46" hidden="1" x14ac:dyDescent="0.6">
      <c r="A283" s="2" t="s">
        <v>1214</v>
      </c>
      <c r="B283" s="2" t="s">
        <v>45</v>
      </c>
      <c r="C283" s="3"/>
      <c r="D283" s="3"/>
      <c r="E283" s="3" t="s">
        <v>823</v>
      </c>
      <c r="F283" s="3" t="s">
        <v>1215</v>
      </c>
      <c r="G283" s="2" t="s">
        <v>224</v>
      </c>
      <c r="H283" s="3" t="s">
        <v>225</v>
      </c>
      <c r="I283" s="3" t="s">
        <v>50</v>
      </c>
      <c r="J283" s="3" t="s">
        <v>161</v>
      </c>
      <c r="K283" s="2" t="s">
        <v>110</v>
      </c>
      <c r="L283" s="2" t="s">
        <v>110</v>
      </c>
      <c r="M283" s="2" t="s">
        <v>877</v>
      </c>
      <c r="N283" s="3" t="s">
        <v>878</v>
      </c>
      <c r="O283" s="3" t="s">
        <v>879</v>
      </c>
      <c r="P283" s="3" t="s">
        <v>880</v>
      </c>
      <c r="Q283" s="4">
        <v>4500</v>
      </c>
      <c r="R283" s="11" t="s">
        <v>56</v>
      </c>
      <c r="S283" s="5">
        <v>1289.7</v>
      </c>
      <c r="T283" s="6">
        <v>0.12659999999999999</v>
      </c>
      <c r="U283" s="5">
        <v>569.70000000000005</v>
      </c>
      <c r="V283" s="4">
        <v>734742</v>
      </c>
      <c r="W283" s="4"/>
      <c r="X283" s="3" t="s">
        <v>115</v>
      </c>
      <c r="Y283" s="3" t="s">
        <v>225</v>
      </c>
      <c r="Z283" s="3" t="s">
        <v>74</v>
      </c>
      <c r="AA283" s="3" t="s">
        <v>75</v>
      </c>
      <c r="AB283" s="3" t="s">
        <v>230</v>
      </c>
      <c r="AC283" s="3" t="s">
        <v>58</v>
      </c>
      <c r="AD283" s="3" t="s">
        <v>1216</v>
      </c>
      <c r="AE283" s="3"/>
      <c r="AF283" s="3" t="s">
        <v>119</v>
      </c>
      <c r="AG283" s="3" t="s">
        <v>1217</v>
      </c>
      <c r="AH283" s="3" t="s">
        <v>80</v>
      </c>
      <c r="AI283" s="2" t="s">
        <v>824</v>
      </c>
      <c r="AJ283" s="3" t="s">
        <v>825</v>
      </c>
      <c r="AK283" s="3"/>
      <c r="AL283" s="3"/>
      <c r="AM283" s="4"/>
      <c r="AN283" s="6">
        <v>9.0999999999999998E-2</v>
      </c>
      <c r="AO283" s="6">
        <v>0.12659999999999999</v>
      </c>
      <c r="AP283" s="3" t="s">
        <v>83</v>
      </c>
      <c r="AQ283" s="21">
        <v>409.5</v>
      </c>
      <c r="AR283" s="21">
        <v>569.69999999999993</v>
      </c>
      <c r="AS283" s="24">
        <v>518066.63999999996</v>
      </c>
      <c r="AT283" s="24">
        <v>720738.86399999983</v>
      </c>
    </row>
    <row r="284" spans="1:46" hidden="1" x14ac:dyDescent="0.6">
      <c r="A284" s="2" t="s">
        <v>1214</v>
      </c>
      <c r="B284" s="2" t="s">
        <v>45</v>
      </c>
      <c r="C284" s="3"/>
      <c r="D284" s="3"/>
      <c r="E284" s="3" t="s">
        <v>1218</v>
      </c>
      <c r="F284" s="3" t="s">
        <v>1215</v>
      </c>
      <c r="G284" s="2" t="s">
        <v>224</v>
      </c>
      <c r="H284" s="3" t="s">
        <v>225</v>
      </c>
      <c r="I284" s="3" t="s">
        <v>50</v>
      </c>
      <c r="J284" s="3" t="s">
        <v>161</v>
      </c>
      <c r="K284" s="2" t="s">
        <v>110</v>
      </c>
      <c r="L284" s="2" t="s">
        <v>110</v>
      </c>
      <c r="M284" s="2" t="s">
        <v>877</v>
      </c>
      <c r="N284" s="3" t="s">
        <v>878</v>
      </c>
      <c r="O284" s="3" t="s">
        <v>879</v>
      </c>
      <c r="P284" s="3" t="s">
        <v>880</v>
      </c>
      <c r="Q284" s="4">
        <v>1500</v>
      </c>
      <c r="R284" s="11" t="s">
        <v>56</v>
      </c>
      <c r="S284" s="5">
        <v>1289.7</v>
      </c>
      <c r="T284" s="6">
        <v>0.128</v>
      </c>
      <c r="U284" s="5">
        <v>192</v>
      </c>
      <c r="V284" s="4">
        <v>247622</v>
      </c>
      <c r="W284" s="4"/>
      <c r="X284" s="3" t="s">
        <v>115</v>
      </c>
      <c r="Y284" s="3" t="s">
        <v>225</v>
      </c>
      <c r="Z284" s="3" t="s">
        <v>74</v>
      </c>
      <c r="AA284" s="3" t="s">
        <v>75</v>
      </c>
      <c r="AB284" s="3" t="s">
        <v>230</v>
      </c>
      <c r="AC284" s="3" t="s">
        <v>58</v>
      </c>
      <c r="AD284" s="3" t="s">
        <v>1216</v>
      </c>
      <c r="AE284" s="3"/>
      <c r="AF284" s="3" t="s">
        <v>119</v>
      </c>
      <c r="AG284" s="3" t="s">
        <v>1217</v>
      </c>
      <c r="AH284" s="3" t="s">
        <v>80</v>
      </c>
      <c r="AI284" s="2" t="s">
        <v>1219</v>
      </c>
      <c r="AJ284" s="3" t="s">
        <v>1220</v>
      </c>
      <c r="AK284" s="3"/>
      <c r="AL284" s="3"/>
      <c r="AM284" s="4"/>
      <c r="AN284" s="6">
        <v>9.0999999999999998E-2</v>
      </c>
      <c r="AO284" s="6">
        <v>0.128</v>
      </c>
      <c r="AP284" s="3" t="s">
        <v>83</v>
      </c>
      <c r="AQ284" s="21">
        <v>136.5</v>
      </c>
      <c r="AR284" s="21">
        <v>192</v>
      </c>
      <c r="AS284" s="24">
        <v>172688.87999999998</v>
      </c>
      <c r="AT284" s="24">
        <v>242903.03999999998</v>
      </c>
    </row>
    <row r="285" spans="1:46" hidden="1" x14ac:dyDescent="0.6">
      <c r="A285" s="2" t="s">
        <v>1214</v>
      </c>
      <c r="B285" s="2" t="s">
        <v>45</v>
      </c>
      <c r="C285" s="3"/>
      <c r="D285" s="3"/>
      <c r="E285" s="3" t="s">
        <v>235</v>
      </c>
      <c r="F285" s="3" t="s">
        <v>1215</v>
      </c>
      <c r="G285" s="2" t="s">
        <v>224</v>
      </c>
      <c r="H285" s="3" t="s">
        <v>225</v>
      </c>
      <c r="I285" s="3" t="s">
        <v>50</v>
      </c>
      <c r="J285" s="3" t="s">
        <v>161</v>
      </c>
      <c r="K285" s="2" t="s">
        <v>110</v>
      </c>
      <c r="L285" s="2" t="s">
        <v>110</v>
      </c>
      <c r="M285" s="2" t="s">
        <v>881</v>
      </c>
      <c r="N285" s="3" t="s">
        <v>882</v>
      </c>
      <c r="O285" s="3" t="s">
        <v>883</v>
      </c>
      <c r="P285" s="3" t="s">
        <v>884</v>
      </c>
      <c r="Q285" s="4">
        <v>9000</v>
      </c>
      <c r="R285" s="11" t="s">
        <v>56</v>
      </c>
      <c r="S285" s="5">
        <v>1289.7</v>
      </c>
      <c r="T285" s="6">
        <v>4.5499999999999999E-2</v>
      </c>
      <c r="U285" s="5">
        <v>409.5</v>
      </c>
      <c r="V285" s="4">
        <v>528132</v>
      </c>
      <c r="W285" s="4"/>
      <c r="X285" s="3" t="s">
        <v>115</v>
      </c>
      <c r="Y285" s="3" t="s">
        <v>225</v>
      </c>
      <c r="Z285" s="3" t="s">
        <v>74</v>
      </c>
      <c r="AA285" s="3" t="s">
        <v>148</v>
      </c>
      <c r="AB285" s="3" t="s">
        <v>365</v>
      </c>
      <c r="AC285" s="3" t="s">
        <v>58</v>
      </c>
      <c r="AD285" s="3" t="s">
        <v>1216</v>
      </c>
      <c r="AE285" s="3"/>
      <c r="AF285" s="3" t="s">
        <v>119</v>
      </c>
      <c r="AG285" s="3" t="s">
        <v>1217</v>
      </c>
      <c r="AH285" s="3" t="s">
        <v>80</v>
      </c>
      <c r="AI285" s="2" t="s">
        <v>236</v>
      </c>
      <c r="AJ285" s="3" t="s">
        <v>237</v>
      </c>
      <c r="AK285" s="3"/>
      <c r="AL285" s="3"/>
      <c r="AM285" s="4"/>
      <c r="AN285" s="6">
        <v>3.2500000000000001E-2</v>
      </c>
      <c r="AO285" s="6">
        <v>4.5499999999999999E-2</v>
      </c>
      <c r="AP285" s="3" t="s">
        <v>83</v>
      </c>
      <c r="AQ285" s="21">
        <v>292.5</v>
      </c>
      <c r="AR285" s="21">
        <v>409.5</v>
      </c>
      <c r="AS285" s="24">
        <v>370047.6</v>
      </c>
      <c r="AT285" s="24">
        <v>518066.63999999996</v>
      </c>
    </row>
    <row r="286" spans="1:46" hidden="1" x14ac:dyDescent="0.6">
      <c r="A286" s="2" t="s">
        <v>1214</v>
      </c>
      <c r="B286" s="2" t="s">
        <v>45</v>
      </c>
      <c r="C286" s="3"/>
      <c r="D286" s="3"/>
      <c r="E286" s="3" t="s">
        <v>235</v>
      </c>
      <c r="F286" s="3" t="s">
        <v>1215</v>
      </c>
      <c r="G286" s="2" t="s">
        <v>224</v>
      </c>
      <c r="H286" s="3" t="s">
        <v>225</v>
      </c>
      <c r="I286" s="3" t="s">
        <v>50</v>
      </c>
      <c r="J286" s="3" t="s">
        <v>161</v>
      </c>
      <c r="K286" s="2" t="s">
        <v>110</v>
      </c>
      <c r="L286" s="2" t="s">
        <v>110</v>
      </c>
      <c r="M286" s="2" t="s">
        <v>885</v>
      </c>
      <c r="N286" s="3" t="s">
        <v>886</v>
      </c>
      <c r="O286" s="3" t="s">
        <v>887</v>
      </c>
      <c r="P286" s="3" t="s">
        <v>888</v>
      </c>
      <c r="Q286" s="4">
        <v>18000</v>
      </c>
      <c r="R286" s="11" t="s">
        <v>56</v>
      </c>
      <c r="S286" s="5">
        <v>1289.7</v>
      </c>
      <c r="T286" s="6">
        <v>4.5499999999999999E-2</v>
      </c>
      <c r="U286" s="5">
        <v>819</v>
      </c>
      <c r="V286" s="4">
        <v>1056264</v>
      </c>
      <c r="W286" s="4"/>
      <c r="X286" s="3" t="s">
        <v>115</v>
      </c>
      <c r="Y286" s="3" t="s">
        <v>225</v>
      </c>
      <c r="Z286" s="3" t="s">
        <v>74</v>
      </c>
      <c r="AA286" s="3" t="s">
        <v>148</v>
      </c>
      <c r="AB286" s="3" t="s">
        <v>365</v>
      </c>
      <c r="AC286" s="3" t="s">
        <v>58</v>
      </c>
      <c r="AD286" s="3" t="s">
        <v>1216</v>
      </c>
      <c r="AE286" s="3"/>
      <c r="AF286" s="3" t="s">
        <v>119</v>
      </c>
      <c r="AG286" s="3" t="s">
        <v>1217</v>
      </c>
      <c r="AH286" s="3" t="s">
        <v>80</v>
      </c>
      <c r="AI286" s="2" t="s">
        <v>236</v>
      </c>
      <c r="AJ286" s="3" t="s">
        <v>237</v>
      </c>
      <c r="AK286" s="3"/>
      <c r="AL286" s="3"/>
      <c r="AM286" s="4"/>
      <c r="AN286" s="6">
        <v>3.5000000000000003E-2</v>
      </c>
      <c r="AO286" s="6">
        <v>4.5499999999999999E-2</v>
      </c>
      <c r="AP286" s="3" t="s">
        <v>83</v>
      </c>
      <c r="AQ286" s="21">
        <v>630.00000000000011</v>
      </c>
      <c r="AR286" s="21">
        <v>819</v>
      </c>
      <c r="AS286" s="24">
        <v>797025.60000000009</v>
      </c>
      <c r="AT286" s="24">
        <v>1036133.2799999999</v>
      </c>
    </row>
    <row r="287" spans="1:46" hidden="1" x14ac:dyDescent="0.6">
      <c r="A287" s="2" t="s">
        <v>1214</v>
      </c>
      <c r="B287" s="2" t="s">
        <v>45</v>
      </c>
      <c r="C287" s="3"/>
      <c r="D287" s="3"/>
      <c r="E287" s="3" t="s">
        <v>235</v>
      </c>
      <c r="F287" s="3" t="s">
        <v>1215</v>
      </c>
      <c r="G287" s="2" t="s">
        <v>224</v>
      </c>
      <c r="H287" s="3" t="s">
        <v>225</v>
      </c>
      <c r="I287" s="3" t="s">
        <v>50</v>
      </c>
      <c r="J287" s="3" t="s">
        <v>161</v>
      </c>
      <c r="K287" s="2" t="s">
        <v>110</v>
      </c>
      <c r="L287" s="2" t="s">
        <v>110</v>
      </c>
      <c r="M287" s="2" t="s">
        <v>889</v>
      </c>
      <c r="N287" s="3" t="s">
        <v>890</v>
      </c>
      <c r="O287" s="3" t="s">
        <v>891</v>
      </c>
      <c r="P287" s="3" t="s">
        <v>892</v>
      </c>
      <c r="Q287" s="4">
        <v>28000</v>
      </c>
      <c r="R287" s="11" t="s">
        <v>56</v>
      </c>
      <c r="S287" s="5">
        <v>1289.7</v>
      </c>
      <c r="T287" s="6">
        <v>4.5499999999999999E-2</v>
      </c>
      <c r="U287" s="5">
        <v>1274</v>
      </c>
      <c r="V287" s="4">
        <v>1643078</v>
      </c>
      <c r="W287" s="4"/>
      <c r="X287" s="3" t="s">
        <v>115</v>
      </c>
      <c r="Y287" s="3" t="s">
        <v>225</v>
      </c>
      <c r="Z287" s="3" t="s">
        <v>74</v>
      </c>
      <c r="AA287" s="3" t="s">
        <v>148</v>
      </c>
      <c r="AB287" s="3" t="s">
        <v>365</v>
      </c>
      <c r="AC287" s="3" t="s">
        <v>58</v>
      </c>
      <c r="AD287" s="3" t="s">
        <v>1216</v>
      </c>
      <c r="AE287" s="3"/>
      <c r="AF287" s="3" t="s">
        <v>119</v>
      </c>
      <c r="AG287" s="3" t="s">
        <v>1217</v>
      </c>
      <c r="AH287" s="3" t="s">
        <v>80</v>
      </c>
      <c r="AI287" s="2" t="s">
        <v>236</v>
      </c>
      <c r="AJ287" s="3" t="s">
        <v>237</v>
      </c>
      <c r="AK287" s="3"/>
      <c r="AL287" s="3"/>
      <c r="AM287" s="4"/>
      <c r="AN287" s="6">
        <v>3.3500000000000002E-2</v>
      </c>
      <c r="AO287" s="6">
        <v>4.5499999999999999E-2</v>
      </c>
      <c r="AP287" s="3" t="s">
        <v>83</v>
      </c>
      <c r="AQ287" s="21">
        <v>938</v>
      </c>
      <c r="AR287" s="21">
        <v>1274</v>
      </c>
      <c r="AS287" s="24">
        <v>1186682.5599999998</v>
      </c>
      <c r="AT287" s="24">
        <v>1611762.88</v>
      </c>
    </row>
    <row r="288" spans="1:46" hidden="1" x14ac:dyDescent="0.6">
      <c r="A288" s="2" t="s">
        <v>1221</v>
      </c>
      <c r="B288" s="2" t="s">
        <v>45</v>
      </c>
      <c r="C288" s="3"/>
      <c r="D288" s="3"/>
      <c r="E288" s="3" t="s">
        <v>894</v>
      </c>
      <c r="F288" s="3" t="s">
        <v>1222</v>
      </c>
      <c r="G288" s="2" t="s">
        <v>224</v>
      </c>
      <c r="H288" s="3" t="s">
        <v>225</v>
      </c>
      <c r="I288" s="3" t="s">
        <v>50</v>
      </c>
      <c r="J288" s="3" t="s">
        <v>161</v>
      </c>
      <c r="K288" s="2" t="s">
        <v>110</v>
      </c>
      <c r="L288" s="2" t="s">
        <v>110</v>
      </c>
      <c r="M288" s="2" t="s">
        <v>896</v>
      </c>
      <c r="N288" s="3" t="s">
        <v>897</v>
      </c>
      <c r="O288" s="3" t="s">
        <v>898</v>
      </c>
      <c r="P288" s="3" t="s">
        <v>899</v>
      </c>
      <c r="Q288" s="4">
        <v>16000</v>
      </c>
      <c r="R288" s="11" t="s">
        <v>56</v>
      </c>
      <c r="S288" s="5">
        <v>1289.7</v>
      </c>
      <c r="T288" s="6">
        <v>0.12</v>
      </c>
      <c r="U288" s="5">
        <v>1920</v>
      </c>
      <c r="V288" s="4">
        <v>2476224</v>
      </c>
      <c r="W288" s="4"/>
      <c r="X288" s="3" t="s">
        <v>115</v>
      </c>
      <c r="Y288" s="3" t="s">
        <v>225</v>
      </c>
      <c r="Z288" s="3" t="s">
        <v>74</v>
      </c>
      <c r="AA288" s="3" t="s">
        <v>75</v>
      </c>
      <c r="AB288" s="3" t="s">
        <v>76</v>
      </c>
      <c r="AC288" s="3" t="s">
        <v>58</v>
      </c>
      <c r="AD288" s="3" t="s">
        <v>1159</v>
      </c>
      <c r="AE288" s="3" t="s">
        <v>201</v>
      </c>
      <c r="AF288" s="3" t="s">
        <v>119</v>
      </c>
      <c r="AG288" s="3" t="s">
        <v>1223</v>
      </c>
      <c r="AH288" s="3" t="s">
        <v>80</v>
      </c>
      <c r="AI288" s="2" t="s">
        <v>901</v>
      </c>
      <c r="AJ288" s="3" t="s">
        <v>902</v>
      </c>
      <c r="AK288" s="3"/>
      <c r="AL288" s="3"/>
      <c r="AM288" s="4"/>
      <c r="AN288" s="6">
        <v>7.0000000000000007E-2</v>
      </c>
      <c r="AO288" s="6">
        <v>0.12</v>
      </c>
      <c r="AP288" s="3" t="s">
        <v>83</v>
      </c>
      <c r="AQ288" s="21">
        <v>1120</v>
      </c>
      <c r="AR288" s="21">
        <v>1920</v>
      </c>
      <c r="AS288" s="24">
        <v>1416934.3999999999</v>
      </c>
      <c r="AT288" s="24">
        <v>2429030.3999999999</v>
      </c>
    </row>
    <row r="289" spans="1:46" hidden="1" x14ac:dyDescent="0.6">
      <c r="A289" s="2" t="s">
        <v>1221</v>
      </c>
      <c r="B289" s="2" t="s">
        <v>45</v>
      </c>
      <c r="C289" s="3"/>
      <c r="D289" s="3"/>
      <c r="E289" s="3" t="s">
        <v>494</v>
      </c>
      <c r="F289" s="3" t="s">
        <v>1222</v>
      </c>
      <c r="G289" s="2" t="s">
        <v>224</v>
      </c>
      <c r="H289" s="3" t="s">
        <v>225</v>
      </c>
      <c r="I289" s="3" t="s">
        <v>50</v>
      </c>
      <c r="J289" s="3" t="s">
        <v>161</v>
      </c>
      <c r="K289" s="2" t="s">
        <v>110</v>
      </c>
      <c r="L289" s="2" t="s">
        <v>110</v>
      </c>
      <c r="M289" s="2" t="s">
        <v>488</v>
      </c>
      <c r="N289" s="3" t="s">
        <v>489</v>
      </c>
      <c r="O289" s="3" t="s">
        <v>490</v>
      </c>
      <c r="P289" s="3" t="s">
        <v>491</v>
      </c>
      <c r="Q289" s="4">
        <v>12000</v>
      </c>
      <c r="R289" s="11" t="s">
        <v>56</v>
      </c>
      <c r="S289" s="5">
        <v>1289.7</v>
      </c>
      <c r="T289" s="6">
        <v>9.1999999999999998E-2</v>
      </c>
      <c r="U289" s="5">
        <v>1104</v>
      </c>
      <c r="V289" s="4">
        <v>1423829</v>
      </c>
      <c r="W289" s="4"/>
      <c r="X289" s="3" t="s">
        <v>115</v>
      </c>
      <c r="Y289" s="3" t="s">
        <v>225</v>
      </c>
      <c r="Z289" s="3" t="s">
        <v>74</v>
      </c>
      <c r="AA289" s="3" t="s">
        <v>75</v>
      </c>
      <c r="AB289" s="3" t="s">
        <v>344</v>
      </c>
      <c r="AC289" s="3" t="s">
        <v>58</v>
      </c>
      <c r="AD289" s="3" t="s">
        <v>1159</v>
      </c>
      <c r="AE289" s="3"/>
      <c r="AF289" s="3" t="s">
        <v>119</v>
      </c>
      <c r="AG289" s="3" t="s">
        <v>1223</v>
      </c>
      <c r="AH289" s="3" t="s">
        <v>80</v>
      </c>
      <c r="AI289" s="2" t="s">
        <v>495</v>
      </c>
      <c r="AJ289" s="3" t="s">
        <v>496</v>
      </c>
      <c r="AK289" s="3"/>
      <c r="AL289" s="3"/>
      <c r="AM289" s="4"/>
      <c r="AN289" s="6">
        <v>0.04</v>
      </c>
      <c r="AO289" s="6">
        <v>9.1999999999999998E-2</v>
      </c>
      <c r="AP289" s="3" t="s">
        <v>83</v>
      </c>
      <c r="AQ289" s="21">
        <v>480</v>
      </c>
      <c r="AR289" s="21">
        <v>1104</v>
      </c>
      <c r="AS289" s="24">
        <v>607257.59999999998</v>
      </c>
      <c r="AT289" s="24">
        <v>1396692.48</v>
      </c>
    </row>
    <row r="290" spans="1:46" hidden="1" x14ac:dyDescent="0.6">
      <c r="A290" s="2" t="s">
        <v>1221</v>
      </c>
      <c r="B290" s="2" t="s">
        <v>45</v>
      </c>
      <c r="C290" s="3"/>
      <c r="D290" s="3"/>
      <c r="E290" s="3" t="s">
        <v>823</v>
      </c>
      <c r="F290" s="3" t="s">
        <v>1222</v>
      </c>
      <c r="G290" s="2" t="s">
        <v>224</v>
      </c>
      <c r="H290" s="3" t="s">
        <v>225</v>
      </c>
      <c r="I290" s="3" t="s">
        <v>50</v>
      </c>
      <c r="J290" s="3" t="s">
        <v>161</v>
      </c>
      <c r="K290" s="2" t="s">
        <v>110</v>
      </c>
      <c r="L290" s="2" t="s">
        <v>110</v>
      </c>
      <c r="M290" s="2" t="s">
        <v>488</v>
      </c>
      <c r="N290" s="3" t="s">
        <v>489</v>
      </c>
      <c r="O290" s="3" t="s">
        <v>490</v>
      </c>
      <c r="P290" s="3" t="s">
        <v>491</v>
      </c>
      <c r="Q290" s="4">
        <v>9000</v>
      </c>
      <c r="R290" s="11" t="s">
        <v>56</v>
      </c>
      <c r="S290" s="5">
        <v>1289.7</v>
      </c>
      <c r="T290" s="6">
        <v>9.1999999999999998E-2</v>
      </c>
      <c r="U290" s="5">
        <v>828</v>
      </c>
      <c r="V290" s="4">
        <v>1067872</v>
      </c>
      <c r="W290" s="4"/>
      <c r="X290" s="3" t="s">
        <v>115</v>
      </c>
      <c r="Y290" s="3" t="s">
        <v>225</v>
      </c>
      <c r="Z290" s="3" t="s">
        <v>74</v>
      </c>
      <c r="AA290" s="3" t="s">
        <v>75</v>
      </c>
      <c r="AB290" s="3" t="s">
        <v>344</v>
      </c>
      <c r="AC290" s="3" t="s">
        <v>58</v>
      </c>
      <c r="AD290" s="3" t="s">
        <v>1159</v>
      </c>
      <c r="AE290" s="3"/>
      <c r="AF290" s="3" t="s">
        <v>119</v>
      </c>
      <c r="AG290" s="3" t="s">
        <v>1223</v>
      </c>
      <c r="AH290" s="3" t="s">
        <v>80</v>
      </c>
      <c r="AI290" s="2" t="s">
        <v>824</v>
      </c>
      <c r="AJ290" s="3" t="s">
        <v>825</v>
      </c>
      <c r="AK290" s="3"/>
      <c r="AL290" s="3"/>
      <c r="AM290" s="4"/>
      <c r="AN290" s="6">
        <v>0.04</v>
      </c>
      <c r="AO290" s="6">
        <v>9.1999999999999998E-2</v>
      </c>
      <c r="AP290" s="3" t="s">
        <v>83</v>
      </c>
      <c r="AQ290" s="21">
        <v>360</v>
      </c>
      <c r="AR290" s="21">
        <v>828</v>
      </c>
      <c r="AS290" s="24">
        <v>455443.19999999995</v>
      </c>
      <c r="AT290" s="24">
        <v>1047519.3599999999</v>
      </c>
    </row>
    <row r="291" spans="1:46" hidden="1" x14ac:dyDescent="0.6">
      <c r="A291" s="2" t="s">
        <v>1221</v>
      </c>
      <c r="B291" s="2" t="s">
        <v>45</v>
      </c>
      <c r="C291" s="3"/>
      <c r="D291" s="3"/>
      <c r="E291" s="3" t="s">
        <v>494</v>
      </c>
      <c r="F291" s="3" t="s">
        <v>1222</v>
      </c>
      <c r="G291" s="2" t="s">
        <v>224</v>
      </c>
      <c r="H291" s="3" t="s">
        <v>225</v>
      </c>
      <c r="I291" s="3" t="s">
        <v>50</v>
      </c>
      <c r="J291" s="3" t="s">
        <v>161</v>
      </c>
      <c r="K291" s="2" t="s">
        <v>110</v>
      </c>
      <c r="L291" s="2" t="s">
        <v>110</v>
      </c>
      <c r="M291" s="2" t="s">
        <v>497</v>
      </c>
      <c r="N291" s="3" t="s">
        <v>498</v>
      </c>
      <c r="O291" s="3" t="s">
        <v>499</v>
      </c>
      <c r="P291" s="3" t="s">
        <v>500</v>
      </c>
      <c r="Q291" s="4">
        <v>4500</v>
      </c>
      <c r="R291" s="11" t="s">
        <v>56</v>
      </c>
      <c r="S291" s="5">
        <v>1289.7</v>
      </c>
      <c r="T291" s="6">
        <v>9.1999999999999998E-2</v>
      </c>
      <c r="U291" s="5">
        <v>414</v>
      </c>
      <c r="V291" s="4">
        <v>533936</v>
      </c>
      <c r="W291" s="4"/>
      <c r="X291" s="3" t="s">
        <v>115</v>
      </c>
      <c r="Y291" s="3" t="s">
        <v>225</v>
      </c>
      <c r="Z291" s="3" t="s">
        <v>74</v>
      </c>
      <c r="AA291" s="3" t="s">
        <v>75</v>
      </c>
      <c r="AB291" s="3" t="s">
        <v>344</v>
      </c>
      <c r="AC291" s="3" t="s">
        <v>58</v>
      </c>
      <c r="AD291" s="3" t="s">
        <v>1159</v>
      </c>
      <c r="AE291" s="3"/>
      <c r="AF291" s="3" t="s">
        <v>119</v>
      </c>
      <c r="AG291" s="3" t="s">
        <v>1223</v>
      </c>
      <c r="AH291" s="3" t="s">
        <v>80</v>
      </c>
      <c r="AI291" s="2" t="s">
        <v>495</v>
      </c>
      <c r="AJ291" s="3" t="s">
        <v>496</v>
      </c>
      <c r="AK291" s="3"/>
      <c r="AL291" s="3"/>
      <c r="AM291" s="4"/>
      <c r="AN291" s="6">
        <v>0.04</v>
      </c>
      <c r="AO291" s="6">
        <v>9.1999999999999998E-2</v>
      </c>
      <c r="AP291" s="3" t="s">
        <v>83</v>
      </c>
      <c r="AQ291" s="21">
        <v>180</v>
      </c>
      <c r="AR291" s="21">
        <v>414</v>
      </c>
      <c r="AS291" s="24">
        <v>227721.59999999998</v>
      </c>
      <c r="AT291" s="24">
        <v>523759.67999999993</v>
      </c>
    </row>
    <row r="292" spans="1:46" hidden="1" x14ac:dyDescent="0.6">
      <c r="A292" s="2" t="s">
        <v>1221</v>
      </c>
      <c r="B292" s="2" t="s">
        <v>45</v>
      </c>
      <c r="C292" s="3"/>
      <c r="D292" s="3"/>
      <c r="E292" s="3" t="s">
        <v>823</v>
      </c>
      <c r="F292" s="3" t="s">
        <v>1222</v>
      </c>
      <c r="G292" s="2" t="s">
        <v>224</v>
      </c>
      <c r="H292" s="3" t="s">
        <v>225</v>
      </c>
      <c r="I292" s="3" t="s">
        <v>50</v>
      </c>
      <c r="J292" s="3" t="s">
        <v>161</v>
      </c>
      <c r="K292" s="2" t="s">
        <v>110</v>
      </c>
      <c r="L292" s="2" t="s">
        <v>110</v>
      </c>
      <c r="M292" s="2" t="s">
        <v>497</v>
      </c>
      <c r="N292" s="3" t="s">
        <v>498</v>
      </c>
      <c r="O292" s="3" t="s">
        <v>499</v>
      </c>
      <c r="P292" s="3" t="s">
        <v>500</v>
      </c>
      <c r="Q292" s="4">
        <v>4500</v>
      </c>
      <c r="R292" s="11" t="s">
        <v>56</v>
      </c>
      <c r="S292" s="5">
        <v>1289.7</v>
      </c>
      <c r="T292" s="6">
        <v>9.1999999999999998E-2</v>
      </c>
      <c r="U292" s="5">
        <v>414</v>
      </c>
      <c r="V292" s="4">
        <v>533936</v>
      </c>
      <c r="W292" s="4"/>
      <c r="X292" s="3" t="s">
        <v>115</v>
      </c>
      <c r="Y292" s="3" t="s">
        <v>225</v>
      </c>
      <c r="Z292" s="3" t="s">
        <v>74</v>
      </c>
      <c r="AA292" s="3" t="s">
        <v>75</v>
      </c>
      <c r="AB292" s="3" t="s">
        <v>344</v>
      </c>
      <c r="AC292" s="3" t="s">
        <v>58</v>
      </c>
      <c r="AD292" s="3" t="s">
        <v>1159</v>
      </c>
      <c r="AE292" s="3"/>
      <c r="AF292" s="3" t="s">
        <v>119</v>
      </c>
      <c r="AG292" s="3" t="s">
        <v>1223</v>
      </c>
      <c r="AH292" s="3" t="s">
        <v>80</v>
      </c>
      <c r="AI292" s="2" t="s">
        <v>824</v>
      </c>
      <c r="AJ292" s="3" t="s">
        <v>825</v>
      </c>
      <c r="AK292" s="3"/>
      <c r="AL292" s="3"/>
      <c r="AM292" s="4"/>
      <c r="AN292" s="6">
        <v>0.04</v>
      </c>
      <c r="AO292" s="6">
        <v>9.1999999999999998E-2</v>
      </c>
      <c r="AP292" s="3" t="s">
        <v>83</v>
      </c>
      <c r="AQ292" s="21">
        <v>180</v>
      </c>
      <c r="AR292" s="21">
        <v>414</v>
      </c>
      <c r="AS292" s="24">
        <v>227721.59999999998</v>
      </c>
      <c r="AT292" s="24">
        <v>523759.67999999993</v>
      </c>
    </row>
    <row r="293" spans="1:46" hidden="1" x14ac:dyDescent="0.6">
      <c r="A293" s="2" t="s">
        <v>1224</v>
      </c>
      <c r="B293" s="2" t="s">
        <v>239</v>
      </c>
      <c r="C293" s="3"/>
      <c r="D293" s="3"/>
      <c r="E293" s="3"/>
      <c r="F293" s="3" t="s">
        <v>1225</v>
      </c>
      <c r="G293" s="2" t="s">
        <v>741</v>
      </c>
      <c r="H293" s="3" t="s">
        <v>742</v>
      </c>
      <c r="I293" s="3" t="s">
        <v>50</v>
      </c>
      <c r="J293" s="3" t="s">
        <v>161</v>
      </c>
      <c r="K293" s="2" t="s">
        <v>347</v>
      </c>
      <c r="L293" s="2" t="s">
        <v>461</v>
      </c>
      <c r="M293" s="2" t="s">
        <v>462</v>
      </c>
      <c r="N293" s="3" t="s">
        <v>463</v>
      </c>
      <c r="O293" s="3"/>
      <c r="P293" s="3" t="s">
        <v>464</v>
      </c>
      <c r="Q293" s="4">
        <v>72000</v>
      </c>
      <c r="R293" s="11"/>
      <c r="S293" s="5">
        <v>0</v>
      </c>
      <c r="T293" s="6">
        <v>77</v>
      </c>
      <c r="U293" s="5">
        <v>0</v>
      </c>
      <c r="V293" s="14">
        <v>5544000</v>
      </c>
      <c r="W293" s="4">
        <v>554400</v>
      </c>
      <c r="X293" s="3" t="s">
        <v>115</v>
      </c>
      <c r="Y293" s="3" t="s">
        <v>745</v>
      </c>
      <c r="Z293" s="3" t="s">
        <v>466</v>
      </c>
      <c r="AA293" s="3" t="s">
        <v>467</v>
      </c>
      <c r="AB293" s="3" t="s">
        <v>468</v>
      </c>
      <c r="AC293" s="3" t="s">
        <v>248</v>
      </c>
      <c r="AD293" s="3" t="s">
        <v>1226</v>
      </c>
      <c r="AE293" s="3" t="s">
        <v>751</v>
      </c>
      <c r="AF293" s="3" t="s">
        <v>353</v>
      </c>
      <c r="AG293" s="3" t="s">
        <v>1227</v>
      </c>
      <c r="AH293" s="3" t="s">
        <v>80</v>
      </c>
      <c r="AI293" s="2" t="s">
        <v>1127</v>
      </c>
      <c r="AJ293" s="3" t="s">
        <v>1128</v>
      </c>
      <c r="AK293" s="3"/>
      <c r="AL293" s="3"/>
      <c r="AM293" s="4"/>
      <c r="AN293" s="6">
        <v>4.9320000000000003E-2</v>
      </c>
      <c r="AO293" s="17">
        <v>6.0863791577083604E-2</v>
      </c>
      <c r="AP293" s="3" t="s">
        <v>83</v>
      </c>
      <c r="AQ293" s="21">
        <v>3551.0400000000004</v>
      </c>
      <c r="AR293" s="21">
        <v>4382.1929935500193</v>
      </c>
      <c r="AS293" s="24">
        <v>4492491.7248</v>
      </c>
      <c r="AT293" s="24">
        <v>5544000</v>
      </c>
    </row>
    <row r="294" spans="1:46" hidden="1" x14ac:dyDescent="0.6">
      <c r="A294" s="2" t="s">
        <v>1224</v>
      </c>
      <c r="B294" s="2" t="s">
        <v>239</v>
      </c>
      <c r="C294" s="3"/>
      <c r="D294" s="3"/>
      <c r="E294" s="3"/>
      <c r="F294" s="3" t="s">
        <v>1225</v>
      </c>
      <c r="G294" s="2" t="s">
        <v>741</v>
      </c>
      <c r="H294" s="3" t="s">
        <v>742</v>
      </c>
      <c r="I294" s="3" t="s">
        <v>50</v>
      </c>
      <c r="J294" s="3" t="s">
        <v>161</v>
      </c>
      <c r="K294" s="2" t="s">
        <v>347</v>
      </c>
      <c r="L294" s="2" t="s">
        <v>461</v>
      </c>
      <c r="M294" s="2" t="s">
        <v>760</v>
      </c>
      <c r="N294" s="3" t="s">
        <v>761</v>
      </c>
      <c r="O294" s="3"/>
      <c r="P294" s="3" t="s">
        <v>762</v>
      </c>
      <c r="Q294" s="4">
        <v>26000</v>
      </c>
      <c r="R294" s="11"/>
      <c r="S294" s="5">
        <v>0</v>
      </c>
      <c r="T294" s="6">
        <v>81</v>
      </c>
      <c r="U294" s="5">
        <v>0</v>
      </c>
      <c r="V294" s="14">
        <v>2106000</v>
      </c>
      <c r="W294" s="4">
        <v>210600</v>
      </c>
      <c r="X294" s="3" t="s">
        <v>115</v>
      </c>
      <c r="Y294" s="3" t="s">
        <v>745</v>
      </c>
      <c r="Z294" s="3" t="s">
        <v>466</v>
      </c>
      <c r="AA294" s="3" t="s">
        <v>467</v>
      </c>
      <c r="AB294" s="3" t="s">
        <v>468</v>
      </c>
      <c r="AC294" s="3" t="s">
        <v>248</v>
      </c>
      <c r="AD294" s="3" t="s">
        <v>1226</v>
      </c>
      <c r="AE294" s="3" t="s">
        <v>751</v>
      </c>
      <c r="AF294" s="3" t="s">
        <v>353</v>
      </c>
      <c r="AG294" s="3" t="s">
        <v>1227</v>
      </c>
      <c r="AH294" s="3" t="s">
        <v>80</v>
      </c>
      <c r="AI294" s="2" t="s">
        <v>752</v>
      </c>
      <c r="AJ294" s="3" t="s">
        <v>753</v>
      </c>
      <c r="AK294" s="3"/>
      <c r="AL294" s="3"/>
      <c r="AM294" s="4"/>
      <c r="AN294" s="6">
        <v>5.7820000000000003E-2</v>
      </c>
      <c r="AO294" s="17">
        <v>6.4025546983685344E-2</v>
      </c>
      <c r="AP294" s="3" t="s">
        <v>83</v>
      </c>
      <c r="AQ294" s="21">
        <v>1503.3200000000002</v>
      </c>
      <c r="AR294" s="21">
        <v>1664.6642215758191</v>
      </c>
      <c r="AS294" s="24">
        <v>1901880.1984000001</v>
      </c>
      <c r="AT294" s="24">
        <v>2106000</v>
      </c>
    </row>
    <row r="295" spans="1:46" hidden="1" x14ac:dyDescent="0.6">
      <c r="A295" s="2" t="s">
        <v>1228</v>
      </c>
      <c r="B295" s="2" t="s">
        <v>239</v>
      </c>
      <c r="C295" s="3"/>
      <c r="D295" s="3"/>
      <c r="E295" s="3" t="s">
        <v>1131</v>
      </c>
      <c r="F295" s="3" t="s">
        <v>1229</v>
      </c>
      <c r="G295" s="2" t="s">
        <v>741</v>
      </c>
      <c r="H295" s="3" t="s">
        <v>742</v>
      </c>
      <c r="I295" s="3" t="s">
        <v>50</v>
      </c>
      <c r="J295" s="3" t="s">
        <v>161</v>
      </c>
      <c r="K295" s="2" t="s">
        <v>347</v>
      </c>
      <c r="L295" s="2" t="s">
        <v>461</v>
      </c>
      <c r="M295" s="2" t="s">
        <v>1132</v>
      </c>
      <c r="N295" s="3" t="s">
        <v>1133</v>
      </c>
      <c r="O295" s="3"/>
      <c r="P295" s="3" t="s">
        <v>1134</v>
      </c>
      <c r="Q295" s="4">
        <v>11000</v>
      </c>
      <c r="R295" s="11"/>
      <c r="S295" s="5">
        <v>0</v>
      </c>
      <c r="T295" s="6">
        <v>114</v>
      </c>
      <c r="U295" s="5">
        <v>0</v>
      </c>
      <c r="V295" s="14">
        <v>1254000</v>
      </c>
      <c r="W295" s="4">
        <v>125400</v>
      </c>
      <c r="X295" s="3" t="s">
        <v>115</v>
      </c>
      <c r="Y295" s="3" t="s">
        <v>745</v>
      </c>
      <c r="Z295" s="3" t="s">
        <v>88</v>
      </c>
      <c r="AA295" s="3" t="s">
        <v>117</v>
      </c>
      <c r="AB295" s="3" t="s">
        <v>331</v>
      </c>
      <c r="AC295" s="3" t="s">
        <v>248</v>
      </c>
      <c r="AD295" s="3"/>
      <c r="AE295" s="3" t="s">
        <v>1135</v>
      </c>
      <c r="AF295" s="3" t="s">
        <v>353</v>
      </c>
      <c r="AG295" s="3" t="s">
        <v>1230</v>
      </c>
      <c r="AH295" s="3" t="s">
        <v>80</v>
      </c>
      <c r="AI295" s="2" t="s">
        <v>1136</v>
      </c>
      <c r="AJ295" s="3" t="s">
        <v>1137</v>
      </c>
      <c r="AK295" s="3"/>
      <c r="AL295" s="3"/>
      <c r="AM295" s="4"/>
      <c r="AN295" s="6">
        <v>9.2200000000000004E-2</v>
      </c>
      <c r="AO295" s="17">
        <v>9.0110029088149746E-2</v>
      </c>
      <c r="AP295" s="3" t="s">
        <v>123</v>
      </c>
      <c r="AQ295" s="21">
        <v>1014.2</v>
      </c>
      <c r="AR295" s="21">
        <v>991.21031996964723</v>
      </c>
      <c r="AS295" s="24">
        <v>1283084.7039999999</v>
      </c>
      <c r="AT295" s="24">
        <v>1254000</v>
      </c>
    </row>
    <row r="296" spans="1:46" hidden="1" x14ac:dyDescent="0.6">
      <c r="A296" s="2" t="s">
        <v>1228</v>
      </c>
      <c r="B296" s="2" t="s">
        <v>239</v>
      </c>
      <c r="C296" s="3"/>
      <c r="D296" s="3"/>
      <c r="E296" s="3" t="s">
        <v>1131</v>
      </c>
      <c r="F296" s="3" t="s">
        <v>1229</v>
      </c>
      <c r="G296" s="2" t="s">
        <v>741</v>
      </c>
      <c r="H296" s="3" t="s">
        <v>742</v>
      </c>
      <c r="I296" s="3" t="s">
        <v>50</v>
      </c>
      <c r="J296" s="3" t="s">
        <v>161</v>
      </c>
      <c r="K296" s="2" t="s">
        <v>347</v>
      </c>
      <c r="L296" s="2" t="s">
        <v>461</v>
      </c>
      <c r="M296" s="2" t="s">
        <v>1231</v>
      </c>
      <c r="N296" s="3" t="s">
        <v>1232</v>
      </c>
      <c r="O296" s="3"/>
      <c r="P296" s="3" t="s">
        <v>1134</v>
      </c>
      <c r="Q296" s="4">
        <v>8000</v>
      </c>
      <c r="R296" s="11"/>
      <c r="S296" s="5">
        <v>0</v>
      </c>
      <c r="T296" s="6">
        <v>62</v>
      </c>
      <c r="U296" s="5">
        <v>0</v>
      </c>
      <c r="V296" s="14">
        <v>496000</v>
      </c>
      <c r="W296" s="4">
        <v>49600</v>
      </c>
      <c r="X296" s="3" t="s">
        <v>115</v>
      </c>
      <c r="Y296" s="3" t="s">
        <v>745</v>
      </c>
      <c r="Z296" s="3" t="s">
        <v>88</v>
      </c>
      <c r="AA296" s="3" t="s">
        <v>117</v>
      </c>
      <c r="AB296" s="3" t="s">
        <v>143</v>
      </c>
      <c r="AC296" s="3" t="s">
        <v>248</v>
      </c>
      <c r="AD296" s="3"/>
      <c r="AE296" s="3" t="s">
        <v>1135</v>
      </c>
      <c r="AF296" s="3" t="s">
        <v>353</v>
      </c>
      <c r="AG296" s="3" t="s">
        <v>1230</v>
      </c>
      <c r="AH296" s="3" t="s">
        <v>80</v>
      </c>
      <c r="AI296" s="2" t="s">
        <v>1136</v>
      </c>
      <c r="AJ296" s="3" t="s">
        <v>1137</v>
      </c>
      <c r="AK296" s="3"/>
      <c r="AL296" s="3"/>
      <c r="AM296" s="4"/>
      <c r="AN296" s="6">
        <v>4.9000000000000002E-2</v>
      </c>
      <c r="AO296" s="17">
        <v>4.9007208802327056E-2</v>
      </c>
      <c r="AP296" s="3" t="s">
        <v>123</v>
      </c>
      <c r="AQ296" s="21">
        <v>392</v>
      </c>
      <c r="AR296" s="21">
        <v>392.05767041861645</v>
      </c>
      <c r="AS296" s="24">
        <v>495927.03999999998</v>
      </c>
      <c r="AT296" s="24">
        <v>496000</v>
      </c>
    </row>
    <row r="297" spans="1:46" hidden="1" x14ac:dyDescent="0.6">
      <c r="A297" s="2" t="s">
        <v>1233</v>
      </c>
      <c r="B297" s="2" t="s">
        <v>45</v>
      </c>
      <c r="C297" s="3"/>
      <c r="D297" s="3" t="s">
        <v>1234</v>
      </c>
      <c r="E297" s="3" t="s">
        <v>798</v>
      </c>
      <c r="F297" s="3" t="s">
        <v>1235</v>
      </c>
      <c r="G297" s="2" t="s">
        <v>786</v>
      </c>
      <c r="H297" s="3" t="s">
        <v>787</v>
      </c>
      <c r="I297" s="3" t="s">
        <v>50</v>
      </c>
      <c r="J297" s="3" t="s">
        <v>687</v>
      </c>
      <c r="K297" s="2" t="s">
        <v>347</v>
      </c>
      <c r="L297" s="2" t="s">
        <v>244</v>
      </c>
      <c r="M297" s="2" t="s">
        <v>799</v>
      </c>
      <c r="N297" s="3" t="s">
        <v>800</v>
      </c>
      <c r="O297" s="3" t="s">
        <v>801</v>
      </c>
      <c r="P297" s="3" t="s">
        <v>802</v>
      </c>
      <c r="Q297" s="4">
        <v>60000</v>
      </c>
      <c r="R297" s="11" t="s">
        <v>56</v>
      </c>
      <c r="S297" s="5">
        <v>1198.3399999999999</v>
      </c>
      <c r="T297" s="6">
        <v>1.7999999999999999E-2</v>
      </c>
      <c r="U297" s="5">
        <v>1080</v>
      </c>
      <c r="V297" s="4">
        <v>1294207</v>
      </c>
      <c r="W297" s="4"/>
      <c r="X297" s="3" t="s">
        <v>115</v>
      </c>
      <c r="Y297" s="3" t="s">
        <v>692</v>
      </c>
      <c r="Z297" s="3" t="s">
        <v>88</v>
      </c>
      <c r="AA297" s="3" t="s">
        <v>89</v>
      </c>
      <c r="AB297" s="3" t="s">
        <v>272</v>
      </c>
      <c r="AC297" s="3" t="s">
        <v>58</v>
      </c>
      <c r="AD297" s="3"/>
      <c r="AE297" s="3"/>
      <c r="AF297" s="3" t="s">
        <v>353</v>
      </c>
      <c r="AG297" s="3" t="s">
        <v>1236</v>
      </c>
      <c r="AH297" s="3" t="s">
        <v>80</v>
      </c>
      <c r="AI297" s="2" t="s">
        <v>803</v>
      </c>
      <c r="AJ297" s="3" t="s">
        <v>804</v>
      </c>
      <c r="AK297" s="3"/>
      <c r="AL297" s="3"/>
      <c r="AM297" s="4"/>
      <c r="AN297" s="6">
        <v>1.4E-2</v>
      </c>
      <c r="AO297" s="6">
        <v>1.7999999999999999E-2</v>
      </c>
      <c r="AP297" s="3" t="s">
        <v>83</v>
      </c>
      <c r="AQ297" s="21">
        <v>840</v>
      </c>
      <c r="AR297" s="21">
        <v>1080</v>
      </c>
      <c r="AS297" s="24">
        <v>1062700.7999999998</v>
      </c>
      <c r="AT297" s="24">
        <v>1366329.5999999999</v>
      </c>
    </row>
    <row r="298" spans="1:46" hidden="1" x14ac:dyDescent="0.6">
      <c r="A298" s="2" t="s">
        <v>1233</v>
      </c>
      <c r="B298" s="2" t="s">
        <v>45</v>
      </c>
      <c r="C298" s="3"/>
      <c r="D298" s="3" t="s">
        <v>1234</v>
      </c>
      <c r="E298" s="3" t="s">
        <v>805</v>
      </c>
      <c r="F298" s="3" t="s">
        <v>1235</v>
      </c>
      <c r="G298" s="2" t="s">
        <v>786</v>
      </c>
      <c r="H298" s="3" t="s">
        <v>787</v>
      </c>
      <c r="I298" s="3" t="s">
        <v>50</v>
      </c>
      <c r="J298" s="3" t="s">
        <v>687</v>
      </c>
      <c r="K298" s="2" t="s">
        <v>347</v>
      </c>
      <c r="L298" s="2" t="s">
        <v>244</v>
      </c>
      <c r="M298" s="2" t="s">
        <v>806</v>
      </c>
      <c r="N298" s="3" t="s">
        <v>807</v>
      </c>
      <c r="O298" s="3" t="s">
        <v>808</v>
      </c>
      <c r="P298" s="3" t="s">
        <v>809</v>
      </c>
      <c r="Q298" s="4">
        <v>66000</v>
      </c>
      <c r="R298" s="11" t="s">
        <v>56</v>
      </c>
      <c r="S298" s="5">
        <v>1198.3399999999999</v>
      </c>
      <c r="T298" s="6">
        <v>1.7999999999999999E-2</v>
      </c>
      <c r="U298" s="5">
        <v>1188</v>
      </c>
      <c r="V298" s="4">
        <v>1423628</v>
      </c>
      <c r="W298" s="4"/>
      <c r="X298" s="3" t="s">
        <v>115</v>
      </c>
      <c r="Y298" s="3" t="s">
        <v>692</v>
      </c>
      <c r="Z298" s="3" t="s">
        <v>88</v>
      </c>
      <c r="AA298" s="3" t="s">
        <v>89</v>
      </c>
      <c r="AB298" s="3" t="s">
        <v>272</v>
      </c>
      <c r="AC298" s="3" t="s">
        <v>58</v>
      </c>
      <c r="AD298" s="3"/>
      <c r="AE298" s="3"/>
      <c r="AF298" s="3" t="s">
        <v>353</v>
      </c>
      <c r="AG298" s="3" t="s">
        <v>1236</v>
      </c>
      <c r="AH298" s="3" t="s">
        <v>80</v>
      </c>
      <c r="AI298" s="2" t="s">
        <v>810</v>
      </c>
      <c r="AJ298" s="3" t="s">
        <v>805</v>
      </c>
      <c r="AK298" s="3"/>
      <c r="AL298" s="3"/>
      <c r="AM298" s="4"/>
      <c r="AN298" s="6">
        <v>1.4E-2</v>
      </c>
      <c r="AO298" s="6">
        <v>1.7999999999999999E-2</v>
      </c>
      <c r="AP298" s="3" t="s">
        <v>83</v>
      </c>
      <c r="AQ298" s="21">
        <v>924</v>
      </c>
      <c r="AR298" s="21">
        <v>1188</v>
      </c>
      <c r="AS298" s="24">
        <v>1168970.8799999999</v>
      </c>
      <c r="AT298" s="24">
        <v>1502962.5599999998</v>
      </c>
    </row>
    <row r="299" spans="1:46" hidden="1" x14ac:dyDescent="0.6">
      <c r="A299" s="2" t="s">
        <v>1233</v>
      </c>
      <c r="B299" s="2" t="s">
        <v>45</v>
      </c>
      <c r="C299" s="3"/>
      <c r="D299" s="3" t="s">
        <v>1234</v>
      </c>
      <c r="E299" s="3" t="s">
        <v>784</v>
      </c>
      <c r="F299" s="3" t="s">
        <v>1235</v>
      </c>
      <c r="G299" s="2" t="s">
        <v>786</v>
      </c>
      <c r="H299" s="3" t="s">
        <v>787</v>
      </c>
      <c r="I299" s="3" t="s">
        <v>50</v>
      </c>
      <c r="J299" s="3" t="s">
        <v>687</v>
      </c>
      <c r="K299" s="2" t="s">
        <v>347</v>
      </c>
      <c r="L299" s="2" t="s">
        <v>244</v>
      </c>
      <c r="M299" s="2" t="s">
        <v>688</v>
      </c>
      <c r="N299" s="3" t="s">
        <v>689</v>
      </c>
      <c r="O299" s="3" t="s">
        <v>690</v>
      </c>
      <c r="P299" s="3" t="s">
        <v>691</v>
      </c>
      <c r="Q299" s="4">
        <v>45000</v>
      </c>
      <c r="R299" s="11" t="s">
        <v>56</v>
      </c>
      <c r="S299" s="5">
        <v>1198.3399999999999</v>
      </c>
      <c r="T299" s="6">
        <v>1.7999999999999999E-2</v>
      </c>
      <c r="U299" s="5">
        <v>810</v>
      </c>
      <c r="V299" s="4">
        <v>970655</v>
      </c>
      <c r="W299" s="4"/>
      <c r="X299" s="3" t="s">
        <v>115</v>
      </c>
      <c r="Y299" s="3" t="s">
        <v>692</v>
      </c>
      <c r="Z299" s="3" t="s">
        <v>88</v>
      </c>
      <c r="AA299" s="3" t="s">
        <v>89</v>
      </c>
      <c r="AB299" s="3" t="s">
        <v>272</v>
      </c>
      <c r="AC299" s="3" t="s">
        <v>58</v>
      </c>
      <c r="AD299" s="3"/>
      <c r="AE299" s="3" t="s">
        <v>201</v>
      </c>
      <c r="AF299" s="3" t="s">
        <v>353</v>
      </c>
      <c r="AG299" s="3" t="s">
        <v>1236</v>
      </c>
      <c r="AH299" s="3" t="s">
        <v>80</v>
      </c>
      <c r="AI299" s="2" t="s">
        <v>793</v>
      </c>
      <c r="AJ299" s="3" t="s">
        <v>794</v>
      </c>
      <c r="AK299" s="3"/>
      <c r="AL299" s="3"/>
      <c r="AM299" s="4"/>
      <c r="AN299" s="6">
        <v>1.4E-2</v>
      </c>
      <c r="AO299" s="6">
        <v>1.7999999999999999E-2</v>
      </c>
      <c r="AP299" s="3" t="s">
        <v>83</v>
      </c>
      <c r="AQ299" s="21">
        <v>630</v>
      </c>
      <c r="AR299" s="21">
        <v>809.99999999999989</v>
      </c>
      <c r="AS299" s="24">
        <v>797025.6</v>
      </c>
      <c r="AT299" s="24">
        <v>1024747.1999999997</v>
      </c>
    </row>
    <row r="300" spans="1:46" hidden="1" x14ac:dyDescent="0.6">
      <c r="A300" s="2" t="s">
        <v>1237</v>
      </c>
      <c r="B300" s="2" t="s">
        <v>45</v>
      </c>
      <c r="C300" s="3" t="s">
        <v>1238</v>
      </c>
      <c r="D300" s="3"/>
      <c r="E300" s="3" t="s">
        <v>1239</v>
      </c>
      <c r="F300" s="3" t="s">
        <v>1240</v>
      </c>
      <c r="G300" s="2" t="s">
        <v>1241</v>
      </c>
      <c r="H300" s="3" t="s">
        <v>1242</v>
      </c>
      <c r="I300" s="3" t="s">
        <v>50</v>
      </c>
      <c r="J300" s="3" t="s">
        <v>109</v>
      </c>
      <c r="K300" s="2" t="s">
        <v>110</v>
      </c>
      <c r="L300" s="2" t="s">
        <v>110</v>
      </c>
      <c r="M300" s="2" t="s">
        <v>144</v>
      </c>
      <c r="N300" s="3" t="s">
        <v>145</v>
      </c>
      <c r="O300" s="3" t="s">
        <v>146</v>
      </c>
      <c r="P300" s="3" t="s">
        <v>147</v>
      </c>
      <c r="Q300" s="4">
        <v>8000</v>
      </c>
      <c r="R300" s="11" t="s">
        <v>56</v>
      </c>
      <c r="S300" s="5">
        <v>1232.3399999999999</v>
      </c>
      <c r="T300" s="6">
        <v>2.8000000000000001E-2</v>
      </c>
      <c r="U300" s="5">
        <v>224</v>
      </c>
      <c r="V300" s="4">
        <v>276044</v>
      </c>
      <c r="W300" s="4"/>
      <c r="X300" s="3" t="s">
        <v>115</v>
      </c>
      <c r="Y300" s="3" t="s">
        <v>116</v>
      </c>
      <c r="Z300" s="3" t="s">
        <v>74</v>
      </c>
      <c r="AA300" s="3" t="s">
        <v>148</v>
      </c>
      <c r="AB300" s="3" t="s">
        <v>149</v>
      </c>
      <c r="AC300" s="3" t="s">
        <v>58</v>
      </c>
      <c r="AD300" s="3"/>
      <c r="AE300" s="3"/>
      <c r="AF300" s="3" t="s">
        <v>119</v>
      </c>
      <c r="AG300" s="3" t="s">
        <v>1243</v>
      </c>
      <c r="AH300" s="3" t="s">
        <v>80</v>
      </c>
      <c r="AI300" s="2" t="s">
        <v>1244</v>
      </c>
      <c r="AJ300" s="3" t="s">
        <v>1245</v>
      </c>
      <c r="AK300" s="3"/>
      <c r="AL300" s="3"/>
      <c r="AM300" s="4"/>
      <c r="AN300" s="6">
        <v>2.4E-2</v>
      </c>
      <c r="AO300" s="6">
        <v>2.8000000000000001E-2</v>
      </c>
      <c r="AP300" s="3" t="s">
        <v>135</v>
      </c>
      <c r="AQ300" s="21">
        <v>192</v>
      </c>
      <c r="AR300" s="21">
        <v>224</v>
      </c>
      <c r="AS300" s="24">
        <v>242903.03999999998</v>
      </c>
      <c r="AT300" s="24">
        <v>283386.88</v>
      </c>
    </row>
    <row r="301" spans="1:46" hidden="1" x14ac:dyDescent="0.6">
      <c r="A301" s="2" t="s">
        <v>1246</v>
      </c>
      <c r="B301" s="2" t="s">
        <v>45</v>
      </c>
      <c r="C301" s="3" t="s">
        <v>1247</v>
      </c>
      <c r="D301" s="3"/>
      <c r="E301" s="3" t="s">
        <v>633</v>
      </c>
      <c r="F301" s="3" t="s">
        <v>1248</v>
      </c>
      <c r="G301" s="2" t="s">
        <v>107</v>
      </c>
      <c r="H301" s="3" t="s">
        <v>108</v>
      </c>
      <c r="I301" s="3" t="s">
        <v>50</v>
      </c>
      <c r="J301" s="3" t="s">
        <v>109</v>
      </c>
      <c r="K301" s="2" t="s">
        <v>110</v>
      </c>
      <c r="L301" s="2" t="s">
        <v>110</v>
      </c>
      <c r="M301" s="2" t="s">
        <v>628</v>
      </c>
      <c r="N301" s="3" t="s">
        <v>629</v>
      </c>
      <c r="O301" s="3" t="s">
        <v>630</v>
      </c>
      <c r="P301" s="3" t="s">
        <v>631</v>
      </c>
      <c r="Q301" s="4">
        <v>75000</v>
      </c>
      <c r="R301" s="11" t="s">
        <v>56</v>
      </c>
      <c r="S301" s="5">
        <v>1269.8800000000001</v>
      </c>
      <c r="T301" s="6">
        <v>2.1700000000000001E-2</v>
      </c>
      <c r="U301" s="5">
        <v>1627.5</v>
      </c>
      <c r="V301" s="4">
        <v>2066730</v>
      </c>
      <c r="W301" s="4"/>
      <c r="X301" s="3" t="s">
        <v>115</v>
      </c>
      <c r="Y301" s="3" t="s">
        <v>116</v>
      </c>
      <c r="Z301" s="3" t="s">
        <v>74</v>
      </c>
      <c r="AA301" s="3" t="s">
        <v>132</v>
      </c>
      <c r="AB301" s="3" t="s">
        <v>632</v>
      </c>
      <c r="AC301" s="3" t="s">
        <v>58</v>
      </c>
      <c r="AD301" s="3"/>
      <c r="AE301" s="3"/>
      <c r="AF301" s="3" t="s">
        <v>119</v>
      </c>
      <c r="AG301" s="3" t="s">
        <v>1249</v>
      </c>
      <c r="AH301" s="3" t="s">
        <v>80</v>
      </c>
      <c r="AI301" s="2" t="s">
        <v>634</v>
      </c>
      <c r="AJ301" s="3" t="s">
        <v>635</v>
      </c>
      <c r="AK301" s="3"/>
      <c r="AL301" s="3"/>
      <c r="AM301" s="4"/>
      <c r="AN301" s="6">
        <v>0.02</v>
      </c>
      <c r="AO301" s="6">
        <v>2.1700000000000001E-2</v>
      </c>
      <c r="AP301" s="3" t="s">
        <v>83</v>
      </c>
      <c r="AQ301" s="21">
        <v>1500</v>
      </c>
      <c r="AR301" s="21">
        <v>1627.5</v>
      </c>
      <c r="AS301" s="24">
        <v>1897679.9999999998</v>
      </c>
      <c r="AT301" s="24">
        <v>2058982.7999999998</v>
      </c>
    </row>
    <row r="302" spans="1:46" hidden="1" x14ac:dyDescent="0.6">
      <c r="A302" s="2" t="s">
        <v>1246</v>
      </c>
      <c r="B302" s="2" t="s">
        <v>45</v>
      </c>
      <c r="C302" s="3" t="s">
        <v>1247</v>
      </c>
      <c r="D302" s="3"/>
      <c r="E302" s="3" t="s">
        <v>105</v>
      </c>
      <c r="F302" s="3" t="s">
        <v>1248</v>
      </c>
      <c r="G302" s="2" t="s">
        <v>107</v>
      </c>
      <c r="H302" s="3" t="s">
        <v>108</v>
      </c>
      <c r="I302" s="3" t="s">
        <v>50</v>
      </c>
      <c r="J302" s="3" t="s">
        <v>109</v>
      </c>
      <c r="K302" s="2" t="s">
        <v>110</v>
      </c>
      <c r="L302" s="2" t="s">
        <v>110</v>
      </c>
      <c r="M302" s="2" t="s">
        <v>139</v>
      </c>
      <c r="N302" s="3" t="s">
        <v>140</v>
      </c>
      <c r="O302" s="3" t="s">
        <v>141</v>
      </c>
      <c r="P302" s="3" t="s">
        <v>142</v>
      </c>
      <c r="Q302" s="4">
        <v>44000</v>
      </c>
      <c r="R302" s="11" t="s">
        <v>56</v>
      </c>
      <c r="S302" s="5">
        <v>1269.8800000000001</v>
      </c>
      <c r="T302" s="6">
        <v>5.2479999999999999E-2</v>
      </c>
      <c r="U302" s="5">
        <v>2309.12</v>
      </c>
      <c r="V302" s="4">
        <v>2845621</v>
      </c>
      <c r="W302" s="4"/>
      <c r="X302" s="3" t="s">
        <v>115</v>
      </c>
      <c r="Y302" s="3" t="s">
        <v>116</v>
      </c>
      <c r="Z302" s="3" t="s">
        <v>88</v>
      </c>
      <c r="AA302" s="3" t="s">
        <v>117</v>
      </c>
      <c r="AB302" s="3" t="s">
        <v>143</v>
      </c>
      <c r="AC302" s="3" t="s">
        <v>58</v>
      </c>
      <c r="AD302" s="3"/>
      <c r="AE302" s="3"/>
      <c r="AF302" s="3" t="s">
        <v>119</v>
      </c>
      <c r="AG302" s="3" t="s">
        <v>1249</v>
      </c>
      <c r="AH302" s="3" t="s">
        <v>80</v>
      </c>
      <c r="AI302" s="2" t="s">
        <v>121</v>
      </c>
      <c r="AJ302" s="3" t="s">
        <v>122</v>
      </c>
      <c r="AK302" s="3"/>
      <c r="AL302" s="3"/>
      <c r="AM302" s="4"/>
      <c r="AN302" s="6">
        <v>5.024E-2</v>
      </c>
      <c r="AO302" s="6">
        <v>5.2479999999999999E-2</v>
      </c>
      <c r="AP302" s="3" t="s">
        <v>123</v>
      </c>
      <c r="AQ302" s="21">
        <v>2210.56</v>
      </c>
      <c r="AR302" s="21">
        <v>2309.12</v>
      </c>
      <c r="AS302" s="24">
        <v>2796623.6671999996</v>
      </c>
      <c r="AT302" s="24">
        <v>2921313.8943999996</v>
      </c>
    </row>
    <row r="303" spans="1:46" hidden="1" x14ac:dyDescent="0.6">
      <c r="A303" s="2" t="s">
        <v>1246</v>
      </c>
      <c r="B303" s="2" t="s">
        <v>45</v>
      </c>
      <c r="C303" s="3" t="s">
        <v>1247</v>
      </c>
      <c r="D303" s="3"/>
      <c r="E303" s="3" t="s">
        <v>1250</v>
      </c>
      <c r="F303" s="3" t="s">
        <v>1248</v>
      </c>
      <c r="G303" s="2" t="s">
        <v>107</v>
      </c>
      <c r="H303" s="3" t="s">
        <v>108</v>
      </c>
      <c r="I303" s="3" t="s">
        <v>50</v>
      </c>
      <c r="J303" s="3" t="s">
        <v>109</v>
      </c>
      <c r="K303" s="2" t="s">
        <v>110</v>
      </c>
      <c r="L303" s="2" t="s">
        <v>110</v>
      </c>
      <c r="M303" s="2" t="s">
        <v>139</v>
      </c>
      <c r="N303" s="3" t="s">
        <v>140</v>
      </c>
      <c r="O303" s="3" t="s">
        <v>141</v>
      </c>
      <c r="P303" s="3" t="s">
        <v>142</v>
      </c>
      <c r="Q303" s="4">
        <v>98000</v>
      </c>
      <c r="R303" s="11" t="s">
        <v>56</v>
      </c>
      <c r="S303" s="5">
        <v>1269.8800000000001</v>
      </c>
      <c r="T303" s="6">
        <v>5.2479999999999999E-2</v>
      </c>
      <c r="U303" s="5">
        <v>5143.04</v>
      </c>
      <c r="V303" s="4">
        <v>6277389</v>
      </c>
      <c r="W303" s="4"/>
      <c r="X303" s="3" t="s">
        <v>115</v>
      </c>
      <c r="Y303" s="3" t="s">
        <v>116</v>
      </c>
      <c r="Z303" s="3" t="s">
        <v>88</v>
      </c>
      <c r="AA303" s="3" t="s">
        <v>117</v>
      </c>
      <c r="AB303" s="3" t="s">
        <v>143</v>
      </c>
      <c r="AC303" s="3" t="s">
        <v>58</v>
      </c>
      <c r="AD303" s="3"/>
      <c r="AE303" s="3"/>
      <c r="AF303" s="3" t="s">
        <v>119</v>
      </c>
      <c r="AG303" s="3" t="s">
        <v>1249</v>
      </c>
      <c r="AH303" s="3" t="s">
        <v>80</v>
      </c>
      <c r="AI303" s="2" t="s">
        <v>1251</v>
      </c>
      <c r="AJ303" s="3" t="s">
        <v>1252</v>
      </c>
      <c r="AK303" s="3"/>
      <c r="AL303" s="3"/>
      <c r="AM303" s="4"/>
      <c r="AN303" s="6">
        <v>5.024E-2</v>
      </c>
      <c r="AO303" s="6">
        <v>5.2479999999999999E-2</v>
      </c>
      <c r="AP303" s="3" t="s">
        <v>123</v>
      </c>
      <c r="AQ303" s="21">
        <v>4923.5200000000004</v>
      </c>
      <c r="AR303" s="21">
        <v>5143.04</v>
      </c>
      <c r="AS303" s="24">
        <v>6228843.6223999998</v>
      </c>
      <c r="AT303" s="24">
        <v>6506562.7647999991</v>
      </c>
    </row>
    <row r="304" spans="1:46" hidden="1" x14ac:dyDescent="0.6">
      <c r="A304" s="2" t="s">
        <v>1246</v>
      </c>
      <c r="B304" s="2" t="s">
        <v>45</v>
      </c>
      <c r="C304" s="3" t="s">
        <v>1247</v>
      </c>
      <c r="D304" s="3"/>
      <c r="E304" s="3" t="s">
        <v>1250</v>
      </c>
      <c r="F304" s="3" t="s">
        <v>1248</v>
      </c>
      <c r="G304" s="2" t="s">
        <v>107</v>
      </c>
      <c r="H304" s="3" t="s">
        <v>108</v>
      </c>
      <c r="I304" s="3" t="s">
        <v>50</v>
      </c>
      <c r="J304" s="3" t="s">
        <v>109</v>
      </c>
      <c r="K304" s="2" t="s">
        <v>110</v>
      </c>
      <c r="L304" s="2" t="s">
        <v>110</v>
      </c>
      <c r="M304" s="2" t="s">
        <v>139</v>
      </c>
      <c r="N304" s="3" t="s">
        <v>140</v>
      </c>
      <c r="O304" s="3" t="s">
        <v>141</v>
      </c>
      <c r="P304" s="3" t="s">
        <v>142</v>
      </c>
      <c r="Q304" s="4">
        <v>52000</v>
      </c>
      <c r="R304" s="11" t="s">
        <v>56</v>
      </c>
      <c r="S304" s="5">
        <v>1269.8800000000001</v>
      </c>
      <c r="T304" s="6">
        <v>5.2479999999999999E-2</v>
      </c>
      <c r="U304" s="5">
        <v>2728.96</v>
      </c>
      <c r="V304" s="4">
        <v>3330859</v>
      </c>
      <c r="W304" s="4"/>
      <c r="X304" s="3" t="s">
        <v>115</v>
      </c>
      <c r="Y304" s="3" t="s">
        <v>116</v>
      </c>
      <c r="Z304" s="3" t="s">
        <v>88</v>
      </c>
      <c r="AA304" s="3" t="s">
        <v>117</v>
      </c>
      <c r="AB304" s="3" t="s">
        <v>143</v>
      </c>
      <c r="AC304" s="3" t="s">
        <v>58</v>
      </c>
      <c r="AD304" s="3"/>
      <c r="AE304" s="3"/>
      <c r="AF304" s="3" t="s">
        <v>119</v>
      </c>
      <c r="AG304" s="3" t="s">
        <v>1249</v>
      </c>
      <c r="AH304" s="3" t="s">
        <v>80</v>
      </c>
      <c r="AI304" s="2" t="s">
        <v>1251</v>
      </c>
      <c r="AJ304" s="3" t="s">
        <v>1252</v>
      </c>
      <c r="AK304" s="3"/>
      <c r="AL304" s="3"/>
      <c r="AM304" s="4"/>
      <c r="AN304" s="6">
        <v>5.024E-2</v>
      </c>
      <c r="AO304" s="6">
        <v>5.2479999999999999E-2</v>
      </c>
      <c r="AP304" s="3" t="s">
        <v>123</v>
      </c>
      <c r="AQ304" s="21">
        <v>2612.48</v>
      </c>
      <c r="AR304" s="21">
        <v>2728.96</v>
      </c>
      <c r="AS304" s="24">
        <v>3305100.6975999996</v>
      </c>
      <c r="AT304" s="24">
        <v>3452461.8751999997</v>
      </c>
    </row>
    <row r="305" spans="1:46" hidden="1" x14ac:dyDescent="0.6">
      <c r="A305" s="2" t="s">
        <v>1246</v>
      </c>
      <c r="B305" s="2" t="s">
        <v>45</v>
      </c>
      <c r="C305" s="3" t="s">
        <v>1247</v>
      </c>
      <c r="D305" s="3"/>
      <c r="E305" s="3" t="s">
        <v>124</v>
      </c>
      <c r="F305" s="3" t="s">
        <v>1248</v>
      </c>
      <c r="G305" s="2" t="s">
        <v>107</v>
      </c>
      <c r="H305" s="3" t="s">
        <v>108</v>
      </c>
      <c r="I305" s="3" t="s">
        <v>50</v>
      </c>
      <c r="J305" s="3" t="s">
        <v>109</v>
      </c>
      <c r="K305" s="2" t="s">
        <v>110</v>
      </c>
      <c r="L305" s="2" t="s">
        <v>110</v>
      </c>
      <c r="M305" s="2" t="s">
        <v>1253</v>
      </c>
      <c r="N305" s="3" t="s">
        <v>1254</v>
      </c>
      <c r="O305" s="3" t="s">
        <v>1255</v>
      </c>
      <c r="P305" s="3" t="s">
        <v>1256</v>
      </c>
      <c r="Q305" s="4">
        <v>6000</v>
      </c>
      <c r="R305" s="11" t="s">
        <v>56</v>
      </c>
      <c r="S305" s="5">
        <v>1269.8800000000001</v>
      </c>
      <c r="T305" s="6">
        <v>5.4469999999999998E-2</v>
      </c>
      <c r="U305" s="5">
        <v>326.82</v>
      </c>
      <c r="V305" s="4">
        <v>402753</v>
      </c>
      <c r="W305" s="4"/>
      <c r="X305" s="3" t="s">
        <v>115</v>
      </c>
      <c r="Y305" s="3" t="s">
        <v>116</v>
      </c>
      <c r="Z305" s="3" t="s">
        <v>88</v>
      </c>
      <c r="AA305" s="3" t="s">
        <v>117</v>
      </c>
      <c r="AB305" s="3" t="s">
        <v>118</v>
      </c>
      <c r="AC305" s="3" t="s">
        <v>58</v>
      </c>
      <c r="AD305" s="3"/>
      <c r="AE305" s="3"/>
      <c r="AF305" s="3" t="s">
        <v>119</v>
      </c>
      <c r="AG305" s="3" t="s">
        <v>1249</v>
      </c>
      <c r="AH305" s="3" t="s">
        <v>80</v>
      </c>
      <c r="AI305" s="2" t="s">
        <v>125</v>
      </c>
      <c r="AJ305" s="3" t="s">
        <v>126</v>
      </c>
      <c r="AK305" s="3"/>
      <c r="AL305" s="3"/>
      <c r="AM305" s="4"/>
      <c r="AN305" s="6">
        <v>4.9050000000000003E-2</v>
      </c>
      <c r="AO305" s="6">
        <v>5.4469999999999998E-2</v>
      </c>
      <c r="AP305" s="3" t="s">
        <v>123</v>
      </c>
      <c r="AQ305" s="21">
        <v>294.3</v>
      </c>
      <c r="AR305" s="21">
        <v>326.82</v>
      </c>
      <c r="AS305" s="24">
        <v>372324.81599999999</v>
      </c>
      <c r="AT305" s="24">
        <v>413466.51839999994</v>
      </c>
    </row>
    <row r="306" spans="1:46" hidden="1" x14ac:dyDescent="0.6">
      <c r="A306" s="2" t="s">
        <v>1246</v>
      </c>
      <c r="B306" s="2" t="s">
        <v>45</v>
      </c>
      <c r="C306" s="3" t="s">
        <v>1247</v>
      </c>
      <c r="D306" s="3"/>
      <c r="E306" s="3" t="s">
        <v>1250</v>
      </c>
      <c r="F306" s="3" t="s">
        <v>1248</v>
      </c>
      <c r="G306" s="2" t="s">
        <v>107</v>
      </c>
      <c r="H306" s="3" t="s">
        <v>108</v>
      </c>
      <c r="I306" s="3" t="s">
        <v>50</v>
      </c>
      <c r="J306" s="3" t="s">
        <v>109</v>
      </c>
      <c r="K306" s="2" t="s">
        <v>110</v>
      </c>
      <c r="L306" s="2" t="s">
        <v>110</v>
      </c>
      <c r="M306" s="2" t="s">
        <v>1253</v>
      </c>
      <c r="N306" s="3" t="s">
        <v>1254</v>
      </c>
      <c r="O306" s="3" t="s">
        <v>1255</v>
      </c>
      <c r="P306" s="3" t="s">
        <v>1256</v>
      </c>
      <c r="Q306" s="4">
        <v>2000</v>
      </c>
      <c r="R306" s="11" t="s">
        <v>56</v>
      </c>
      <c r="S306" s="5">
        <v>1269.8800000000001</v>
      </c>
      <c r="T306" s="6">
        <v>5.4469999999999998E-2</v>
      </c>
      <c r="U306" s="5">
        <v>108.94</v>
      </c>
      <c r="V306" s="4">
        <v>132968</v>
      </c>
      <c r="W306" s="4"/>
      <c r="X306" s="3" t="s">
        <v>115</v>
      </c>
      <c r="Y306" s="3" t="s">
        <v>116</v>
      </c>
      <c r="Z306" s="3" t="s">
        <v>88</v>
      </c>
      <c r="AA306" s="3" t="s">
        <v>117</v>
      </c>
      <c r="AB306" s="3" t="s">
        <v>118</v>
      </c>
      <c r="AC306" s="3" t="s">
        <v>58</v>
      </c>
      <c r="AD306" s="3"/>
      <c r="AE306" s="3"/>
      <c r="AF306" s="3" t="s">
        <v>119</v>
      </c>
      <c r="AG306" s="3" t="s">
        <v>1249</v>
      </c>
      <c r="AH306" s="3" t="s">
        <v>80</v>
      </c>
      <c r="AI306" s="2" t="s">
        <v>1251</v>
      </c>
      <c r="AJ306" s="3" t="s">
        <v>1252</v>
      </c>
      <c r="AK306" s="3"/>
      <c r="AL306" s="3"/>
      <c r="AM306" s="4"/>
      <c r="AN306" s="6">
        <v>4.9050000000000003E-2</v>
      </c>
      <c r="AO306" s="6">
        <v>5.4469999999999998E-2</v>
      </c>
      <c r="AP306" s="3" t="s">
        <v>123</v>
      </c>
      <c r="AQ306" s="21">
        <v>98.100000000000009</v>
      </c>
      <c r="AR306" s="21">
        <v>108.94</v>
      </c>
      <c r="AS306" s="24">
        <v>124108.272</v>
      </c>
      <c r="AT306" s="24">
        <v>137822.17279999997</v>
      </c>
    </row>
    <row r="307" spans="1:46" hidden="1" x14ac:dyDescent="0.6">
      <c r="A307" s="2" t="s">
        <v>1246</v>
      </c>
      <c r="B307" s="2" t="s">
        <v>45</v>
      </c>
      <c r="C307" s="3" t="s">
        <v>1247</v>
      </c>
      <c r="D307" s="3"/>
      <c r="E307" s="3" t="s">
        <v>105</v>
      </c>
      <c r="F307" s="3" t="s">
        <v>1248</v>
      </c>
      <c r="G307" s="2" t="s">
        <v>107</v>
      </c>
      <c r="H307" s="3" t="s">
        <v>108</v>
      </c>
      <c r="I307" s="3" t="s">
        <v>50</v>
      </c>
      <c r="J307" s="3" t="s">
        <v>109</v>
      </c>
      <c r="K307" s="2" t="s">
        <v>110</v>
      </c>
      <c r="L307" s="2" t="s">
        <v>110</v>
      </c>
      <c r="M307" s="2" t="s">
        <v>624</v>
      </c>
      <c r="N307" s="3" t="s">
        <v>625</v>
      </c>
      <c r="O307" s="3" t="s">
        <v>626</v>
      </c>
      <c r="P307" s="3" t="s">
        <v>627</v>
      </c>
      <c r="Q307" s="4">
        <v>7000</v>
      </c>
      <c r="R307" s="11" t="s">
        <v>56</v>
      </c>
      <c r="S307" s="5">
        <v>1269.8800000000001</v>
      </c>
      <c r="T307" s="6">
        <v>2.6849999999999999E-2</v>
      </c>
      <c r="U307" s="5">
        <v>187.95</v>
      </c>
      <c r="V307" s="4">
        <v>238674</v>
      </c>
      <c r="W307" s="4"/>
      <c r="X307" s="3" t="s">
        <v>115</v>
      </c>
      <c r="Y307" s="3" t="s">
        <v>116</v>
      </c>
      <c r="Z307" s="3" t="s">
        <v>74</v>
      </c>
      <c r="AA307" s="3" t="s">
        <v>132</v>
      </c>
      <c r="AB307" s="3" t="s">
        <v>96</v>
      </c>
      <c r="AC307" s="3" t="s">
        <v>58</v>
      </c>
      <c r="AD307" s="3"/>
      <c r="AE307" s="3"/>
      <c r="AF307" s="3" t="s">
        <v>119</v>
      </c>
      <c r="AG307" s="3" t="s">
        <v>1249</v>
      </c>
      <c r="AH307" s="3" t="s">
        <v>80</v>
      </c>
      <c r="AI307" s="2" t="s">
        <v>121</v>
      </c>
      <c r="AJ307" s="3" t="s">
        <v>122</v>
      </c>
      <c r="AK307" s="3"/>
      <c r="AL307" s="3"/>
      <c r="AM307" s="4"/>
      <c r="AN307" s="6">
        <v>0.02</v>
      </c>
      <c r="AO307" s="6">
        <v>2.6849999999999999E-2</v>
      </c>
      <c r="AP307" s="3" t="s">
        <v>135</v>
      </c>
      <c r="AQ307" s="21">
        <v>140</v>
      </c>
      <c r="AR307" s="21">
        <v>187.95</v>
      </c>
      <c r="AS307" s="24">
        <v>177116.79999999999</v>
      </c>
      <c r="AT307" s="24">
        <v>237779.30399999997</v>
      </c>
    </row>
    <row r="308" spans="1:46" hidden="1" x14ac:dyDescent="0.6">
      <c r="A308" s="2" t="s">
        <v>1246</v>
      </c>
      <c r="B308" s="2" t="s">
        <v>45</v>
      </c>
      <c r="C308" s="3" t="s">
        <v>1247</v>
      </c>
      <c r="D308" s="3"/>
      <c r="E308" s="3" t="s">
        <v>641</v>
      </c>
      <c r="F308" s="3" t="s">
        <v>1248</v>
      </c>
      <c r="G308" s="2" t="s">
        <v>107</v>
      </c>
      <c r="H308" s="3" t="s">
        <v>108</v>
      </c>
      <c r="I308" s="3" t="s">
        <v>50</v>
      </c>
      <c r="J308" s="3" t="s">
        <v>109</v>
      </c>
      <c r="K308" s="2" t="s">
        <v>110</v>
      </c>
      <c r="L308" s="2" t="s">
        <v>110</v>
      </c>
      <c r="M308" s="2" t="s">
        <v>624</v>
      </c>
      <c r="N308" s="3" t="s">
        <v>625</v>
      </c>
      <c r="O308" s="3" t="s">
        <v>626</v>
      </c>
      <c r="P308" s="3" t="s">
        <v>627</v>
      </c>
      <c r="Q308" s="4">
        <v>14000</v>
      </c>
      <c r="R308" s="11" t="s">
        <v>56</v>
      </c>
      <c r="S308" s="5">
        <v>1269.8800000000001</v>
      </c>
      <c r="T308" s="6">
        <v>2.6849999999999999E-2</v>
      </c>
      <c r="U308" s="5">
        <v>375.9</v>
      </c>
      <c r="V308" s="4">
        <v>463237</v>
      </c>
      <c r="W308" s="4"/>
      <c r="X308" s="3" t="s">
        <v>115</v>
      </c>
      <c r="Y308" s="3" t="s">
        <v>116</v>
      </c>
      <c r="Z308" s="3" t="s">
        <v>74</v>
      </c>
      <c r="AA308" s="3" t="s">
        <v>132</v>
      </c>
      <c r="AB308" s="3" t="s">
        <v>96</v>
      </c>
      <c r="AC308" s="3" t="s">
        <v>58</v>
      </c>
      <c r="AD308" s="3"/>
      <c r="AE308" s="3"/>
      <c r="AF308" s="3" t="s">
        <v>119</v>
      </c>
      <c r="AG308" s="3" t="s">
        <v>1249</v>
      </c>
      <c r="AH308" s="3" t="s">
        <v>80</v>
      </c>
      <c r="AI308" s="2" t="s">
        <v>642</v>
      </c>
      <c r="AJ308" s="3" t="s">
        <v>643</v>
      </c>
      <c r="AK308" s="3"/>
      <c r="AL308" s="3"/>
      <c r="AM308" s="4"/>
      <c r="AN308" s="6">
        <v>0.02</v>
      </c>
      <c r="AO308" s="6">
        <v>2.6849999999999999E-2</v>
      </c>
      <c r="AP308" s="3" t="s">
        <v>135</v>
      </c>
      <c r="AQ308" s="21">
        <v>280</v>
      </c>
      <c r="AR308" s="21">
        <v>375.9</v>
      </c>
      <c r="AS308" s="24">
        <v>354233.59999999998</v>
      </c>
      <c r="AT308" s="24">
        <v>475558.60799999995</v>
      </c>
    </row>
    <row r="309" spans="1:46" hidden="1" x14ac:dyDescent="0.6">
      <c r="A309" s="2" t="s">
        <v>1257</v>
      </c>
      <c r="B309" s="2" t="s">
        <v>45</v>
      </c>
      <c r="C309" s="3"/>
      <c r="D309" s="3"/>
      <c r="E309" s="3" t="s">
        <v>608</v>
      </c>
      <c r="F309" s="3" t="s">
        <v>1258</v>
      </c>
      <c r="G309" s="2" t="s">
        <v>589</v>
      </c>
      <c r="H309" s="3" t="s">
        <v>590</v>
      </c>
      <c r="I309" s="3" t="s">
        <v>50</v>
      </c>
      <c r="J309" s="3" t="s">
        <v>109</v>
      </c>
      <c r="K309" s="2" t="s">
        <v>110</v>
      </c>
      <c r="L309" s="2" t="s">
        <v>110</v>
      </c>
      <c r="M309" s="2" t="s">
        <v>628</v>
      </c>
      <c r="N309" s="3" t="s">
        <v>629</v>
      </c>
      <c r="O309" s="3" t="s">
        <v>630</v>
      </c>
      <c r="P309" s="3" t="s">
        <v>631</v>
      </c>
      <c r="Q309" s="4">
        <v>60000</v>
      </c>
      <c r="R309" s="11" t="s">
        <v>56</v>
      </c>
      <c r="S309" s="5">
        <v>1286</v>
      </c>
      <c r="T309" s="6">
        <v>2.1700000000000001E-2</v>
      </c>
      <c r="U309" s="5">
        <v>1302</v>
      </c>
      <c r="V309" s="4">
        <v>1674372</v>
      </c>
      <c r="W309" s="4"/>
      <c r="X309" s="3" t="s">
        <v>115</v>
      </c>
      <c r="Y309" s="3" t="s">
        <v>116</v>
      </c>
      <c r="Z309" s="3" t="s">
        <v>74</v>
      </c>
      <c r="AA309" s="3" t="s">
        <v>132</v>
      </c>
      <c r="AB309" s="3" t="s">
        <v>632</v>
      </c>
      <c r="AC309" s="3" t="s">
        <v>58</v>
      </c>
      <c r="AD309" s="3" t="s">
        <v>993</v>
      </c>
      <c r="AE309" s="3"/>
      <c r="AF309" s="3" t="s">
        <v>119</v>
      </c>
      <c r="AG309" s="3" t="s">
        <v>1259</v>
      </c>
      <c r="AH309" s="3" t="s">
        <v>80</v>
      </c>
      <c r="AI309" s="2" t="s">
        <v>613</v>
      </c>
      <c r="AJ309" s="3" t="s">
        <v>614</v>
      </c>
      <c r="AK309" s="3"/>
      <c r="AL309" s="3"/>
      <c r="AM309" s="4"/>
      <c r="AN309" s="6">
        <v>0.02</v>
      </c>
      <c r="AO309" s="6">
        <v>2.1700000000000001E-2</v>
      </c>
      <c r="AP309" s="3" t="s">
        <v>83</v>
      </c>
      <c r="AQ309" s="21">
        <v>1200</v>
      </c>
      <c r="AR309" s="21">
        <v>1302</v>
      </c>
      <c r="AS309" s="24">
        <v>1518143.9999999998</v>
      </c>
      <c r="AT309" s="24">
        <v>1647186.2399999998</v>
      </c>
    </row>
    <row r="310" spans="1:46" hidden="1" x14ac:dyDescent="0.6">
      <c r="A310" s="2" t="s">
        <v>1257</v>
      </c>
      <c r="B310" s="2" t="s">
        <v>45</v>
      </c>
      <c r="C310" s="3"/>
      <c r="D310" s="3"/>
      <c r="E310" s="3" t="s">
        <v>608</v>
      </c>
      <c r="F310" s="3" t="s">
        <v>1258</v>
      </c>
      <c r="G310" s="2" t="s">
        <v>589</v>
      </c>
      <c r="H310" s="3" t="s">
        <v>590</v>
      </c>
      <c r="I310" s="3" t="s">
        <v>50</v>
      </c>
      <c r="J310" s="3" t="s">
        <v>109</v>
      </c>
      <c r="K310" s="2" t="s">
        <v>110</v>
      </c>
      <c r="L310" s="2" t="s">
        <v>110</v>
      </c>
      <c r="M310" s="2" t="s">
        <v>144</v>
      </c>
      <c r="N310" s="3" t="s">
        <v>145</v>
      </c>
      <c r="O310" s="3" t="s">
        <v>146</v>
      </c>
      <c r="P310" s="3" t="s">
        <v>147</v>
      </c>
      <c r="Q310" s="4">
        <v>44000</v>
      </c>
      <c r="R310" s="11" t="s">
        <v>56</v>
      </c>
      <c r="S310" s="5">
        <v>1286</v>
      </c>
      <c r="T310" s="6">
        <v>2.8000000000000001E-2</v>
      </c>
      <c r="U310" s="5">
        <v>1232</v>
      </c>
      <c r="V310" s="4">
        <v>1584352</v>
      </c>
      <c r="W310" s="4"/>
      <c r="X310" s="3" t="s">
        <v>115</v>
      </c>
      <c r="Y310" s="3" t="s">
        <v>116</v>
      </c>
      <c r="Z310" s="3" t="s">
        <v>74</v>
      </c>
      <c r="AA310" s="3" t="s">
        <v>148</v>
      </c>
      <c r="AB310" s="3" t="s">
        <v>149</v>
      </c>
      <c r="AC310" s="3" t="s">
        <v>58</v>
      </c>
      <c r="AD310" s="3" t="s">
        <v>993</v>
      </c>
      <c r="AE310" s="3"/>
      <c r="AF310" s="3" t="s">
        <v>119</v>
      </c>
      <c r="AG310" s="3" t="s">
        <v>1259</v>
      </c>
      <c r="AH310" s="3" t="s">
        <v>80</v>
      </c>
      <c r="AI310" s="2" t="s">
        <v>613</v>
      </c>
      <c r="AJ310" s="3" t="s">
        <v>614</v>
      </c>
      <c r="AK310" s="3"/>
      <c r="AL310" s="3"/>
      <c r="AM310" s="4"/>
      <c r="AN310" s="6">
        <v>2.4E-2</v>
      </c>
      <c r="AO310" s="6">
        <v>2.8000000000000001E-2</v>
      </c>
      <c r="AP310" s="3" t="s">
        <v>135</v>
      </c>
      <c r="AQ310" s="21">
        <v>1056</v>
      </c>
      <c r="AR310" s="21">
        <v>1232</v>
      </c>
      <c r="AS310" s="24">
        <v>1335966.72</v>
      </c>
      <c r="AT310" s="24">
        <v>1558627.8399999999</v>
      </c>
    </row>
    <row r="311" spans="1:46" hidden="1" x14ac:dyDescent="0.6">
      <c r="A311" s="2" t="s">
        <v>1257</v>
      </c>
      <c r="B311" s="2" t="s">
        <v>45</v>
      </c>
      <c r="C311" s="3"/>
      <c r="D311" s="3"/>
      <c r="E311" s="3" t="s">
        <v>658</v>
      </c>
      <c r="F311" s="3" t="s">
        <v>1258</v>
      </c>
      <c r="G311" s="2" t="s">
        <v>589</v>
      </c>
      <c r="H311" s="3" t="s">
        <v>590</v>
      </c>
      <c r="I311" s="3" t="s">
        <v>50</v>
      </c>
      <c r="J311" s="3" t="s">
        <v>109</v>
      </c>
      <c r="K311" s="2" t="s">
        <v>110</v>
      </c>
      <c r="L311" s="2" t="s">
        <v>110</v>
      </c>
      <c r="M311" s="2" t="s">
        <v>144</v>
      </c>
      <c r="N311" s="3" t="s">
        <v>145</v>
      </c>
      <c r="O311" s="3" t="s">
        <v>146</v>
      </c>
      <c r="P311" s="3" t="s">
        <v>147</v>
      </c>
      <c r="Q311" s="4">
        <v>176000</v>
      </c>
      <c r="R311" s="11" t="s">
        <v>56</v>
      </c>
      <c r="S311" s="5">
        <v>1286</v>
      </c>
      <c r="T311" s="6">
        <v>2.8000000000000001E-2</v>
      </c>
      <c r="U311" s="5">
        <v>4928</v>
      </c>
      <c r="V311" s="4">
        <v>6337408</v>
      </c>
      <c r="W311" s="4"/>
      <c r="X311" s="3" t="s">
        <v>115</v>
      </c>
      <c r="Y311" s="3" t="s">
        <v>116</v>
      </c>
      <c r="Z311" s="3" t="s">
        <v>74</v>
      </c>
      <c r="AA311" s="3" t="s">
        <v>148</v>
      </c>
      <c r="AB311" s="3" t="s">
        <v>149</v>
      </c>
      <c r="AC311" s="3" t="s">
        <v>58</v>
      </c>
      <c r="AD311" s="3" t="s">
        <v>993</v>
      </c>
      <c r="AE311" s="3"/>
      <c r="AF311" s="3" t="s">
        <v>119</v>
      </c>
      <c r="AG311" s="3" t="s">
        <v>1259</v>
      </c>
      <c r="AH311" s="3" t="s">
        <v>80</v>
      </c>
      <c r="AI311" s="2" t="s">
        <v>667</v>
      </c>
      <c r="AJ311" s="3" t="s">
        <v>668</v>
      </c>
      <c r="AK311" s="3"/>
      <c r="AL311" s="3"/>
      <c r="AM311" s="4"/>
      <c r="AN311" s="6">
        <v>2.4E-2</v>
      </c>
      <c r="AO311" s="6">
        <v>2.8000000000000001E-2</v>
      </c>
      <c r="AP311" s="3" t="s">
        <v>135</v>
      </c>
      <c r="AQ311" s="21">
        <v>4224</v>
      </c>
      <c r="AR311" s="21">
        <v>4928</v>
      </c>
      <c r="AS311" s="24">
        <v>5343866.8799999999</v>
      </c>
      <c r="AT311" s="24">
        <v>6234511.3599999994</v>
      </c>
    </row>
    <row r="312" spans="1:46" hidden="1" x14ac:dyDescent="0.6">
      <c r="A312" s="2" t="s">
        <v>1257</v>
      </c>
      <c r="B312" s="2" t="s">
        <v>45</v>
      </c>
      <c r="C312" s="3"/>
      <c r="D312" s="3"/>
      <c r="E312" s="3" t="s">
        <v>608</v>
      </c>
      <c r="F312" s="3" t="s">
        <v>1258</v>
      </c>
      <c r="G312" s="2" t="s">
        <v>589</v>
      </c>
      <c r="H312" s="3" t="s">
        <v>590</v>
      </c>
      <c r="I312" s="3" t="s">
        <v>50</v>
      </c>
      <c r="J312" s="3" t="s">
        <v>109</v>
      </c>
      <c r="K312" s="2" t="s">
        <v>110</v>
      </c>
      <c r="L312" s="2" t="s">
        <v>110</v>
      </c>
      <c r="M312" s="2" t="s">
        <v>150</v>
      </c>
      <c r="N312" s="3" t="s">
        <v>151</v>
      </c>
      <c r="O312" s="3" t="s">
        <v>152</v>
      </c>
      <c r="P312" s="3" t="s">
        <v>153</v>
      </c>
      <c r="Q312" s="4">
        <v>4000</v>
      </c>
      <c r="R312" s="11" t="s">
        <v>56</v>
      </c>
      <c r="S312" s="5">
        <v>1286</v>
      </c>
      <c r="T312" s="6">
        <v>2.7E-2</v>
      </c>
      <c r="U312" s="5">
        <v>108</v>
      </c>
      <c r="V312" s="4">
        <v>138888</v>
      </c>
      <c r="W312" s="4"/>
      <c r="X312" s="3" t="s">
        <v>115</v>
      </c>
      <c r="Y312" s="3" t="s">
        <v>116</v>
      </c>
      <c r="Z312" s="3" t="s">
        <v>74</v>
      </c>
      <c r="AA312" s="3" t="s">
        <v>148</v>
      </c>
      <c r="AB312" s="3" t="s">
        <v>154</v>
      </c>
      <c r="AC312" s="3" t="s">
        <v>58</v>
      </c>
      <c r="AD312" s="3" t="s">
        <v>993</v>
      </c>
      <c r="AE312" s="3"/>
      <c r="AF312" s="3" t="s">
        <v>119</v>
      </c>
      <c r="AG312" s="3" t="s">
        <v>1259</v>
      </c>
      <c r="AH312" s="3" t="s">
        <v>80</v>
      </c>
      <c r="AI312" s="2" t="s">
        <v>613</v>
      </c>
      <c r="AJ312" s="3" t="s">
        <v>614</v>
      </c>
      <c r="AK312" s="3"/>
      <c r="AL312" s="3"/>
      <c r="AM312" s="4"/>
      <c r="AN312" s="6">
        <v>2.4E-2</v>
      </c>
      <c r="AO312" s="6">
        <v>2.7E-2</v>
      </c>
      <c r="AP312" s="3" t="s">
        <v>135</v>
      </c>
      <c r="AQ312" s="21">
        <v>96</v>
      </c>
      <c r="AR312" s="21">
        <v>108</v>
      </c>
      <c r="AS312" s="24">
        <v>121451.51999999999</v>
      </c>
      <c r="AT312" s="24">
        <v>136632.95999999999</v>
      </c>
    </row>
    <row r="313" spans="1:46" hidden="1" x14ac:dyDescent="0.6">
      <c r="A313" s="2" t="s">
        <v>1257</v>
      </c>
      <c r="B313" s="2" t="s">
        <v>45</v>
      </c>
      <c r="C313" s="3"/>
      <c r="D313" s="3"/>
      <c r="E313" s="3" t="s">
        <v>658</v>
      </c>
      <c r="F313" s="3" t="s">
        <v>1258</v>
      </c>
      <c r="G313" s="2" t="s">
        <v>589</v>
      </c>
      <c r="H313" s="3" t="s">
        <v>590</v>
      </c>
      <c r="I313" s="3" t="s">
        <v>50</v>
      </c>
      <c r="J313" s="3" t="s">
        <v>109</v>
      </c>
      <c r="K313" s="2" t="s">
        <v>110</v>
      </c>
      <c r="L313" s="2" t="s">
        <v>110</v>
      </c>
      <c r="M313" s="2" t="s">
        <v>150</v>
      </c>
      <c r="N313" s="3" t="s">
        <v>151</v>
      </c>
      <c r="O313" s="3" t="s">
        <v>152</v>
      </c>
      <c r="P313" s="3" t="s">
        <v>153</v>
      </c>
      <c r="Q313" s="4">
        <v>76000</v>
      </c>
      <c r="R313" s="11" t="s">
        <v>56</v>
      </c>
      <c r="S313" s="5">
        <v>1286</v>
      </c>
      <c r="T313" s="6">
        <v>2.7E-2</v>
      </c>
      <c r="U313" s="5">
        <v>2052</v>
      </c>
      <c r="V313" s="4">
        <v>2638872</v>
      </c>
      <c r="W313" s="4"/>
      <c r="X313" s="3" t="s">
        <v>115</v>
      </c>
      <c r="Y313" s="3" t="s">
        <v>116</v>
      </c>
      <c r="Z313" s="3" t="s">
        <v>74</v>
      </c>
      <c r="AA313" s="3" t="s">
        <v>148</v>
      </c>
      <c r="AB313" s="3" t="s">
        <v>154</v>
      </c>
      <c r="AC313" s="3" t="s">
        <v>58</v>
      </c>
      <c r="AD313" s="3" t="s">
        <v>993</v>
      </c>
      <c r="AE313" s="3"/>
      <c r="AF313" s="3" t="s">
        <v>119</v>
      </c>
      <c r="AG313" s="3" t="s">
        <v>1259</v>
      </c>
      <c r="AH313" s="3" t="s">
        <v>80</v>
      </c>
      <c r="AI313" s="2" t="s">
        <v>667</v>
      </c>
      <c r="AJ313" s="3" t="s">
        <v>668</v>
      </c>
      <c r="AK313" s="3"/>
      <c r="AL313" s="3"/>
      <c r="AM313" s="4"/>
      <c r="AN313" s="6">
        <v>2.4E-2</v>
      </c>
      <c r="AO313" s="6">
        <v>2.7E-2</v>
      </c>
      <c r="AP313" s="3" t="s">
        <v>135</v>
      </c>
      <c r="AQ313" s="21">
        <v>1824</v>
      </c>
      <c r="AR313" s="21">
        <v>2052</v>
      </c>
      <c r="AS313" s="24">
        <v>2307578.8799999999</v>
      </c>
      <c r="AT313" s="24">
        <v>2596026.2399999998</v>
      </c>
    </row>
    <row r="314" spans="1:46" hidden="1" x14ac:dyDescent="0.6">
      <c r="A314" s="2" t="s">
        <v>1260</v>
      </c>
      <c r="B314" s="2" t="s">
        <v>45</v>
      </c>
      <c r="C314" s="3"/>
      <c r="D314" s="3"/>
      <c r="E314" s="3" t="s">
        <v>587</v>
      </c>
      <c r="F314" s="3" t="s">
        <v>1261</v>
      </c>
      <c r="G314" s="2" t="s">
        <v>589</v>
      </c>
      <c r="H314" s="3" t="s">
        <v>590</v>
      </c>
      <c r="I314" s="3" t="s">
        <v>50</v>
      </c>
      <c r="J314" s="3" t="s">
        <v>109</v>
      </c>
      <c r="K314" s="2" t="s">
        <v>110</v>
      </c>
      <c r="L314" s="2" t="s">
        <v>110</v>
      </c>
      <c r="M314" s="2" t="s">
        <v>999</v>
      </c>
      <c r="N314" s="3" t="s">
        <v>1000</v>
      </c>
      <c r="O314" s="3" t="s">
        <v>1001</v>
      </c>
      <c r="P314" s="3" t="s">
        <v>1002</v>
      </c>
      <c r="Q314" s="4">
        <v>51000</v>
      </c>
      <c r="R314" s="11" t="s">
        <v>56</v>
      </c>
      <c r="S314" s="5">
        <v>1286</v>
      </c>
      <c r="T314" s="6">
        <v>2.7400000000000001E-2</v>
      </c>
      <c r="U314" s="5">
        <v>1397.4</v>
      </c>
      <c r="V314" s="4">
        <v>1797056</v>
      </c>
      <c r="W314" s="4"/>
      <c r="X314" s="3" t="s">
        <v>115</v>
      </c>
      <c r="Y314" s="3" t="s">
        <v>116</v>
      </c>
      <c r="Z314" s="3" t="s">
        <v>88</v>
      </c>
      <c r="AA314" s="3" t="s">
        <v>117</v>
      </c>
      <c r="AB314" s="3" t="s">
        <v>272</v>
      </c>
      <c r="AC314" s="3" t="s">
        <v>58</v>
      </c>
      <c r="AD314" s="3" t="s">
        <v>997</v>
      </c>
      <c r="AE314" s="3"/>
      <c r="AF314" s="3" t="s">
        <v>119</v>
      </c>
      <c r="AG314" s="3" t="s">
        <v>1262</v>
      </c>
      <c r="AH314" s="3" t="s">
        <v>80</v>
      </c>
      <c r="AI314" s="2" t="s">
        <v>598</v>
      </c>
      <c r="AJ314" s="3" t="s">
        <v>599</v>
      </c>
      <c r="AK314" s="3"/>
      <c r="AL314" s="3"/>
      <c r="AM314" s="4"/>
      <c r="AN314" s="6">
        <v>2.1000000000000001E-2</v>
      </c>
      <c r="AO314" s="6">
        <v>2.7400000000000001E-2</v>
      </c>
      <c r="AP314" s="3" t="s">
        <v>83</v>
      </c>
      <c r="AQ314" s="21">
        <v>1071</v>
      </c>
      <c r="AR314" s="21">
        <v>1397.4</v>
      </c>
      <c r="AS314" s="24">
        <v>1354943.5199999998</v>
      </c>
      <c r="AT314" s="24">
        <v>1767878.6879999998</v>
      </c>
    </row>
    <row r="315" spans="1:46" hidden="1" x14ac:dyDescent="0.6">
      <c r="A315" s="2" t="s">
        <v>1260</v>
      </c>
      <c r="B315" s="2" t="s">
        <v>45</v>
      </c>
      <c r="C315" s="3"/>
      <c r="D315" s="3"/>
      <c r="E315" s="3" t="s">
        <v>608</v>
      </c>
      <c r="F315" s="3" t="s">
        <v>1261</v>
      </c>
      <c r="G315" s="2" t="s">
        <v>589</v>
      </c>
      <c r="H315" s="3" t="s">
        <v>590</v>
      </c>
      <c r="I315" s="3" t="s">
        <v>50</v>
      </c>
      <c r="J315" s="3" t="s">
        <v>109</v>
      </c>
      <c r="K315" s="2" t="s">
        <v>110</v>
      </c>
      <c r="L315" s="2" t="s">
        <v>110</v>
      </c>
      <c r="M315" s="2" t="s">
        <v>999</v>
      </c>
      <c r="N315" s="3" t="s">
        <v>1000</v>
      </c>
      <c r="O315" s="3" t="s">
        <v>1001</v>
      </c>
      <c r="P315" s="3" t="s">
        <v>1002</v>
      </c>
      <c r="Q315" s="4">
        <v>51000</v>
      </c>
      <c r="R315" s="11" t="s">
        <v>56</v>
      </c>
      <c r="S315" s="5">
        <v>1286</v>
      </c>
      <c r="T315" s="6">
        <v>2.7400000000000001E-2</v>
      </c>
      <c r="U315" s="5">
        <v>1397.4</v>
      </c>
      <c r="V315" s="4">
        <v>1797056</v>
      </c>
      <c r="W315" s="4"/>
      <c r="X315" s="3" t="s">
        <v>115</v>
      </c>
      <c r="Y315" s="3" t="s">
        <v>116</v>
      </c>
      <c r="Z315" s="3" t="s">
        <v>88</v>
      </c>
      <c r="AA315" s="3" t="s">
        <v>117</v>
      </c>
      <c r="AB315" s="3" t="s">
        <v>272</v>
      </c>
      <c r="AC315" s="3" t="s">
        <v>58</v>
      </c>
      <c r="AD315" s="3" t="s">
        <v>997</v>
      </c>
      <c r="AE315" s="3"/>
      <c r="AF315" s="3" t="s">
        <v>119</v>
      </c>
      <c r="AG315" s="3" t="s">
        <v>1262</v>
      </c>
      <c r="AH315" s="3" t="s">
        <v>80</v>
      </c>
      <c r="AI315" s="2" t="s">
        <v>613</v>
      </c>
      <c r="AJ315" s="3" t="s">
        <v>614</v>
      </c>
      <c r="AK315" s="3"/>
      <c r="AL315" s="3"/>
      <c r="AM315" s="4"/>
      <c r="AN315" s="6">
        <v>2.1000000000000001E-2</v>
      </c>
      <c r="AO315" s="6">
        <v>2.7400000000000001E-2</v>
      </c>
      <c r="AP315" s="3" t="s">
        <v>83</v>
      </c>
      <c r="AQ315" s="21">
        <v>1071</v>
      </c>
      <c r="AR315" s="21">
        <v>1397.4</v>
      </c>
      <c r="AS315" s="24">
        <v>1354943.5199999998</v>
      </c>
      <c r="AT315" s="24">
        <v>1767878.6879999998</v>
      </c>
    </row>
    <row r="316" spans="1:46" hidden="1" x14ac:dyDescent="0.6">
      <c r="A316" s="2" t="s">
        <v>1260</v>
      </c>
      <c r="B316" s="2" t="s">
        <v>45</v>
      </c>
      <c r="C316" s="3"/>
      <c r="D316" s="3"/>
      <c r="E316" s="3" t="s">
        <v>658</v>
      </c>
      <c r="F316" s="3" t="s">
        <v>1261</v>
      </c>
      <c r="G316" s="2" t="s">
        <v>589</v>
      </c>
      <c r="H316" s="3" t="s">
        <v>590</v>
      </c>
      <c r="I316" s="3" t="s">
        <v>50</v>
      </c>
      <c r="J316" s="3" t="s">
        <v>109</v>
      </c>
      <c r="K316" s="2" t="s">
        <v>110</v>
      </c>
      <c r="L316" s="2" t="s">
        <v>110</v>
      </c>
      <c r="M316" s="2" t="s">
        <v>999</v>
      </c>
      <c r="N316" s="3" t="s">
        <v>1000</v>
      </c>
      <c r="O316" s="3" t="s">
        <v>1001</v>
      </c>
      <c r="P316" s="3" t="s">
        <v>1002</v>
      </c>
      <c r="Q316" s="4">
        <v>198000</v>
      </c>
      <c r="R316" s="11" t="s">
        <v>56</v>
      </c>
      <c r="S316" s="5">
        <v>1286</v>
      </c>
      <c r="T316" s="6">
        <v>2.7400000000000001E-2</v>
      </c>
      <c r="U316" s="5">
        <v>5425.2</v>
      </c>
      <c r="V316" s="4">
        <v>6976807</v>
      </c>
      <c r="W316" s="4"/>
      <c r="X316" s="3" t="s">
        <v>115</v>
      </c>
      <c r="Y316" s="3" t="s">
        <v>116</v>
      </c>
      <c r="Z316" s="3" t="s">
        <v>88</v>
      </c>
      <c r="AA316" s="3" t="s">
        <v>117</v>
      </c>
      <c r="AB316" s="3" t="s">
        <v>272</v>
      </c>
      <c r="AC316" s="3" t="s">
        <v>58</v>
      </c>
      <c r="AD316" s="3" t="s">
        <v>997</v>
      </c>
      <c r="AE316" s="3"/>
      <c r="AF316" s="3" t="s">
        <v>119</v>
      </c>
      <c r="AG316" s="3" t="s">
        <v>1262</v>
      </c>
      <c r="AH316" s="3" t="s">
        <v>80</v>
      </c>
      <c r="AI316" s="2" t="s">
        <v>667</v>
      </c>
      <c r="AJ316" s="3" t="s">
        <v>668</v>
      </c>
      <c r="AK316" s="3"/>
      <c r="AL316" s="3"/>
      <c r="AM316" s="4"/>
      <c r="AN316" s="6">
        <v>2.1000000000000001E-2</v>
      </c>
      <c r="AO316" s="6">
        <v>2.7400000000000001E-2</v>
      </c>
      <c r="AP316" s="3" t="s">
        <v>83</v>
      </c>
      <c r="AQ316" s="21">
        <v>4158</v>
      </c>
      <c r="AR316" s="21">
        <v>5425.2</v>
      </c>
      <c r="AS316" s="24">
        <v>5260368.96</v>
      </c>
      <c r="AT316" s="24">
        <v>6863529.0239999993</v>
      </c>
    </row>
    <row r="317" spans="1:46" hidden="1" x14ac:dyDescent="0.6">
      <c r="A317" s="2" t="s">
        <v>1260</v>
      </c>
      <c r="B317" s="2" t="s">
        <v>45</v>
      </c>
      <c r="C317" s="3"/>
      <c r="D317" s="3"/>
      <c r="E317" s="3" t="s">
        <v>645</v>
      </c>
      <c r="F317" s="3" t="s">
        <v>1261</v>
      </c>
      <c r="G317" s="2" t="s">
        <v>589</v>
      </c>
      <c r="H317" s="3" t="s">
        <v>590</v>
      </c>
      <c r="I317" s="3" t="s">
        <v>50</v>
      </c>
      <c r="J317" s="3" t="s">
        <v>109</v>
      </c>
      <c r="K317" s="2" t="s">
        <v>110</v>
      </c>
      <c r="L317" s="2" t="s">
        <v>110</v>
      </c>
      <c r="M317" s="2" t="s">
        <v>601</v>
      </c>
      <c r="N317" s="3" t="s">
        <v>602</v>
      </c>
      <c r="O317" s="3" t="s">
        <v>603</v>
      </c>
      <c r="P317" s="3" t="s">
        <v>604</v>
      </c>
      <c r="Q317" s="4">
        <v>6000</v>
      </c>
      <c r="R317" s="11" t="s">
        <v>56</v>
      </c>
      <c r="S317" s="5">
        <v>1286</v>
      </c>
      <c r="T317" s="6">
        <v>6.2859999999999999E-2</v>
      </c>
      <c r="U317" s="5">
        <v>377.16</v>
      </c>
      <c r="V317" s="4">
        <v>485028</v>
      </c>
      <c r="W317" s="4"/>
      <c r="X317" s="3" t="s">
        <v>115</v>
      </c>
      <c r="Y317" s="3" t="s">
        <v>116</v>
      </c>
      <c r="Z317" s="3" t="s">
        <v>88</v>
      </c>
      <c r="AA317" s="3" t="s">
        <v>117</v>
      </c>
      <c r="AB317" s="3" t="s">
        <v>605</v>
      </c>
      <c r="AC317" s="3" t="s">
        <v>58</v>
      </c>
      <c r="AD317" s="3" t="s">
        <v>997</v>
      </c>
      <c r="AE317" s="3"/>
      <c r="AF317" s="3" t="s">
        <v>119</v>
      </c>
      <c r="AG317" s="3" t="s">
        <v>1262</v>
      </c>
      <c r="AH317" s="3" t="s">
        <v>80</v>
      </c>
      <c r="AI317" s="2" t="s">
        <v>649</v>
      </c>
      <c r="AJ317" s="3" t="s">
        <v>650</v>
      </c>
      <c r="AK317" s="3"/>
      <c r="AL317" s="3"/>
      <c r="AM317" s="4"/>
      <c r="AN317" s="6">
        <v>5.604E-2</v>
      </c>
      <c r="AO317" s="6">
        <v>6.2859999999999999E-2</v>
      </c>
      <c r="AP317" s="3" t="s">
        <v>123</v>
      </c>
      <c r="AQ317" s="21">
        <v>336.24</v>
      </c>
      <c r="AR317" s="21">
        <v>377.15999999999997</v>
      </c>
      <c r="AS317" s="24">
        <v>425383.94879999995</v>
      </c>
      <c r="AT317" s="24">
        <v>477152.65919999994</v>
      </c>
    </row>
    <row r="318" spans="1:46" hidden="1" x14ac:dyDescent="0.6">
      <c r="A318" s="2" t="s">
        <v>1260</v>
      </c>
      <c r="B318" s="2" t="s">
        <v>45</v>
      </c>
      <c r="C318" s="3"/>
      <c r="D318" s="3"/>
      <c r="E318" s="3" t="s">
        <v>651</v>
      </c>
      <c r="F318" s="3" t="s">
        <v>1261</v>
      </c>
      <c r="G318" s="2" t="s">
        <v>589</v>
      </c>
      <c r="H318" s="3" t="s">
        <v>590</v>
      </c>
      <c r="I318" s="3" t="s">
        <v>50</v>
      </c>
      <c r="J318" s="3" t="s">
        <v>109</v>
      </c>
      <c r="K318" s="2" t="s">
        <v>110</v>
      </c>
      <c r="L318" s="2" t="s">
        <v>110</v>
      </c>
      <c r="M318" s="2" t="s">
        <v>601</v>
      </c>
      <c r="N318" s="3" t="s">
        <v>602</v>
      </c>
      <c r="O318" s="3" t="s">
        <v>603</v>
      </c>
      <c r="P318" s="3" t="s">
        <v>604</v>
      </c>
      <c r="Q318" s="4">
        <v>28500</v>
      </c>
      <c r="R318" s="11" t="s">
        <v>56</v>
      </c>
      <c r="S318" s="5">
        <v>1286</v>
      </c>
      <c r="T318" s="6">
        <v>6.2859999999999999E-2</v>
      </c>
      <c r="U318" s="5">
        <v>1791.51</v>
      </c>
      <c r="V318" s="4">
        <v>2303882</v>
      </c>
      <c r="W318" s="4"/>
      <c r="X318" s="3" t="s">
        <v>115</v>
      </c>
      <c r="Y318" s="3" t="s">
        <v>116</v>
      </c>
      <c r="Z318" s="3" t="s">
        <v>88</v>
      </c>
      <c r="AA318" s="3" t="s">
        <v>117</v>
      </c>
      <c r="AB318" s="3" t="s">
        <v>605</v>
      </c>
      <c r="AC318" s="3" t="s">
        <v>58</v>
      </c>
      <c r="AD318" s="3" t="s">
        <v>997</v>
      </c>
      <c r="AE318" s="3"/>
      <c r="AF318" s="3" t="s">
        <v>119</v>
      </c>
      <c r="AG318" s="3" t="s">
        <v>1262</v>
      </c>
      <c r="AH318" s="3" t="s">
        <v>80</v>
      </c>
      <c r="AI318" s="2" t="s">
        <v>652</v>
      </c>
      <c r="AJ318" s="3" t="s">
        <v>653</v>
      </c>
      <c r="AK318" s="3"/>
      <c r="AL318" s="3"/>
      <c r="AM318" s="4"/>
      <c r="AN318" s="6">
        <v>5.604E-2</v>
      </c>
      <c r="AO318" s="6">
        <v>6.2859999999999999E-2</v>
      </c>
      <c r="AP318" s="3" t="s">
        <v>123</v>
      </c>
      <c r="AQ318" s="21">
        <v>1597.14</v>
      </c>
      <c r="AR318" s="21">
        <v>1791.51</v>
      </c>
      <c r="AS318" s="24">
        <v>2020573.7567999999</v>
      </c>
      <c r="AT318" s="24">
        <v>2266475.1311999997</v>
      </c>
    </row>
    <row r="319" spans="1:46" hidden="1" x14ac:dyDescent="0.6">
      <c r="A319" s="2" t="s">
        <v>1260</v>
      </c>
      <c r="B319" s="2" t="s">
        <v>45</v>
      </c>
      <c r="C319" s="3"/>
      <c r="D319" s="3"/>
      <c r="E319" s="3" t="s">
        <v>654</v>
      </c>
      <c r="F319" s="3" t="s">
        <v>1261</v>
      </c>
      <c r="G319" s="2" t="s">
        <v>589</v>
      </c>
      <c r="H319" s="3" t="s">
        <v>590</v>
      </c>
      <c r="I319" s="3" t="s">
        <v>50</v>
      </c>
      <c r="J319" s="3" t="s">
        <v>109</v>
      </c>
      <c r="K319" s="2" t="s">
        <v>110</v>
      </c>
      <c r="L319" s="2" t="s">
        <v>110</v>
      </c>
      <c r="M319" s="2" t="s">
        <v>601</v>
      </c>
      <c r="N319" s="3" t="s">
        <v>602</v>
      </c>
      <c r="O319" s="3" t="s">
        <v>603</v>
      </c>
      <c r="P319" s="3" t="s">
        <v>604</v>
      </c>
      <c r="Q319" s="4">
        <v>16500</v>
      </c>
      <c r="R319" s="11" t="s">
        <v>56</v>
      </c>
      <c r="S319" s="5">
        <v>1286</v>
      </c>
      <c r="T319" s="6">
        <v>6.2859999999999999E-2</v>
      </c>
      <c r="U319" s="5">
        <v>1037.19</v>
      </c>
      <c r="V319" s="4">
        <v>1333826</v>
      </c>
      <c r="W319" s="4"/>
      <c r="X319" s="3" t="s">
        <v>115</v>
      </c>
      <c r="Y319" s="3" t="s">
        <v>116</v>
      </c>
      <c r="Z319" s="3" t="s">
        <v>88</v>
      </c>
      <c r="AA319" s="3" t="s">
        <v>117</v>
      </c>
      <c r="AB319" s="3" t="s">
        <v>605</v>
      </c>
      <c r="AC319" s="3" t="s">
        <v>58</v>
      </c>
      <c r="AD319" s="3" t="s">
        <v>997</v>
      </c>
      <c r="AE319" s="3"/>
      <c r="AF319" s="3" t="s">
        <v>119</v>
      </c>
      <c r="AG319" s="3" t="s">
        <v>1262</v>
      </c>
      <c r="AH319" s="3" t="s">
        <v>80</v>
      </c>
      <c r="AI319" s="2" t="s">
        <v>655</v>
      </c>
      <c r="AJ319" s="3" t="s">
        <v>656</v>
      </c>
      <c r="AK319" s="3"/>
      <c r="AL319" s="3"/>
      <c r="AM319" s="4"/>
      <c r="AN319" s="6">
        <v>5.604E-2</v>
      </c>
      <c r="AO319" s="6">
        <v>6.2859999999999999E-2</v>
      </c>
      <c r="AP319" s="3" t="s">
        <v>123</v>
      </c>
      <c r="AQ319" s="21">
        <v>924.66</v>
      </c>
      <c r="AR319" s="21">
        <v>1037.19</v>
      </c>
      <c r="AS319" s="24">
        <v>1169805.8591999998</v>
      </c>
      <c r="AT319" s="24">
        <v>1312169.8128</v>
      </c>
    </row>
    <row r="320" spans="1:46" hidden="1" x14ac:dyDescent="0.6">
      <c r="A320" s="2" t="s">
        <v>1260</v>
      </c>
      <c r="B320" s="2" t="s">
        <v>45</v>
      </c>
      <c r="C320" s="3"/>
      <c r="D320" s="3"/>
      <c r="E320" s="3" t="s">
        <v>1263</v>
      </c>
      <c r="F320" s="3" t="s">
        <v>1261</v>
      </c>
      <c r="G320" s="2" t="s">
        <v>589</v>
      </c>
      <c r="H320" s="3" t="s">
        <v>590</v>
      </c>
      <c r="I320" s="3" t="s">
        <v>50</v>
      </c>
      <c r="J320" s="3" t="s">
        <v>109</v>
      </c>
      <c r="K320" s="2" t="s">
        <v>110</v>
      </c>
      <c r="L320" s="2" t="s">
        <v>110</v>
      </c>
      <c r="M320" s="2" t="s">
        <v>601</v>
      </c>
      <c r="N320" s="3" t="s">
        <v>602</v>
      </c>
      <c r="O320" s="3" t="s">
        <v>603</v>
      </c>
      <c r="P320" s="3" t="s">
        <v>604</v>
      </c>
      <c r="Q320" s="4">
        <v>9000</v>
      </c>
      <c r="R320" s="11" t="s">
        <v>56</v>
      </c>
      <c r="S320" s="5">
        <v>1286</v>
      </c>
      <c r="T320" s="6">
        <v>6.2859999999999999E-2</v>
      </c>
      <c r="U320" s="5">
        <v>565.74</v>
      </c>
      <c r="V320" s="4">
        <v>727542</v>
      </c>
      <c r="W320" s="4"/>
      <c r="X320" s="3" t="s">
        <v>115</v>
      </c>
      <c r="Y320" s="3" t="s">
        <v>116</v>
      </c>
      <c r="Z320" s="3" t="s">
        <v>88</v>
      </c>
      <c r="AA320" s="3" t="s">
        <v>117</v>
      </c>
      <c r="AB320" s="3" t="s">
        <v>605</v>
      </c>
      <c r="AC320" s="3" t="s">
        <v>58</v>
      </c>
      <c r="AD320" s="3" t="s">
        <v>997</v>
      </c>
      <c r="AE320" s="3"/>
      <c r="AF320" s="3" t="s">
        <v>119</v>
      </c>
      <c r="AG320" s="3" t="s">
        <v>1262</v>
      </c>
      <c r="AH320" s="3" t="s">
        <v>80</v>
      </c>
      <c r="AI320" s="2" t="s">
        <v>1264</v>
      </c>
      <c r="AJ320" s="3" t="s">
        <v>1263</v>
      </c>
      <c r="AK320" s="3"/>
      <c r="AL320" s="3"/>
      <c r="AM320" s="4"/>
      <c r="AN320" s="6">
        <v>5.604E-2</v>
      </c>
      <c r="AO320" s="6">
        <v>6.2859999999999999E-2</v>
      </c>
      <c r="AP320" s="3" t="s">
        <v>123</v>
      </c>
      <c r="AQ320" s="21">
        <v>504.36</v>
      </c>
      <c r="AR320" s="21">
        <v>565.74</v>
      </c>
      <c r="AS320" s="24">
        <v>638075.92319999996</v>
      </c>
      <c r="AT320" s="24">
        <v>715728.98879999993</v>
      </c>
    </row>
    <row r="321" spans="1:46" hidden="1" x14ac:dyDescent="0.6">
      <c r="A321" s="2" t="s">
        <v>1260</v>
      </c>
      <c r="B321" s="2" t="s">
        <v>45</v>
      </c>
      <c r="C321" s="3"/>
      <c r="D321" s="3"/>
      <c r="E321" s="3" t="s">
        <v>587</v>
      </c>
      <c r="F321" s="3" t="s">
        <v>1261</v>
      </c>
      <c r="G321" s="2" t="s">
        <v>589</v>
      </c>
      <c r="H321" s="3" t="s">
        <v>590</v>
      </c>
      <c r="I321" s="3" t="s">
        <v>50</v>
      </c>
      <c r="J321" s="3" t="s">
        <v>109</v>
      </c>
      <c r="K321" s="2" t="s">
        <v>110</v>
      </c>
      <c r="L321" s="2" t="s">
        <v>110</v>
      </c>
      <c r="M321" s="2" t="s">
        <v>1265</v>
      </c>
      <c r="N321" s="3" t="s">
        <v>1266</v>
      </c>
      <c r="O321" s="3" t="s">
        <v>1267</v>
      </c>
      <c r="P321" s="3" t="s">
        <v>1268</v>
      </c>
      <c r="Q321" s="4">
        <v>180000</v>
      </c>
      <c r="R321" s="11" t="s">
        <v>56</v>
      </c>
      <c r="S321" s="5">
        <v>1286</v>
      </c>
      <c r="T321" s="6">
        <v>4.07E-2</v>
      </c>
      <c r="U321" s="5">
        <v>7326</v>
      </c>
      <c r="V321" s="4">
        <v>9421236</v>
      </c>
      <c r="W321" s="4"/>
      <c r="X321" s="3" t="s">
        <v>115</v>
      </c>
      <c r="Y321" s="3" t="s">
        <v>116</v>
      </c>
      <c r="Z321" s="3" t="s">
        <v>88</v>
      </c>
      <c r="AA321" s="3" t="s">
        <v>117</v>
      </c>
      <c r="AB321" s="3" t="s">
        <v>664</v>
      </c>
      <c r="AC321" s="3" t="s">
        <v>58</v>
      </c>
      <c r="AD321" s="3" t="s">
        <v>997</v>
      </c>
      <c r="AE321" s="3"/>
      <c r="AF321" s="3" t="s">
        <v>119</v>
      </c>
      <c r="AG321" s="3" t="s">
        <v>1262</v>
      </c>
      <c r="AH321" s="3" t="s">
        <v>80</v>
      </c>
      <c r="AI321" s="2" t="s">
        <v>598</v>
      </c>
      <c r="AJ321" s="3" t="s">
        <v>599</v>
      </c>
      <c r="AK321" s="3"/>
      <c r="AL321" s="3"/>
      <c r="AM321" s="4"/>
      <c r="AN321" s="6">
        <v>3.7999999999999999E-2</v>
      </c>
      <c r="AO321" s="6">
        <v>4.07E-2</v>
      </c>
      <c r="AP321" s="3" t="s">
        <v>83</v>
      </c>
      <c r="AQ321" s="21">
        <v>6840</v>
      </c>
      <c r="AR321" s="21">
        <v>7326</v>
      </c>
      <c r="AS321" s="24">
        <v>8653420.7999999989</v>
      </c>
      <c r="AT321" s="24">
        <v>9268269.1199999992</v>
      </c>
    </row>
    <row r="322" spans="1:46" hidden="1" x14ac:dyDescent="0.6">
      <c r="A322" s="2" t="s">
        <v>1260</v>
      </c>
      <c r="B322" s="2" t="s">
        <v>45</v>
      </c>
      <c r="C322" s="3"/>
      <c r="D322" s="3"/>
      <c r="E322" s="3" t="s">
        <v>658</v>
      </c>
      <c r="F322" s="3" t="s">
        <v>1261</v>
      </c>
      <c r="G322" s="2" t="s">
        <v>589</v>
      </c>
      <c r="H322" s="3" t="s">
        <v>590</v>
      </c>
      <c r="I322" s="3" t="s">
        <v>50</v>
      </c>
      <c r="J322" s="3" t="s">
        <v>109</v>
      </c>
      <c r="K322" s="2" t="s">
        <v>110</v>
      </c>
      <c r="L322" s="2" t="s">
        <v>110</v>
      </c>
      <c r="M322" s="2" t="s">
        <v>1265</v>
      </c>
      <c r="N322" s="3" t="s">
        <v>1266</v>
      </c>
      <c r="O322" s="3" t="s">
        <v>1267</v>
      </c>
      <c r="P322" s="3" t="s">
        <v>1268</v>
      </c>
      <c r="Q322" s="4">
        <v>49500</v>
      </c>
      <c r="R322" s="11" t="s">
        <v>56</v>
      </c>
      <c r="S322" s="5">
        <v>1286</v>
      </c>
      <c r="T322" s="6">
        <v>4.07E-2</v>
      </c>
      <c r="U322" s="5">
        <v>2014.65</v>
      </c>
      <c r="V322" s="4">
        <v>2590840</v>
      </c>
      <c r="W322" s="4"/>
      <c r="X322" s="3" t="s">
        <v>115</v>
      </c>
      <c r="Y322" s="3" t="s">
        <v>116</v>
      </c>
      <c r="Z322" s="3" t="s">
        <v>88</v>
      </c>
      <c r="AA322" s="3" t="s">
        <v>117</v>
      </c>
      <c r="AB322" s="3" t="s">
        <v>664</v>
      </c>
      <c r="AC322" s="3" t="s">
        <v>58</v>
      </c>
      <c r="AD322" s="3" t="s">
        <v>997</v>
      </c>
      <c r="AE322" s="3"/>
      <c r="AF322" s="3" t="s">
        <v>119</v>
      </c>
      <c r="AG322" s="3" t="s">
        <v>1262</v>
      </c>
      <c r="AH322" s="3" t="s">
        <v>80</v>
      </c>
      <c r="AI322" s="2" t="s">
        <v>667</v>
      </c>
      <c r="AJ322" s="3" t="s">
        <v>668</v>
      </c>
      <c r="AK322" s="3"/>
      <c r="AL322" s="3"/>
      <c r="AM322" s="4"/>
      <c r="AN322" s="6">
        <v>3.7999999999999999E-2</v>
      </c>
      <c r="AO322" s="6">
        <v>4.07E-2</v>
      </c>
      <c r="AP322" s="3" t="s">
        <v>83</v>
      </c>
      <c r="AQ322" s="21">
        <v>1881</v>
      </c>
      <c r="AR322" s="21">
        <v>2014.65</v>
      </c>
      <c r="AS322" s="24">
        <v>2379690.7199999997</v>
      </c>
      <c r="AT322" s="24">
        <v>2548774.0079999999</v>
      </c>
    </row>
    <row r="323" spans="1:46" hidden="1" x14ac:dyDescent="0.6">
      <c r="A323" s="2" t="s">
        <v>1260</v>
      </c>
      <c r="B323" s="2" t="s">
        <v>45</v>
      </c>
      <c r="C323" s="3"/>
      <c r="D323" s="3"/>
      <c r="E323" s="3" t="s">
        <v>645</v>
      </c>
      <c r="F323" s="3" t="s">
        <v>1261</v>
      </c>
      <c r="G323" s="2" t="s">
        <v>589</v>
      </c>
      <c r="H323" s="3" t="s">
        <v>590</v>
      </c>
      <c r="I323" s="3" t="s">
        <v>50</v>
      </c>
      <c r="J323" s="3" t="s">
        <v>109</v>
      </c>
      <c r="K323" s="2" t="s">
        <v>110</v>
      </c>
      <c r="L323" s="2" t="s">
        <v>110</v>
      </c>
      <c r="M323" s="2" t="s">
        <v>1265</v>
      </c>
      <c r="N323" s="3" t="s">
        <v>1266</v>
      </c>
      <c r="O323" s="3" t="s">
        <v>1267</v>
      </c>
      <c r="P323" s="3" t="s">
        <v>1268</v>
      </c>
      <c r="Q323" s="4">
        <v>178500</v>
      </c>
      <c r="R323" s="11" t="s">
        <v>56</v>
      </c>
      <c r="S323" s="5">
        <v>1286</v>
      </c>
      <c r="T323" s="6">
        <v>4.07E-2</v>
      </c>
      <c r="U323" s="5">
        <v>7264.95</v>
      </c>
      <c r="V323" s="4">
        <v>9342726</v>
      </c>
      <c r="W323" s="4"/>
      <c r="X323" s="3" t="s">
        <v>115</v>
      </c>
      <c r="Y323" s="3" t="s">
        <v>116</v>
      </c>
      <c r="Z323" s="3" t="s">
        <v>88</v>
      </c>
      <c r="AA323" s="3" t="s">
        <v>117</v>
      </c>
      <c r="AB323" s="3" t="s">
        <v>664</v>
      </c>
      <c r="AC323" s="3" t="s">
        <v>58</v>
      </c>
      <c r="AD323" s="3" t="s">
        <v>997</v>
      </c>
      <c r="AE323" s="3"/>
      <c r="AF323" s="3" t="s">
        <v>119</v>
      </c>
      <c r="AG323" s="3" t="s">
        <v>1262</v>
      </c>
      <c r="AH323" s="3" t="s">
        <v>80</v>
      </c>
      <c r="AI323" s="2" t="s">
        <v>649</v>
      </c>
      <c r="AJ323" s="3" t="s">
        <v>650</v>
      </c>
      <c r="AK323" s="3"/>
      <c r="AL323" s="3"/>
      <c r="AM323" s="4"/>
      <c r="AN323" s="6">
        <v>3.7999999999999999E-2</v>
      </c>
      <c r="AO323" s="6">
        <v>4.07E-2</v>
      </c>
      <c r="AP323" s="3" t="s">
        <v>83</v>
      </c>
      <c r="AQ323" s="21">
        <v>6783</v>
      </c>
      <c r="AR323" s="21">
        <v>7264.95</v>
      </c>
      <c r="AS323" s="24">
        <v>8581308.959999999</v>
      </c>
      <c r="AT323" s="24">
        <v>9191033.5439999998</v>
      </c>
    </row>
    <row r="324" spans="1:46" hidden="1" x14ac:dyDescent="0.6">
      <c r="A324" s="2" t="s">
        <v>1260</v>
      </c>
      <c r="B324" s="2" t="s">
        <v>45</v>
      </c>
      <c r="C324" s="3"/>
      <c r="D324" s="3"/>
      <c r="E324" s="3" t="s">
        <v>587</v>
      </c>
      <c r="F324" s="3" t="s">
        <v>1261</v>
      </c>
      <c r="G324" s="2" t="s">
        <v>589</v>
      </c>
      <c r="H324" s="3" t="s">
        <v>590</v>
      </c>
      <c r="I324" s="3" t="s">
        <v>50</v>
      </c>
      <c r="J324" s="3" t="s">
        <v>109</v>
      </c>
      <c r="K324" s="2" t="s">
        <v>110</v>
      </c>
      <c r="L324" s="2" t="s">
        <v>110</v>
      </c>
      <c r="M324" s="2" t="s">
        <v>591</v>
      </c>
      <c r="N324" s="3" t="s">
        <v>592</v>
      </c>
      <c r="O324" s="3" t="s">
        <v>593</v>
      </c>
      <c r="P324" s="3" t="s">
        <v>594</v>
      </c>
      <c r="Q324" s="4">
        <v>9000</v>
      </c>
      <c r="R324" s="11" t="s">
        <v>56</v>
      </c>
      <c r="S324" s="5">
        <v>1286</v>
      </c>
      <c r="T324" s="6">
        <v>3.1E-2</v>
      </c>
      <c r="U324" s="5">
        <v>279</v>
      </c>
      <c r="V324" s="4">
        <v>358794</v>
      </c>
      <c r="W324" s="4"/>
      <c r="X324" s="3" t="s">
        <v>115</v>
      </c>
      <c r="Y324" s="3" t="s">
        <v>116</v>
      </c>
      <c r="Z324" s="3" t="s">
        <v>88</v>
      </c>
      <c r="AA324" s="3" t="s">
        <v>89</v>
      </c>
      <c r="AB324" s="3" t="s">
        <v>595</v>
      </c>
      <c r="AC324" s="3" t="s">
        <v>58</v>
      </c>
      <c r="AD324" s="3" t="s">
        <v>997</v>
      </c>
      <c r="AE324" s="3"/>
      <c r="AF324" s="3" t="s">
        <v>119</v>
      </c>
      <c r="AG324" s="3" t="s">
        <v>1262</v>
      </c>
      <c r="AH324" s="3" t="s">
        <v>80</v>
      </c>
      <c r="AI324" s="2" t="s">
        <v>598</v>
      </c>
      <c r="AJ324" s="3" t="s">
        <v>599</v>
      </c>
      <c r="AK324" s="3"/>
      <c r="AL324" s="3"/>
      <c r="AM324" s="4"/>
      <c r="AN324" s="6">
        <v>1.9E-2</v>
      </c>
      <c r="AO324" s="6">
        <v>3.1E-2</v>
      </c>
      <c r="AP324" s="3" t="s">
        <v>83</v>
      </c>
      <c r="AQ324" s="21">
        <v>171</v>
      </c>
      <c r="AR324" s="21">
        <v>279</v>
      </c>
      <c r="AS324" s="24">
        <v>216335.52</v>
      </c>
      <c r="AT324" s="24">
        <v>352968.48</v>
      </c>
    </row>
    <row r="325" spans="1:46" hidden="1" x14ac:dyDescent="0.6">
      <c r="A325" s="2" t="s">
        <v>1260</v>
      </c>
      <c r="B325" s="2" t="s">
        <v>45</v>
      </c>
      <c r="C325" s="3"/>
      <c r="D325" s="3"/>
      <c r="E325" s="3" t="s">
        <v>608</v>
      </c>
      <c r="F325" s="3" t="s">
        <v>1261</v>
      </c>
      <c r="G325" s="2" t="s">
        <v>589</v>
      </c>
      <c r="H325" s="3" t="s">
        <v>590</v>
      </c>
      <c r="I325" s="3" t="s">
        <v>50</v>
      </c>
      <c r="J325" s="3" t="s">
        <v>109</v>
      </c>
      <c r="K325" s="2" t="s">
        <v>110</v>
      </c>
      <c r="L325" s="2" t="s">
        <v>110</v>
      </c>
      <c r="M325" s="2" t="s">
        <v>591</v>
      </c>
      <c r="N325" s="3" t="s">
        <v>592</v>
      </c>
      <c r="O325" s="3" t="s">
        <v>593</v>
      </c>
      <c r="P325" s="3" t="s">
        <v>594</v>
      </c>
      <c r="Q325" s="4">
        <v>3000</v>
      </c>
      <c r="R325" s="11" t="s">
        <v>56</v>
      </c>
      <c r="S325" s="5">
        <v>1286</v>
      </c>
      <c r="T325" s="6">
        <v>3.1E-2</v>
      </c>
      <c r="U325" s="5">
        <v>93</v>
      </c>
      <c r="V325" s="4">
        <v>119598</v>
      </c>
      <c r="W325" s="4"/>
      <c r="X325" s="3" t="s">
        <v>115</v>
      </c>
      <c r="Y325" s="3" t="s">
        <v>116</v>
      </c>
      <c r="Z325" s="3" t="s">
        <v>88</v>
      </c>
      <c r="AA325" s="3" t="s">
        <v>89</v>
      </c>
      <c r="AB325" s="3" t="s">
        <v>595</v>
      </c>
      <c r="AC325" s="3" t="s">
        <v>58</v>
      </c>
      <c r="AD325" s="3" t="s">
        <v>997</v>
      </c>
      <c r="AE325" s="3"/>
      <c r="AF325" s="3" t="s">
        <v>119</v>
      </c>
      <c r="AG325" s="3" t="s">
        <v>1262</v>
      </c>
      <c r="AH325" s="3" t="s">
        <v>80</v>
      </c>
      <c r="AI325" s="2" t="s">
        <v>613</v>
      </c>
      <c r="AJ325" s="3" t="s">
        <v>614</v>
      </c>
      <c r="AK325" s="3"/>
      <c r="AL325" s="3"/>
      <c r="AM325" s="4"/>
      <c r="AN325" s="6">
        <v>1.9E-2</v>
      </c>
      <c r="AO325" s="6">
        <v>3.1E-2</v>
      </c>
      <c r="AP325" s="3" t="s">
        <v>83</v>
      </c>
      <c r="AQ325" s="21">
        <v>57</v>
      </c>
      <c r="AR325" s="21">
        <v>93</v>
      </c>
      <c r="AS325" s="24">
        <v>72111.839999999997</v>
      </c>
      <c r="AT325" s="24">
        <v>117656.15999999999</v>
      </c>
    </row>
    <row r="326" spans="1:46" hidden="1" x14ac:dyDescent="0.6">
      <c r="A326" s="2" t="s">
        <v>1260</v>
      </c>
      <c r="B326" s="2" t="s">
        <v>45</v>
      </c>
      <c r="C326" s="3"/>
      <c r="D326" s="3"/>
      <c r="E326" s="3" t="s">
        <v>658</v>
      </c>
      <c r="F326" s="3" t="s">
        <v>1261</v>
      </c>
      <c r="G326" s="2" t="s">
        <v>589</v>
      </c>
      <c r="H326" s="3" t="s">
        <v>590</v>
      </c>
      <c r="I326" s="3" t="s">
        <v>50</v>
      </c>
      <c r="J326" s="3" t="s">
        <v>109</v>
      </c>
      <c r="K326" s="2" t="s">
        <v>110</v>
      </c>
      <c r="L326" s="2" t="s">
        <v>110</v>
      </c>
      <c r="M326" s="2" t="s">
        <v>591</v>
      </c>
      <c r="N326" s="3" t="s">
        <v>592</v>
      </c>
      <c r="O326" s="3" t="s">
        <v>593</v>
      </c>
      <c r="P326" s="3" t="s">
        <v>594</v>
      </c>
      <c r="Q326" s="4">
        <v>6000</v>
      </c>
      <c r="R326" s="11" t="s">
        <v>56</v>
      </c>
      <c r="S326" s="5">
        <v>1286</v>
      </c>
      <c r="T326" s="6">
        <v>3.1E-2</v>
      </c>
      <c r="U326" s="5">
        <v>186</v>
      </c>
      <c r="V326" s="4">
        <v>239196</v>
      </c>
      <c r="W326" s="4"/>
      <c r="X326" s="3" t="s">
        <v>115</v>
      </c>
      <c r="Y326" s="3" t="s">
        <v>116</v>
      </c>
      <c r="Z326" s="3" t="s">
        <v>88</v>
      </c>
      <c r="AA326" s="3" t="s">
        <v>89</v>
      </c>
      <c r="AB326" s="3" t="s">
        <v>595</v>
      </c>
      <c r="AC326" s="3" t="s">
        <v>58</v>
      </c>
      <c r="AD326" s="3" t="s">
        <v>997</v>
      </c>
      <c r="AE326" s="3"/>
      <c r="AF326" s="3" t="s">
        <v>119</v>
      </c>
      <c r="AG326" s="3" t="s">
        <v>1262</v>
      </c>
      <c r="AH326" s="3" t="s">
        <v>80</v>
      </c>
      <c r="AI326" s="2" t="s">
        <v>667</v>
      </c>
      <c r="AJ326" s="3" t="s">
        <v>668</v>
      </c>
      <c r="AK326" s="3"/>
      <c r="AL326" s="3"/>
      <c r="AM326" s="4"/>
      <c r="AN326" s="6">
        <v>1.9E-2</v>
      </c>
      <c r="AO326" s="6">
        <v>3.1E-2</v>
      </c>
      <c r="AP326" s="3" t="s">
        <v>83</v>
      </c>
      <c r="AQ326" s="21">
        <v>114</v>
      </c>
      <c r="AR326" s="21">
        <v>186</v>
      </c>
      <c r="AS326" s="24">
        <v>144223.67999999999</v>
      </c>
      <c r="AT326" s="24">
        <v>235312.31999999998</v>
      </c>
    </row>
    <row r="327" spans="1:46" hidden="1" x14ac:dyDescent="0.6">
      <c r="A327" s="2" t="s">
        <v>1269</v>
      </c>
      <c r="B327" s="2" t="s">
        <v>45</v>
      </c>
      <c r="C327" s="3"/>
      <c r="D327" s="3"/>
      <c r="E327" s="3" t="s">
        <v>837</v>
      </c>
      <c r="F327" s="3" t="s">
        <v>1270</v>
      </c>
      <c r="G327" s="2" t="s">
        <v>829</v>
      </c>
      <c r="H327" s="3" t="s">
        <v>830</v>
      </c>
      <c r="I327" s="3" t="s">
        <v>50</v>
      </c>
      <c r="J327" s="3" t="s">
        <v>109</v>
      </c>
      <c r="K327" s="2" t="s">
        <v>110</v>
      </c>
      <c r="L327" s="2" t="s">
        <v>110</v>
      </c>
      <c r="M327" s="2" t="s">
        <v>674</v>
      </c>
      <c r="N327" s="3" t="s">
        <v>675</v>
      </c>
      <c r="O327" s="3" t="s">
        <v>676</v>
      </c>
      <c r="P327" s="3" t="s">
        <v>677</v>
      </c>
      <c r="Q327" s="4">
        <v>3000</v>
      </c>
      <c r="R327" s="11" t="s">
        <v>56</v>
      </c>
      <c r="S327" s="5">
        <v>1277.3499999999999</v>
      </c>
      <c r="T327" s="6">
        <v>4.8000000000000001E-2</v>
      </c>
      <c r="U327" s="5">
        <v>144</v>
      </c>
      <c r="V327" s="4">
        <v>183938</v>
      </c>
      <c r="W327" s="4"/>
      <c r="X327" s="3" t="s">
        <v>115</v>
      </c>
      <c r="Y327" s="3" t="s">
        <v>678</v>
      </c>
      <c r="Z327" s="3" t="s">
        <v>88</v>
      </c>
      <c r="AA327" s="3" t="s">
        <v>351</v>
      </c>
      <c r="AB327" s="3" t="s">
        <v>272</v>
      </c>
      <c r="AC327" s="3" t="s">
        <v>58</v>
      </c>
      <c r="AD327" s="3"/>
      <c r="AE327" s="3"/>
      <c r="AF327" s="3" t="s">
        <v>119</v>
      </c>
      <c r="AG327" s="3" t="s">
        <v>1271</v>
      </c>
      <c r="AH327" s="3" t="s">
        <v>80</v>
      </c>
      <c r="AI327" s="2" t="s">
        <v>838</v>
      </c>
      <c r="AJ327" s="3" t="s">
        <v>839</v>
      </c>
      <c r="AK327" s="3"/>
      <c r="AL327" s="3"/>
      <c r="AM327" s="4"/>
      <c r="AN327" s="6">
        <v>1.4E-2</v>
      </c>
      <c r="AO327" s="6">
        <v>4.8000000000000001E-2</v>
      </c>
      <c r="AP327" s="3" t="s">
        <v>83</v>
      </c>
      <c r="AQ327" s="21">
        <v>42</v>
      </c>
      <c r="AR327" s="21">
        <v>144</v>
      </c>
      <c r="AS327" s="24">
        <v>53135.039999999994</v>
      </c>
      <c r="AT327" s="24">
        <v>182177.27999999997</v>
      </c>
    </row>
    <row r="328" spans="1:46" hidden="1" x14ac:dyDescent="0.6">
      <c r="A328" s="2" t="s">
        <v>1269</v>
      </c>
      <c r="B328" s="2" t="s">
        <v>45</v>
      </c>
      <c r="C328" s="3"/>
      <c r="D328" s="3"/>
      <c r="E328" s="3" t="s">
        <v>1272</v>
      </c>
      <c r="F328" s="3" t="s">
        <v>1270</v>
      </c>
      <c r="G328" s="2" t="s">
        <v>829</v>
      </c>
      <c r="H328" s="3" t="s">
        <v>830</v>
      </c>
      <c r="I328" s="3" t="s">
        <v>50</v>
      </c>
      <c r="J328" s="3" t="s">
        <v>109</v>
      </c>
      <c r="K328" s="2" t="s">
        <v>110</v>
      </c>
      <c r="L328" s="2" t="s">
        <v>110</v>
      </c>
      <c r="M328" s="2" t="s">
        <v>674</v>
      </c>
      <c r="N328" s="3" t="s">
        <v>675</v>
      </c>
      <c r="O328" s="3" t="s">
        <v>676</v>
      </c>
      <c r="P328" s="3" t="s">
        <v>677</v>
      </c>
      <c r="Q328" s="4">
        <v>9000</v>
      </c>
      <c r="R328" s="11" t="s">
        <v>56</v>
      </c>
      <c r="S328" s="5">
        <v>1277.3499999999999</v>
      </c>
      <c r="T328" s="6">
        <v>4.8000000000000001E-2</v>
      </c>
      <c r="U328" s="5">
        <v>432</v>
      </c>
      <c r="V328" s="4">
        <v>551815</v>
      </c>
      <c r="W328" s="4"/>
      <c r="X328" s="3" t="s">
        <v>115</v>
      </c>
      <c r="Y328" s="3" t="s">
        <v>678</v>
      </c>
      <c r="Z328" s="3" t="s">
        <v>88</v>
      </c>
      <c r="AA328" s="3" t="s">
        <v>351</v>
      </c>
      <c r="AB328" s="3" t="s">
        <v>272</v>
      </c>
      <c r="AC328" s="3" t="s">
        <v>58</v>
      </c>
      <c r="AD328" s="3"/>
      <c r="AE328" s="3"/>
      <c r="AF328" s="3" t="s">
        <v>119</v>
      </c>
      <c r="AG328" s="3" t="s">
        <v>1271</v>
      </c>
      <c r="AH328" s="3" t="s">
        <v>80</v>
      </c>
      <c r="AI328" s="2" t="s">
        <v>1273</v>
      </c>
      <c r="AJ328" s="3" t="s">
        <v>1274</v>
      </c>
      <c r="AK328" s="3"/>
      <c r="AL328" s="3"/>
      <c r="AM328" s="4"/>
      <c r="AN328" s="6">
        <v>1.4E-2</v>
      </c>
      <c r="AO328" s="6">
        <v>4.8000000000000001E-2</v>
      </c>
      <c r="AP328" s="3" t="s">
        <v>83</v>
      </c>
      <c r="AQ328" s="21">
        <v>126</v>
      </c>
      <c r="AR328" s="21">
        <v>432</v>
      </c>
      <c r="AS328" s="24">
        <v>159405.12</v>
      </c>
      <c r="AT328" s="24">
        <v>546531.83999999997</v>
      </c>
    </row>
    <row r="329" spans="1:46" hidden="1" x14ac:dyDescent="0.6">
      <c r="A329" s="2" t="s">
        <v>1275</v>
      </c>
      <c r="B329" s="2" t="s">
        <v>239</v>
      </c>
      <c r="C329" s="3"/>
      <c r="D329" s="3"/>
      <c r="E329" s="3" t="s">
        <v>1116</v>
      </c>
      <c r="F329" s="3" t="s">
        <v>1276</v>
      </c>
      <c r="G329" s="2" t="s">
        <v>771</v>
      </c>
      <c r="H329" s="3" t="s">
        <v>772</v>
      </c>
      <c r="I329" s="3" t="s">
        <v>50</v>
      </c>
      <c r="J329" s="3" t="s">
        <v>687</v>
      </c>
      <c r="K329" s="2" t="s">
        <v>347</v>
      </c>
      <c r="L329" s="2" t="s">
        <v>461</v>
      </c>
      <c r="M329" s="2" t="s">
        <v>773</v>
      </c>
      <c r="N329" s="3" t="s">
        <v>774</v>
      </c>
      <c r="O329" s="3" t="s">
        <v>775</v>
      </c>
      <c r="P329" s="3" t="s">
        <v>776</v>
      </c>
      <c r="Q329" s="4">
        <v>50000</v>
      </c>
      <c r="R329" s="11"/>
      <c r="S329" s="5">
        <v>0</v>
      </c>
      <c r="T329" s="6">
        <v>106</v>
      </c>
      <c r="U329" s="5">
        <v>0</v>
      </c>
      <c r="V329" s="14">
        <v>5300000</v>
      </c>
      <c r="W329" s="4">
        <v>530000</v>
      </c>
      <c r="X329" s="3" t="s">
        <v>115</v>
      </c>
      <c r="Y329" s="3" t="s">
        <v>777</v>
      </c>
      <c r="Z329" s="3" t="s">
        <v>74</v>
      </c>
      <c r="AA329" s="3" t="s">
        <v>75</v>
      </c>
      <c r="AB329" s="3" t="s">
        <v>778</v>
      </c>
      <c r="AC329" s="3" t="s">
        <v>248</v>
      </c>
      <c r="AD329" s="3" t="s">
        <v>1277</v>
      </c>
      <c r="AE329" s="3" t="s">
        <v>777</v>
      </c>
      <c r="AF329" s="3" t="s">
        <v>353</v>
      </c>
      <c r="AG329" s="3" t="s">
        <v>1278</v>
      </c>
      <c r="AH329" s="3" t="s">
        <v>80</v>
      </c>
      <c r="AI329" s="2" t="s">
        <v>1121</v>
      </c>
      <c r="AJ329" s="3" t="s">
        <v>1122</v>
      </c>
      <c r="AK329" s="3"/>
      <c r="AL329" s="3"/>
      <c r="AM329" s="4"/>
      <c r="AN329" s="6">
        <v>0.05</v>
      </c>
      <c r="AO329" s="17">
        <v>8.3786518274946251E-2</v>
      </c>
      <c r="AP329" s="3" t="s">
        <v>135</v>
      </c>
      <c r="AQ329" s="21">
        <v>2500</v>
      </c>
      <c r="AR329" s="21">
        <v>4189.3259137473124</v>
      </c>
      <c r="AS329" s="24">
        <v>3162799.9999999995</v>
      </c>
      <c r="AT329" s="24">
        <v>5299999.9999999991</v>
      </c>
    </row>
    <row r="330" spans="1:46" hidden="1" x14ac:dyDescent="0.6">
      <c r="A330" s="2" t="s">
        <v>1275</v>
      </c>
      <c r="B330" s="2" t="s">
        <v>239</v>
      </c>
      <c r="C330" s="3"/>
      <c r="D330" s="3"/>
      <c r="E330" s="3" t="s">
        <v>1112</v>
      </c>
      <c r="F330" s="3" t="s">
        <v>1276</v>
      </c>
      <c r="G330" s="2" t="s">
        <v>771</v>
      </c>
      <c r="H330" s="3" t="s">
        <v>772</v>
      </c>
      <c r="I330" s="3" t="s">
        <v>50</v>
      </c>
      <c r="J330" s="3" t="s">
        <v>687</v>
      </c>
      <c r="K330" s="2" t="s">
        <v>347</v>
      </c>
      <c r="L330" s="2" t="s">
        <v>461</v>
      </c>
      <c r="M330" s="2" t="s">
        <v>773</v>
      </c>
      <c r="N330" s="3" t="s">
        <v>774</v>
      </c>
      <c r="O330" s="3" t="s">
        <v>775</v>
      </c>
      <c r="P330" s="3" t="s">
        <v>776</v>
      </c>
      <c r="Q330" s="4">
        <v>10000</v>
      </c>
      <c r="R330" s="11"/>
      <c r="S330" s="5">
        <v>0</v>
      </c>
      <c r="T330" s="6">
        <v>106</v>
      </c>
      <c r="U330" s="5">
        <v>0</v>
      </c>
      <c r="V330" s="14">
        <v>1060000</v>
      </c>
      <c r="W330" s="4">
        <v>106000</v>
      </c>
      <c r="X330" s="3" t="s">
        <v>115</v>
      </c>
      <c r="Y330" s="3" t="s">
        <v>777</v>
      </c>
      <c r="Z330" s="3" t="s">
        <v>74</v>
      </c>
      <c r="AA330" s="3" t="s">
        <v>75</v>
      </c>
      <c r="AB330" s="3" t="s">
        <v>778</v>
      </c>
      <c r="AC330" s="3" t="s">
        <v>248</v>
      </c>
      <c r="AD330" s="3" t="s">
        <v>1277</v>
      </c>
      <c r="AE330" s="3" t="s">
        <v>537</v>
      </c>
      <c r="AF330" s="3" t="s">
        <v>353</v>
      </c>
      <c r="AG330" s="3" t="s">
        <v>1278</v>
      </c>
      <c r="AH330" s="3" t="s">
        <v>80</v>
      </c>
      <c r="AI330" s="2" t="s">
        <v>1113</v>
      </c>
      <c r="AJ330" s="3" t="s">
        <v>1114</v>
      </c>
      <c r="AK330" s="3"/>
      <c r="AL330" s="3"/>
      <c r="AM330" s="4"/>
      <c r="AN330" s="6">
        <v>0.05</v>
      </c>
      <c r="AO330" s="17">
        <v>8.3786518274946251E-2</v>
      </c>
      <c r="AP330" s="3" t="s">
        <v>135</v>
      </c>
      <c r="AQ330" s="21">
        <v>500</v>
      </c>
      <c r="AR330" s="21">
        <v>837.86518274946252</v>
      </c>
      <c r="AS330" s="24">
        <v>632560</v>
      </c>
      <c r="AT330" s="24">
        <v>1060000</v>
      </c>
    </row>
    <row r="331" spans="1:46" hidden="1" x14ac:dyDescent="0.6">
      <c r="A331" s="2" t="s">
        <v>1275</v>
      </c>
      <c r="B331" s="2" t="s">
        <v>239</v>
      </c>
      <c r="C331" s="3"/>
      <c r="D331" s="3"/>
      <c r="E331" s="3" t="s">
        <v>769</v>
      </c>
      <c r="F331" s="3" t="s">
        <v>1276</v>
      </c>
      <c r="G331" s="2" t="s">
        <v>771</v>
      </c>
      <c r="H331" s="3" t="s">
        <v>772</v>
      </c>
      <c r="I331" s="3" t="s">
        <v>50</v>
      </c>
      <c r="J331" s="3" t="s">
        <v>687</v>
      </c>
      <c r="K331" s="2" t="s">
        <v>347</v>
      </c>
      <c r="L331" s="2" t="s">
        <v>461</v>
      </c>
      <c r="M331" s="2" t="s">
        <v>1117</v>
      </c>
      <c r="N331" s="3" t="s">
        <v>1118</v>
      </c>
      <c r="O331" s="3" t="s">
        <v>1119</v>
      </c>
      <c r="P331" s="3" t="s">
        <v>1120</v>
      </c>
      <c r="Q331" s="4">
        <v>16000</v>
      </c>
      <c r="R331" s="11"/>
      <c r="S331" s="5">
        <v>0</v>
      </c>
      <c r="T331" s="6">
        <v>40</v>
      </c>
      <c r="U331" s="5">
        <v>0</v>
      </c>
      <c r="V331" s="14">
        <v>640000</v>
      </c>
      <c r="W331" s="4">
        <v>64000</v>
      </c>
      <c r="X331" s="3" t="s">
        <v>115</v>
      </c>
      <c r="Y331" s="3" t="s">
        <v>777</v>
      </c>
      <c r="Z331" s="3" t="s">
        <v>74</v>
      </c>
      <c r="AA331" s="3" t="s">
        <v>95</v>
      </c>
      <c r="AB331" s="3" t="s">
        <v>623</v>
      </c>
      <c r="AC331" s="3" t="s">
        <v>248</v>
      </c>
      <c r="AD331" s="3" t="s">
        <v>1277</v>
      </c>
      <c r="AE331" s="3" t="s">
        <v>1279</v>
      </c>
      <c r="AF331" s="3" t="s">
        <v>353</v>
      </c>
      <c r="AG331" s="3" t="s">
        <v>1278</v>
      </c>
      <c r="AH331" s="3" t="s">
        <v>80</v>
      </c>
      <c r="AI331" s="2" t="s">
        <v>781</v>
      </c>
      <c r="AJ331" s="3" t="s">
        <v>782</v>
      </c>
      <c r="AK331" s="3"/>
      <c r="AL331" s="3"/>
      <c r="AM331" s="4"/>
      <c r="AN331" s="6">
        <v>2.4E-2</v>
      </c>
      <c r="AO331" s="17">
        <v>3.1617554066017454E-2</v>
      </c>
      <c r="AP331" s="3" t="s">
        <v>83</v>
      </c>
      <c r="AQ331" s="21">
        <v>384</v>
      </c>
      <c r="AR331" s="21">
        <v>505.88086505627928</v>
      </c>
      <c r="AS331" s="24">
        <v>485806.07999999996</v>
      </c>
      <c r="AT331" s="24">
        <v>640000</v>
      </c>
    </row>
    <row r="332" spans="1:46" hidden="1" x14ac:dyDescent="0.6">
      <c r="A332" s="2" t="s">
        <v>1280</v>
      </c>
      <c r="B332" s="2" t="s">
        <v>45</v>
      </c>
      <c r="C332" s="3"/>
      <c r="D332" s="3"/>
      <c r="E332" s="3" t="s">
        <v>798</v>
      </c>
      <c r="F332" s="3" t="s">
        <v>1281</v>
      </c>
      <c r="G332" s="2" t="s">
        <v>786</v>
      </c>
      <c r="H332" s="3" t="s">
        <v>787</v>
      </c>
      <c r="I332" s="3" t="s">
        <v>50</v>
      </c>
      <c r="J332" s="3" t="s">
        <v>687</v>
      </c>
      <c r="K332" s="2" t="s">
        <v>347</v>
      </c>
      <c r="L332" s="2" t="s">
        <v>244</v>
      </c>
      <c r="M332" s="2" t="s">
        <v>799</v>
      </c>
      <c r="N332" s="3" t="s">
        <v>800</v>
      </c>
      <c r="O332" s="3" t="s">
        <v>801</v>
      </c>
      <c r="P332" s="3" t="s">
        <v>802</v>
      </c>
      <c r="Q332" s="4">
        <v>63000</v>
      </c>
      <c r="R332" s="11" t="s">
        <v>56</v>
      </c>
      <c r="S332" s="5">
        <v>1198.3399999999999</v>
      </c>
      <c r="T332" s="6">
        <v>1.7999999999999999E-2</v>
      </c>
      <c r="U332" s="5">
        <v>1134</v>
      </c>
      <c r="V332" s="4">
        <v>1358918</v>
      </c>
      <c r="W332" s="4"/>
      <c r="X332" s="3" t="s">
        <v>115</v>
      </c>
      <c r="Y332" s="3" t="s">
        <v>692</v>
      </c>
      <c r="Z332" s="3" t="s">
        <v>88</v>
      </c>
      <c r="AA332" s="3" t="s">
        <v>89</v>
      </c>
      <c r="AB332" s="3" t="s">
        <v>272</v>
      </c>
      <c r="AC332" s="3" t="s">
        <v>58</v>
      </c>
      <c r="AD332" s="3" t="s">
        <v>1282</v>
      </c>
      <c r="AE332" s="3"/>
      <c r="AF332" s="3" t="s">
        <v>353</v>
      </c>
      <c r="AG332" s="3" t="s">
        <v>1283</v>
      </c>
      <c r="AH332" s="3" t="s">
        <v>80</v>
      </c>
      <c r="AI332" s="2" t="s">
        <v>803</v>
      </c>
      <c r="AJ332" s="3" t="s">
        <v>804</v>
      </c>
      <c r="AK332" s="3"/>
      <c r="AL332" s="3"/>
      <c r="AM332" s="4"/>
      <c r="AN332" s="6">
        <v>1.4E-2</v>
      </c>
      <c r="AO332" s="6">
        <v>1.7999999999999999E-2</v>
      </c>
      <c r="AP332" s="3" t="s">
        <v>83</v>
      </c>
      <c r="AQ332" s="21">
        <v>882</v>
      </c>
      <c r="AR332" s="21">
        <v>1134</v>
      </c>
      <c r="AS332" s="24">
        <v>1115835.8399999999</v>
      </c>
      <c r="AT332" s="24">
        <v>1434646.0799999998</v>
      </c>
    </row>
    <row r="333" spans="1:46" hidden="1" x14ac:dyDescent="0.6">
      <c r="A333" s="2" t="s">
        <v>1284</v>
      </c>
      <c r="B333" s="2" t="s">
        <v>239</v>
      </c>
      <c r="C333" s="3"/>
      <c r="D333" s="3"/>
      <c r="E333" s="3" t="s">
        <v>750</v>
      </c>
      <c r="F333" s="3" t="s">
        <v>1285</v>
      </c>
      <c r="G333" s="2" t="s">
        <v>741</v>
      </c>
      <c r="H333" s="3" t="s">
        <v>742</v>
      </c>
      <c r="I333" s="3" t="s">
        <v>50</v>
      </c>
      <c r="J333" s="3" t="s">
        <v>161</v>
      </c>
      <c r="K333" s="2" t="s">
        <v>347</v>
      </c>
      <c r="L333" s="2" t="s">
        <v>461</v>
      </c>
      <c r="M333" s="2" t="s">
        <v>1286</v>
      </c>
      <c r="N333" s="3" t="s">
        <v>1287</v>
      </c>
      <c r="O333" s="3"/>
      <c r="P333" s="3" t="s">
        <v>745</v>
      </c>
      <c r="Q333" s="4">
        <v>15000</v>
      </c>
      <c r="R333" s="11"/>
      <c r="S333" s="5">
        <v>0</v>
      </c>
      <c r="T333" s="6">
        <v>35</v>
      </c>
      <c r="U333" s="5">
        <v>0</v>
      </c>
      <c r="V333" s="14">
        <v>525000</v>
      </c>
      <c r="W333" s="4">
        <v>52500</v>
      </c>
      <c r="X333" s="3" t="s">
        <v>115</v>
      </c>
      <c r="Y333" s="3" t="s">
        <v>745</v>
      </c>
      <c r="Z333" s="3" t="s">
        <v>88</v>
      </c>
      <c r="AA333" s="3" t="s">
        <v>89</v>
      </c>
      <c r="AB333" s="3" t="s">
        <v>90</v>
      </c>
      <c r="AC333" s="3" t="s">
        <v>248</v>
      </c>
      <c r="AD333" s="3"/>
      <c r="AE333" s="3" t="s">
        <v>1288</v>
      </c>
      <c r="AF333" s="3" t="s">
        <v>353</v>
      </c>
      <c r="AG333" s="3" t="s">
        <v>1289</v>
      </c>
      <c r="AH333" s="3" t="s">
        <v>80</v>
      </c>
      <c r="AI333" s="2" t="s">
        <v>752</v>
      </c>
      <c r="AJ333" s="3" t="s">
        <v>753</v>
      </c>
      <c r="AK333" s="3"/>
      <c r="AL333" s="3"/>
      <c r="AM333" s="4"/>
      <c r="AN333" s="6">
        <v>0.02</v>
      </c>
      <c r="AO333" s="17">
        <v>2.7665359807765275E-2</v>
      </c>
      <c r="AP333" s="3" t="s">
        <v>83</v>
      </c>
      <c r="AQ333" s="21">
        <v>300</v>
      </c>
      <c r="AR333" s="21">
        <v>414.98039711647914</v>
      </c>
      <c r="AS333" s="24">
        <v>379535.99999999994</v>
      </c>
      <c r="AT333" s="24">
        <v>525000</v>
      </c>
    </row>
    <row r="334" spans="1:46" hidden="1" x14ac:dyDescent="0.6">
      <c r="A334" s="2" t="s">
        <v>1290</v>
      </c>
      <c r="B334" s="2" t="s">
        <v>239</v>
      </c>
      <c r="C334" s="3"/>
      <c r="D334" s="3"/>
      <c r="E334" s="3" t="s">
        <v>1291</v>
      </c>
      <c r="F334" s="3" t="s">
        <v>1292</v>
      </c>
      <c r="G334" s="2" t="s">
        <v>741</v>
      </c>
      <c r="H334" s="3" t="s">
        <v>742</v>
      </c>
      <c r="I334" s="3" t="s">
        <v>50</v>
      </c>
      <c r="J334" s="3" t="s">
        <v>161</v>
      </c>
      <c r="K334" s="2" t="s">
        <v>461</v>
      </c>
      <c r="L334" s="2" t="s">
        <v>461</v>
      </c>
      <c r="M334" s="2" t="s">
        <v>1293</v>
      </c>
      <c r="N334" s="3" t="s">
        <v>1294</v>
      </c>
      <c r="O334" s="3"/>
      <c r="P334" s="3" t="s">
        <v>1295</v>
      </c>
      <c r="Q334" s="4">
        <v>200</v>
      </c>
      <c r="R334" s="11"/>
      <c r="S334" s="5">
        <v>0</v>
      </c>
      <c r="T334" s="6">
        <v>320</v>
      </c>
      <c r="U334" s="5">
        <v>0</v>
      </c>
      <c r="V334" s="14">
        <v>64000</v>
      </c>
      <c r="W334" s="4">
        <v>6400</v>
      </c>
      <c r="X334" s="3" t="s">
        <v>115</v>
      </c>
      <c r="Y334" s="3" t="s">
        <v>745</v>
      </c>
      <c r="Z334" s="3" t="s">
        <v>88</v>
      </c>
      <c r="AA334" s="3" t="s">
        <v>351</v>
      </c>
      <c r="AB334" s="3" t="s">
        <v>1296</v>
      </c>
      <c r="AC334" s="3" t="s">
        <v>248</v>
      </c>
      <c r="AD334" s="3"/>
      <c r="AE334" s="3"/>
      <c r="AF334" s="3" t="s">
        <v>353</v>
      </c>
      <c r="AG334" s="3" t="s">
        <v>1297</v>
      </c>
      <c r="AH334" s="3" t="s">
        <v>80</v>
      </c>
      <c r="AI334" s="2" t="s">
        <v>1298</v>
      </c>
      <c r="AJ334" s="3" t="s">
        <v>1299</v>
      </c>
      <c r="AK334" s="3"/>
      <c r="AL334" s="3"/>
      <c r="AM334" s="4"/>
      <c r="AN334" s="6">
        <v>0.21</v>
      </c>
      <c r="AO334" s="17">
        <v>0.25294043252813964</v>
      </c>
      <c r="AP334" s="3" t="s">
        <v>123</v>
      </c>
      <c r="AQ334" s="21">
        <v>42</v>
      </c>
      <c r="AR334" s="21">
        <v>50.588086505627928</v>
      </c>
      <c r="AS334" s="24">
        <v>53135.039999999994</v>
      </c>
      <c r="AT334" s="24">
        <v>64000</v>
      </c>
    </row>
    <row r="335" spans="1:46" hidden="1" x14ac:dyDescent="0.6">
      <c r="A335" s="2" t="s">
        <v>1290</v>
      </c>
      <c r="B335" s="2" t="s">
        <v>239</v>
      </c>
      <c r="C335" s="3"/>
      <c r="D335" s="3"/>
      <c r="E335" s="3" t="s">
        <v>1291</v>
      </c>
      <c r="F335" s="3" t="s">
        <v>1292</v>
      </c>
      <c r="G335" s="2" t="s">
        <v>741</v>
      </c>
      <c r="H335" s="3" t="s">
        <v>742</v>
      </c>
      <c r="I335" s="3" t="s">
        <v>50</v>
      </c>
      <c r="J335" s="3" t="s">
        <v>161</v>
      </c>
      <c r="K335" s="2" t="s">
        <v>461</v>
      </c>
      <c r="L335" s="2" t="s">
        <v>461</v>
      </c>
      <c r="M335" s="2" t="s">
        <v>1300</v>
      </c>
      <c r="N335" s="3" t="s">
        <v>1301</v>
      </c>
      <c r="O335" s="3"/>
      <c r="P335" s="3" t="s">
        <v>1295</v>
      </c>
      <c r="Q335" s="4">
        <v>200</v>
      </c>
      <c r="R335" s="11"/>
      <c r="S335" s="5">
        <v>0</v>
      </c>
      <c r="T335" s="6">
        <v>60</v>
      </c>
      <c r="U335" s="5">
        <v>0</v>
      </c>
      <c r="V335" s="14">
        <v>12000</v>
      </c>
      <c r="W335" s="4">
        <v>1200</v>
      </c>
      <c r="X335" s="3" t="s">
        <v>115</v>
      </c>
      <c r="Y335" s="3" t="s">
        <v>745</v>
      </c>
      <c r="Z335" s="3" t="s">
        <v>74</v>
      </c>
      <c r="AA335" s="3" t="s">
        <v>95</v>
      </c>
      <c r="AB335" s="3" t="s">
        <v>1302</v>
      </c>
      <c r="AC335" s="3" t="s">
        <v>248</v>
      </c>
      <c r="AD335" s="3"/>
      <c r="AE335" s="3"/>
      <c r="AF335" s="3" t="s">
        <v>353</v>
      </c>
      <c r="AG335" s="3" t="s">
        <v>1297</v>
      </c>
      <c r="AH335" s="3" t="s">
        <v>80</v>
      </c>
      <c r="AI335" s="2" t="s">
        <v>1298</v>
      </c>
      <c r="AJ335" s="3" t="s">
        <v>1299</v>
      </c>
      <c r="AK335" s="3"/>
      <c r="AL335" s="3"/>
      <c r="AM335" s="4"/>
      <c r="AN335" s="6">
        <v>2.5000000000000001E-2</v>
      </c>
      <c r="AO335" s="17">
        <v>4.7426331099026185E-2</v>
      </c>
      <c r="AP335" s="3" t="s">
        <v>83</v>
      </c>
      <c r="AQ335" s="21">
        <v>5</v>
      </c>
      <c r="AR335" s="21">
        <v>9.4852662198052364</v>
      </c>
      <c r="AS335" s="24">
        <v>6325.5999999999995</v>
      </c>
      <c r="AT335" s="24">
        <v>12000</v>
      </c>
    </row>
    <row r="336" spans="1:46" hidden="1" x14ac:dyDescent="0.6">
      <c r="A336" s="2" t="s">
        <v>1290</v>
      </c>
      <c r="B336" s="2" t="s">
        <v>239</v>
      </c>
      <c r="C336" s="3"/>
      <c r="D336" s="3"/>
      <c r="E336" s="3" t="s">
        <v>1291</v>
      </c>
      <c r="F336" s="3" t="s">
        <v>1292</v>
      </c>
      <c r="G336" s="2" t="s">
        <v>741</v>
      </c>
      <c r="H336" s="3" t="s">
        <v>742</v>
      </c>
      <c r="I336" s="3" t="s">
        <v>50</v>
      </c>
      <c r="J336" s="3" t="s">
        <v>161</v>
      </c>
      <c r="K336" s="2" t="s">
        <v>461</v>
      </c>
      <c r="L336" s="2" t="s">
        <v>461</v>
      </c>
      <c r="M336" s="2" t="s">
        <v>1303</v>
      </c>
      <c r="N336" s="3" t="s">
        <v>1304</v>
      </c>
      <c r="O336" s="3"/>
      <c r="P336" s="3" t="s">
        <v>745</v>
      </c>
      <c r="Q336" s="4">
        <v>200</v>
      </c>
      <c r="R336" s="11"/>
      <c r="S336" s="5">
        <v>0</v>
      </c>
      <c r="T336" s="6">
        <v>39</v>
      </c>
      <c r="U336" s="5">
        <v>0</v>
      </c>
      <c r="V336" s="14">
        <v>7800</v>
      </c>
      <c r="W336" s="4">
        <v>780</v>
      </c>
      <c r="X336" s="3" t="s">
        <v>115</v>
      </c>
      <c r="Y336" s="3" t="s">
        <v>745</v>
      </c>
      <c r="Z336" s="3" t="s">
        <v>88</v>
      </c>
      <c r="AA336" s="3" t="s">
        <v>89</v>
      </c>
      <c r="AB336" s="3" t="s">
        <v>90</v>
      </c>
      <c r="AC336" s="3" t="s">
        <v>248</v>
      </c>
      <c r="AD336" s="3"/>
      <c r="AE336" s="3"/>
      <c r="AF336" s="3" t="s">
        <v>353</v>
      </c>
      <c r="AG336" s="3" t="s">
        <v>1297</v>
      </c>
      <c r="AH336" s="3" t="s">
        <v>80</v>
      </c>
      <c r="AI336" s="2" t="s">
        <v>1298</v>
      </c>
      <c r="AJ336" s="3" t="s">
        <v>1299</v>
      </c>
      <c r="AK336" s="3"/>
      <c r="AL336" s="3"/>
      <c r="AM336" s="4"/>
      <c r="AN336" s="6">
        <v>0.02</v>
      </c>
      <c r="AO336" s="17">
        <v>3.0827115214367019E-2</v>
      </c>
      <c r="AP336" s="3" t="s">
        <v>83</v>
      </c>
      <c r="AQ336" s="21">
        <v>4</v>
      </c>
      <c r="AR336" s="21">
        <v>6.165423042873404</v>
      </c>
      <c r="AS336" s="24">
        <v>5060.4799999999996</v>
      </c>
      <c r="AT336" s="24">
        <v>7800</v>
      </c>
    </row>
    <row r="337" spans="1:46" hidden="1" x14ac:dyDescent="0.6">
      <c r="A337" s="2" t="s">
        <v>1290</v>
      </c>
      <c r="B337" s="2" t="s">
        <v>239</v>
      </c>
      <c r="C337" s="3"/>
      <c r="D337" s="3"/>
      <c r="E337" s="3" t="s">
        <v>1291</v>
      </c>
      <c r="F337" s="3" t="s">
        <v>1292</v>
      </c>
      <c r="G337" s="2" t="s">
        <v>741</v>
      </c>
      <c r="H337" s="3" t="s">
        <v>742</v>
      </c>
      <c r="I337" s="3" t="s">
        <v>50</v>
      </c>
      <c r="J337" s="3" t="s">
        <v>161</v>
      </c>
      <c r="K337" s="2" t="s">
        <v>461</v>
      </c>
      <c r="L337" s="2" t="s">
        <v>461</v>
      </c>
      <c r="M337" s="2" t="s">
        <v>1303</v>
      </c>
      <c r="N337" s="3" t="s">
        <v>1304</v>
      </c>
      <c r="O337" s="3"/>
      <c r="P337" s="3" t="s">
        <v>745</v>
      </c>
      <c r="Q337" s="4">
        <v>1000</v>
      </c>
      <c r="R337" s="11"/>
      <c r="S337" s="5">
        <v>0</v>
      </c>
      <c r="T337" s="6">
        <v>39</v>
      </c>
      <c r="U337" s="5">
        <v>0</v>
      </c>
      <c r="V337" s="14">
        <v>39000</v>
      </c>
      <c r="W337" s="4">
        <v>3900</v>
      </c>
      <c r="X337" s="3" t="s">
        <v>115</v>
      </c>
      <c r="Y337" s="3" t="s">
        <v>745</v>
      </c>
      <c r="Z337" s="3" t="s">
        <v>88</v>
      </c>
      <c r="AA337" s="3" t="s">
        <v>89</v>
      </c>
      <c r="AB337" s="3" t="s">
        <v>90</v>
      </c>
      <c r="AC337" s="3" t="s">
        <v>248</v>
      </c>
      <c r="AD337" s="3"/>
      <c r="AE337" s="3"/>
      <c r="AF337" s="3" t="s">
        <v>353</v>
      </c>
      <c r="AG337" s="3" t="s">
        <v>1297</v>
      </c>
      <c r="AH337" s="3" t="s">
        <v>80</v>
      </c>
      <c r="AI337" s="2" t="s">
        <v>1298</v>
      </c>
      <c r="AJ337" s="3" t="s">
        <v>1299</v>
      </c>
      <c r="AK337" s="3"/>
      <c r="AL337" s="3"/>
      <c r="AM337" s="4"/>
      <c r="AN337" s="6">
        <v>0.02</v>
      </c>
      <c r="AO337" s="17">
        <v>3.0827115214367019E-2</v>
      </c>
      <c r="AP337" s="3" t="s">
        <v>83</v>
      </c>
      <c r="AQ337" s="21">
        <v>20</v>
      </c>
      <c r="AR337" s="21">
        <v>30.827115214367019</v>
      </c>
      <c r="AS337" s="24">
        <v>25302.399999999998</v>
      </c>
      <c r="AT337" s="24">
        <v>39000</v>
      </c>
    </row>
    <row r="338" spans="1:46" hidden="1" x14ac:dyDescent="0.6">
      <c r="A338" s="2" t="s">
        <v>1290</v>
      </c>
      <c r="B338" s="2" t="s">
        <v>239</v>
      </c>
      <c r="C338" s="3"/>
      <c r="D338" s="3"/>
      <c r="E338" s="3" t="s">
        <v>1291</v>
      </c>
      <c r="F338" s="3" t="s">
        <v>1292</v>
      </c>
      <c r="G338" s="2" t="s">
        <v>741</v>
      </c>
      <c r="H338" s="3" t="s">
        <v>742</v>
      </c>
      <c r="I338" s="3" t="s">
        <v>50</v>
      </c>
      <c r="J338" s="3" t="s">
        <v>161</v>
      </c>
      <c r="K338" s="2" t="s">
        <v>461</v>
      </c>
      <c r="L338" s="2" t="s">
        <v>461</v>
      </c>
      <c r="M338" s="2" t="s">
        <v>1305</v>
      </c>
      <c r="N338" s="3" t="s">
        <v>1306</v>
      </c>
      <c r="O338" s="3"/>
      <c r="P338" s="3" t="s">
        <v>745</v>
      </c>
      <c r="Q338" s="4">
        <v>200</v>
      </c>
      <c r="R338" s="11"/>
      <c r="S338" s="5">
        <v>0</v>
      </c>
      <c r="T338" s="6">
        <v>130</v>
      </c>
      <c r="U338" s="5">
        <v>0</v>
      </c>
      <c r="V338" s="14">
        <v>26000</v>
      </c>
      <c r="W338" s="4">
        <v>2600</v>
      </c>
      <c r="X338" s="3" t="s">
        <v>115</v>
      </c>
      <c r="Y338" s="3" t="s">
        <v>745</v>
      </c>
      <c r="Z338" s="3" t="s">
        <v>74</v>
      </c>
      <c r="AA338" s="3" t="s">
        <v>75</v>
      </c>
      <c r="AB338" s="3" t="s">
        <v>519</v>
      </c>
      <c r="AC338" s="3" t="s">
        <v>248</v>
      </c>
      <c r="AD338" s="3"/>
      <c r="AE338" s="3"/>
      <c r="AF338" s="3" t="s">
        <v>353</v>
      </c>
      <c r="AG338" s="3" t="s">
        <v>1297</v>
      </c>
      <c r="AH338" s="3" t="s">
        <v>80</v>
      </c>
      <c r="AI338" s="2" t="s">
        <v>1298</v>
      </c>
      <c r="AJ338" s="3" t="s">
        <v>1299</v>
      </c>
      <c r="AK338" s="3"/>
      <c r="AL338" s="3"/>
      <c r="AM338" s="4"/>
      <c r="AN338" s="6">
        <v>0.08</v>
      </c>
      <c r="AO338" s="17">
        <v>0.10275705071455674</v>
      </c>
      <c r="AP338" s="3" t="s">
        <v>83</v>
      </c>
      <c r="AQ338" s="21">
        <v>16</v>
      </c>
      <c r="AR338" s="21">
        <v>20.551410142911347</v>
      </c>
      <c r="AS338" s="24">
        <v>20241.919999999998</v>
      </c>
      <c r="AT338" s="24">
        <v>26000</v>
      </c>
    </row>
    <row r="339" spans="1:46" hidden="1" x14ac:dyDescent="0.6">
      <c r="A339" s="2" t="s">
        <v>1290</v>
      </c>
      <c r="B339" s="2" t="s">
        <v>239</v>
      </c>
      <c r="C339" s="3"/>
      <c r="D339" s="3"/>
      <c r="E339" s="3" t="s">
        <v>1291</v>
      </c>
      <c r="F339" s="3" t="s">
        <v>1292</v>
      </c>
      <c r="G339" s="2" t="s">
        <v>741</v>
      </c>
      <c r="H339" s="3" t="s">
        <v>742</v>
      </c>
      <c r="I339" s="3" t="s">
        <v>50</v>
      </c>
      <c r="J339" s="3" t="s">
        <v>161</v>
      </c>
      <c r="K339" s="2" t="s">
        <v>461</v>
      </c>
      <c r="L339" s="2" t="s">
        <v>461</v>
      </c>
      <c r="M339" s="2" t="s">
        <v>1307</v>
      </c>
      <c r="N339" s="3" t="s">
        <v>1308</v>
      </c>
      <c r="O339" s="3"/>
      <c r="P339" s="3" t="s">
        <v>1134</v>
      </c>
      <c r="Q339" s="4">
        <v>200</v>
      </c>
      <c r="R339" s="11"/>
      <c r="S339" s="5">
        <v>0</v>
      </c>
      <c r="T339" s="6">
        <v>121</v>
      </c>
      <c r="U339" s="5">
        <v>0</v>
      </c>
      <c r="V339" s="14">
        <v>24200</v>
      </c>
      <c r="W339" s="4">
        <v>2420</v>
      </c>
      <c r="X339" s="3" t="s">
        <v>115</v>
      </c>
      <c r="Y339" s="3" t="s">
        <v>745</v>
      </c>
      <c r="Z339" s="3" t="s">
        <v>88</v>
      </c>
      <c r="AA339" s="3" t="s">
        <v>117</v>
      </c>
      <c r="AB339" s="3" t="s">
        <v>1309</v>
      </c>
      <c r="AC339" s="3" t="s">
        <v>248</v>
      </c>
      <c r="AD339" s="3"/>
      <c r="AE339" s="3"/>
      <c r="AF339" s="3" t="s">
        <v>353</v>
      </c>
      <c r="AG339" s="3" t="s">
        <v>1297</v>
      </c>
      <c r="AH339" s="3" t="s">
        <v>80</v>
      </c>
      <c r="AI339" s="2" t="s">
        <v>1298</v>
      </c>
      <c r="AJ339" s="3" t="s">
        <v>1299</v>
      </c>
      <c r="AK339" s="3"/>
      <c r="AL339" s="3"/>
      <c r="AM339" s="4"/>
      <c r="AN339" s="6">
        <v>9.5000000000000001E-2</v>
      </c>
      <c r="AO339" s="17">
        <v>9.5643101049702806E-2</v>
      </c>
      <c r="AP339" s="3" t="s">
        <v>123</v>
      </c>
      <c r="AQ339" s="21">
        <v>19</v>
      </c>
      <c r="AR339" s="21">
        <v>19.128620209940561</v>
      </c>
      <c r="AS339" s="24">
        <v>24037.279999999999</v>
      </c>
      <c r="AT339" s="24">
        <v>24200</v>
      </c>
    </row>
    <row r="340" spans="1:46" hidden="1" x14ac:dyDescent="0.6">
      <c r="A340" s="2" t="s">
        <v>1290</v>
      </c>
      <c r="B340" s="2" t="s">
        <v>239</v>
      </c>
      <c r="C340" s="3"/>
      <c r="D340" s="3"/>
      <c r="E340" s="3" t="s">
        <v>1291</v>
      </c>
      <c r="F340" s="3" t="s">
        <v>1292</v>
      </c>
      <c r="G340" s="2" t="s">
        <v>741</v>
      </c>
      <c r="H340" s="3" t="s">
        <v>742</v>
      </c>
      <c r="I340" s="3" t="s">
        <v>50</v>
      </c>
      <c r="J340" s="3" t="s">
        <v>161</v>
      </c>
      <c r="K340" s="2" t="s">
        <v>461</v>
      </c>
      <c r="L340" s="2" t="s">
        <v>461</v>
      </c>
      <c r="M340" s="2" t="s">
        <v>1310</v>
      </c>
      <c r="N340" s="3" t="s">
        <v>1311</v>
      </c>
      <c r="O340" s="3"/>
      <c r="P340" s="3" t="s">
        <v>745</v>
      </c>
      <c r="Q340" s="4">
        <v>100</v>
      </c>
      <c r="R340" s="11"/>
      <c r="S340" s="5">
        <v>0</v>
      </c>
      <c r="T340" s="6">
        <v>229</v>
      </c>
      <c r="U340" s="5">
        <v>0</v>
      </c>
      <c r="V340" s="14">
        <v>22900</v>
      </c>
      <c r="W340" s="4">
        <v>2290</v>
      </c>
      <c r="X340" s="3" t="s">
        <v>115</v>
      </c>
      <c r="Y340" s="3" t="s">
        <v>745</v>
      </c>
      <c r="Z340" s="3" t="s">
        <v>88</v>
      </c>
      <c r="AA340" s="3" t="s">
        <v>117</v>
      </c>
      <c r="AB340" s="3" t="s">
        <v>1312</v>
      </c>
      <c r="AC340" s="3" t="s">
        <v>248</v>
      </c>
      <c r="AD340" s="3"/>
      <c r="AE340" s="3"/>
      <c r="AF340" s="3" t="s">
        <v>353</v>
      </c>
      <c r="AG340" s="3" t="s">
        <v>1297</v>
      </c>
      <c r="AH340" s="3" t="s">
        <v>80</v>
      </c>
      <c r="AI340" s="2" t="s">
        <v>1298</v>
      </c>
      <c r="AJ340" s="3" t="s">
        <v>1299</v>
      </c>
      <c r="AK340" s="3"/>
      <c r="AL340" s="3"/>
      <c r="AM340" s="4"/>
      <c r="AN340" s="6">
        <v>0.16</v>
      </c>
      <c r="AO340" s="17">
        <v>0.18101049702794994</v>
      </c>
      <c r="AP340" s="3" t="s">
        <v>123</v>
      </c>
      <c r="AQ340" s="21">
        <v>16</v>
      </c>
      <c r="AR340" s="21">
        <v>18.101049702794995</v>
      </c>
      <c r="AS340" s="24">
        <v>20241.919999999998</v>
      </c>
      <c r="AT340" s="24">
        <v>22900.000000000004</v>
      </c>
    </row>
    <row r="341" spans="1:46" hidden="1" x14ac:dyDescent="0.6">
      <c r="A341" s="2" t="s">
        <v>1290</v>
      </c>
      <c r="B341" s="2" t="s">
        <v>239</v>
      </c>
      <c r="C341" s="3"/>
      <c r="D341" s="3"/>
      <c r="E341" s="3" t="s">
        <v>1291</v>
      </c>
      <c r="F341" s="3" t="s">
        <v>1292</v>
      </c>
      <c r="G341" s="2" t="s">
        <v>741</v>
      </c>
      <c r="H341" s="3" t="s">
        <v>742</v>
      </c>
      <c r="I341" s="3" t="s">
        <v>50</v>
      </c>
      <c r="J341" s="3" t="s">
        <v>161</v>
      </c>
      <c r="K341" s="2" t="s">
        <v>461</v>
      </c>
      <c r="L341" s="2" t="s">
        <v>461</v>
      </c>
      <c r="M341" s="2" t="s">
        <v>1313</v>
      </c>
      <c r="N341" s="3" t="s">
        <v>1314</v>
      </c>
      <c r="O341" s="3"/>
      <c r="P341" s="3" t="s">
        <v>1315</v>
      </c>
      <c r="Q341" s="4">
        <v>200</v>
      </c>
      <c r="R341" s="11"/>
      <c r="S341" s="5">
        <v>0</v>
      </c>
      <c r="T341" s="6">
        <v>85</v>
      </c>
      <c r="U341" s="5">
        <v>0</v>
      </c>
      <c r="V341" s="14">
        <v>17000</v>
      </c>
      <c r="W341" s="4">
        <v>1700</v>
      </c>
      <c r="X341" s="3" t="s">
        <v>115</v>
      </c>
      <c r="Y341" s="3" t="s">
        <v>745</v>
      </c>
      <c r="Z341" s="3" t="s">
        <v>88</v>
      </c>
      <c r="AA341" s="3" t="s">
        <v>117</v>
      </c>
      <c r="AB341" s="3" t="s">
        <v>507</v>
      </c>
      <c r="AC341" s="3" t="s">
        <v>248</v>
      </c>
      <c r="AD341" s="3"/>
      <c r="AE341" s="3"/>
      <c r="AF341" s="3" t="s">
        <v>353</v>
      </c>
      <c r="AG341" s="3" t="s">
        <v>1297</v>
      </c>
      <c r="AH341" s="3" t="s">
        <v>80</v>
      </c>
      <c r="AI341" s="2" t="s">
        <v>1298</v>
      </c>
      <c r="AJ341" s="3" t="s">
        <v>1299</v>
      </c>
      <c r="AK341" s="3"/>
      <c r="AL341" s="3"/>
      <c r="AM341" s="4"/>
      <c r="AN341" s="6">
        <v>5.2499999999999998E-2</v>
      </c>
      <c r="AO341" s="17">
        <v>6.7187302390287099E-2</v>
      </c>
      <c r="AP341" s="3" t="s">
        <v>123</v>
      </c>
      <c r="AQ341" s="21">
        <v>10.5</v>
      </c>
      <c r="AR341" s="21">
        <v>13.437460478057419</v>
      </c>
      <c r="AS341" s="24">
        <v>13283.759999999998</v>
      </c>
      <c r="AT341" s="24">
        <v>17000</v>
      </c>
    </row>
    <row r="342" spans="1:46" hidden="1" x14ac:dyDescent="0.6">
      <c r="A342" s="2" t="s">
        <v>1290</v>
      </c>
      <c r="B342" s="2" t="s">
        <v>239</v>
      </c>
      <c r="C342" s="3"/>
      <c r="D342" s="3"/>
      <c r="E342" s="3" t="s">
        <v>1291</v>
      </c>
      <c r="F342" s="3" t="s">
        <v>1292</v>
      </c>
      <c r="G342" s="2" t="s">
        <v>741</v>
      </c>
      <c r="H342" s="3" t="s">
        <v>742</v>
      </c>
      <c r="I342" s="3" t="s">
        <v>50</v>
      </c>
      <c r="J342" s="3" t="s">
        <v>161</v>
      </c>
      <c r="K342" s="2" t="s">
        <v>461</v>
      </c>
      <c r="L342" s="2" t="s">
        <v>461</v>
      </c>
      <c r="M342" s="2" t="s">
        <v>1313</v>
      </c>
      <c r="N342" s="3" t="s">
        <v>1314</v>
      </c>
      <c r="O342" s="3"/>
      <c r="P342" s="3" t="s">
        <v>1315</v>
      </c>
      <c r="Q342" s="4">
        <v>1000</v>
      </c>
      <c r="R342" s="11"/>
      <c r="S342" s="5">
        <v>0</v>
      </c>
      <c r="T342" s="6">
        <v>85</v>
      </c>
      <c r="U342" s="5">
        <v>0</v>
      </c>
      <c r="V342" s="14">
        <v>85000</v>
      </c>
      <c r="W342" s="4">
        <v>8500</v>
      </c>
      <c r="X342" s="3" t="s">
        <v>115</v>
      </c>
      <c r="Y342" s="3" t="s">
        <v>745</v>
      </c>
      <c r="Z342" s="3" t="s">
        <v>88</v>
      </c>
      <c r="AA342" s="3" t="s">
        <v>117</v>
      </c>
      <c r="AB342" s="3" t="s">
        <v>507</v>
      </c>
      <c r="AC342" s="3" t="s">
        <v>248</v>
      </c>
      <c r="AD342" s="3"/>
      <c r="AE342" s="3"/>
      <c r="AF342" s="3" t="s">
        <v>353</v>
      </c>
      <c r="AG342" s="3" t="s">
        <v>1297</v>
      </c>
      <c r="AH342" s="3" t="s">
        <v>80</v>
      </c>
      <c r="AI342" s="2" t="s">
        <v>1298</v>
      </c>
      <c r="AJ342" s="3" t="s">
        <v>1299</v>
      </c>
      <c r="AK342" s="3"/>
      <c r="AL342" s="3"/>
      <c r="AM342" s="4"/>
      <c r="AN342" s="6">
        <v>5.2499999999999998E-2</v>
      </c>
      <c r="AO342" s="17">
        <v>6.7187302390287099E-2</v>
      </c>
      <c r="AP342" s="3" t="s">
        <v>123</v>
      </c>
      <c r="AQ342" s="21">
        <v>52.5</v>
      </c>
      <c r="AR342" s="21">
        <v>67.187302390287101</v>
      </c>
      <c r="AS342" s="24">
        <v>66418.799999999988</v>
      </c>
      <c r="AT342" s="24">
        <v>85000.000000000015</v>
      </c>
    </row>
    <row r="343" spans="1:46" hidden="1" x14ac:dyDescent="0.6">
      <c r="A343" s="2" t="s">
        <v>1290</v>
      </c>
      <c r="B343" s="2" t="s">
        <v>239</v>
      </c>
      <c r="C343" s="3"/>
      <c r="D343" s="3"/>
      <c r="E343" s="3" t="s">
        <v>1291</v>
      </c>
      <c r="F343" s="3" t="s">
        <v>1292</v>
      </c>
      <c r="G343" s="2" t="s">
        <v>741</v>
      </c>
      <c r="H343" s="3" t="s">
        <v>742</v>
      </c>
      <c r="I343" s="3" t="s">
        <v>50</v>
      </c>
      <c r="J343" s="3" t="s">
        <v>161</v>
      </c>
      <c r="K343" s="2" t="s">
        <v>461</v>
      </c>
      <c r="L343" s="2" t="s">
        <v>461</v>
      </c>
      <c r="M343" s="2" t="s">
        <v>1316</v>
      </c>
      <c r="N343" s="3" t="s">
        <v>1317</v>
      </c>
      <c r="O343" s="3"/>
      <c r="P343" s="3" t="s">
        <v>1318</v>
      </c>
      <c r="Q343" s="4">
        <v>200</v>
      </c>
      <c r="R343" s="11"/>
      <c r="S343" s="5">
        <v>0</v>
      </c>
      <c r="T343" s="6">
        <v>85</v>
      </c>
      <c r="U343" s="5">
        <v>0</v>
      </c>
      <c r="V343" s="14">
        <v>17000</v>
      </c>
      <c r="W343" s="4">
        <v>1700</v>
      </c>
      <c r="X343" s="3" t="s">
        <v>115</v>
      </c>
      <c r="Y343" s="3" t="s">
        <v>745</v>
      </c>
      <c r="Z343" s="3" t="s">
        <v>88</v>
      </c>
      <c r="AA343" s="3" t="s">
        <v>117</v>
      </c>
      <c r="AB343" s="3" t="s">
        <v>1088</v>
      </c>
      <c r="AC343" s="3" t="s">
        <v>248</v>
      </c>
      <c r="AD343" s="3"/>
      <c r="AE343" s="3"/>
      <c r="AF343" s="3" t="s">
        <v>353</v>
      </c>
      <c r="AG343" s="3" t="s">
        <v>1297</v>
      </c>
      <c r="AH343" s="3" t="s">
        <v>80</v>
      </c>
      <c r="AI343" s="2" t="s">
        <v>1298</v>
      </c>
      <c r="AJ343" s="3" t="s">
        <v>1299</v>
      </c>
      <c r="AK343" s="3"/>
      <c r="AL343" s="3"/>
      <c r="AM343" s="4"/>
      <c r="AN343" s="6">
        <v>5.2499999999999998E-2</v>
      </c>
      <c r="AO343" s="17">
        <v>6.7187302390287099E-2</v>
      </c>
      <c r="AP343" s="3" t="s">
        <v>123</v>
      </c>
      <c r="AQ343" s="21">
        <v>10.5</v>
      </c>
      <c r="AR343" s="21">
        <v>13.437460478057419</v>
      </c>
      <c r="AS343" s="24">
        <v>13283.759999999998</v>
      </c>
      <c r="AT343" s="24">
        <v>17000</v>
      </c>
    </row>
    <row r="344" spans="1:46" hidden="1" x14ac:dyDescent="0.6">
      <c r="A344" s="2" t="s">
        <v>1290</v>
      </c>
      <c r="B344" s="2" t="s">
        <v>239</v>
      </c>
      <c r="C344" s="3"/>
      <c r="D344" s="3"/>
      <c r="E344" s="3" t="s">
        <v>1291</v>
      </c>
      <c r="F344" s="3" t="s">
        <v>1292</v>
      </c>
      <c r="G344" s="2" t="s">
        <v>741</v>
      </c>
      <c r="H344" s="3" t="s">
        <v>742</v>
      </c>
      <c r="I344" s="3" t="s">
        <v>50</v>
      </c>
      <c r="J344" s="3" t="s">
        <v>161</v>
      </c>
      <c r="K344" s="2" t="s">
        <v>461</v>
      </c>
      <c r="L344" s="2" t="s">
        <v>461</v>
      </c>
      <c r="M344" s="2" t="s">
        <v>1316</v>
      </c>
      <c r="N344" s="3" t="s">
        <v>1317</v>
      </c>
      <c r="O344" s="3"/>
      <c r="P344" s="3" t="s">
        <v>1318</v>
      </c>
      <c r="Q344" s="4">
        <v>1000</v>
      </c>
      <c r="R344" s="11"/>
      <c r="S344" s="5">
        <v>0</v>
      </c>
      <c r="T344" s="6">
        <v>85</v>
      </c>
      <c r="U344" s="5">
        <v>0</v>
      </c>
      <c r="V344" s="14">
        <v>85000</v>
      </c>
      <c r="W344" s="4">
        <v>8500</v>
      </c>
      <c r="X344" s="3" t="s">
        <v>115</v>
      </c>
      <c r="Y344" s="3" t="s">
        <v>745</v>
      </c>
      <c r="Z344" s="3" t="s">
        <v>88</v>
      </c>
      <c r="AA344" s="3" t="s">
        <v>117</v>
      </c>
      <c r="AB344" s="3" t="s">
        <v>1088</v>
      </c>
      <c r="AC344" s="3" t="s">
        <v>248</v>
      </c>
      <c r="AD344" s="3"/>
      <c r="AE344" s="3"/>
      <c r="AF344" s="3" t="s">
        <v>353</v>
      </c>
      <c r="AG344" s="3" t="s">
        <v>1297</v>
      </c>
      <c r="AH344" s="3" t="s">
        <v>80</v>
      </c>
      <c r="AI344" s="2" t="s">
        <v>1298</v>
      </c>
      <c r="AJ344" s="3" t="s">
        <v>1299</v>
      </c>
      <c r="AK344" s="3"/>
      <c r="AL344" s="3"/>
      <c r="AM344" s="4"/>
      <c r="AN344" s="6">
        <v>5.2499999999999998E-2</v>
      </c>
      <c r="AO344" s="17">
        <v>6.7187302390287099E-2</v>
      </c>
      <c r="AP344" s="3" t="s">
        <v>123</v>
      </c>
      <c r="AQ344" s="21">
        <v>52.5</v>
      </c>
      <c r="AR344" s="21">
        <v>67.187302390287101</v>
      </c>
      <c r="AS344" s="24">
        <v>66418.799999999988</v>
      </c>
      <c r="AT344" s="24">
        <v>85000.000000000015</v>
      </c>
    </row>
    <row r="345" spans="1:46" hidden="1" x14ac:dyDescent="0.6">
      <c r="A345" s="2" t="s">
        <v>1290</v>
      </c>
      <c r="B345" s="2" t="s">
        <v>239</v>
      </c>
      <c r="C345" s="3"/>
      <c r="D345" s="3"/>
      <c r="E345" s="3" t="s">
        <v>1291</v>
      </c>
      <c r="F345" s="3" t="s">
        <v>1292</v>
      </c>
      <c r="G345" s="2" t="s">
        <v>741</v>
      </c>
      <c r="H345" s="3" t="s">
        <v>742</v>
      </c>
      <c r="I345" s="3" t="s">
        <v>50</v>
      </c>
      <c r="J345" s="3" t="s">
        <v>161</v>
      </c>
      <c r="K345" s="2" t="s">
        <v>461</v>
      </c>
      <c r="L345" s="2" t="s">
        <v>461</v>
      </c>
      <c r="M345" s="2" t="s">
        <v>1319</v>
      </c>
      <c r="N345" s="3" t="s">
        <v>1320</v>
      </c>
      <c r="O345" s="3"/>
      <c r="P345" s="3" t="s">
        <v>1318</v>
      </c>
      <c r="Q345" s="4">
        <v>200</v>
      </c>
      <c r="R345" s="11"/>
      <c r="S345" s="5">
        <v>0</v>
      </c>
      <c r="T345" s="6">
        <v>85</v>
      </c>
      <c r="U345" s="5">
        <v>0</v>
      </c>
      <c r="V345" s="14">
        <v>17000</v>
      </c>
      <c r="W345" s="4">
        <v>1700</v>
      </c>
      <c r="X345" s="3" t="s">
        <v>115</v>
      </c>
      <c r="Y345" s="3" t="s">
        <v>745</v>
      </c>
      <c r="Z345" s="3" t="s">
        <v>88</v>
      </c>
      <c r="AA345" s="3" t="s">
        <v>117</v>
      </c>
      <c r="AB345" s="3" t="s">
        <v>1088</v>
      </c>
      <c r="AC345" s="3" t="s">
        <v>248</v>
      </c>
      <c r="AD345" s="3"/>
      <c r="AE345" s="3"/>
      <c r="AF345" s="3" t="s">
        <v>353</v>
      </c>
      <c r="AG345" s="3" t="s">
        <v>1297</v>
      </c>
      <c r="AH345" s="3" t="s">
        <v>80</v>
      </c>
      <c r="AI345" s="2" t="s">
        <v>1298</v>
      </c>
      <c r="AJ345" s="3" t="s">
        <v>1299</v>
      </c>
      <c r="AK345" s="3"/>
      <c r="AL345" s="3"/>
      <c r="AM345" s="4"/>
      <c r="AN345" s="6">
        <v>5.2499999999999998E-2</v>
      </c>
      <c r="AO345" s="17">
        <v>6.7187302390287099E-2</v>
      </c>
      <c r="AP345" s="3" t="s">
        <v>123</v>
      </c>
      <c r="AQ345" s="21">
        <v>10.5</v>
      </c>
      <c r="AR345" s="21">
        <v>13.437460478057419</v>
      </c>
      <c r="AS345" s="24">
        <v>13283.759999999998</v>
      </c>
      <c r="AT345" s="24">
        <v>17000</v>
      </c>
    </row>
    <row r="346" spans="1:46" hidden="1" x14ac:dyDescent="0.6">
      <c r="A346" s="2" t="s">
        <v>1290</v>
      </c>
      <c r="B346" s="2" t="s">
        <v>239</v>
      </c>
      <c r="C346" s="3"/>
      <c r="D346" s="3"/>
      <c r="E346" s="3" t="s">
        <v>1291</v>
      </c>
      <c r="F346" s="3" t="s">
        <v>1292</v>
      </c>
      <c r="G346" s="2" t="s">
        <v>741</v>
      </c>
      <c r="H346" s="3" t="s">
        <v>742</v>
      </c>
      <c r="I346" s="3" t="s">
        <v>50</v>
      </c>
      <c r="J346" s="3" t="s">
        <v>161</v>
      </c>
      <c r="K346" s="2" t="s">
        <v>461</v>
      </c>
      <c r="L346" s="2" t="s">
        <v>461</v>
      </c>
      <c r="M346" s="2" t="s">
        <v>1321</v>
      </c>
      <c r="N346" s="3" t="s">
        <v>1322</v>
      </c>
      <c r="O346" s="3" t="s">
        <v>1323</v>
      </c>
      <c r="P346" s="3" t="s">
        <v>1324</v>
      </c>
      <c r="Q346" s="4">
        <v>100</v>
      </c>
      <c r="R346" s="11"/>
      <c r="S346" s="5">
        <v>0</v>
      </c>
      <c r="T346" s="6">
        <v>112</v>
      </c>
      <c r="U346" s="5">
        <v>0</v>
      </c>
      <c r="V346" s="14">
        <v>11200</v>
      </c>
      <c r="W346" s="4">
        <v>1120</v>
      </c>
      <c r="X346" s="3" t="s">
        <v>115</v>
      </c>
      <c r="Y346" s="3" t="s">
        <v>745</v>
      </c>
      <c r="Z346" s="3" t="s">
        <v>74</v>
      </c>
      <c r="AA346" s="3" t="s">
        <v>75</v>
      </c>
      <c r="AB346" s="3" t="s">
        <v>230</v>
      </c>
      <c r="AC346" s="3" t="s">
        <v>248</v>
      </c>
      <c r="AD346" s="3"/>
      <c r="AE346" s="3"/>
      <c r="AF346" s="3" t="s">
        <v>353</v>
      </c>
      <c r="AG346" s="3" t="s">
        <v>1297</v>
      </c>
      <c r="AH346" s="3" t="s">
        <v>80</v>
      </c>
      <c r="AI346" s="2" t="s">
        <v>1298</v>
      </c>
      <c r="AJ346" s="3" t="s">
        <v>1299</v>
      </c>
      <c r="AK346" s="3"/>
      <c r="AL346" s="3"/>
      <c r="AM346" s="4"/>
      <c r="AN346" s="6">
        <v>7.0400000000000004E-2</v>
      </c>
      <c r="AO346" s="17">
        <v>8.8529151384848875E-2</v>
      </c>
      <c r="AP346" s="3" t="s">
        <v>83</v>
      </c>
      <c r="AQ346" s="21">
        <v>7.04</v>
      </c>
      <c r="AR346" s="21">
        <v>8.852915138484887</v>
      </c>
      <c r="AS346" s="24">
        <v>8906.4447999999993</v>
      </c>
      <c r="AT346" s="24">
        <v>11200</v>
      </c>
    </row>
    <row r="347" spans="1:46" hidden="1" x14ac:dyDescent="0.6">
      <c r="A347" s="2" t="s">
        <v>1290</v>
      </c>
      <c r="B347" s="2" t="s">
        <v>239</v>
      </c>
      <c r="C347" s="3"/>
      <c r="D347" s="3"/>
      <c r="E347" s="3" t="s">
        <v>1291</v>
      </c>
      <c r="F347" s="3" t="s">
        <v>1292</v>
      </c>
      <c r="G347" s="2" t="s">
        <v>741</v>
      </c>
      <c r="H347" s="3" t="s">
        <v>742</v>
      </c>
      <c r="I347" s="3" t="s">
        <v>50</v>
      </c>
      <c r="J347" s="3" t="s">
        <v>161</v>
      </c>
      <c r="K347" s="2" t="s">
        <v>461</v>
      </c>
      <c r="L347" s="2" t="s">
        <v>461</v>
      </c>
      <c r="M347" s="2" t="s">
        <v>1325</v>
      </c>
      <c r="N347" s="3" t="s">
        <v>1326</v>
      </c>
      <c r="O347" s="3"/>
      <c r="P347" s="3" t="s">
        <v>1327</v>
      </c>
      <c r="Q347" s="4">
        <v>900</v>
      </c>
      <c r="R347" s="11"/>
      <c r="S347" s="5">
        <v>0</v>
      </c>
      <c r="T347" s="6">
        <v>167</v>
      </c>
      <c r="U347" s="5">
        <v>0</v>
      </c>
      <c r="V347" s="14">
        <v>150300</v>
      </c>
      <c r="W347" s="4">
        <v>15030</v>
      </c>
      <c r="X347" s="3" t="s">
        <v>115</v>
      </c>
      <c r="Y347" s="3" t="s">
        <v>745</v>
      </c>
      <c r="Z347" s="3" t="s">
        <v>88</v>
      </c>
      <c r="AA347" s="3" t="s">
        <v>117</v>
      </c>
      <c r="AB347" s="3" t="s">
        <v>1328</v>
      </c>
      <c r="AC347" s="3" t="s">
        <v>248</v>
      </c>
      <c r="AD347" s="3"/>
      <c r="AE347" s="3"/>
      <c r="AF347" s="3" t="s">
        <v>353</v>
      </c>
      <c r="AG347" s="3" t="s">
        <v>1297</v>
      </c>
      <c r="AH347" s="3" t="s">
        <v>80</v>
      </c>
      <c r="AI347" s="2" t="s">
        <v>1298</v>
      </c>
      <c r="AJ347" s="3" t="s">
        <v>1299</v>
      </c>
      <c r="AK347" s="3"/>
      <c r="AL347" s="3"/>
      <c r="AM347" s="4"/>
      <c r="AN347" s="6">
        <v>0.123</v>
      </c>
      <c r="AO347" s="17">
        <v>0.13200328822562288</v>
      </c>
      <c r="AP347" s="3" t="s">
        <v>123</v>
      </c>
      <c r="AQ347" s="21">
        <v>110.7</v>
      </c>
      <c r="AR347" s="21">
        <v>118.80295940306058</v>
      </c>
      <c r="AS347" s="24">
        <v>140048.78399999999</v>
      </c>
      <c r="AT347" s="24">
        <v>150300</v>
      </c>
    </row>
    <row r="348" spans="1:46" hidden="1" x14ac:dyDescent="0.6">
      <c r="A348" s="2" t="s">
        <v>1290</v>
      </c>
      <c r="B348" s="2" t="s">
        <v>239</v>
      </c>
      <c r="C348" s="3"/>
      <c r="D348" s="3"/>
      <c r="E348" s="3" t="s">
        <v>1291</v>
      </c>
      <c r="F348" s="3" t="s">
        <v>1292</v>
      </c>
      <c r="G348" s="2" t="s">
        <v>741</v>
      </c>
      <c r="H348" s="3" t="s">
        <v>742</v>
      </c>
      <c r="I348" s="3" t="s">
        <v>50</v>
      </c>
      <c r="J348" s="3" t="s">
        <v>161</v>
      </c>
      <c r="K348" s="2" t="s">
        <v>461</v>
      </c>
      <c r="L348" s="2" t="s">
        <v>461</v>
      </c>
      <c r="M348" s="2" t="s">
        <v>1329</v>
      </c>
      <c r="N348" s="3" t="s">
        <v>1330</v>
      </c>
      <c r="O348" s="3"/>
      <c r="P348" s="3"/>
      <c r="Q348" s="4">
        <v>400</v>
      </c>
      <c r="R348" s="11"/>
      <c r="S348" s="5">
        <v>0</v>
      </c>
      <c r="T348" s="6">
        <v>76</v>
      </c>
      <c r="U348" s="5">
        <v>0</v>
      </c>
      <c r="V348" s="14">
        <v>30400</v>
      </c>
      <c r="W348" s="4">
        <v>3040</v>
      </c>
      <c r="X348" s="3" t="s">
        <v>115</v>
      </c>
      <c r="Y348" s="3" t="s">
        <v>745</v>
      </c>
      <c r="Z348" s="3" t="s">
        <v>88</v>
      </c>
      <c r="AA348" s="3" t="s">
        <v>89</v>
      </c>
      <c r="AB348" s="3" t="s">
        <v>1088</v>
      </c>
      <c r="AC348" s="3" t="s">
        <v>248</v>
      </c>
      <c r="AD348" s="3"/>
      <c r="AE348" s="3"/>
      <c r="AF348" s="3" t="s">
        <v>353</v>
      </c>
      <c r="AG348" s="3" t="s">
        <v>1297</v>
      </c>
      <c r="AH348" s="3" t="s">
        <v>80</v>
      </c>
      <c r="AI348" s="2" t="s">
        <v>1298</v>
      </c>
      <c r="AJ348" s="3" t="s">
        <v>1299</v>
      </c>
      <c r="AK348" s="3"/>
      <c r="AL348" s="3"/>
      <c r="AM348" s="4"/>
      <c r="AN348" s="6">
        <v>0.05</v>
      </c>
      <c r="AO348" s="17">
        <v>6.0073352725433168E-2</v>
      </c>
      <c r="AP348" s="3" t="s">
        <v>123</v>
      </c>
      <c r="AQ348" s="21">
        <v>20</v>
      </c>
      <c r="AR348" s="21">
        <v>24.029341090173268</v>
      </c>
      <c r="AS348" s="24">
        <v>25302.399999999998</v>
      </c>
      <c r="AT348" s="24">
        <v>30400.000000000004</v>
      </c>
    </row>
    <row r="349" spans="1:46" hidden="1" x14ac:dyDescent="0.6">
      <c r="A349" s="2" t="s">
        <v>1290</v>
      </c>
      <c r="B349" s="2" t="s">
        <v>239</v>
      </c>
      <c r="C349" s="3"/>
      <c r="D349" s="3"/>
      <c r="E349" s="3" t="s">
        <v>1291</v>
      </c>
      <c r="F349" s="3" t="s">
        <v>1292</v>
      </c>
      <c r="G349" s="2" t="s">
        <v>741</v>
      </c>
      <c r="H349" s="3" t="s">
        <v>742</v>
      </c>
      <c r="I349" s="3" t="s">
        <v>50</v>
      </c>
      <c r="J349" s="3" t="s">
        <v>161</v>
      </c>
      <c r="K349" s="2" t="s">
        <v>461</v>
      </c>
      <c r="L349" s="2" t="s">
        <v>461</v>
      </c>
      <c r="M349" s="2" t="s">
        <v>1331</v>
      </c>
      <c r="N349" s="3" t="s">
        <v>1332</v>
      </c>
      <c r="O349" s="3"/>
      <c r="P349" s="3" t="s">
        <v>1333</v>
      </c>
      <c r="Q349" s="4">
        <v>3000</v>
      </c>
      <c r="R349" s="11"/>
      <c r="S349" s="5">
        <v>0</v>
      </c>
      <c r="T349" s="6">
        <v>70</v>
      </c>
      <c r="U349" s="5">
        <v>0</v>
      </c>
      <c r="V349" s="14">
        <v>210000</v>
      </c>
      <c r="W349" s="4">
        <v>21000</v>
      </c>
      <c r="X349" s="3" t="s">
        <v>115</v>
      </c>
      <c r="Y349" s="3" t="s">
        <v>745</v>
      </c>
      <c r="Z349" s="3" t="s">
        <v>88</v>
      </c>
      <c r="AA349" s="3" t="s">
        <v>89</v>
      </c>
      <c r="AB349" s="3" t="s">
        <v>507</v>
      </c>
      <c r="AC349" s="3" t="s">
        <v>248</v>
      </c>
      <c r="AD349" s="3"/>
      <c r="AE349" s="3"/>
      <c r="AF349" s="3" t="s">
        <v>353</v>
      </c>
      <c r="AG349" s="3" t="s">
        <v>1297</v>
      </c>
      <c r="AH349" s="3" t="s">
        <v>80</v>
      </c>
      <c r="AI349" s="2" t="s">
        <v>1298</v>
      </c>
      <c r="AJ349" s="3" t="s">
        <v>1299</v>
      </c>
      <c r="AK349" s="3"/>
      <c r="AL349" s="3"/>
      <c r="AM349" s="4"/>
      <c r="AN349" s="6">
        <v>5.067E-2</v>
      </c>
      <c r="AO349" s="17">
        <v>5.5330719615530551E-2</v>
      </c>
      <c r="AP349" s="3" t="s">
        <v>123</v>
      </c>
      <c r="AQ349" s="21">
        <v>152.01</v>
      </c>
      <c r="AR349" s="21">
        <v>165.99215884659165</v>
      </c>
      <c r="AS349" s="24">
        <v>192310.89119999998</v>
      </c>
      <c r="AT349" s="24">
        <v>210000</v>
      </c>
    </row>
    <row r="350" spans="1:46" hidden="1" x14ac:dyDescent="0.6">
      <c r="A350" s="2" t="s">
        <v>1290</v>
      </c>
      <c r="B350" s="2" t="s">
        <v>239</v>
      </c>
      <c r="C350" s="3"/>
      <c r="D350" s="3"/>
      <c r="E350" s="3" t="s">
        <v>1291</v>
      </c>
      <c r="F350" s="3" t="s">
        <v>1292</v>
      </c>
      <c r="G350" s="2" t="s">
        <v>741</v>
      </c>
      <c r="H350" s="3" t="s">
        <v>742</v>
      </c>
      <c r="I350" s="3" t="s">
        <v>50</v>
      </c>
      <c r="J350" s="3" t="s">
        <v>161</v>
      </c>
      <c r="K350" s="2" t="s">
        <v>461</v>
      </c>
      <c r="L350" s="2" t="s">
        <v>461</v>
      </c>
      <c r="M350" s="2" t="s">
        <v>1331</v>
      </c>
      <c r="N350" s="3" t="s">
        <v>1332</v>
      </c>
      <c r="O350" s="3"/>
      <c r="P350" s="3" t="s">
        <v>1333</v>
      </c>
      <c r="Q350" s="4">
        <v>200</v>
      </c>
      <c r="R350" s="11"/>
      <c r="S350" s="5">
        <v>0</v>
      </c>
      <c r="T350" s="6">
        <v>70</v>
      </c>
      <c r="U350" s="5">
        <v>0</v>
      </c>
      <c r="V350" s="14">
        <v>14000</v>
      </c>
      <c r="W350" s="4">
        <v>1400</v>
      </c>
      <c r="X350" s="3" t="s">
        <v>115</v>
      </c>
      <c r="Y350" s="3" t="s">
        <v>745</v>
      </c>
      <c r="Z350" s="3" t="s">
        <v>88</v>
      </c>
      <c r="AA350" s="3" t="s">
        <v>89</v>
      </c>
      <c r="AB350" s="3" t="s">
        <v>507</v>
      </c>
      <c r="AC350" s="3" t="s">
        <v>248</v>
      </c>
      <c r="AD350" s="3"/>
      <c r="AE350" s="3"/>
      <c r="AF350" s="3" t="s">
        <v>353</v>
      </c>
      <c r="AG350" s="3" t="s">
        <v>1297</v>
      </c>
      <c r="AH350" s="3" t="s">
        <v>80</v>
      </c>
      <c r="AI350" s="2" t="s">
        <v>1298</v>
      </c>
      <c r="AJ350" s="3" t="s">
        <v>1299</v>
      </c>
      <c r="AK350" s="3"/>
      <c r="AL350" s="3"/>
      <c r="AM350" s="4"/>
      <c r="AN350" s="6">
        <v>5.067E-2</v>
      </c>
      <c r="AO350" s="17">
        <v>5.5330719615530551E-2</v>
      </c>
      <c r="AP350" s="3" t="s">
        <v>123</v>
      </c>
      <c r="AQ350" s="21">
        <v>10.134</v>
      </c>
      <c r="AR350" s="21">
        <v>11.066143923106111</v>
      </c>
      <c r="AS350" s="24">
        <v>12820.726079999999</v>
      </c>
      <c r="AT350" s="24">
        <v>14000.000000000002</v>
      </c>
    </row>
    <row r="351" spans="1:46" hidden="1" x14ac:dyDescent="0.6">
      <c r="A351" s="2" t="s">
        <v>1290</v>
      </c>
      <c r="B351" s="2" t="s">
        <v>239</v>
      </c>
      <c r="C351" s="3"/>
      <c r="D351" s="3"/>
      <c r="E351" s="3" t="s">
        <v>1291</v>
      </c>
      <c r="F351" s="3" t="s">
        <v>1292</v>
      </c>
      <c r="G351" s="2" t="s">
        <v>741</v>
      </c>
      <c r="H351" s="3" t="s">
        <v>742</v>
      </c>
      <c r="I351" s="3" t="s">
        <v>50</v>
      </c>
      <c r="J351" s="3" t="s">
        <v>161</v>
      </c>
      <c r="K351" s="2" t="s">
        <v>461</v>
      </c>
      <c r="L351" s="2" t="s">
        <v>461</v>
      </c>
      <c r="M351" s="2" t="s">
        <v>473</v>
      </c>
      <c r="N351" s="3" t="s">
        <v>474</v>
      </c>
      <c r="O351" s="3"/>
      <c r="P351" s="3" t="s">
        <v>475</v>
      </c>
      <c r="Q351" s="4">
        <v>350</v>
      </c>
      <c r="R351" s="11"/>
      <c r="S351" s="5">
        <v>0</v>
      </c>
      <c r="T351" s="6">
        <v>35</v>
      </c>
      <c r="U351" s="5">
        <v>0</v>
      </c>
      <c r="V351" s="14">
        <v>12250</v>
      </c>
      <c r="W351" s="4">
        <v>1225</v>
      </c>
      <c r="X351" s="3" t="s">
        <v>115</v>
      </c>
      <c r="Y351" s="3" t="s">
        <v>745</v>
      </c>
      <c r="Z351" s="3" t="s">
        <v>88</v>
      </c>
      <c r="AA351" s="3" t="s">
        <v>89</v>
      </c>
      <c r="AB351" s="3" t="s">
        <v>90</v>
      </c>
      <c r="AC351" s="3" t="s">
        <v>248</v>
      </c>
      <c r="AD351" s="3"/>
      <c r="AE351" s="3"/>
      <c r="AF351" s="3" t="s">
        <v>353</v>
      </c>
      <c r="AG351" s="3" t="s">
        <v>1297</v>
      </c>
      <c r="AH351" s="3" t="s">
        <v>80</v>
      </c>
      <c r="AI351" s="2" t="s">
        <v>1298</v>
      </c>
      <c r="AJ351" s="3" t="s">
        <v>1299</v>
      </c>
      <c r="AK351" s="3"/>
      <c r="AL351" s="3"/>
      <c r="AM351" s="4"/>
      <c r="AN351" s="6">
        <v>0.02</v>
      </c>
      <c r="AO351" s="17">
        <v>2.7665359807765275E-2</v>
      </c>
      <c r="AP351" s="3" t="s">
        <v>83</v>
      </c>
      <c r="AQ351" s="21">
        <v>7</v>
      </c>
      <c r="AR351" s="21">
        <v>9.6828759327178471</v>
      </c>
      <c r="AS351" s="24">
        <v>8855.84</v>
      </c>
      <c r="AT351" s="24">
        <v>12250.000000000002</v>
      </c>
    </row>
    <row r="352" spans="1:46" hidden="1" x14ac:dyDescent="0.6">
      <c r="A352" s="2" t="s">
        <v>1290</v>
      </c>
      <c r="B352" s="2" t="s">
        <v>239</v>
      </c>
      <c r="C352" s="3"/>
      <c r="D352" s="3"/>
      <c r="E352" s="3" t="s">
        <v>1291</v>
      </c>
      <c r="F352" s="3" t="s">
        <v>1292</v>
      </c>
      <c r="G352" s="2" t="s">
        <v>741</v>
      </c>
      <c r="H352" s="3" t="s">
        <v>742</v>
      </c>
      <c r="I352" s="3" t="s">
        <v>50</v>
      </c>
      <c r="J352" s="3" t="s">
        <v>161</v>
      </c>
      <c r="K352" s="2" t="s">
        <v>461</v>
      </c>
      <c r="L352" s="2" t="s">
        <v>461</v>
      </c>
      <c r="M352" s="2" t="s">
        <v>473</v>
      </c>
      <c r="N352" s="3" t="s">
        <v>474</v>
      </c>
      <c r="O352" s="3"/>
      <c r="P352" s="3" t="s">
        <v>475</v>
      </c>
      <c r="Q352" s="4">
        <v>400</v>
      </c>
      <c r="R352" s="11"/>
      <c r="S352" s="5">
        <v>0</v>
      </c>
      <c r="T352" s="6">
        <v>39</v>
      </c>
      <c r="U352" s="5">
        <v>0</v>
      </c>
      <c r="V352" s="14">
        <v>15600</v>
      </c>
      <c r="W352" s="4">
        <v>1560</v>
      </c>
      <c r="X352" s="3" t="s">
        <v>115</v>
      </c>
      <c r="Y352" s="3" t="s">
        <v>745</v>
      </c>
      <c r="Z352" s="3" t="s">
        <v>88</v>
      </c>
      <c r="AA352" s="3" t="s">
        <v>89</v>
      </c>
      <c r="AB352" s="3" t="s">
        <v>90</v>
      </c>
      <c r="AC352" s="3" t="s">
        <v>248</v>
      </c>
      <c r="AD352" s="3"/>
      <c r="AE352" s="3"/>
      <c r="AF352" s="3" t="s">
        <v>353</v>
      </c>
      <c r="AG352" s="3" t="s">
        <v>1297</v>
      </c>
      <c r="AH352" s="3" t="s">
        <v>80</v>
      </c>
      <c r="AI352" s="2" t="s">
        <v>1298</v>
      </c>
      <c r="AJ352" s="3" t="s">
        <v>1299</v>
      </c>
      <c r="AK352" s="3"/>
      <c r="AL352" s="3"/>
      <c r="AM352" s="4"/>
      <c r="AN352" s="6">
        <v>0.02</v>
      </c>
      <c r="AO352" s="17">
        <v>3.0827115214367019E-2</v>
      </c>
      <c r="AP352" s="3" t="s">
        <v>83</v>
      </c>
      <c r="AQ352" s="21">
        <v>8</v>
      </c>
      <c r="AR352" s="21">
        <v>12.330846085746808</v>
      </c>
      <c r="AS352" s="24">
        <v>10120.959999999999</v>
      </c>
      <c r="AT352" s="24">
        <v>15600</v>
      </c>
    </row>
    <row r="353" spans="1:46" hidden="1" x14ac:dyDescent="0.6">
      <c r="A353" s="2" t="s">
        <v>1290</v>
      </c>
      <c r="B353" s="2" t="s">
        <v>239</v>
      </c>
      <c r="C353" s="3"/>
      <c r="D353" s="3"/>
      <c r="E353" s="3" t="s">
        <v>1291</v>
      </c>
      <c r="F353" s="3" t="s">
        <v>1292</v>
      </c>
      <c r="G353" s="2" t="s">
        <v>741</v>
      </c>
      <c r="H353" s="3" t="s">
        <v>742</v>
      </c>
      <c r="I353" s="3" t="s">
        <v>50</v>
      </c>
      <c r="J353" s="3" t="s">
        <v>161</v>
      </c>
      <c r="K353" s="2" t="s">
        <v>461</v>
      </c>
      <c r="L353" s="2" t="s">
        <v>461</v>
      </c>
      <c r="M353" s="2" t="s">
        <v>473</v>
      </c>
      <c r="N353" s="3" t="s">
        <v>474</v>
      </c>
      <c r="O353" s="3"/>
      <c r="P353" s="3" t="s">
        <v>475</v>
      </c>
      <c r="Q353" s="4">
        <v>1000</v>
      </c>
      <c r="R353" s="11"/>
      <c r="S353" s="5">
        <v>0</v>
      </c>
      <c r="T353" s="6">
        <v>39</v>
      </c>
      <c r="U353" s="5">
        <v>0</v>
      </c>
      <c r="V353" s="14">
        <v>39000</v>
      </c>
      <c r="W353" s="4">
        <v>3900</v>
      </c>
      <c r="X353" s="3" t="s">
        <v>115</v>
      </c>
      <c r="Y353" s="3" t="s">
        <v>745</v>
      </c>
      <c r="Z353" s="3" t="s">
        <v>88</v>
      </c>
      <c r="AA353" s="3" t="s">
        <v>89</v>
      </c>
      <c r="AB353" s="3" t="s">
        <v>90</v>
      </c>
      <c r="AC353" s="3" t="s">
        <v>248</v>
      </c>
      <c r="AD353" s="3"/>
      <c r="AE353" s="3"/>
      <c r="AF353" s="3" t="s">
        <v>353</v>
      </c>
      <c r="AG353" s="3" t="s">
        <v>1297</v>
      </c>
      <c r="AH353" s="3" t="s">
        <v>80</v>
      </c>
      <c r="AI353" s="2" t="s">
        <v>1298</v>
      </c>
      <c r="AJ353" s="3" t="s">
        <v>1299</v>
      </c>
      <c r="AK353" s="3"/>
      <c r="AL353" s="3"/>
      <c r="AM353" s="4"/>
      <c r="AN353" s="6">
        <v>0.02</v>
      </c>
      <c r="AO353" s="17">
        <v>3.0827115214367019E-2</v>
      </c>
      <c r="AP353" s="3" t="s">
        <v>83</v>
      </c>
      <c r="AQ353" s="21">
        <v>20</v>
      </c>
      <c r="AR353" s="21">
        <v>30.827115214367019</v>
      </c>
      <c r="AS353" s="24">
        <v>25302.399999999998</v>
      </c>
      <c r="AT353" s="24">
        <v>39000</v>
      </c>
    </row>
    <row r="354" spans="1:46" hidden="1" x14ac:dyDescent="0.6">
      <c r="A354" s="2" t="s">
        <v>1334</v>
      </c>
      <c r="B354" s="2" t="s">
        <v>45</v>
      </c>
      <c r="C354" s="3"/>
      <c r="D354" s="3"/>
      <c r="E354" s="3" t="s">
        <v>1272</v>
      </c>
      <c r="F354" s="3" t="s">
        <v>1335</v>
      </c>
      <c r="G354" s="2" t="s">
        <v>829</v>
      </c>
      <c r="H354" s="3" t="s">
        <v>830</v>
      </c>
      <c r="I354" s="3" t="s">
        <v>50</v>
      </c>
      <c r="J354" s="3" t="s">
        <v>109</v>
      </c>
      <c r="K354" s="2" t="s">
        <v>110</v>
      </c>
      <c r="L354" s="2" t="s">
        <v>110</v>
      </c>
      <c r="M354" s="2" t="s">
        <v>674</v>
      </c>
      <c r="N354" s="3" t="s">
        <v>675</v>
      </c>
      <c r="O354" s="3" t="s">
        <v>676</v>
      </c>
      <c r="P354" s="3" t="s">
        <v>677</v>
      </c>
      <c r="Q354" s="4">
        <v>6000</v>
      </c>
      <c r="R354" s="11" t="s">
        <v>56</v>
      </c>
      <c r="S354" s="5">
        <v>1277.3499999999999</v>
      </c>
      <c r="T354" s="6">
        <v>4.8000000000000001E-2</v>
      </c>
      <c r="U354" s="5">
        <v>288</v>
      </c>
      <c r="V354" s="4">
        <v>367877</v>
      </c>
      <c r="W354" s="4"/>
      <c r="X354" s="3" t="s">
        <v>115</v>
      </c>
      <c r="Y354" s="3" t="s">
        <v>678</v>
      </c>
      <c r="Z354" s="3" t="s">
        <v>88</v>
      </c>
      <c r="AA354" s="3" t="s">
        <v>351</v>
      </c>
      <c r="AB354" s="3" t="s">
        <v>272</v>
      </c>
      <c r="AC354" s="3" t="s">
        <v>58</v>
      </c>
      <c r="AD354" s="3"/>
      <c r="AE354" s="3"/>
      <c r="AF354" s="3" t="s">
        <v>119</v>
      </c>
      <c r="AG354" s="3" t="s">
        <v>1336</v>
      </c>
      <c r="AH354" s="3" t="s">
        <v>80</v>
      </c>
      <c r="AI354" s="2" t="s">
        <v>1273</v>
      </c>
      <c r="AJ354" s="3" t="s">
        <v>1274</v>
      </c>
      <c r="AK354" s="3"/>
      <c r="AL354" s="3"/>
      <c r="AM354" s="4"/>
      <c r="AN354" s="6">
        <v>1.4E-2</v>
      </c>
      <c r="AO354" s="6">
        <v>4.8000000000000001E-2</v>
      </c>
      <c r="AP354" s="3" t="s">
        <v>83</v>
      </c>
      <c r="AQ354" s="21">
        <v>84</v>
      </c>
      <c r="AR354" s="21">
        <v>288</v>
      </c>
      <c r="AS354" s="24">
        <v>106270.07999999999</v>
      </c>
      <c r="AT354" s="24">
        <v>364354.55999999994</v>
      </c>
    </row>
    <row r="355" spans="1:46" hidden="1" x14ac:dyDescent="0.6">
      <c r="A355" s="2" t="s">
        <v>1337</v>
      </c>
      <c r="B355" s="2" t="s">
        <v>239</v>
      </c>
      <c r="C355" s="3"/>
      <c r="D355" s="3"/>
      <c r="E355" s="3" t="s">
        <v>472</v>
      </c>
      <c r="F355" s="3" t="s">
        <v>1338</v>
      </c>
      <c r="G355" s="2" t="s">
        <v>459</v>
      </c>
      <c r="H355" s="3" t="s">
        <v>460</v>
      </c>
      <c r="I355" s="3" t="s">
        <v>50</v>
      </c>
      <c r="J355" s="3" t="s">
        <v>161</v>
      </c>
      <c r="K355" s="2" t="s">
        <v>461</v>
      </c>
      <c r="L355" s="2" t="s">
        <v>461</v>
      </c>
      <c r="M355" s="2" t="s">
        <v>473</v>
      </c>
      <c r="N355" s="3" t="s">
        <v>474</v>
      </c>
      <c r="O355" s="3"/>
      <c r="P355" s="3" t="s">
        <v>475</v>
      </c>
      <c r="Q355" s="4">
        <v>60000</v>
      </c>
      <c r="R355" s="11"/>
      <c r="S355" s="5">
        <v>0</v>
      </c>
      <c r="T355" s="6">
        <v>31</v>
      </c>
      <c r="U355" s="5">
        <v>0</v>
      </c>
      <c r="V355" s="14">
        <v>1860000</v>
      </c>
      <c r="W355" s="4">
        <v>186000</v>
      </c>
      <c r="X355" s="3" t="s">
        <v>115</v>
      </c>
      <c r="Y355" s="3" t="s">
        <v>465</v>
      </c>
      <c r="Z355" s="3" t="s">
        <v>88</v>
      </c>
      <c r="AA355" s="3" t="s">
        <v>89</v>
      </c>
      <c r="AB355" s="3" t="s">
        <v>90</v>
      </c>
      <c r="AC355" s="3" t="s">
        <v>248</v>
      </c>
      <c r="AD355" s="3"/>
      <c r="AE355" s="3" t="s">
        <v>1339</v>
      </c>
      <c r="AF355" s="3" t="s">
        <v>1340</v>
      </c>
      <c r="AG355" s="3" t="s">
        <v>1341</v>
      </c>
      <c r="AH355" s="3" t="s">
        <v>80</v>
      </c>
      <c r="AI355" s="2" t="s">
        <v>477</v>
      </c>
      <c r="AJ355" s="3" t="s">
        <v>478</v>
      </c>
      <c r="AK355" s="3"/>
      <c r="AL355" s="3"/>
      <c r="AM355" s="4"/>
      <c r="AN355" s="6">
        <v>0.02</v>
      </c>
      <c r="AO355" s="17">
        <v>2.4503604401163528E-2</v>
      </c>
      <c r="AP355" s="3" t="s">
        <v>83</v>
      </c>
      <c r="AQ355" s="21">
        <v>1200</v>
      </c>
      <c r="AR355" s="21">
        <v>1470.2162640698116</v>
      </c>
      <c r="AS355" s="24">
        <v>1518143.9999999998</v>
      </c>
      <c r="AT355" s="24">
        <v>1859999.9999999998</v>
      </c>
    </row>
    <row r="356" spans="1:46" hidden="1" x14ac:dyDescent="0.6">
      <c r="A356" s="2" t="s">
        <v>1342</v>
      </c>
      <c r="B356" s="2" t="s">
        <v>239</v>
      </c>
      <c r="C356" s="3"/>
      <c r="D356" s="3"/>
      <c r="E356" s="3" t="s">
        <v>1343</v>
      </c>
      <c r="F356" s="3" t="s">
        <v>1344</v>
      </c>
      <c r="G356" s="2" t="s">
        <v>513</v>
      </c>
      <c r="H356" s="3" t="s">
        <v>514</v>
      </c>
      <c r="I356" s="3" t="s">
        <v>50</v>
      </c>
      <c r="J356" s="3" t="s">
        <v>515</v>
      </c>
      <c r="K356" s="2" t="s">
        <v>110</v>
      </c>
      <c r="L356" s="2" t="s">
        <v>110</v>
      </c>
      <c r="M356" s="2" t="s">
        <v>1097</v>
      </c>
      <c r="N356" s="3" t="s">
        <v>1098</v>
      </c>
      <c r="O356" s="3" t="s">
        <v>1099</v>
      </c>
      <c r="P356" s="3" t="s">
        <v>1100</v>
      </c>
      <c r="Q356" s="4">
        <v>8000</v>
      </c>
      <c r="R356" s="11"/>
      <c r="S356" s="5">
        <v>0</v>
      </c>
      <c r="T356" s="6">
        <v>72</v>
      </c>
      <c r="U356" s="5">
        <v>0</v>
      </c>
      <c r="V356" s="14">
        <v>576000</v>
      </c>
      <c r="W356" s="4">
        <v>57600</v>
      </c>
      <c r="X356" s="3" t="s">
        <v>115</v>
      </c>
      <c r="Y356" s="3" t="s">
        <v>514</v>
      </c>
      <c r="Z356" s="3" t="s">
        <v>88</v>
      </c>
      <c r="AA356" s="3" t="s">
        <v>117</v>
      </c>
      <c r="AB356" s="3" t="s">
        <v>143</v>
      </c>
      <c r="AC356" s="3" t="s">
        <v>248</v>
      </c>
      <c r="AD356" s="3"/>
      <c r="AE356" s="3"/>
      <c r="AF356" s="3" t="s">
        <v>119</v>
      </c>
      <c r="AG356" s="3" t="s">
        <v>1345</v>
      </c>
      <c r="AH356" s="3" t="s">
        <v>80</v>
      </c>
      <c r="AI356" s="2" t="s">
        <v>1346</v>
      </c>
      <c r="AJ356" s="3" t="s">
        <v>1347</v>
      </c>
      <c r="AK356" s="3"/>
      <c r="AL356" s="3"/>
      <c r="AM356" s="4"/>
      <c r="AN356" s="6">
        <v>0.05</v>
      </c>
      <c r="AO356" s="17">
        <v>5.6911597318831421E-2</v>
      </c>
      <c r="AP356" s="3" t="s">
        <v>123</v>
      </c>
      <c r="AQ356" s="21">
        <v>400</v>
      </c>
      <c r="AR356" s="21">
        <v>455.29277855065135</v>
      </c>
      <c r="AS356" s="24">
        <v>506047.99999999994</v>
      </c>
      <c r="AT356" s="24">
        <v>576000</v>
      </c>
    </row>
    <row r="357" spans="1:46" hidden="1" x14ac:dyDescent="0.6">
      <c r="A357" s="2" t="s">
        <v>1342</v>
      </c>
      <c r="B357" s="2" t="s">
        <v>239</v>
      </c>
      <c r="C357" s="3"/>
      <c r="D357" s="3"/>
      <c r="E357" s="3" t="s">
        <v>1343</v>
      </c>
      <c r="F357" s="3" t="s">
        <v>1344</v>
      </c>
      <c r="G357" s="2" t="s">
        <v>513</v>
      </c>
      <c r="H357" s="3" t="s">
        <v>514</v>
      </c>
      <c r="I357" s="3" t="s">
        <v>50</v>
      </c>
      <c r="J357" s="3" t="s">
        <v>515</v>
      </c>
      <c r="K357" s="2" t="s">
        <v>110</v>
      </c>
      <c r="L357" s="2" t="s">
        <v>110</v>
      </c>
      <c r="M357" s="2" t="s">
        <v>1348</v>
      </c>
      <c r="N357" s="3" t="s">
        <v>1349</v>
      </c>
      <c r="O357" s="3"/>
      <c r="P357" s="3" t="s">
        <v>518</v>
      </c>
      <c r="Q357" s="4">
        <v>4800</v>
      </c>
      <c r="R357" s="11"/>
      <c r="S357" s="5">
        <v>0</v>
      </c>
      <c r="T357" s="6">
        <v>105</v>
      </c>
      <c r="U357" s="5">
        <v>0</v>
      </c>
      <c r="V357" s="14">
        <v>504000</v>
      </c>
      <c r="W357" s="4">
        <v>50400</v>
      </c>
      <c r="X357" s="3" t="s">
        <v>115</v>
      </c>
      <c r="Y357" s="3" t="s">
        <v>514</v>
      </c>
      <c r="Z357" s="3" t="s">
        <v>74</v>
      </c>
      <c r="AA357" s="3" t="s">
        <v>75</v>
      </c>
      <c r="AB357" s="3" t="s">
        <v>519</v>
      </c>
      <c r="AC357" s="3" t="s">
        <v>248</v>
      </c>
      <c r="AD357" s="3"/>
      <c r="AE357" s="3"/>
      <c r="AF357" s="3" t="s">
        <v>119</v>
      </c>
      <c r="AG357" s="3" t="s">
        <v>1345</v>
      </c>
      <c r="AH357" s="3" t="s">
        <v>80</v>
      </c>
      <c r="AI357" s="2" t="s">
        <v>1346</v>
      </c>
      <c r="AJ357" s="3" t="s">
        <v>1347</v>
      </c>
      <c r="AK357" s="3"/>
      <c r="AL357" s="3"/>
      <c r="AM357" s="4"/>
      <c r="AN357" s="6">
        <v>6.1760000000000002E-2</v>
      </c>
      <c r="AO357" s="17">
        <v>8.2996079423295815E-2</v>
      </c>
      <c r="AP357" s="3" t="s">
        <v>83</v>
      </c>
      <c r="AQ357" s="21">
        <v>296.44800000000004</v>
      </c>
      <c r="AR357" s="21">
        <v>398.38118123181994</v>
      </c>
      <c r="AS357" s="24">
        <v>375042.29376000003</v>
      </c>
      <c r="AT357" s="24">
        <v>504000</v>
      </c>
    </row>
    <row r="358" spans="1:46" hidden="1" x14ac:dyDescent="0.6">
      <c r="A358" s="2" t="s">
        <v>1350</v>
      </c>
      <c r="B358" s="2" t="s">
        <v>45</v>
      </c>
      <c r="C358" s="3"/>
      <c r="D358" s="3"/>
      <c r="E358" s="3" t="s">
        <v>1218</v>
      </c>
      <c r="F358" s="3" t="s">
        <v>1351</v>
      </c>
      <c r="G358" s="2" t="s">
        <v>224</v>
      </c>
      <c r="H358" s="3" t="s">
        <v>225</v>
      </c>
      <c r="I358" s="3" t="s">
        <v>50</v>
      </c>
      <c r="J358" s="3" t="s">
        <v>161</v>
      </c>
      <c r="K358" s="2" t="s">
        <v>110</v>
      </c>
      <c r="L358" s="2" t="s">
        <v>110</v>
      </c>
      <c r="M358" s="2" t="s">
        <v>870</v>
      </c>
      <c r="N358" s="3" t="s">
        <v>871</v>
      </c>
      <c r="O358" s="3" t="s">
        <v>872</v>
      </c>
      <c r="P358" s="3" t="s">
        <v>873</v>
      </c>
      <c r="Q358" s="4">
        <v>2400</v>
      </c>
      <c r="R358" s="11" t="s">
        <v>56</v>
      </c>
      <c r="S358" s="5">
        <v>1251.2</v>
      </c>
      <c r="T358" s="6">
        <v>0.109</v>
      </c>
      <c r="U358" s="5">
        <v>261.60000000000002</v>
      </c>
      <c r="V358" s="4">
        <v>327314</v>
      </c>
      <c r="W358" s="4"/>
      <c r="X358" s="3" t="s">
        <v>115</v>
      </c>
      <c r="Y358" s="3" t="s">
        <v>225</v>
      </c>
      <c r="Z358" s="3" t="s">
        <v>74</v>
      </c>
      <c r="AA358" s="3" t="s">
        <v>75</v>
      </c>
      <c r="AB358" s="3" t="s">
        <v>331</v>
      </c>
      <c r="AC358" s="3" t="s">
        <v>58</v>
      </c>
      <c r="AD358" s="3" t="s">
        <v>1352</v>
      </c>
      <c r="AE358" s="3"/>
      <c r="AF358" s="3" t="s">
        <v>119</v>
      </c>
      <c r="AG358" s="3" t="s">
        <v>1353</v>
      </c>
      <c r="AH358" s="3" t="s">
        <v>80</v>
      </c>
      <c r="AI358" s="2" t="s">
        <v>1219</v>
      </c>
      <c r="AJ358" s="3" t="s">
        <v>1220</v>
      </c>
      <c r="AK358" s="3"/>
      <c r="AL358" s="3"/>
      <c r="AM358" s="4"/>
      <c r="AN358" s="6">
        <v>8.4000000000000005E-2</v>
      </c>
      <c r="AO358" s="6">
        <v>0.109</v>
      </c>
      <c r="AP358" s="3" t="s">
        <v>83</v>
      </c>
      <c r="AQ358" s="21">
        <v>201.60000000000002</v>
      </c>
      <c r="AR358" s="21">
        <v>261.60000000000002</v>
      </c>
      <c r="AS358" s="24">
        <v>255048.19200000001</v>
      </c>
      <c r="AT358" s="24">
        <v>330955.39199999999</v>
      </c>
    </row>
    <row r="359" spans="1:46" hidden="1" x14ac:dyDescent="0.6">
      <c r="A359" s="2" t="s">
        <v>1354</v>
      </c>
      <c r="B359" s="2" t="s">
        <v>45</v>
      </c>
      <c r="C359" s="3"/>
      <c r="D359" s="3"/>
      <c r="E359" s="3" t="s">
        <v>1355</v>
      </c>
      <c r="F359" s="3" t="s">
        <v>1356</v>
      </c>
      <c r="G359" s="2" t="s">
        <v>242</v>
      </c>
      <c r="H359" s="3" t="s">
        <v>243</v>
      </c>
      <c r="I359" s="3" t="s">
        <v>50</v>
      </c>
      <c r="J359" s="3" t="s">
        <v>161</v>
      </c>
      <c r="K359" s="2" t="s">
        <v>347</v>
      </c>
      <c r="L359" s="2" t="s">
        <v>244</v>
      </c>
      <c r="M359" s="2" t="s">
        <v>435</v>
      </c>
      <c r="N359" s="3" t="s">
        <v>436</v>
      </c>
      <c r="O359" s="3" t="s">
        <v>437</v>
      </c>
      <c r="P359" s="3" t="s">
        <v>243</v>
      </c>
      <c r="Q359" s="4">
        <v>3402</v>
      </c>
      <c r="R359" s="11" t="s">
        <v>56</v>
      </c>
      <c r="S359" s="5">
        <v>1257.0999999999999</v>
      </c>
      <c r="T359" s="6">
        <v>0.93</v>
      </c>
      <c r="U359" s="5">
        <v>3163.86</v>
      </c>
      <c r="V359" s="4">
        <v>3977288</v>
      </c>
      <c r="W359" s="4"/>
      <c r="X359" s="3" t="s">
        <v>115</v>
      </c>
      <c r="Y359" s="3" t="s">
        <v>243</v>
      </c>
      <c r="Z359" s="3" t="s">
        <v>429</v>
      </c>
      <c r="AA359" s="3" t="s">
        <v>430</v>
      </c>
      <c r="AB359" s="3" t="s">
        <v>431</v>
      </c>
      <c r="AC359" s="3" t="s">
        <v>58</v>
      </c>
      <c r="AD359" s="3"/>
      <c r="AE359" s="3"/>
      <c r="AF359" s="3" t="s">
        <v>353</v>
      </c>
      <c r="AG359" s="3" t="s">
        <v>1357</v>
      </c>
      <c r="AH359" s="3" t="s">
        <v>80</v>
      </c>
      <c r="AI359" s="2" t="s">
        <v>1358</v>
      </c>
      <c r="AJ359" s="3" t="s">
        <v>1359</v>
      </c>
      <c r="AK359" s="3"/>
      <c r="AL359" s="3"/>
      <c r="AM359" s="4"/>
      <c r="AN359" s="6">
        <v>0.79049999999999998</v>
      </c>
      <c r="AO359" s="6">
        <v>0.93</v>
      </c>
      <c r="AP359" s="3" t="s">
        <v>123</v>
      </c>
      <c r="AQ359" s="21">
        <v>2689.2809999999999</v>
      </c>
      <c r="AR359" s="21">
        <v>3163.86</v>
      </c>
      <c r="AS359" s="24">
        <v>3402263.1787199997</v>
      </c>
      <c r="AT359" s="24">
        <v>4002662.5631999997</v>
      </c>
    </row>
    <row r="360" spans="1:46" hidden="1" x14ac:dyDescent="0.6">
      <c r="A360" s="2" t="s">
        <v>1354</v>
      </c>
      <c r="B360" s="2" t="s">
        <v>45</v>
      </c>
      <c r="C360" s="3"/>
      <c r="D360" s="3"/>
      <c r="E360" s="3" t="s">
        <v>1360</v>
      </c>
      <c r="F360" s="3" t="s">
        <v>1356</v>
      </c>
      <c r="G360" s="2" t="s">
        <v>242</v>
      </c>
      <c r="H360" s="3" t="s">
        <v>243</v>
      </c>
      <c r="I360" s="3" t="s">
        <v>50</v>
      </c>
      <c r="J360" s="3" t="s">
        <v>161</v>
      </c>
      <c r="K360" s="2" t="s">
        <v>347</v>
      </c>
      <c r="L360" s="2" t="s">
        <v>244</v>
      </c>
      <c r="M360" s="2" t="s">
        <v>361</v>
      </c>
      <c r="N360" s="3" t="s">
        <v>362</v>
      </c>
      <c r="O360" s="3" t="s">
        <v>363</v>
      </c>
      <c r="P360" s="3" t="s">
        <v>364</v>
      </c>
      <c r="Q360" s="4">
        <v>4000</v>
      </c>
      <c r="R360" s="11" t="s">
        <v>56</v>
      </c>
      <c r="S360" s="5">
        <v>1257.0999999999999</v>
      </c>
      <c r="T360" s="6">
        <v>0.06</v>
      </c>
      <c r="U360" s="5">
        <v>240</v>
      </c>
      <c r="V360" s="4">
        <v>301704</v>
      </c>
      <c r="W360" s="4"/>
      <c r="X360" s="3" t="s">
        <v>115</v>
      </c>
      <c r="Y360" s="3" t="s">
        <v>243</v>
      </c>
      <c r="Z360" s="3" t="s">
        <v>74</v>
      </c>
      <c r="AA360" s="3" t="s">
        <v>75</v>
      </c>
      <c r="AB360" s="3" t="s">
        <v>365</v>
      </c>
      <c r="AC360" s="3" t="s">
        <v>58</v>
      </c>
      <c r="AD360" s="3"/>
      <c r="AE360" s="3" t="s">
        <v>192</v>
      </c>
      <c r="AF360" s="3" t="s">
        <v>353</v>
      </c>
      <c r="AG360" s="3" t="s">
        <v>1357</v>
      </c>
      <c r="AH360" s="3" t="s">
        <v>80</v>
      </c>
      <c r="AI360" s="2" t="s">
        <v>1361</v>
      </c>
      <c r="AJ360" s="3" t="s">
        <v>1362</v>
      </c>
      <c r="AK360" s="3"/>
      <c r="AL360" s="3"/>
      <c r="AM360" s="4"/>
      <c r="AN360" s="6">
        <v>4.4999999999999998E-2</v>
      </c>
      <c r="AO360" s="6">
        <v>0.06</v>
      </c>
      <c r="AP360" s="3" t="s">
        <v>83</v>
      </c>
      <c r="AQ360" s="21">
        <v>180</v>
      </c>
      <c r="AR360" s="21">
        <v>240</v>
      </c>
      <c r="AS360" s="24">
        <v>227721.59999999998</v>
      </c>
      <c r="AT360" s="24">
        <v>303628.79999999999</v>
      </c>
    </row>
    <row r="361" spans="1:46" hidden="1" x14ac:dyDescent="0.6">
      <c r="A361" s="2" t="s">
        <v>1354</v>
      </c>
      <c r="B361" s="2" t="s">
        <v>45</v>
      </c>
      <c r="C361" s="3"/>
      <c r="D361" s="3"/>
      <c r="E361" s="3" t="s">
        <v>1363</v>
      </c>
      <c r="F361" s="3" t="s">
        <v>1356</v>
      </c>
      <c r="G361" s="2" t="s">
        <v>242</v>
      </c>
      <c r="H361" s="3" t="s">
        <v>243</v>
      </c>
      <c r="I361" s="3" t="s">
        <v>50</v>
      </c>
      <c r="J361" s="3" t="s">
        <v>161</v>
      </c>
      <c r="K361" s="2" t="s">
        <v>347</v>
      </c>
      <c r="L361" s="2" t="s">
        <v>244</v>
      </c>
      <c r="M361" s="2" t="s">
        <v>369</v>
      </c>
      <c r="N361" s="3" t="s">
        <v>370</v>
      </c>
      <c r="O361" s="3" t="s">
        <v>371</v>
      </c>
      <c r="P361" s="3" t="s">
        <v>372</v>
      </c>
      <c r="Q361" s="4">
        <v>1200</v>
      </c>
      <c r="R361" s="11" t="s">
        <v>56</v>
      </c>
      <c r="S361" s="5">
        <v>1257.0999999999999</v>
      </c>
      <c r="T361" s="6">
        <v>9.1999999999999998E-2</v>
      </c>
      <c r="U361" s="5">
        <v>110.4</v>
      </c>
      <c r="V361" s="4">
        <v>138784</v>
      </c>
      <c r="W361" s="4"/>
      <c r="X361" s="3" t="s">
        <v>115</v>
      </c>
      <c r="Y361" s="3" t="s">
        <v>243</v>
      </c>
      <c r="Z361" s="3" t="s">
        <v>74</v>
      </c>
      <c r="AA361" s="3" t="s">
        <v>75</v>
      </c>
      <c r="AB361" s="3" t="s">
        <v>331</v>
      </c>
      <c r="AC361" s="3" t="s">
        <v>58</v>
      </c>
      <c r="AD361" s="3"/>
      <c r="AE361" s="3"/>
      <c r="AF361" s="3" t="s">
        <v>353</v>
      </c>
      <c r="AG361" s="3" t="s">
        <v>1357</v>
      </c>
      <c r="AH361" s="3" t="s">
        <v>80</v>
      </c>
      <c r="AI361" s="2" t="s">
        <v>1364</v>
      </c>
      <c r="AJ361" s="3" t="s">
        <v>1365</v>
      </c>
      <c r="AK361" s="3"/>
      <c r="AL361" s="3"/>
      <c r="AM361" s="4"/>
      <c r="AN361" s="6">
        <v>0.08</v>
      </c>
      <c r="AO361" s="6">
        <v>9.1999999999999998E-2</v>
      </c>
      <c r="AP361" s="3" t="s">
        <v>83</v>
      </c>
      <c r="AQ361" s="21">
        <v>96</v>
      </c>
      <c r="AR361" s="21">
        <v>110.39999999999999</v>
      </c>
      <c r="AS361" s="24">
        <v>121451.51999999999</v>
      </c>
      <c r="AT361" s="24">
        <v>139669.24799999996</v>
      </c>
    </row>
    <row r="362" spans="1:46" hidden="1" x14ac:dyDescent="0.6">
      <c r="A362" s="2" t="s">
        <v>1354</v>
      </c>
      <c r="B362" s="2" t="s">
        <v>45</v>
      </c>
      <c r="C362" s="3"/>
      <c r="D362" s="3"/>
      <c r="E362" s="3" t="s">
        <v>1366</v>
      </c>
      <c r="F362" s="3" t="s">
        <v>1356</v>
      </c>
      <c r="G362" s="2" t="s">
        <v>242</v>
      </c>
      <c r="H362" s="3" t="s">
        <v>243</v>
      </c>
      <c r="I362" s="3" t="s">
        <v>50</v>
      </c>
      <c r="J362" s="3" t="s">
        <v>161</v>
      </c>
      <c r="K362" s="2" t="s">
        <v>347</v>
      </c>
      <c r="L362" s="2" t="s">
        <v>244</v>
      </c>
      <c r="M362" s="2" t="s">
        <v>1367</v>
      </c>
      <c r="N362" s="3" t="s">
        <v>1368</v>
      </c>
      <c r="O362" s="3" t="s">
        <v>1369</v>
      </c>
      <c r="P362" s="3" t="s">
        <v>1370</v>
      </c>
      <c r="Q362" s="4">
        <v>12000</v>
      </c>
      <c r="R362" s="11" t="s">
        <v>56</v>
      </c>
      <c r="S362" s="5">
        <v>1257.0999999999999</v>
      </c>
      <c r="T362" s="6">
        <v>6.4000000000000001E-2</v>
      </c>
      <c r="U362" s="5">
        <v>768</v>
      </c>
      <c r="V362" s="4">
        <v>965453</v>
      </c>
      <c r="W362" s="4"/>
      <c r="X362" s="3" t="s">
        <v>115</v>
      </c>
      <c r="Y362" s="3" t="s">
        <v>243</v>
      </c>
      <c r="Z362" s="3" t="s">
        <v>88</v>
      </c>
      <c r="AA362" s="3" t="s">
        <v>117</v>
      </c>
      <c r="AB362" s="3" t="s">
        <v>1088</v>
      </c>
      <c r="AC362" s="3" t="s">
        <v>58</v>
      </c>
      <c r="AD362" s="3"/>
      <c r="AE362" s="3"/>
      <c r="AF362" s="3" t="s">
        <v>353</v>
      </c>
      <c r="AG362" s="3" t="s">
        <v>1357</v>
      </c>
      <c r="AH362" s="3" t="s">
        <v>80</v>
      </c>
      <c r="AI362" s="2" t="s">
        <v>1371</v>
      </c>
      <c r="AJ362" s="3" t="s">
        <v>1372</v>
      </c>
      <c r="AK362" s="3"/>
      <c r="AL362" s="3"/>
      <c r="AM362" s="4"/>
      <c r="AN362" s="6">
        <v>6.0999999999999999E-2</v>
      </c>
      <c r="AO362" s="6">
        <v>6.4000000000000001E-2</v>
      </c>
      <c r="AP362" s="3" t="s">
        <v>123</v>
      </c>
      <c r="AQ362" s="21">
        <v>732</v>
      </c>
      <c r="AR362" s="21">
        <v>768</v>
      </c>
      <c r="AS362" s="24">
        <v>926067.84</v>
      </c>
      <c r="AT362" s="24">
        <v>971612.15999999992</v>
      </c>
    </row>
    <row r="363" spans="1:46" hidden="1" x14ac:dyDescent="0.6">
      <c r="A363" s="2" t="s">
        <v>1354</v>
      </c>
      <c r="B363" s="2" t="s">
        <v>45</v>
      </c>
      <c r="C363" s="3"/>
      <c r="D363" s="3"/>
      <c r="E363" s="3" t="s">
        <v>1373</v>
      </c>
      <c r="F363" s="3" t="s">
        <v>1356</v>
      </c>
      <c r="G363" s="2" t="s">
        <v>242</v>
      </c>
      <c r="H363" s="3" t="s">
        <v>243</v>
      </c>
      <c r="I363" s="3" t="s">
        <v>50</v>
      </c>
      <c r="J363" s="3" t="s">
        <v>161</v>
      </c>
      <c r="K363" s="2" t="s">
        <v>347</v>
      </c>
      <c r="L363" s="2" t="s">
        <v>244</v>
      </c>
      <c r="M363" s="2" t="s">
        <v>1367</v>
      </c>
      <c r="N363" s="3" t="s">
        <v>1368</v>
      </c>
      <c r="O363" s="3" t="s">
        <v>1369</v>
      </c>
      <c r="P363" s="3" t="s">
        <v>1370</v>
      </c>
      <c r="Q363" s="4">
        <v>6000</v>
      </c>
      <c r="R363" s="11" t="s">
        <v>56</v>
      </c>
      <c r="S363" s="5">
        <v>1257.0999999999999</v>
      </c>
      <c r="T363" s="6">
        <v>6.4000000000000001E-2</v>
      </c>
      <c r="U363" s="5">
        <v>384</v>
      </c>
      <c r="V363" s="4">
        <v>482726</v>
      </c>
      <c r="W363" s="4"/>
      <c r="X363" s="3" t="s">
        <v>115</v>
      </c>
      <c r="Y363" s="3" t="s">
        <v>243</v>
      </c>
      <c r="Z363" s="3" t="s">
        <v>88</v>
      </c>
      <c r="AA363" s="3" t="s">
        <v>117</v>
      </c>
      <c r="AB363" s="3" t="s">
        <v>1088</v>
      </c>
      <c r="AC363" s="3" t="s">
        <v>58</v>
      </c>
      <c r="AD363" s="3"/>
      <c r="AE363" s="3" t="s">
        <v>192</v>
      </c>
      <c r="AF363" s="3" t="s">
        <v>353</v>
      </c>
      <c r="AG363" s="3" t="s">
        <v>1357</v>
      </c>
      <c r="AH363" s="3" t="s">
        <v>80</v>
      </c>
      <c r="AI363" s="2" t="s">
        <v>1374</v>
      </c>
      <c r="AJ363" s="3" t="s">
        <v>1375</v>
      </c>
      <c r="AK363" s="3"/>
      <c r="AL363" s="3"/>
      <c r="AM363" s="4"/>
      <c r="AN363" s="6">
        <v>6.0999999999999999E-2</v>
      </c>
      <c r="AO363" s="6">
        <v>6.4000000000000001E-2</v>
      </c>
      <c r="AP363" s="3" t="s">
        <v>123</v>
      </c>
      <c r="AQ363" s="21">
        <v>366</v>
      </c>
      <c r="AR363" s="21">
        <v>384</v>
      </c>
      <c r="AS363" s="24">
        <v>463033.92</v>
      </c>
      <c r="AT363" s="24">
        <v>485806.07999999996</v>
      </c>
    </row>
    <row r="364" spans="1:46" hidden="1" x14ac:dyDescent="0.6">
      <c r="A364" s="2" t="s">
        <v>1354</v>
      </c>
      <c r="B364" s="2" t="s">
        <v>45</v>
      </c>
      <c r="C364" s="3"/>
      <c r="D364" s="3"/>
      <c r="E364" s="3" t="s">
        <v>1376</v>
      </c>
      <c r="F364" s="3" t="s">
        <v>1356</v>
      </c>
      <c r="G364" s="2" t="s">
        <v>242</v>
      </c>
      <c r="H364" s="3" t="s">
        <v>243</v>
      </c>
      <c r="I364" s="3" t="s">
        <v>50</v>
      </c>
      <c r="J364" s="3" t="s">
        <v>161</v>
      </c>
      <c r="K364" s="2" t="s">
        <v>347</v>
      </c>
      <c r="L364" s="2" t="s">
        <v>244</v>
      </c>
      <c r="M364" s="2" t="s">
        <v>382</v>
      </c>
      <c r="N364" s="3" t="s">
        <v>383</v>
      </c>
      <c r="O364" s="3" t="s">
        <v>384</v>
      </c>
      <c r="P364" s="3" t="s">
        <v>385</v>
      </c>
      <c r="Q364" s="4">
        <v>16000</v>
      </c>
      <c r="R364" s="11" t="s">
        <v>56</v>
      </c>
      <c r="S364" s="5">
        <v>1257.0999999999999</v>
      </c>
      <c r="T364" s="6">
        <v>0.08</v>
      </c>
      <c r="U364" s="5">
        <v>1280</v>
      </c>
      <c r="V364" s="4">
        <v>1609088</v>
      </c>
      <c r="W364" s="4"/>
      <c r="X364" s="3" t="s">
        <v>115</v>
      </c>
      <c r="Y364" s="3" t="s">
        <v>243</v>
      </c>
      <c r="Z364" s="3" t="s">
        <v>88</v>
      </c>
      <c r="AA364" s="3" t="s">
        <v>117</v>
      </c>
      <c r="AB364" s="3" t="s">
        <v>386</v>
      </c>
      <c r="AC364" s="3" t="s">
        <v>58</v>
      </c>
      <c r="AD364" s="3"/>
      <c r="AE364" s="3" t="s">
        <v>192</v>
      </c>
      <c r="AF364" s="3" t="s">
        <v>353</v>
      </c>
      <c r="AG364" s="3" t="s">
        <v>1357</v>
      </c>
      <c r="AH364" s="3" t="s">
        <v>80</v>
      </c>
      <c r="AI364" s="2" t="s">
        <v>1377</v>
      </c>
      <c r="AJ364" s="3" t="s">
        <v>1378</v>
      </c>
      <c r="AK364" s="3"/>
      <c r="AL364" s="3"/>
      <c r="AM364" s="4"/>
      <c r="AN364" s="6">
        <v>7.0000000000000007E-2</v>
      </c>
      <c r="AO364" s="6">
        <v>0.08</v>
      </c>
      <c r="AP364" s="3" t="s">
        <v>123</v>
      </c>
      <c r="AQ364" s="21">
        <v>1120</v>
      </c>
      <c r="AR364" s="21">
        <v>1280</v>
      </c>
      <c r="AS364" s="24">
        <v>1416934.3999999999</v>
      </c>
      <c r="AT364" s="24">
        <v>1619353.5999999999</v>
      </c>
    </row>
    <row r="365" spans="1:46" hidden="1" x14ac:dyDescent="0.6">
      <c r="A365" s="2" t="s">
        <v>1354</v>
      </c>
      <c r="B365" s="2" t="s">
        <v>45</v>
      </c>
      <c r="C365" s="3"/>
      <c r="D365" s="3"/>
      <c r="E365" s="3" t="s">
        <v>1379</v>
      </c>
      <c r="F365" s="3" t="s">
        <v>1356</v>
      </c>
      <c r="G365" s="2" t="s">
        <v>242</v>
      </c>
      <c r="H365" s="3" t="s">
        <v>243</v>
      </c>
      <c r="I365" s="3" t="s">
        <v>50</v>
      </c>
      <c r="J365" s="3" t="s">
        <v>161</v>
      </c>
      <c r="K365" s="2" t="s">
        <v>347</v>
      </c>
      <c r="L365" s="2" t="s">
        <v>244</v>
      </c>
      <c r="M365" s="2" t="s">
        <v>382</v>
      </c>
      <c r="N365" s="3" t="s">
        <v>383</v>
      </c>
      <c r="O365" s="3" t="s">
        <v>384</v>
      </c>
      <c r="P365" s="3" t="s">
        <v>385</v>
      </c>
      <c r="Q365" s="4">
        <v>16000</v>
      </c>
      <c r="R365" s="11" t="s">
        <v>56</v>
      </c>
      <c r="S365" s="5">
        <v>1257.0999999999999</v>
      </c>
      <c r="T365" s="6">
        <v>0.08</v>
      </c>
      <c r="U365" s="5">
        <v>1280</v>
      </c>
      <c r="V365" s="4">
        <v>1609088</v>
      </c>
      <c r="W365" s="4"/>
      <c r="X365" s="3" t="s">
        <v>115</v>
      </c>
      <c r="Y365" s="3" t="s">
        <v>243</v>
      </c>
      <c r="Z365" s="3" t="s">
        <v>88</v>
      </c>
      <c r="AA365" s="3" t="s">
        <v>117</v>
      </c>
      <c r="AB365" s="3" t="s">
        <v>386</v>
      </c>
      <c r="AC365" s="3" t="s">
        <v>58</v>
      </c>
      <c r="AD365" s="3"/>
      <c r="AE365" s="3" t="s">
        <v>192</v>
      </c>
      <c r="AF365" s="3" t="s">
        <v>353</v>
      </c>
      <c r="AG365" s="3" t="s">
        <v>1357</v>
      </c>
      <c r="AH365" s="3" t="s">
        <v>80</v>
      </c>
      <c r="AI365" s="2" t="s">
        <v>1380</v>
      </c>
      <c r="AJ365" s="3" t="s">
        <v>1381</v>
      </c>
      <c r="AK365" s="3"/>
      <c r="AL365" s="3"/>
      <c r="AM365" s="4"/>
      <c r="AN365" s="6">
        <v>7.0000000000000007E-2</v>
      </c>
      <c r="AO365" s="6">
        <v>0.08</v>
      </c>
      <c r="AP365" s="3" t="s">
        <v>123</v>
      </c>
      <c r="AQ365" s="21">
        <v>1120</v>
      </c>
      <c r="AR365" s="21">
        <v>1280</v>
      </c>
      <c r="AS365" s="24">
        <v>1416934.3999999999</v>
      </c>
      <c r="AT365" s="24">
        <v>1619353.5999999999</v>
      </c>
    </row>
    <row r="366" spans="1:46" hidden="1" x14ac:dyDescent="0.6">
      <c r="A366" s="2" t="s">
        <v>1354</v>
      </c>
      <c r="B366" s="2" t="s">
        <v>45</v>
      </c>
      <c r="C366" s="3"/>
      <c r="D366" s="3"/>
      <c r="E366" s="3" t="s">
        <v>952</v>
      </c>
      <c r="F366" s="3" t="s">
        <v>1356</v>
      </c>
      <c r="G366" s="2" t="s">
        <v>242</v>
      </c>
      <c r="H366" s="3" t="s">
        <v>243</v>
      </c>
      <c r="I366" s="3" t="s">
        <v>50</v>
      </c>
      <c r="J366" s="3" t="s">
        <v>161</v>
      </c>
      <c r="K366" s="2" t="s">
        <v>347</v>
      </c>
      <c r="L366" s="2" t="s">
        <v>244</v>
      </c>
      <c r="M366" s="2" t="s">
        <v>393</v>
      </c>
      <c r="N366" s="3" t="s">
        <v>394</v>
      </c>
      <c r="O366" s="3" t="s">
        <v>395</v>
      </c>
      <c r="P366" s="3" t="s">
        <v>396</v>
      </c>
      <c r="Q366" s="4">
        <v>30000</v>
      </c>
      <c r="R366" s="11" t="s">
        <v>56</v>
      </c>
      <c r="S366" s="5">
        <v>1257.0999999999999</v>
      </c>
      <c r="T366" s="6">
        <v>2.8000000000000001E-2</v>
      </c>
      <c r="U366" s="5">
        <v>840</v>
      </c>
      <c r="V366" s="4">
        <v>1055964</v>
      </c>
      <c r="W366" s="4"/>
      <c r="X366" s="3" t="s">
        <v>115</v>
      </c>
      <c r="Y366" s="3" t="s">
        <v>243</v>
      </c>
      <c r="Z366" s="3" t="s">
        <v>88</v>
      </c>
      <c r="AA366" s="3" t="s">
        <v>117</v>
      </c>
      <c r="AB366" s="3" t="s">
        <v>90</v>
      </c>
      <c r="AC366" s="3" t="s">
        <v>58</v>
      </c>
      <c r="AD366" s="3"/>
      <c r="AE366" s="3"/>
      <c r="AF366" s="3" t="s">
        <v>353</v>
      </c>
      <c r="AG366" s="3" t="s">
        <v>1357</v>
      </c>
      <c r="AH366" s="3" t="s">
        <v>80</v>
      </c>
      <c r="AI366" s="2" t="s">
        <v>953</v>
      </c>
      <c r="AJ366" s="3" t="s">
        <v>954</v>
      </c>
      <c r="AK366" s="3"/>
      <c r="AL366" s="3"/>
      <c r="AM366" s="4"/>
      <c r="AN366" s="6">
        <v>1.7999999999999999E-2</v>
      </c>
      <c r="AO366" s="6">
        <v>2.8000000000000001E-2</v>
      </c>
      <c r="AP366" s="3" t="s">
        <v>83</v>
      </c>
      <c r="AQ366" s="21">
        <v>540</v>
      </c>
      <c r="AR366" s="21">
        <v>840</v>
      </c>
      <c r="AS366" s="24">
        <v>683164.79999999993</v>
      </c>
      <c r="AT366" s="24">
        <v>1062700.7999999998</v>
      </c>
    </row>
    <row r="367" spans="1:46" hidden="1" x14ac:dyDescent="0.6">
      <c r="A367" s="2" t="s">
        <v>1354</v>
      </c>
      <c r="B367" s="2" t="s">
        <v>45</v>
      </c>
      <c r="C367" s="3"/>
      <c r="D367" s="3"/>
      <c r="E367" s="3" t="s">
        <v>1176</v>
      </c>
      <c r="F367" s="3" t="s">
        <v>1356</v>
      </c>
      <c r="G367" s="2" t="s">
        <v>242</v>
      </c>
      <c r="H367" s="3" t="s">
        <v>243</v>
      </c>
      <c r="I367" s="3" t="s">
        <v>50</v>
      </c>
      <c r="J367" s="3" t="s">
        <v>161</v>
      </c>
      <c r="K367" s="2" t="s">
        <v>347</v>
      </c>
      <c r="L367" s="2" t="s">
        <v>244</v>
      </c>
      <c r="M367" s="2" t="s">
        <v>287</v>
      </c>
      <c r="N367" s="3" t="s">
        <v>288</v>
      </c>
      <c r="O367" s="3" t="s">
        <v>289</v>
      </c>
      <c r="P367" s="3" t="s">
        <v>290</v>
      </c>
      <c r="Q367" s="4">
        <v>60000</v>
      </c>
      <c r="R367" s="11" t="s">
        <v>56</v>
      </c>
      <c r="S367" s="5">
        <v>1257.0999999999999</v>
      </c>
      <c r="T367" s="6">
        <v>3.5889999999999998E-2</v>
      </c>
      <c r="U367" s="5">
        <v>2153.4</v>
      </c>
      <c r="V367" s="4">
        <v>2707039</v>
      </c>
      <c r="W367" s="4"/>
      <c r="X367" s="3" t="s">
        <v>115</v>
      </c>
      <c r="Y367" s="3" t="s">
        <v>243</v>
      </c>
      <c r="Z367" s="3" t="s">
        <v>88</v>
      </c>
      <c r="AA367" s="3" t="s">
        <v>117</v>
      </c>
      <c r="AB367" s="3" t="s">
        <v>90</v>
      </c>
      <c r="AC367" s="3" t="s">
        <v>58</v>
      </c>
      <c r="AD367" s="3"/>
      <c r="AE367" s="3" t="s">
        <v>192</v>
      </c>
      <c r="AF367" s="3" t="s">
        <v>353</v>
      </c>
      <c r="AG367" s="3" t="s">
        <v>1357</v>
      </c>
      <c r="AH367" s="3" t="s">
        <v>80</v>
      </c>
      <c r="AI367" s="2" t="s">
        <v>1177</v>
      </c>
      <c r="AJ367" s="3" t="s">
        <v>1178</v>
      </c>
      <c r="AK367" s="3"/>
      <c r="AL367" s="3"/>
      <c r="AM367" s="4"/>
      <c r="AN367" s="6">
        <v>1.7999999999999999E-2</v>
      </c>
      <c r="AO367" s="6">
        <v>3.5889999999999998E-2</v>
      </c>
      <c r="AP367" s="3" t="s">
        <v>83</v>
      </c>
      <c r="AQ367" s="21">
        <v>1080</v>
      </c>
      <c r="AR367" s="21">
        <v>2153.4</v>
      </c>
      <c r="AS367" s="24">
        <v>1366329.5999999999</v>
      </c>
      <c r="AT367" s="24">
        <v>2724309.4079999998</v>
      </c>
    </row>
    <row r="368" spans="1:46" hidden="1" x14ac:dyDescent="0.6">
      <c r="A368" s="2" t="s">
        <v>1354</v>
      </c>
      <c r="B368" s="2" t="s">
        <v>45</v>
      </c>
      <c r="C368" s="3"/>
      <c r="D368" s="3"/>
      <c r="E368" s="3" t="s">
        <v>1382</v>
      </c>
      <c r="F368" s="3" t="s">
        <v>1356</v>
      </c>
      <c r="G368" s="2" t="s">
        <v>242</v>
      </c>
      <c r="H368" s="3" t="s">
        <v>243</v>
      </c>
      <c r="I368" s="3" t="s">
        <v>50</v>
      </c>
      <c r="J368" s="3" t="s">
        <v>161</v>
      </c>
      <c r="K368" s="2" t="s">
        <v>347</v>
      </c>
      <c r="L368" s="2" t="s">
        <v>244</v>
      </c>
      <c r="M368" s="2" t="s">
        <v>1198</v>
      </c>
      <c r="N368" s="3" t="s">
        <v>1199</v>
      </c>
      <c r="O368" s="3" t="s">
        <v>1200</v>
      </c>
      <c r="P368" s="3" t="s">
        <v>243</v>
      </c>
      <c r="Q368" s="4">
        <v>2916</v>
      </c>
      <c r="R368" s="11" t="s">
        <v>56</v>
      </c>
      <c r="S368" s="5">
        <v>1257.0999999999999</v>
      </c>
      <c r="T368" s="6">
        <v>0.63</v>
      </c>
      <c r="U368" s="5">
        <v>1837.08</v>
      </c>
      <c r="V368" s="4">
        <v>2309393</v>
      </c>
      <c r="W368" s="4"/>
      <c r="X368" s="3" t="s">
        <v>115</v>
      </c>
      <c r="Y368" s="3" t="s">
        <v>243</v>
      </c>
      <c r="Z368" s="3" t="s">
        <v>429</v>
      </c>
      <c r="AA368" s="3" t="s">
        <v>430</v>
      </c>
      <c r="AB368" s="3" t="s">
        <v>431</v>
      </c>
      <c r="AC368" s="3" t="s">
        <v>58</v>
      </c>
      <c r="AD368" s="3"/>
      <c r="AE368" s="3" t="s">
        <v>192</v>
      </c>
      <c r="AF368" s="3" t="s">
        <v>353</v>
      </c>
      <c r="AG368" s="3" t="s">
        <v>1357</v>
      </c>
      <c r="AH368" s="3" t="s">
        <v>80</v>
      </c>
      <c r="AI368" s="2" t="s">
        <v>1383</v>
      </c>
      <c r="AJ368" s="3" t="s">
        <v>1384</v>
      </c>
      <c r="AK368" s="3"/>
      <c r="AL368" s="3"/>
      <c r="AM368" s="4"/>
      <c r="AN368" s="6">
        <v>0.49399999999999999</v>
      </c>
      <c r="AO368" s="6">
        <v>0.63</v>
      </c>
      <c r="AP368" s="3" t="s">
        <v>123</v>
      </c>
      <c r="AQ368" s="21">
        <v>1440.5039999999999</v>
      </c>
      <c r="AR368" s="21">
        <v>1837.08</v>
      </c>
      <c r="AS368" s="24">
        <v>1822410.4204799996</v>
      </c>
      <c r="AT368" s="24">
        <v>2324126.6495999997</v>
      </c>
    </row>
    <row r="369" spans="1:46" hidden="1" x14ac:dyDescent="0.6">
      <c r="A369" s="2" t="s">
        <v>1354</v>
      </c>
      <c r="B369" s="2" t="s">
        <v>45</v>
      </c>
      <c r="C369" s="3"/>
      <c r="D369" s="3"/>
      <c r="E369" s="3" t="s">
        <v>1385</v>
      </c>
      <c r="F369" s="3" t="s">
        <v>1356</v>
      </c>
      <c r="G369" s="2" t="s">
        <v>242</v>
      </c>
      <c r="H369" s="3" t="s">
        <v>243</v>
      </c>
      <c r="I369" s="3" t="s">
        <v>50</v>
      </c>
      <c r="J369" s="3" t="s">
        <v>161</v>
      </c>
      <c r="K369" s="2" t="s">
        <v>347</v>
      </c>
      <c r="L369" s="2" t="s">
        <v>244</v>
      </c>
      <c r="M369" s="2" t="s">
        <v>1386</v>
      </c>
      <c r="N369" s="3" t="s">
        <v>1387</v>
      </c>
      <c r="O369" s="3" t="s">
        <v>1388</v>
      </c>
      <c r="P369" s="3" t="s">
        <v>1389</v>
      </c>
      <c r="Q369" s="4">
        <v>486</v>
      </c>
      <c r="R369" s="11" t="s">
        <v>56</v>
      </c>
      <c r="S369" s="5">
        <v>1257.0999999999999</v>
      </c>
      <c r="T369" s="6">
        <v>0.54</v>
      </c>
      <c r="U369" s="5">
        <v>262.44</v>
      </c>
      <c r="V369" s="4">
        <v>329913</v>
      </c>
      <c r="W369" s="4"/>
      <c r="X369" s="3" t="s">
        <v>115</v>
      </c>
      <c r="Y369" s="3" t="s">
        <v>243</v>
      </c>
      <c r="Z369" s="3" t="s">
        <v>429</v>
      </c>
      <c r="AA369" s="3" t="s">
        <v>430</v>
      </c>
      <c r="AB369" s="3" t="s">
        <v>431</v>
      </c>
      <c r="AC369" s="3" t="s">
        <v>58</v>
      </c>
      <c r="AD369" s="3"/>
      <c r="AE369" s="3"/>
      <c r="AF369" s="3" t="s">
        <v>353</v>
      </c>
      <c r="AG369" s="3" t="s">
        <v>1357</v>
      </c>
      <c r="AH369" s="3" t="s">
        <v>80</v>
      </c>
      <c r="AI369" s="2" t="s">
        <v>1390</v>
      </c>
      <c r="AJ369" s="3" t="s">
        <v>1391</v>
      </c>
      <c r="AK369" s="3"/>
      <c r="AL369" s="3"/>
      <c r="AM369" s="4"/>
      <c r="AN369" s="6">
        <v>0.49153000000000002</v>
      </c>
      <c r="AO369" s="6">
        <v>0.54</v>
      </c>
      <c r="AP369" s="3" t="s">
        <v>123</v>
      </c>
      <c r="AQ369" s="21">
        <v>238.88358000000002</v>
      </c>
      <c r="AR369" s="21">
        <v>262.44</v>
      </c>
      <c r="AS369" s="24">
        <v>302216.3947296</v>
      </c>
      <c r="AT369" s="24">
        <v>332018.09279999998</v>
      </c>
    </row>
    <row r="370" spans="1:46" hidden="1" x14ac:dyDescent="0.6">
      <c r="A370" s="2" t="s">
        <v>1354</v>
      </c>
      <c r="B370" s="2" t="s">
        <v>45</v>
      </c>
      <c r="C370" s="3"/>
      <c r="D370" s="3"/>
      <c r="E370" s="3" t="s">
        <v>1211</v>
      </c>
      <c r="F370" s="3" t="s">
        <v>1356</v>
      </c>
      <c r="G370" s="2" t="s">
        <v>242</v>
      </c>
      <c r="H370" s="3" t="s">
        <v>243</v>
      </c>
      <c r="I370" s="3" t="s">
        <v>50</v>
      </c>
      <c r="J370" s="3" t="s">
        <v>161</v>
      </c>
      <c r="K370" s="2" t="s">
        <v>347</v>
      </c>
      <c r="L370" s="2" t="s">
        <v>244</v>
      </c>
      <c r="M370" s="2" t="s">
        <v>444</v>
      </c>
      <c r="N370" s="3" t="s">
        <v>445</v>
      </c>
      <c r="O370" s="3" t="s">
        <v>446</v>
      </c>
      <c r="P370" s="3" t="s">
        <v>243</v>
      </c>
      <c r="Q370" s="4">
        <v>5670</v>
      </c>
      <c r="R370" s="11" t="s">
        <v>56</v>
      </c>
      <c r="S370" s="5">
        <v>1257.0999999999999</v>
      </c>
      <c r="T370" s="6">
        <v>0.47</v>
      </c>
      <c r="U370" s="5">
        <v>2664.9</v>
      </c>
      <c r="V370" s="4">
        <v>3350046</v>
      </c>
      <c r="W370" s="4"/>
      <c r="X370" s="3" t="s">
        <v>115</v>
      </c>
      <c r="Y370" s="3" t="s">
        <v>243</v>
      </c>
      <c r="Z370" s="3" t="s">
        <v>429</v>
      </c>
      <c r="AA370" s="3" t="s">
        <v>430</v>
      </c>
      <c r="AB370" s="3" t="s">
        <v>431</v>
      </c>
      <c r="AC370" s="3" t="s">
        <v>58</v>
      </c>
      <c r="AD370" s="3"/>
      <c r="AE370" s="3" t="s">
        <v>192</v>
      </c>
      <c r="AF370" s="3" t="s">
        <v>353</v>
      </c>
      <c r="AG370" s="3" t="s">
        <v>1357</v>
      </c>
      <c r="AH370" s="3" t="s">
        <v>80</v>
      </c>
      <c r="AI370" s="2" t="s">
        <v>1212</v>
      </c>
      <c r="AJ370" s="3" t="s">
        <v>1213</v>
      </c>
      <c r="AK370" s="3"/>
      <c r="AL370" s="3"/>
      <c r="AM370" s="4"/>
      <c r="AN370" s="6">
        <v>0.42</v>
      </c>
      <c r="AO370" s="6">
        <v>0.47</v>
      </c>
      <c r="AP370" s="3" t="s">
        <v>123</v>
      </c>
      <c r="AQ370" s="21">
        <v>2381.4</v>
      </c>
      <c r="AR370" s="21">
        <v>2664.8999999999996</v>
      </c>
      <c r="AS370" s="24">
        <v>3012756.7679999997</v>
      </c>
      <c r="AT370" s="24">
        <v>3371418.2879999992</v>
      </c>
    </row>
    <row r="371" spans="1:46" hidden="1" x14ac:dyDescent="0.6">
      <c r="A371" s="2" t="s">
        <v>1354</v>
      </c>
      <c r="B371" s="2" t="s">
        <v>45</v>
      </c>
      <c r="C371" s="3"/>
      <c r="D371" s="3"/>
      <c r="E371" s="3" t="s">
        <v>1392</v>
      </c>
      <c r="F371" s="3" t="s">
        <v>1356</v>
      </c>
      <c r="G371" s="2" t="s">
        <v>242</v>
      </c>
      <c r="H371" s="3" t="s">
        <v>243</v>
      </c>
      <c r="I371" s="3" t="s">
        <v>50</v>
      </c>
      <c r="J371" s="3" t="s">
        <v>161</v>
      </c>
      <c r="K371" s="2" t="s">
        <v>347</v>
      </c>
      <c r="L371" s="2" t="s">
        <v>244</v>
      </c>
      <c r="M371" s="2" t="s">
        <v>444</v>
      </c>
      <c r="N371" s="3" t="s">
        <v>445</v>
      </c>
      <c r="O371" s="3" t="s">
        <v>446</v>
      </c>
      <c r="P371" s="3" t="s">
        <v>243</v>
      </c>
      <c r="Q371" s="4">
        <v>20250</v>
      </c>
      <c r="R371" s="11" t="s">
        <v>56</v>
      </c>
      <c r="S371" s="5">
        <v>1257.0999999999999</v>
      </c>
      <c r="T371" s="6">
        <v>0.47</v>
      </c>
      <c r="U371" s="5">
        <v>9517.5</v>
      </c>
      <c r="V371" s="4">
        <v>11964449</v>
      </c>
      <c r="W371" s="4"/>
      <c r="X371" s="3" t="s">
        <v>115</v>
      </c>
      <c r="Y371" s="3" t="s">
        <v>243</v>
      </c>
      <c r="Z371" s="3" t="s">
        <v>429</v>
      </c>
      <c r="AA371" s="3" t="s">
        <v>430</v>
      </c>
      <c r="AB371" s="3" t="s">
        <v>431</v>
      </c>
      <c r="AC371" s="3" t="s">
        <v>58</v>
      </c>
      <c r="AD371" s="3"/>
      <c r="AE371" s="3" t="s">
        <v>192</v>
      </c>
      <c r="AF371" s="3" t="s">
        <v>353</v>
      </c>
      <c r="AG371" s="3" t="s">
        <v>1357</v>
      </c>
      <c r="AH371" s="3" t="s">
        <v>80</v>
      </c>
      <c r="AI371" s="2" t="s">
        <v>1393</v>
      </c>
      <c r="AJ371" s="3" t="s">
        <v>1394</v>
      </c>
      <c r="AK371" s="3"/>
      <c r="AL371" s="3"/>
      <c r="AM371" s="4"/>
      <c r="AN371" s="6">
        <v>0.42</v>
      </c>
      <c r="AO371" s="6">
        <v>0.47</v>
      </c>
      <c r="AP371" s="3" t="s">
        <v>123</v>
      </c>
      <c r="AQ371" s="21">
        <v>8505</v>
      </c>
      <c r="AR371" s="21">
        <v>9517.5</v>
      </c>
      <c r="AS371" s="24">
        <v>10759845.6</v>
      </c>
      <c r="AT371" s="24">
        <v>12040779.6</v>
      </c>
    </row>
    <row r="372" spans="1:46" hidden="1" x14ac:dyDescent="0.6">
      <c r="A372" s="2" t="s">
        <v>1354</v>
      </c>
      <c r="B372" s="2" t="s">
        <v>45</v>
      </c>
      <c r="C372" s="3"/>
      <c r="D372" s="3"/>
      <c r="E372" s="3" t="s">
        <v>1395</v>
      </c>
      <c r="F372" s="3" t="s">
        <v>1356</v>
      </c>
      <c r="G372" s="2" t="s">
        <v>242</v>
      </c>
      <c r="H372" s="3" t="s">
        <v>243</v>
      </c>
      <c r="I372" s="3" t="s">
        <v>50</v>
      </c>
      <c r="J372" s="3" t="s">
        <v>161</v>
      </c>
      <c r="K372" s="2" t="s">
        <v>347</v>
      </c>
      <c r="L372" s="2" t="s">
        <v>244</v>
      </c>
      <c r="M372" s="2" t="s">
        <v>444</v>
      </c>
      <c r="N372" s="3" t="s">
        <v>445</v>
      </c>
      <c r="O372" s="3" t="s">
        <v>446</v>
      </c>
      <c r="P372" s="3" t="s">
        <v>243</v>
      </c>
      <c r="Q372" s="4">
        <v>11340</v>
      </c>
      <c r="R372" s="11" t="s">
        <v>56</v>
      </c>
      <c r="S372" s="5">
        <v>1257.0999999999999</v>
      </c>
      <c r="T372" s="6">
        <v>0.47</v>
      </c>
      <c r="U372" s="5">
        <v>5329.8</v>
      </c>
      <c r="V372" s="4">
        <v>6700092</v>
      </c>
      <c r="W372" s="4"/>
      <c r="X372" s="3" t="s">
        <v>115</v>
      </c>
      <c r="Y372" s="3" t="s">
        <v>243</v>
      </c>
      <c r="Z372" s="3" t="s">
        <v>429</v>
      </c>
      <c r="AA372" s="3" t="s">
        <v>430</v>
      </c>
      <c r="AB372" s="3" t="s">
        <v>431</v>
      </c>
      <c r="AC372" s="3" t="s">
        <v>58</v>
      </c>
      <c r="AD372" s="3"/>
      <c r="AE372" s="3" t="s">
        <v>192</v>
      </c>
      <c r="AF372" s="3" t="s">
        <v>353</v>
      </c>
      <c r="AG372" s="3" t="s">
        <v>1357</v>
      </c>
      <c r="AH372" s="3" t="s">
        <v>80</v>
      </c>
      <c r="AI372" s="2" t="s">
        <v>1396</v>
      </c>
      <c r="AJ372" s="3" t="s">
        <v>1397</v>
      </c>
      <c r="AK372" s="3"/>
      <c r="AL372" s="3"/>
      <c r="AM372" s="4"/>
      <c r="AN372" s="6">
        <v>0.42</v>
      </c>
      <c r="AO372" s="6">
        <v>0.47</v>
      </c>
      <c r="AP372" s="3" t="s">
        <v>123</v>
      </c>
      <c r="AQ372" s="21">
        <v>4762.8</v>
      </c>
      <c r="AR372" s="21">
        <v>5329.7999999999993</v>
      </c>
      <c r="AS372" s="24">
        <v>6025513.5359999994</v>
      </c>
      <c r="AT372" s="24">
        <v>6742836.5759999985</v>
      </c>
    </row>
    <row r="373" spans="1:46" hidden="1" x14ac:dyDescent="0.6">
      <c r="A373" s="2" t="s">
        <v>1354</v>
      </c>
      <c r="B373" s="2" t="s">
        <v>45</v>
      </c>
      <c r="C373" s="3"/>
      <c r="D373" s="3"/>
      <c r="E373" s="3" t="s">
        <v>1398</v>
      </c>
      <c r="F373" s="3" t="s">
        <v>1356</v>
      </c>
      <c r="G373" s="2" t="s">
        <v>242</v>
      </c>
      <c r="H373" s="3" t="s">
        <v>243</v>
      </c>
      <c r="I373" s="3" t="s">
        <v>50</v>
      </c>
      <c r="J373" s="3" t="s">
        <v>161</v>
      </c>
      <c r="K373" s="2" t="s">
        <v>347</v>
      </c>
      <c r="L373" s="2" t="s">
        <v>244</v>
      </c>
      <c r="M373" s="2" t="s">
        <v>450</v>
      </c>
      <c r="N373" s="3" t="s">
        <v>451</v>
      </c>
      <c r="O373" s="3" t="s">
        <v>452</v>
      </c>
      <c r="P373" s="3" t="s">
        <v>453</v>
      </c>
      <c r="Q373" s="4">
        <v>2080</v>
      </c>
      <c r="R373" s="11" t="s">
        <v>56</v>
      </c>
      <c r="S373" s="5">
        <v>1257.0999999999999</v>
      </c>
      <c r="T373" s="6">
        <v>0.32</v>
      </c>
      <c r="U373" s="5">
        <v>665.6</v>
      </c>
      <c r="V373" s="4">
        <v>836726</v>
      </c>
      <c r="W373" s="4"/>
      <c r="X373" s="3" t="s">
        <v>115</v>
      </c>
      <c r="Y373" s="3" t="s">
        <v>243</v>
      </c>
      <c r="Z373" s="3" t="s">
        <v>429</v>
      </c>
      <c r="AA373" s="3" t="s">
        <v>430</v>
      </c>
      <c r="AB373" s="3" t="s">
        <v>454</v>
      </c>
      <c r="AC373" s="3" t="s">
        <v>58</v>
      </c>
      <c r="AD373" s="3"/>
      <c r="AE373" s="3"/>
      <c r="AF373" s="3" t="s">
        <v>353</v>
      </c>
      <c r="AG373" s="3" t="s">
        <v>1357</v>
      </c>
      <c r="AH373" s="3" t="s">
        <v>80</v>
      </c>
      <c r="AI373" s="2" t="s">
        <v>1399</v>
      </c>
      <c r="AJ373" s="3" t="s">
        <v>1400</v>
      </c>
      <c r="AK373" s="3"/>
      <c r="AL373" s="3"/>
      <c r="AM373" s="4"/>
      <c r="AN373" s="6">
        <v>0.3</v>
      </c>
      <c r="AO373" s="6">
        <v>0.32</v>
      </c>
      <c r="AP373" s="3" t="s">
        <v>123</v>
      </c>
      <c r="AQ373" s="21">
        <v>624</v>
      </c>
      <c r="AR373" s="21">
        <v>665.6</v>
      </c>
      <c r="AS373" s="24">
        <v>789434.87999999989</v>
      </c>
      <c r="AT373" s="24">
        <v>842063.87199999997</v>
      </c>
    </row>
    <row r="374" spans="1:46" hidden="1" x14ac:dyDescent="0.6">
      <c r="A374" s="2" t="s">
        <v>1401</v>
      </c>
      <c r="B374" s="2" t="s">
        <v>239</v>
      </c>
      <c r="C374" s="3"/>
      <c r="D374" s="3"/>
      <c r="E374" s="3" t="s">
        <v>1402</v>
      </c>
      <c r="F374" s="3" t="s">
        <v>1403</v>
      </c>
      <c r="G374" s="2" t="s">
        <v>741</v>
      </c>
      <c r="H374" s="3" t="s">
        <v>742</v>
      </c>
      <c r="I374" s="3" t="s">
        <v>50</v>
      </c>
      <c r="J374" s="3" t="s">
        <v>161</v>
      </c>
      <c r="K374" s="2" t="s">
        <v>347</v>
      </c>
      <c r="L374" s="2" t="s">
        <v>461</v>
      </c>
      <c r="M374" s="2" t="s">
        <v>1404</v>
      </c>
      <c r="N374" s="3" t="s">
        <v>1405</v>
      </c>
      <c r="O374" s="3"/>
      <c r="P374" s="3" t="s">
        <v>1134</v>
      </c>
      <c r="Q374" s="4">
        <v>100000</v>
      </c>
      <c r="R374" s="11"/>
      <c r="S374" s="5">
        <v>0</v>
      </c>
      <c r="T374" s="6">
        <v>71</v>
      </c>
      <c r="U374" s="5">
        <v>0</v>
      </c>
      <c r="V374" s="14">
        <v>7100000</v>
      </c>
      <c r="W374" s="4">
        <v>710000</v>
      </c>
      <c r="X374" s="3" t="s">
        <v>115</v>
      </c>
      <c r="Y374" s="3" t="s">
        <v>745</v>
      </c>
      <c r="Z374" s="3" t="s">
        <v>88</v>
      </c>
      <c r="AA374" s="3" t="s">
        <v>117</v>
      </c>
      <c r="AB374" s="3" t="s">
        <v>143</v>
      </c>
      <c r="AC374" s="3" t="s">
        <v>248</v>
      </c>
      <c r="AD374" s="3"/>
      <c r="AE374" s="3" t="s">
        <v>1135</v>
      </c>
      <c r="AF374" s="3" t="s">
        <v>353</v>
      </c>
      <c r="AG374" s="3" t="s">
        <v>1406</v>
      </c>
      <c r="AH374" s="3" t="s">
        <v>80</v>
      </c>
      <c r="AI374" s="2" t="s">
        <v>1407</v>
      </c>
      <c r="AJ374" s="3" t="s">
        <v>1408</v>
      </c>
      <c r="AK374" s="3"/>
      <c r="AL374" s="3"/>
      <c r="AM374" s="4"/>
      <c r="AN374" s="6">
        <v>5.0930000000000003E-2</v>
      </c>
      <c r="AO374" s="17">
        <v>5.6121158467180986E-2</v>
      </c>
      <c r="AP374" s="3" t="s">
        <v>123</v>
      </c>
      <c r="AQ374" s="21">
        <v>5093</v>
      </c>
      <c r="AR374" s="21">
        <v>5612.1158467180985</v>
      </c>
      <c r="AS374" s="24">
        <v>6443256.1599999992</v>
      </c>
      <c r="AT374" s="24">
        <v>7100000</v>
      </c>
    </row>
    <row r="375" spans="1:46" hidden="1" x14ac:dyDescent="0.6">
      <c r="A375" s="2" t="s">
        <v>1401</v>
      </c>
      <c r="B375" s="2" t="s">
        <v>239</v>
      </c>
      <c r="C375" s="3"/>
      <c r="D375" s="3"/>
      <c r="E375" s="3" t="s">
        <v>1402</v>
      </c>
      <c r="F375" s="3" t="s">
        <v>1403</v>
      </c>
      <c r="G375" s="2" t="s">
        <v>741</v>
      </c>
      <c r="H375" s="3" t="s">
        <v>742</v>
      </c>
      <c r="I375" s="3" t="s">
        <v>50</v>
      </c>
      <c r="J375" s="3" t="s">
        <v>161</v>
      </c>
      <c r="K375" s="2" t="s">
        <v>347</v>
      </c>
      <c r="L375" s="2" t="s">
        <v>461</v>
      </c>
      <c r="M375" s="2" t="s">
        <v>1409</v>
      </c>
      <c r="N375" s="3" t="s">
        <v>1410</v>
      </c>
      <c r="O375" s="3"/>
      <c r="P375" s="3" t="s">
        <v>1134</v>
      </c>
      <c r="Q375" s="4">
        <v>380000</v>
      </c>
      <c r="R375" s="11"/>
      <c r="S375" s="5">
        <v>0</v>
      </c>
      <c r="T375" s="6">
        <v>62</v>
      </c>
      <c r="U375" s="5">
        <v>0</v>
      </c>
      <c r="V375" s="14">
        <v>23560000</v>
      </c>
      <c r="W375" s="4">
        <v>2356000</v>
      </c>
      <c r="X375" s="3" t="s">
        <v>115</v>
      </c>
      <c r="Y375" s="3" t="s">
        <v>745</v>
      </c>
      <c r="Z375" s="3" t="s">
        <v>88</v>
      </c>
      <c r="AA375" s="3" t="s">
        <v>117</v>
      </c>
      <c r="AB375" s="3" t="s">
        <v>143</v>
      </c>
      <c r="AC375" s="3" t="s">
        <v>248</v>
      </c>
      <c r="AD375" s="3"/>
      <c r="AE375" s="3" t="s">
        <v>1135</v>
      </c>
      <c r="AF375" s="3" t="s">
        <v>353</v>
      </c>
      <c r="AG375" s="3" t="s">
        <v>1406</v>
      </c>
      <c r="AH375" s="3" t="s">
        <v>80</v>
      </c>
      <c r="AI375" s="2" t="s">
        <v>1407</v>
      </c>
      <c r="AJ375" s="3" t="s">
        <v>1408</v>
      </c>
      <c r="AK375" s="3"/>
      <c r="AL375" s="3"/>
      <c r="AM375" s="4"/>
      <c r="AN375" s="6">
        <v>4.9000000000000002E-2</v>
      </c>
      <c r="AO375" s="17">
        <v>4.9007208802327056E-2</v>
      </c>
      <c r="AP375" s="3" t="s">
        <v>123</v>
      </c>
      <c r="AQ375" s="21">
        <v>18620</v>
      </c>
      <c r="AR375" s="21">
        <v>18622.739344884281</v>
      </c>
      <c r="AS375" s="24">
        <v>23556534.399999999</v>
      </c>
      <c r="AT375" s="24">
        <v>23560000</v>
      </c>
    </row>
    <row r="376" spans="1:46" hidden="1" x14ac:dyDescent="0.6">
      <c r="A376" s="2" t="s">
        <v>1401</v>
      </c>
      <c r="B376" s="2" t="s">
        <v>239</v>
      </c>
      <c r="C376" s="3"/>
      <c r="D376" s="3"/>
      <c r="E376" s="3" t="s">
        <v>1402</v>
      </c>
      <c r="F376" s="3" t="s">
        <v>1403</v>
      </c>
      <c r="G376" s="2" t="s">
        <v>741</v>
      </c>
      <c r="H376" s="3" t="s">
        <v>742</v>
      </c>
      <c r="I376" s="3" t="s">
        <v>50</v>
      </c>
      <c r="J376" s="3" t="s">
        <v>161</v>
      </c>
      <c r="K376" s="2" t="s">
        <v>347</v>
      </c>
      <c r="L376" s="2" t="s">
        <v>461</v>
      </c>
      <c r="M376" s="2" t="s">
        <v>1411</v>
      </c>
      <c r="N376" s="3" t="s">
        <v>1412</v>
      </c>
      <c r="O376" s="3"/>
      <c r="P376" s="3" t="s">
        <v>1134</v>
      </c>
      <c r="Q376" s="4">
        <v>104000</v>
      </c>
      <c r="R376" s="11"/>
      <c r="S376" s="5">
        <v>0</v>
      </c>
      <c r="T376" s="6">
        <v>71</v>
      </c>
      <c r="U376" s="5">
        <v>0</v>
      </c>
      <c r="V376" s="14">
        <v>7384000</v>
      </c>
      <c r="W376" s="4">
        <v>738400</v>
      </c>
      <c r="X376" s="3" t="s">
        <v>115</v>
      </c>
      <c r="Y376" s="3" t="s">
        <v>745</v>
      </c>
      <c r="Z376" s="3" t="s">
        <v>88</v>
      </c>
      <c r="AA376" s="3" t="s">
        <v>117</v>
      </c>
      <c r="AB376" s="3" t="s">
        <v>143</v>
      </c>
      <c r="AC376" s="3" t="s">
        <v>248</v>
      </c>
      <c r="AD376" s="3"/>
      <c r="AE376" s="3" t="s">
        <v>1135</v>
      </c>
      <c r="AF376" s="3" t="s">
        <v>353</v>
      </c>
      <c r="AG376" s="3" t="s">
        <v>1406</v>
      </c>
      <c r="AH376" s="3" t="s">
        <v>80</v>
      </c>
      <c r="AI376" s="2" t="s">
        <v>1407</v>
      </c>
      <c r="AJ376" s="3" t="s">
        <v>1408</v>
      </c>
      <c r="AK376" s="3"/>
      <c r="AL376" s="3"/>
      <c r="AM376" s="4"/>
      <c r="AN376" s="6">
        <v>5.0930000000000003E-2</v>
      </c>
      <c r="AO376" s="17">
        <v>5.6121158467180986E-2</v>
      </c>
      <c r="AP376" s="3" t="s">
        <v>123</v>
      </c>
      <c r="AQ376" s="21">
        <v>5296.72</v>
      </c>
      <c r="AR376" s="21">
        <v>5836.6004805868224</v>
      </c>
      <c r="AS376" s="24">
        <v>6700986.4063999997</v>
      </c>
      <c r="AT376" s="24">
        <v>7384000</v>
      </c>
    </row>
    <row r="377" spans="1:46" hidden="1" x14ac:dyDescent="0.6">
      <c r="A377" s="2" t="s">
        <v>1401</v>
      </c>
      <c r="B377" s="2" t="s">
        <v>239</v>
      </c>
      <c r="C377" s="3"/>
      <c r="D377" s="3"/>
      <c r="E377" s="3" t="s">
        <v>1402</v>
      </c>
      <c r="F377" s="3" t="s">
        <v>1403</v>
      </c>
      <c r="G377" s="2" t="s">
        <v>741</v>
      </c>
      <c r="H377" s="3" t="s">
        <v>742</v>
      </c>
      <c r="I377" s="3" t="s">
        <v>50</v>
      </c>
      <c r="J377" s="3" t="s">
        <v>161</v>
      </c>
      <c r="K377" s="2" t="s">
        <v>347</v>
      </c>
      <c r="L377" s="2" t="s">
        <v>461</v>
      </c>
      <c r="M377" s="2" t="s">
        <v>1231</v>
      </c>
      <c r="N377" s="3" t="s">
        <v>1232</v>
      </c>
      <c r="O377" s="3"/>
      <c r="P377" s="3" t="s">
        <v>1134</v>
      </c>
      <c r="Q377" s="4">
        <v>84000</v>
      </c>
      <c r="R377" s="11"/>
      <c r="S377" s="5">
        <v>0</v>
      </c>
      <c r="T377" s="6">
        <v>62</v>
      </c>
      <c r="U377" s="5">
        <v>0</v>
      </c>
      <c r="V377" s="14">
        <v>5208000</v>
      </c>
      <c r="W377" s="4">
        <v>520800</v>
      </c>
      <c r="X377" s="3" t="s">
        <v>115</v>
      </c>
      <c r="Y377" s="3" t="s">
        <v>745</v>
      </c>
      <c r="Z377" s="3" t="s">
        <v>88</v>
      </c>
      <c r="AA377" s="3" t="s">
        <v>117</v>
      </c>
      <c r="AB377" s="3" t="s">
        <v>143</v>
      </c>
      <c r="AC377" s="3" t="s">
        <v>248</v>
      </c>
      <c r="AD377" s="3"/>
      <c r="AE377" s="3" t="s">
        <v>1135</v>
      </c>
      <c r="AF377" s="3" t="s">
        <v>353</v>
      </c>
      <c r="AG377" s="3" t="s">
        <v>1406</v>
      </c>
      <c r="AH377" s="3" t="s">
        <v>80</v>
      </c>
      <c r="AI377" s="2" t="s">
        <v>1407</v>
      </c>
      <c r="AJ377" s="3" t="s">
        <v>1408</v>
      </c>
      <c r="AK377" s="3"/>
      <c r="AL377" s="3"/>
      <c r="AM377" s="4"/>
      <c r="AN377" s="6">
        <v>4.9000000000000002E-2</v>
      </c>
      <c r="AO377" s="17">
        <v>4.9007208802327056E-2</v>
      </c>
      <c r="AP377" s="3" t="s">
        <v>123</v>
      </c>
      <c r="AQ377" s="21">
        <v>4116</v>
      </c>
      <c r="AR377" s="21">
        <v>4116.605539395473</v>
      </c>
      <c r="AS377" s="24">
        <v>5207233.92</v>
      </c>
      <c r="AT377" s="24">
        <v>5208000</v>
      </c>
    </row>
    <row r="378" spans="1:46" hidden="1" x14ac:dyDescent="0.6">
      <c r="A378" s="2" t="s">
        <v>1401</v>
      </c>
      <c r="B378" s="2" t="s">
        <v>239</v>
      </c>
      <c r="C378" s="3"/>
      <c r="D378" s="3"/>
      <c r="E378" s="3" t="s">
        <v>1413</v>
      </c>
      <c r="F378" s="3" t="s">
        <v>1403</v>
      </c>
      <c r="G378" s="2" t="s">
        <v>741</v>
      </c>
      <c r="H378" s="3" t="s">
        <v>742</v>
      </c>
      <c r="I378" s="3" t="s">
        <v>50</v>
      </c>
      <c r="J378" s="3" t="s">
        <v>161</v>
      </c>
      <c r="K378" s="2" t="s">
        <v>347</v>
      </c>
      <c r="L378" s="2" t="s">
        <v>461</v>
      </c>
      <c r="M378" s="2" t="s">
        <v>1414</v>
      </c>
      <c r="N378" s="3" t="s">
        <v>1415</v>
      </c>
      <c r="O378" s="3"/>
      <c r="P378" s="3" t="s">
        <v>1134</v>
      </c>
      <c r="Q378" s="4">
        <v>3000</v>
      </c>
      <c r="R378" s="11"/>
      <c r="S378" s="5">
        <v>0</v>
      </c>
      <c r="T378" s="6">
        <v>70</v>
      </c>
      <c r="U378" s="5">
        <v>0</v>
      </c>
      <c r="V378" s="14">
        <v>210000</v>
      </c>
      <c r="W378" s="4">
        <v>21000</v>
      </c>
      <c r="X378" s="3" t="s">
        <v>115</v>
      </c>
      <c r="Y378" s="3" t="s">
        <v>745</v>
      </c>
      <c r="Z378" s="3" t="s">
        <v>88</v>
      </c>
      <c r="AA378" s="3" t="s">
        <v>117</v>
      </c>
      <c r="AB378" s="3" t="s">
        <v>507</v>
      </c>
      <c r="AC378" s="3" t="s">
        <v>248</v>
      </c>
      <c r="AD378" s="3"/>
      <c r="AE378" s="3" t="s">
        <v>1135</v>
      </c>
      <c r="AF378" s="3" t="s">
        <v>353</v>
      </c>
      <c r="AG378" s="3" t="s">
        <v>1406</v>
      </c>
      <c r="AH378" s="3" t="s">
        <v>80</v>
      </c>
      <c r="AI378" s="2" t="s">
        <v>1416</v>
      </c>
      <c r="AJ378" s="3" t="s">
        <v>1417</v>
      </c>
      <c r="AK378" s="3"/>
      <c r="AL378" s="3"/>
      <c r="AM378" s="4"/>
      <c r="AN378" s="6">
        <v>0.05</v>
      </c>
      <c r="AO378" s="17">
        <v>5.5330719615530551E-2</v>
      </c>
      <c r="AP378" s="3" t="s">
        <v>123</v>
      </c>
      <c r="AQ378" s="21">
        <v>150</v>
      </c>
      <c r="AR378" s="21">
        <v>165.99215884659165</v>
      </c>
      <c r="AS378" s="24">
        <v>189767.99999999997</v>
      </c>
      <c r="AT378" s="24">
        <v>210000</v>
      </c>
    </row>
    <row r="379" spans="1:46" hidden="1" x14ac:dyDescent="0.6">
      <c r="A379" s="2" t="s">
        <v>1401</v>
      </c>
      <c r="B379" s="2" t="s">
        <v>239</v>
      </c>
      <c r="C379" s="3"/>
      <c r="D379" s="3"/>
      <c r="E379" s="3" t="s">
        <v>1402</v>
      </c>
      <c r="F379" s="3" t="s">
        <v>1403</v>
      </c>
      <c r="G379" s="2" t="s">
        <v>741</v>
      </c>
      <c r="H379" s="3" t="s">
        <v>742</v>
      </c>
      <c r="I379" s="3" t="s">
        <v>50</v>
      </c>
      <c r="J379" s="3" t="s">
        <v>161</v>
      </c>
      <c r="K379" s="2" t="s">
        <v>347</v>
      </c>
      <c r="L379" s="2" t="s">
        <v>461</v>
      </c>
      <c r="M379" s="2" t="s">
        <v>1418</v>
      </c>
      <c r="N379" s="3" t="s">
        <v>1419</v>
      </c>
      <c r="O379" s="3"/>
      <c r="P379" s="3" t="s">
        <v>1134</v>
      </c>
      <c r="Q379" s="4">
        <v>96000</v>
      </c>
      <c r="R379" s="11"/>
      <c r="S379" s="5">
        <v>0</v>
      </c>
      <c r="T379" s="6">
        <v>121</v>
      </c>
      <c r="U379" s="5">
        <v>0</v>
      </c>
      <c r="V379" s="14">
        <v>11616000</v>
      </c>
      <c r="W379" s="4">
        <v>1161600</v>
      </c>
      <c r="X379" s="3" t="s">
        <v>115</v>
      </c>
      <c r="Y379" s="3" t="s">
        <v>745</v>
      </c>
      <c r="Z379" s="3" t="s">
        <v>88</v>
      </c>
      <c r="AA379" s="3" t="s">
        <v>117</v>
      </c>
      <c r="AB379" s="3" t="s">
        <v>331</v>
      </c>
      <c r="AC379" s="3" t="s">
        <v>248</v>
      </c>
      <c r="AD379" s="3"/>
      <c r="AE379" s="3" t="s">
        <v>1135</v>
      </c>
      <c r="AF379" s="3" t="s">
        <v>353</v>
      </c>
      <c r="AG379" s="3" t="s">
        <v>1406</v>
      </c>
      <c r="AH379" s="3" t="s">
        <v>80</v>
      </c>
      <c r="AI379" s="2" t="s">
        <v>1407</v>
      </c>
      <c r="AJ379" s="3" t="s">
        <v>1408</v>
      </c>
      <c r="AK379" s="3"/>
      <c r="AL379" s="3"/>
      <c r="AM379" s="4"/>
      <c r="AN379" s="6">
        <v>9.5000000000000001E-2</v>
      </c>
      <c r="AO379" s="17">
        <v>9.5643101049702806E-2</v>
      </c>
      <c r="AP379" s="3" t="s">
        <v>123</v>
      </c>
      <c r="AQ379" s="21">
        <v>9120</v>
      </c>
      <c r="AR379" s="21">
        <v>9181.7377007714695</v>
      </c>
      <c r="AS379" s="24">
        <v>11537894.399999999</v>
      </c>
      <c r="AT379" s="24">
        <v>11616000</v>
      </c>
    </row>
    <row r="380" spans="1:46" hidden="1" x14ac:dyDescent="0.6">
      <c r="A380" s="2" t="s">
        <v>1401</v>
      </c>
      <c r="B380" s="2" t="s">
        <v>239</v>
      </c>
      <c r="C380" s="3"/>
      <c r="D380" s="3"/>
      <c r="E380" s="3" t="s">
        <v>1402</v>
      </c>
      <c r="F380" s="3" t="s">
        <v>1403</v>
      </c>
      <c r="G380" s="2" t="s">
        <v>741</v>
      </c>
      <c r="H380" s="3" t="s">
        <v>742</v>
      </c>
      <c r="I380" s="3" t="s">
        <v>50</v>
      </c>
      <c r="J380" s="3" t="s">
        <v>161</v>
      </c>
      <c r="K380" s="2" t="s">
        <v>347</v>
      </c>
      <c r="L380" s="2" t="s">
        <v>461</v>
      </c>
      <c r="M380" s="2" t="s">
        <v>1132</v>
      </c>
      <c r="N380" s="3" t="s">
        <v>1133</v>
      </c>
      <c r="O380" s="3"/>
      <c r="P380" s="3" t="s">
        <v>1134</v>
      </c>
      <c r="Q380" s="4">
        <v>85000</v>
      </c>
      <c r="R380" s="11"/>
      <c r="S380" s="5">
        <v>0</v>
      </c>
      <c r="T380" s="6">
        <v>114</v>
      </c>
      <c r="U380" s="5">
        <v>0</v>
      </c>
      <c r="V380" s="14">
        <v>9690000</v>
      </c>
      <c r="W380" s="4">
        <v>969000</v>
      </c>
      <c r="X380" s="3" t="s">
        <v>115</v>
      </c>
      <c r="Y380" s="3" t="s">
        <v>745</v>
      </c>
      <c r="Z380" s="3" t="s">
        <v>88</v>
      </c>
      <c r="AA380" s="3" t="s">
        <v>117</v>
      </c>
      <c r="AB380" s="3" t="s">
        <v>331</v>
      </c>
      <c r="AC380" s="3" t="s">
        <v>248</v>
      </c>
      <c r="AD380" s="3"/>
      <c r="AE380" s="3" t="s">
        <v>1135</v>
      </c>
      <c r="AF380" s="3" t="s">
        <v>353</v>
      </c>
      <c r="AG380" s="3" t="s">
        <v>1406</v>
      </c>
      <c r="AH380" s="3" t="s">
        <v>80</v>
      </c>
      <c r="AI380" s="2" t="s">
        <v>1407</v>
      </c>
      <c r="AJ380" s="3" t="s">
        <v>1408</v>
      </c>
      <c r="AK380" s="3"/>
      <c r="AL380" s="3"/>
      <c r="AM380" s="4"/>
      <c r="AN380" s="6">
        <v>9.2200000000000004E-2</v>
      </c>
      <c r="AO380" s="17">
        <v>9.0110029088149746E-2</v>
      </c>
      <c r="AP380" s="3" t="s">
        <v>123</v>
      </c>
      <c r="AQ380" s="21">
        <v>7837</v>
      </c>
      <c r="AR380" s="21">
        <v>7659.3524724927283</v>
      </c>
      <c r="AS380" s="24">
        <v>9914745.4399999995</v>
      </c>
      <c r="AT380" s="24">
        <v>9690000</v>
      </c>
    </row>
    <row r="381" spans="1:46" hidden="1" x14ac:dyDescent="0.6">
      <c r="A381" s="2" t="s">
        <v>1401</v>
      </c>
      <c r="B381" s="2" t="s">
        <v>239</v>
      </c>
      <c r="C381" s="3"/>
      <c r="D381" s="3"/>
      <c r="E381" s="3" t="s">
        <v>1420</v>
      </c>
      <c r="F381" s="3" t="s">
        <v>1403</v>
      </c>
      <c r="G381" s="2" t="s">
        <v>741</v>
      </c>
      <c r="H381" s="3" t="s">
        <v>742</v>
      </c>
      <c r="I381" s="3" t="s">
        <v>50</v>
      </c>
      <c r="J381" s="3" t="s">
        <v>161</v>
      </c>
      <c r="K381" s="2" t="s">
        <v>347</v>
      </c>
      <c r="L381" s="2" t="s">
        <v>461</v>
      </c>
      <c r="M381" s="2" t="s">
        <v>1421</v>
      </c>
      <c r="N381" s="3" t="s">
        <v>1422</v>
      </c>
      <c r="O381" s="3"/>
      <c r="P381" s="3" t="s">
        <v>1134</v>
      </c>
      <c r="Q381" s="4">
        <v>9600</v>
      </c>
      <c r="R381" s="11"/>
      <c r="S381" s="5">
        <v>0</v>
      </c>
      <c r="T381" s="6">
        <v>121</v>
      </c>
      <c r="U381" s="5">
        <v>0</v>
      </c>
      <c r="V381" s="14">
        <v>1161600</v>
      </c>
      <c r="W381" s="4">
        <v>116160</v>
      </c>
      <c r="X381" s="3" t="s">
        <v>115</v>
      </c>
      <c r="Y381" s="3" t="s">
        <v>745</v>
      </c>
      <c r="Z381" s="3" t="s">
        <v>88</v>
      </c>
      <c r="AA381" s="3" t="s">
        <v>117</v>
      </c>
      <c r="AB381" s="3" t="s">
        <v>331</v>
      </c>
      <c r="AC381" s="3" t="s">
        <v>248</v>
      </c>
      <c r="AD381" s="3"/>
      <c r="AE381" s="3" t="s">
        <v>1135</v>
      </c>
      <c r="AF381" s="3" t="s">
        <v>353</v>
      </c>
      <c r="AG381" s="3" t="s">
        <v>1406</v>
      </c>
      <c r="AH381" s="3" t="s">
        <v>80</v>
      </c>
      <c r="AI381" s="2" t="s">
        <v>1423</v>
      </c>
      <c r="AJ381" s="3" t="s">
        <v>1424</v>
      </c>
      <c r="AK381" s="3"/>
      <c r="AL381" s="3"/>
      <c r="AM381" s="4"/>
      <c r="AN381" s="6">
        <v>9.5000000000000001E-2</v>
      </c>
      <c r="AO381" s="17">
        <v>9.5643101049702806E-2</v>
      </c>
      <c r="AP381" s="3" t="s">
        <v>123</v>
      </c>
      <c r="AQ381" s="21">
        <v>912</v>
      </c>
      <c r="AR381" s="21">
        <v>918.17377007714697</v>
      </c>
      <c r="AS381" s="24">
        <v>1153789.4399999999</v>
      </c>
      <c r="AT381" s="24">
        <v>1161600</v>
      </c>
    </row>
    <row r="382" spans="1:46" hidden="1" x14ac:dyDescent="0.6">
      <c r="A382" s="2" t="s">
        <v>1425</v>
      </c>
      <c r="B382" s="2" t="s">
        <v>239</v>
      </c>
      <c r="C382" s="3"/>
      <c r="D382" s="3"/>
      <c r="E382" s="3" t="s">
        <v>1402</v>
      </c>
      <c r="F382" s="3" t="s">
        <v>1426</v>
      </c>
      <c r="G382" s="2" t="s">
        <v>741</v>
      </c>
      <c r="H382" s="3" t="s">
        <v>742</v>
      </c>
      <c r="I382" s="3" t="s">
        <v>50</v>
      </c>
      <c r="J382" s="3" t="s">
        <v>161</v>
      </c>
      <c r="K382" s="2" t="s">
        <v>347</v>
      </c>
      <c r="L382" s="2" t="s">
        <v>461</v>
      </c>
      <c r="M382" s="2" t="s">
        <v>1427</v>
      </c>
      <c r="N382" s="3" t="s">
        <v>1428</v>
      </c>
      <c r="O382" s="3"/>
      <c r="P382" s="3" t="s">
        <v>1134</v>
      </c>
      <c r="Q382" s="4">
        <v>16000</v>
      </c>
      <c r="R382" s="11"/>
      <c r="S382" s="5">
        <v>0</v>
      </c>
      <c r="T382" s="6">
        <v>71</v>
      </c>
      <c r="U382" s="5">
        <v>0</v>
      </c>
      <c r="V382" s="14">
        <v>1136000</v>
      </c>
      <c r="W382" s="4">
        <v>113600</v>
      </c>
      <c r="X382" s="3" t="s">
        <v>115</v>
      </c>
      <c r="Y382" s="3" t="s">
        <v>745</v>
      </c>
      <c r="Z382" s="3" t="s">
        <v>88</v>
      </c>
      <c r="AA382" s="3" t="s">
        <v>117</v>
      </c>
      <c r="AB382" s="3" t="s">
        <v>143</v>
      </c>
      <c r="AC382" s="3" t="s">
        <v>248</v>
      </c>
      <c r="AD382" s="3" t="s">
        <v>1429</v>
      </c>
      <c r="AE382" s="3" t="s">
        <v>1135</v>
      </c>
      <c r="AF382" s="3" t="s">
        <v>353</v>
      </c>
      <c r="AG382" s="3" t="s">
        <v>1430</v>
      </c>
      <c r="AH382" s="3" t="s">
        <v>80</v>
      </c>
      <c r="AI382" s="2" t="s">
        <v>1407</v>
      </c>
      <c r="AJ382" s="3" t="s">
        <v>1408</v>
      </c>
      <c r="AK382" s="3"/>
      <c r="AL382" s="3"/>
      <c r="AM382" s="4"/>
      <c r="AN382" s="6">
        <v>5.0930000000000003E-2</v>
      </c>
      <c r="AO382" s="17">
        <v>5.6121158467180986E-2</v>
      </c>
      <c r="AP382" s="3" t="s">
        <v>123</v>
      </c>
      <c r="AQ382" s="21">
        <v>814.88</v>
      </c>
      <c r="AR382" s="21">
        <v>897.93853547489573</v>
      </c>
      <c r="AS382" s="24">
        <v>1030920.9855999999</v>
      </c>
      <c r="AT382" s="24">
        <v>1136000</v>
      </c>
    </row>
    <row r="383" spans="1:46" hidden="1" x14ac:dyDescent="0.6">
      <c r="A383" s="2" t="s">
        <v>1425</v>
      </c>
      <c r="B383" s="2" t="s">
        <v>239</v>
      </c>
      <c r="C383" s="3"/>
      <c r="D383" s="3"/>
      <c r="E383" s="3" t="s">
        <v>1402</v>
      </c>
      <c r="F383" s="3" t="s">
        <v>1426</v>
      </c>
      <c r="G383" s="2" t="s">
        <v>741</v>
      </c>
      <c r="H383" s="3" t="s">
        <v>742</v>
      </c>
      <c r="I383" s="3" t="s">
        <v>50</v>
      </c>
      <c r="J383" s="3" t="s">
        <v>161</v>
      </c>
      <c r="K383" s="2" t="s">
        <v>347</v>
      </c>
      <c r="L383" s="2" t="s">
        <v>461</v>
      </c>
      <c r="M383" s="2" t="s">
        <v>1404</v>
      </c>
      <c r="N383" s="3" t="s">
        <v>1405</v>
      </c>
      <c r="O383" s="3"/>
      <c r="P383" s="3" t="s">
        <v>1134</v>
      </c>
      <c r="Q383" s="4">
        <v>24000</v>
      </c>
      <c r="R383" s="11"/>
      <c r="S383" s="5">
        <v>0</v>
      </c>
      <c r="T383" s="6">
        <v>71</v>
      </c>
      <c r="U383" s="5">
        <v>0</v>
      </c>
      <c r="V383" s="14">
        <v>1704000</v>
      </c>
      <c r="W383" s="4">
        <v>170400</v>
      </c>
      <c r="X383" s="3" t="s">
        <v>115</v>
      </c>
      <c r="Y383" s="3" t="s">
        <v>745</v>
      </c>
      <c r="Z383" s="3" t="s">
        <v>88</v>
      </c>
      <c r="AA383" s="3" t="s">
        <v>117</v>
      </c>
      <c r="AB383" s="3" t="s">
        <v>143</v>
      </c>
      <c r="AC383" s="3" t="s">
        <v>248</v>
      </c>
      <c r="AD383" s="3" t="s">
        <v>1429</v>
      </c>
      <c r="AE383" s="3" t="s">
        <v>1135</v>
      </c>
      <c r="AF383" s="3" t="s">
        <v>353</v>
      </c>
      <c r="AG383" s="3" t="s">
        <v>1430</v>
      </c>
      <c r="AH383" s="3" t="s">
        <v>80</v>
      </c>
      <c r="AI383" s="2" t="s">
        <v>1407</v>
      </c>
      <c r="AJ383" s="3" t="s">
        <v>1408</v>
      </c>
      <c r="AK383" s="3"/>
      <c r="AL383" s="3"/>
      <c r="AM383" s="4"/>
      <c r="AN383" s="6">
        <v>5.0930000000000003E-2</v>
      </c>
      <c r="AO383" s="17">
        <v>5.6121158467180986E-2</v>
      </c>
      <c r="AP383" s="3" t="s">
        <v>123</v>
      </c>
      <c r="AQ383" s="21">
        <v>1222.3200000000002</v>
      </c>
      <c r="AR383" s="21">
        <v>1346.9078032123437</v>
      </c>
      <c r="AS383" s="24">
        <v>1546381.4784000001</v>
      </c>
      <c r="AT383" s="24">
        <v>1704000</v>
      </c>
    </row>
    <row r="384" spans="1:46" hidden="1" x14ac:dyDescent="0.6">
      <c r="A384" s="2" t="s">
        <v>1425</v>
      </c>
      <c r="B384" s="2" t="s">
        <v>239</v>
      </c>
      <c r="C384" s="3"/>
      <c r="D384" s="3"/>
      <c r="E384" s="3" t="s">
        <v>1402</v>
      </c>
      <c r="F384" s="3" t="s">
        <v>1426</v>
      </c>
      <c r="G384" s="2" t="s">
        <v>741</v>
      </c>
      <c r="H384" s="3" t="s">
        <v>742</v>
      </c>
      <c r="I384" s="3" t="s">
        <v>50</v>
      </c>
      <c r="J384" s="3" t="s">
        <v>161</v>
      </c>
      <c r="K384" s="2" t="s">
        <v>347</v>
      </c>
      <c r="L384" s="2" t="s">
        <v>461</v>
      </c>
      <c r="M384" s="2" t="s">
        <v>1411</v>
      </c>
      <c r="N384" s="3" t="s">
        <v>1412</v>
      </c>
      <c r="O384" s="3"/>
      <c r="P384" s="3" t="s">
        <v>1134</v>
      </c>
      <c r="Q384" s="4">
        <v>64000</v>
      </c>
      <c r="R384" s="11"/>
      <c r="S384" s="5">
        <v>0</v>
      </c>
      <c r="T384" s="6">
        <v>71</v>
      </c>
      <c r="U384" s="5">
        <v>0</v>
      </c>
      <c r="V384" s="14">
        <v>4544000</v>
      </c>
      <c r="W384" s="4">
        <v>454400</v>
      </c>
      <c r="X384" s="3" t="s">
        <v>115</v>
      </c>
      <c r="Y384" s="3" t="s">
        <v>745</v>
      </c>
      <c r="Z384" s="3" t="s">
        <v>88</v>
      </c>
      <c r="AA384" s="3" t="s">
        <v>117</v>
      </c>
      <c r="AB384" s="3" t="s">
        <v>143</v>
      </c>
      <c r="AC384" s="3" t="s">
        <v>248</v>
      </c>
      <c r="AD384" s="3" t="s">
        <v>1429</v>
      </c>
      <c r="AE384" s="3" t="s">
        <v>1135</v>
      </c>
      <c r="AF384" s="3" t="s">
        <v>353</v>
      </c>
      <c r="AG384" s="3" t="s">
        <v>1430</v>
      </c>
      <c r="AH384" s="3" t="s">
        <v>80</v>
      </c>
      <c r="AI384" s="2" t="s">
        <v>1407</v>
      </c>
      <c r="AJ384" s="3" t="s">
        <v>1408</v>
      </c>
      <c r="AK384" s="3"/>
      <c r="AL384" s="3"/>
      <c r="AM384" s="4"/>
      <c r="AN384" s="6">
        <v>5.0930000000000003E-2</v>
      </c>
      <c r="AO384" s="17">
        <v>5.6121158467180986E-2</v>
      </c>
      <c r="AP384" s="3" t="s">
        <v>123</v>
      </c>
      <c r="AQ384" s="21">
        <v>3259.52</v>
      </c>
      <c r="AR384" s="21">
        <v>3591.7541418995829</v>
      </c>
      <c r="AS384" s="24">
        <v>4123683.9423999996</v>
      </c>
      <c r="AT384" s="24">
        <v>4544000</v>
      </c>
    </row>
    <row r="385" spans="1:46" hidden="1" x14ac:dyDescent="0.6">
      <c r="A385" s="2" t="s">
        <v>1425</v>
      </c>
      <c r="B385" s="2" t="s">
        <v>239</v>
      </c>
      <c r="C385" s="3"/>
      <c r="D385" s="3"/>
      <c r="E385" s="3" t="s">
        <v>1402</v>
      </c>
      <c r="F385" s="3" t="s">
        <v>1426</v>
      </c>
      <c r="G385" s="2" t="s">
        <v>741</v>
      </c>
      <c r="H385" s="3" t="s">
        <v>742</v>
      </c>
      <c r="I385" s="3" t="s">
        <v>50</v>
      </c>
      <c r="J385" s="3" t="s">
        <v>161</v>
      </c>
      <c r="K385" s="2" t="s">
        <v>347</v>
      </c>
      <c r="L385" s="2" t="s">
        <v>461</v>
      </c>
      <c r="M385" s="2" t="s">
        <v>1431</v>
      </c>
      <c r="N385" s="3" t="s">
        <v>1432</v>
      </c>
      <c r="O385" s="3"/>
      <c r="P385" s="3" t="s">
        <v>1134</v>
      </c>
      <c r="Q385" s="4">
        <v>3200</v>
      </c>
      <c r="R385" s="11"/>
      <c r="S385" s="5">
        <v>0</v>
      </c>
      <c r="T385" s="6">
        <v>121</v>
      </c>
      <c r="U385" s="5">
        <v>0</v>
      </c>
      <c r="V385" s="14">
        <v>387200</v>
      </c>
      <c r="W385" s="4">
        <v>38720</v>
      </c>
      <c r="X385" s="3" t="s">
        <v>115</v>
      </c>
      <c r="Y385" s="3" t="s">
        <v>745</v>
      </c>
      <c r="Z385" s="3" t="s">
        <v>88</v>
      </c>
      <c r="AA385" s="3" t="s">
        <v>117</v>
      </c>
      <c r="AB385" s="3" t="s">
        <v>331</v>
      </c>
      <c r="AC385" s="3" t="s">
        <v>248</v>
      </c>
      <c r="AD385" s="3" t="s">
        <v>1429</v>
      </c>
      <c r="AE385" s="3" t="s">
        <v>1135</v>
      </c>
      <c r="AF385" s="3" t="s">
        <v>353</v>
      </c>
      <c r="AG385" s="3" t="s">
        <v>1430</v>
      </c>
      <c r="AH385" s="3" t="s">
        <v>80</v>
      </c>
      <c r="AI385" s="2" t="s">
        <v>1407</v>
      </c>
      <c r="AJ385" s="3" t="s">
        <v>1408</v>
      </c>
      <c r="AK385" s="3"/>
      <c r="AL385" s="3"/>
      <c r="AM385" s="4"/>
      <c r="AN385" s="6">
        <v>9.5000000000000001E-2</v>
      </c>
      <c r="AO385" s="17">
        <v>9.5643101049702806E-2</v>
      </c>
      <c r="AP385" s="3" t="s">
        <v>123</v>
      </c>
      <c r="AQ385" s="21">
        <v>304</v>
      </c>
      <c r="AR385" s="21">
        <v>306.05792335904897</v>
      </c>
      <c r="AS385" s="24">
        <v>384596.47999999998</v>
      </c>
      <c r="AT385" s="24">
        <v>387200</v>
      </c>
    </row>
    <row r="386" spans="1:46" hidden="1" x14ac:dyDescent="0.6">
      <c r="A386" s="2" t="s">
        <v>1425</v>
      </c>
      <c r="B386" s="2" t="s">
        <v>239</v>
      </c>
      <c r="C386" s="3"/>
      <c r="D386" s="3"/>
      <c r="E386" s="3" t="s">
        <v>1402</v>
      </c>
      <c r="F386" s="3" t="s">
        <v>1426</v>
      </c>
      <c r="G386" s="2" t="s">
        <v>741</v>
      </c>
      <c r="H386" s="3" t="s">
        <v>742</v>
      </c>
      <c r="I386" s="3" t="s">
        <v>50</v>
      </c>
      <c r="J386" s="3" t="s">
        <v>161</v>
      </c>
      <c r="K386" s="2" t="s">
        <v>347</v>
      </c>
      <c r="L386" s="2" t="s">
        <v>461</v>
      </c>
      <c r="M386" s="2" t="s">
        <v>1418</v>
      </c>
      <c r="N386" s="3" t="s">
        <v>1419</v>
      </c>
      <c r="O386" s="3"/>
      <c r="P386" s="3" t="s">
        <v>1134</v>
      </c>
      <c r="Q386" s="4">
        <v>38400</v>
      </c>
      <c r="R386" s="11"/>
      <c r="S386" s="5">
        <v>0</v>
      </c>
      <c r="T386" s="6">
        <v>121</v>
      </c>
      <c r="U386" s="5">
        <v>0</v>
      </c>
      <c r="V386" s="14">
        <v>4646400</v>
      </c>
      <c r="W386" s="4">
        <v>464640</v>
      </c>
      <c r="X386" s="3" t="s">
        <v>115</v>
      </c>
      <c r="Y386" s="3" t="s">
        <v>745</v>
      </c>
      <c r="Z386" s="3" t="s">
        <v>88</v>
      </c>
      <c r="AA386" s="3" t="s">
        <v>117</v>
      </c>
      <c r="AB386" s="3" t="s">
        <v>331</v>
      </c>
      <c r="AC386" s="3" t="s">
        <v>248</v>
      </c>
      <c r="AD386" s="3" t="s">
        <v>1429</v>
      </c>
      <c r="AE386" s="3" t="s">
        <v>1135</v>
      </c>
      <c r="AF386" s="3" t="s">
        <v>353</v>
      </c>
      <c r="AG386" s="3" t="s">
        <v>1430</v>
      </c>
      <c r="AH386" s="3" t="s">
        <v>80</v>
      </c>
      <c r="AI386" s="2" t="s">
        <v>1407</v>
      </c>
      <c r="AJ386" s="3" t="s">
        <v>1408</v>
      </c>
      <c r="AK386" s="3"/>
      <c r="AL386" s="3"/>
      <c r="AM386" s="4"/>
      <c r="AN386" s="6">
        <v>9.5000000000000001E-2</v>
      </c>
      <c r="AO386" s="17">
        <v>9.5643101049702806E-2</v>
      </c>
      <c r="AP386" s="3" t="s">
        <v>123</v>
      </c>
      <c r="AQ386" s="21">
        <v>3648</v>
      </c>
      <c r="AR386" s="21">
        <v>3672.6950803085879</v>
      </c>
      <c r="AS386" s="24">
        <v>4615157.7599999998</v>
      </c>
      <c r="AT386" s="24">
        <v>4646400</v>
      </c>
    </row>
    <row r="387" spans="1:46" hidden="1" x14ac:dyDescent="0.6">
      <c r="A387" s="2" t="s">
        <v>1433</v>
      </c>
      <c r="B387" s="2" t="s">
        <v>239</v>
      </c>
      <c r="C387" s="3"/>
      <c r="D387" s="3"/>
      <c r="E387" s="3" t="s">
        <v>750</v>
      </c>
      <c r="F387" s="3" t="s">
        <v>1434</v>
      </c>
      <c r="G387" s="2" t="s">
        <v>741</v>
      </c>
      <c r="H387" s="3" t="s">
        <v>742</v>
      </c>
      <c r="I387" s="3" t="s">
        <v>50</v>
      </c>
      <c r="J387" s="3" t="s">
        <v>161</v>
      </c>
      <c r="K387" s="2" t="s">
        <v>347</v>
      </c>
      <c r="L387" s="2" t="s">
        <v>461</v>
      </c>
      <c r="M387" s="2" t="s">
        <v>1286</v>
      </c>
      <c r="N387" s="3" t="s">
        <v>1287</v>
      </c>
      <c r="O387" s="3"/>
      <c r="P387" s="3" t="s">
        <v>745</v>
      </c>
      <c r="Q387" s="4">
        <v>84000</v>
      </c>
      <c r="R387" s="11"/>
      <c r="S387" s="5">
        <v>0</v>
      </c>
      <c r="T387" s="6">
        <v>35</v>
      </c>
      <c r="U387" s="5">
        <v>0</v>
      </c>
      <c r="V387" s="14">
        <v>2940000</v>
      </c>
      <c r="W387" s="4">
        <v>294000</v>
      </c>
      <c r="X387" s="3" t="s">
        <v>115</v>
      </c>
      <c r="Y387" s="3" t="s">
        <v>745</v>
      </c>
      <c r="Z387" s="3" t="s">
        <v>88</v>
      </c>
      <c r="AA387" s="3" t="s">
        <v>89</v>
      </c>
      <c r="AB387" s="3" t="s">
        <v>90</v>
      </c>
      <c r="AC387" s="3" t="s">
        <v>248</v>
      </c>
      <c r="AD387" s="3"/>
      <c r="AE387" s="3" t="s">
        <v>1288</v>
      </c>
      <c r="AF387" s="3" t="s">
        <v>353</v>
      </c>
      <c r="AG387" s="3" t="s">
        <v>1435</v>
      </c>
      <c r="AH387" s="3" t="s">
        <v>80</v>
      </c>
      <c r="AI387" s="2" t="s">
        <v>752</v>
      </c>
      <c r="AJ387" s="3" t="s">
        <v>753</v>
      </c>
      <c r="AK387" s="3"/>
      <c r="AL387" s="3"/>
      <c r="AM387" s="4"/>
      <c r="AN387" s="6">
        <v>0.02</v>
      </c>
      <c r="AO387" s="17">
        <v>2.7665359807765275E-2</v>
      </c>
      <c r="AP387" s="3" t="s">
        <v>83</v>
      </c>
      <c r="AQ387" s="21">
        <v>1680</v>
      </c>
      <c r="AR387" s="21">
        <v>2323.8902238522833</v>
      </c>
      <c r="AS387" s="24">
        <v>2125401.5999999996</v>
      </c>
      <c r="AT387" s="24">
        <v>2940000.0000000005</v>
      </c>
    </row>
    <row r="388" spans="1:46" hidden="1" x14ac:dyDescent="0.6">
      <c r="A388" s="2" t="s">
        <v>1433</v>
      </c>
      <c r="B388" s="2" t="s">
        <v>239</v>
      </c>
      <c r="C388" s="3"/>
      <c r="D388" s="3"/>
      <c r="E388" s="3" t="s">
        <v>1129</v>
      </c>
      <c r="F388" s="3" t="s">
        <v>1434</v>
      </c>
      <c r="G388" s="2" t="s">
        <v>741</v>
      </c>
      <c r="H388" s="3" t="s">
        <v>742</v>
      </c>
      <c r="I388" s="3" t="s">
        <v>50</v>
      </c>
      <c r="J388" s="3" t="s">
        <v>161</v>
      </c>
      <c r="K388" s="2" t="s">
        <v>347</v>
      </c>
      <c r="L388" s="2" t="s">
        <v>461</v>
      </c>
      <c r="M388" s="2" t="s">
        <v>1146</v>
      </c>
      <c r="N388" s="3" t="s">
        <v>1147</v>
      </c>
      <c r="O388" s="3"/>
      <c r="P388" s="3" t="s">
        <v>745</v>
      </c>
      <c r="Q388" s="4">
        <v>81000</v>
      </c>
      <c r="R388" s="11"/>
      <c r="S388" s="5">
        <v>0</v>
      </c>
      <c r="T388" s="6">
        <v>35</v>
      </c>
      <c r="U388" s="5">
        <v>0</v>
      </c>
      <c r="V388" s="14">
        <v>2835000</v>
      </c>
      <c r="W388" s="4">
        <v>283500</v>
      </c>
      <c r="X388" s="3" t="s">
        <v>115</v>
      </c>
      <c r="Y388" s="3" t="s">
        <v>745</v>
      </c>
      <c r="Z388" s="3" t="s">
        <v>88</v>
      </c>
      <c r="AA388" s="3" t="s">
        <v>89</v>
      </c>
      <c r="AB388" s="3" t="s">
        <v>90</v>
      </c>
      <c r="AC388" s="3" t="s">
        <v>248</v>
      </c>
      <c r="AD388" s="3"/>
      <c r="AE388" s="3" t="s">
        <v>1436</v>
      </c>
      <c r="AF388" s="3" t="s">
        <v>353</v>
      </c>
      <c r="AG388" s="3" t="s">
        <v>1435</v>
      </c>
      <c r="AH388" s="3" t="s">
        <v>80</v>
      </c>
      <c r="AI388" s="2" t="s">
        <v>1130</v>
      </c>
      <c r="AJ388" s="3" t="s">
        <v>1129</v>
      </c>
      <c r="AK388" s="3"/>
      <c r="AL388" s="3"/>
      <c r="AM388" s="4"/>
      <c r="AN388" s="6">
        <v>0.02</v>
      </c>
      <c r="AO388" s="17">
        <v>2.7665359807765275E-2</v>
      </c>
      <c r="AP388" s="3" t="s">
        <v>83</v>
      </c>
      <c r="AQ388" s="21">
        <v>1620</v>
      </c>
      <c r="AR388" s="21">
        <v>2240.8941444289871</v>
      </c>
      <c r="AS388" s="24">
        <v>2049494.4</v>
      </c>
      <c r="AT388" s="24">
        <v>2835000</v>
      </c>
    </row>
    <row r="389" spans="1:46" hidden="1" x14ac:dyDescent="0.6">
      <c r="A389" s="2" t="s">
        <v>1433</v>
      </c>
      <c r="B389" s="2" t="s">
        <v>239</v>
      </c>
      <c r="C389" s="3"/>
      <c r="D389" s="3"/>
      <c r="E389" s="3" t="s">
        <v>1437</v>
      </c>
      <c r="F389" s="3" t="s">
        <v>1434</v>
      </c>
      <c r="G389" s="2" t="s">
        <v>741</v>
      </c>
      <c r="H389" s="3" t="s">
        <v>742</v>
      </c>
      <c r="I389" s="3" t="s">
        <v>50</v>
      </c>
      <c r="J389" s="3" t="s">
        <v>161</v>
      </c>
      <c r="K389" s="2" t="s">
        <v>347</v>
      </c>
      <c r="L389" s="2" t="s">
        <v>461</v>
      </c>
      <c r="M389" s="2" t="s">
        <v>1427</v>
      </c>
      <c r="N389" s="3" t="s">
        <v>1428</v>
      </c>
      <c r="O389" s="3"/>
      <c r="P389" s="3" t="s">
        <v>1134</v>
      </c>
      <c r="Q389" s="4">
        <v>4000</v>
      </c>
      <c r="R389" s="11"/>
      <c r="S389" s="5">
        <v>0</v>
      </c>
      <c r="T389" s="6">
        <v>71</v>
      </c>
      <c r="U389" s="5">
        <v>0</v>
      </c>
      <c r="V389" s="14">
        <v>284000</v>
      </c>
      <c r="W389" s="4">
        <v>28400</v>
      </c>
      <c r="X389" s="3" t="s">
        <v>115</v>
      </c>
      <c r="Y389" s="3" t="s">
        <v>745</v>
      </c>
      <c r="Z389" s="3" t="s">
        <v>88</v>
      </c>
      <c r="AA389" s="3" t="s">
        <v>117</v>
      </c>
      <c r="AB389" s="3" t="s">
        <v>143</v>
      </c>
      <c r="AC389" s="3" t="s">
        <v>248</v>
      </c>
      <c r="AD389" s="3"/>
      <c r="AE389" s="3" t="s">
        <v>1135</v>
      </c>
      <c r="AF389" s="3" t="s">
        <v>353</v>
      </c>
      <c r="AG389" s="3" t="s">
        <v>1435</v>
      </c>
      <c r="AH389" s="3" t="s">
        <v>80</v>
      </c>
      <c r="AI389" s="2" t="s">
        <v>1438</v>
      </c>
      <c r="AJ389" s="3" t="s">
        <v>1439</v>
      </c>
      <c r="AK389" s="3"/>
      <c r="AL389" s="3"/>
      <c r="AM389" s="4"/>
      <c r="AN389" s="6">
        <v>5.0930000000000003E-2</v>
      </c>
      <c r="AO389" s="17">
        <v>5.6121158467180986E-2</v>
      </c>
      <c r="AP389" s="3" t="s">
        <v>123</v>
      </c>
      <c r="AQ389" s="21">
        <v>203.72</v>
      </c>
      <c r="AR389" s="21">
        <v>224.48463386872393</v>
      </c>
      <c r="AS389" s="24">
        <v>257730.24639999997</v>
      </c>
      <c r="AT389" s="24">
        <v>284000</v>
      </c>
    </row>
    <row r="390" spans="1:46" hidden="1" x14ac:dyDescent="0.6">
      <c r="A390" s="2" t="s">
        <v>1433</v>
      </c>
      <c r="B390" s="2" t="s">
        <v>239</v>
      </c>
      <c r="C390" s="3"/>
      <c r="D390" s="3"/>
      <c r="E390" s="3" t="s">
        <v>1440</v>
      </c>
      <c r="F390" s="3" t="s">
        <v>1434</v>
      </c>
      <c r="G390" s="2" t="s">
        <v>741</v>
      </c>
      <c r="H390" s="3" t="s">
        <v>742</v>
      </c>
      <c r="I390" s="3" t="s">
        <v>50</v>
      </c>
      <c r="J390" s="3" t="s">
        <v>161</v>
      </c>
      <c r="K390" s="2" t="s">
        <v>347</v>
      </c>
      <c r="L390" s="2" t="s">
        <v>461</v>
      </c>
      <c r="M390" s="2" t="s">
        <v>1441</v>
      </c>
      <c r="N390" s="3" t="s">
        <v>1442</v>
      </c>
      <c r="O390" s="3"/>
      <c r="P390" s="3" t="s">
        <v>1327</v>
      </c>
      <c r="Q390" s="4">
        <v>9000</v>
      </c>
      <c r="R390" s="11"/>
      <c r="S390" s="5">
        <v>0</v>
      </c>
      <c r="T390" s="6">
        <v>76</v>
      </c>
      <c r="U390" s="5">
        <v>0</v>
      </c>
      <c r="V390" s="14">
        <v>684000</v>
      </c>
      <c r="W390" s="4">
        <v>68400</v>
      </c>
      <c r="X390" s="3" t="s">
        <v>115</v>
      </c>
      <c r="Y390" s="3" t="s">
        <v>745</v>
      </c>
      <c r="Z390" s="3" t="s">
        <v>88</v>
      </c>
      <c r="AA390" s="3" t="s">
        <v>117</v>
      </c>
      <c r="AB390" s="3" t="s">
        <v>507</v>
      </c>
      <c r="AC390" s="3" t="s">
        <v>248</v>
      </c>
      <c r="AD390" s="3"/>
      <c r="AE390" s="3" t="s">
        <v>1443</v>
      </c>
      <c r="AF390" s="3" t="s">
        <v>353</v>
      </c>
      <c r="AG390" s="3" t="s">
        <v>1435</v>
      </c>
      <c r="AH390" s="3" t="s">
        <v>80</v>
      </c>
      <c r="AI390" s="2" t="s">
        <v>1444</v>
      </c>
      <c r="AJ390" s="3" t="s">
        <v>1445</v>
      </c>
      <c r="AK390" s="3"/>
      <c r="AL390" s="3"/>
      <c r="AM390" s="4"/>
      <c r="AN390" s="6">
        <v>5.1330000000000001E-2</v>
      </c>
      <c r="AO390" s="17">
        <v>6.0073352725433168E-2</v>
      </c>
      <c r="AP390" s="3" t="s">
        <v>123</v>
      </c>
      <c r="AQ390" s="21">
        <v>461.97</v>
      </c>
      <c r="AR390" s="21">
        <v>540.66017452889855</v>
      </c>
      <c r="AS390" s="24">
        <v>584447.48639999994</v>
      </c>
      <c r="AT390" s="24">
        <v>684000.00000000012</v>
      </c>
    </row>
    <row r="391" spans="1:46" hidden="1" x14ac:dyDescent="0.6">
      <c r="A391" s="2" t="s">
        <v>1433</v>
      </c>
      <c r="B391" s="2" t="s">
        <v>239</v>
      </c>
      <c r="C391" s="3"/>
      <c r="D391" s="3"/>
      <c r="E391" s="3" t="s">
        <v>1446</v>
      </c>
      <c r="F391" s="3" t="s">
        <v>1434</v>
      </c>
      <c r="G391" s="2" t="s">
        <v>741</v>
      </c>
      <c r="H391" s="3" t="s">
        <v>742</v>
      </c>
      <c r="I391" s="3" t="s">
        <v>50</v>
      </c>
      <c r="J391" s="3" t="s">
        <v>161</v>
      </c>
      <c r="K391" s="2" t="s">
        <v>347</v>
      </c>
      <c r="L391" s="2" t="s">
        <v>461</v>
      </c>
      <c r="M391" s="2" t="s">
        <v>1447</v>
      </c>
      <c r="N391" s="3" t="s">
        <v>1448</v>
      </c>
      <c r="O391" s="3"/>
      <c r="P391" s="3" t="s">
        <v>1449</v>
      </c>
      <c r="Q391" s="4">
        <v>6300</v>
      </c>
      <c r="R391" s="11"/>
      <c r="S391" s="5">
        <v>0</v>
      </c>
      <c r="T391" s="6">
        <v>229</v>
      </c>
      <c r="U391" s="5">
        <v>0</v>
      </c>
      <c r="V391" s="14">
        <v>1442700</v>
      </c>
      <c r="W391" s="4">
        <v>144270</v>
      </c>
      <c r="X391" s="3" t="s">
        <v>115</v>
      </c>
      <c r="Y391" s="3" t="s">
        <v>745</v>
      </c>
      <c r="Z391" s="3" t="s">
        <v>88</v>
      </c>
      <c r="AA391" s="3" t="s">
        <v>117</v>
      </c>
      <c r="AB391" s="3" t="s">
        <v>179</v>
      </c>
      <c r="AC391" s="3" t="s">
        <v>248</v>
      </c>
      <c r="AD391" s="3"/>
      <c r="AE391" s="3" t="s">
        <v>1450</v>
      </c>
      <c r="AF391" s="3" t="s">
        <v>353</v>
      </c>
      <c r="AG391" s="3" t="s">
        <v>1435</v>
      </c>
      <c r="AH391" s="3" t="s">
        <v>80</v>
      </c>
      <c r="AI391" s="2" t="s">
        <v>1451</v>
      </c>
      <c r="AJ391" s="3" t="s">
        <v>1452</v>
      </c>
      <c r="AK391" s="3"/>
      <c r="AL391" s="3"/>
      <c r="AM391" s="4"/>
      <c r="AN391" s="6">
        <v>0.17899999999999999</v>
      </c>
      <c r="AO391" s="17">
        <v>0.18101049702794994</v>
      </c>
      <c r="AP391" s="3" t="s">
        <v>123</v>
      </c>
      <c r="AQ391" s="21">
        <v>1127.7</v>
      </c>
      <c r="AR391" s="21">
        <v>1140.3661312760846</v>
      </c>
      <c r="AS391" s="24">
        <v>1426675.824</v>
      </c>
      <c r="AT391" s="24">
        <v>1442700</v>
      </c>
    </row>
    <row r="392" spans="1:46" hidden="1" x14ac:dyDescent="0.6">
      <c r="A392" s="2" t="s">
        <v>1433</v>
      </c>
      <c r="B392" s="2" t="s">
        <v>239</v>
      </c>
      <c r="C392" s="3"/>
      <c r="D392" s="3"/>
      <c r="E392" s="3" t="s">
        <v>1402</v>
      </c>
      <c r="F392" s="3" t="s">
        <v>1434</v>
      </c>
      <c r="G392" s="2" t="s">
        <v>741</v>
      </c>
      <c r="H392" s="3" t="s">
        <v>742</v>
      </c>
      <c r="I392" s="3" t="s">
        <v>50</v>
      </c>
      <c r="J392" s="3" t="s">
        <v>161</v>
      </c>
      <c r="K392" s="2" t="s">
        <v>347</v>
      </c>
      <c r="L392" s="2" t="s">
        <v>461</v>
      </c>
      <c r="M392" s="2" t="s">
        <v>1431</v>
      </c>
      <c r="N392" s="3" t="s">
        <v>1432</v>
      </c>
      <c r="O392" s="3"/>
      <c r="P392" s="3" t="s">
        <v>1134</v>
      </c>
      <c r="Q392" s="4">
        <v>800</v>
      </c>
      <c r="R392" s="11"/>
      <c r="S392" s="5">
        <v>0</v>
      </c>
      <c r="T392" s="6">
        <v>121</v>
      </c>
      <c r="U392" s="5">
        <v>0</v>
      </c>
      <c r="V392" s="14">
        <v>96800</v>
      </c>
      <c r="W392" s="4">
        <v>9680</v>
      </c>
      <c r="X392" s="3" t="s">
        <v>115</v>
      </c>
      <c r="Y392" s="3" t="s">
        <v>745</v>
      </c>
      <c r="Z392" s="3" t="s">
        <v>88</v>
      </c>
      <c r="AA392" s="3" t="s">
        <v>117</v>
      </c>
      <c r="AB392" s="3" t="s">
        <v>331</v>
      </c>
      <c r="AC392" s="3" t="s">
        <v>248</v>
      </c>
      <c r="AD392" s="3"/>
      <c r="AE392" s="3" t="s">
        <v>1135</v>
      </c>
      <c r="AF392" s="3" t="s">
        <v>353</v>
      </c>
      <c r="AG392" s="3" t="s">
        <v>1435</v>
      </c>
      <c r="AH392" s="3" t="s">
        <v>80</v>
      </c>
      <c r="AI392" s="2" t="s">
        <v>1407</v>
      </c>
      <c r="AJ392" s="3" t="s">
        <v>1408</v>
      </c>
      <c r="AK392" s="3"/>
      <c r="AL392" s="3"/>
      <c r="AM392" s="4"/>
      <c r="AN392" s="6">
        <v>9.5000000000000001E-2</v>
      </c>
      <c r="AO392" s="17">
        <v>9.5643101049702806E-2</v>
      </c>
      <c r="AP392" s="3" t="s">
        <v>123</v>
      </c>
      <c r="AQ392" s="21">
        <v>76</v>
      </c>
      <c r="AR392" s="21">
        <v>76.514480839762243</v>
      </c>
      <c r="AS392" s="24">
        <v>96149.119999999995</v>
      </c>
      <c r="AT392" s="24">
        <v>96800</v>
      </c>
    </row>
    <row r="393" spans="1:46" hidden="1" x14ac:dyDescent="0.6">
      <c r="A393" s="2" t="s">
        <v>1433</v>
      </c>
      <c r="B393" s="2" t="s">
        <v>239</v>
      </c>
      <c r="C393" s="3"/>
      <c r="D393" s="3"/>
      <c r="E393" s="3" t="s">
        <v>750</v>
      </c>
      <c r="F393" s="3" t="s">
        <v>1434</v>
      </c>
      <c r="G393" s="2" t="s">
        <v>741</v>
      </c>
      <c r="H393" s="3" t="s">
        <v>742</v>
      </c>
      <c r="I393" s="3" t="s">
        <v>50</v>
      </c>
      <c r="J393" s="3" t="s">
        <v>161</v>
      </c>
      <c r="K393" s="2" t="s">
        <v>347</v>
      </c>
      <c r="L393" s="2" t="s">
        <v>461</v>
      </c>
      <c r="M393" s="2" t="s">
        <v>1453</v>
      </c>
      <c r="N393" s="3" t="s">
        <v>1454</v>
      </c>
      <c r="O393" s="3"/>
      <c r="P393" s="3" t="s">
        <v>1455</v>
      </c>
      <c r="Q393" s="4">
        <v>6400</v>
      </c>
      <c r="R393" s="11"/>
      <c r="S393" s="5">
        <v>0</v>
      </c>
      <c r="T393" s="6">
        <v>140</v>
      </c>
      <c r="U393" s="5">
        <v>0</v>
      </c>
      <c r="V393" s="14">
        <v>896000</v>
      </c>
      <c r="W393" s="4">
        <v>89600</v>
      </c>
      <c r="X393" s="3" t="s">
        <v>115</v>
      </c>
      <c r="Y393" s="3" t="s">
        <v>745</v>
      </c>
      <c r="Z393" s="3" t="s">
        <v>88</v>
      </c>
      <c r="AA393" s="3" t="s">
        <v>117</v>
      </c>
      <c r="AB393" s="3" t="s">
        <v>331</v>
      </c>
      <c r="AC393" s="3" t="s">
        <v>248</v>
      </c>
      <c r="AD393" s="3"/>
      <c r="AE393" s="3" t="s">
        <v>1456</v>
      </c>
      <c r="AF393" s="3" t="s">
        <v>353</v>
      </c>
      <c r="AG393" s="3" t="s">
        <v>1435</v>
      </c>
      <c r="AH393" s="3" t="s">
        <v>80</v>
      </c>
      <c r="AI393" s="2" t="s">
        <v>752</v>
      </c>
      <c r="AJ393" s="3" t="s">
        <v>753</v>
      </c>
      <c r="AK393" s="3"/>
      <c r="AL393" s="3"/>
      <c r="AM393" s="4"/>
      <c r="AN393" s="6">
        <v>0.1</v>
      </c>
      <c r="AO393" s="17">
        <v>0.1106614392310611</v>
      </c>
      <c r="AP393" s="3" t="s">
        <v>123</v>
      </c>
      <c r="AQ393" s="21">
        <v>640</v>
      </c>
      <c r="AR393" s="21">
        <v>708.2332110787911</v>
      </c>
      <c r="AS393" s="24">
        <v>809676.79999999993</v>
      </c>
      <c r="AT393" s="24">
        <v>896000.00000000012</v>
      </c>
    </row>
    <row r="394" spans="1:46" hidden="1" x14ac:dyDescent="0.6">
      <c r="A394" s="2" t="s">
        <v>1433</v>
      </c>
      <c r="B394" s="2" t="s">
        <v>239</v>
      </c>
      <c r="C394" s="3"/>
      <c r="D394" s="3"/>
      <c r="E394" s="3" t="s">
        <v>750</v>
      </c>
      <c r="F394" s="3" t="s">
        <v>1434</v>
      </c>
      <c r="G394" s="2" t="s">
        <v>741</v>
      </c>
      <c r="H394" s="3" t="s">
        <v>742</v>
      </c>
      <c r="I394" s="3" t="s">
        <v>50</v>
      </c>
      <c r="J394" s="3" t="s">
        <v>161</v>
      </c>
      <c r="K394" s="2" t="s">
        <v>347</v>
      </c>
      <c r="L394" s="2" t="s">
        <v>461</v>
      </c>
      <c r="M394" s="2" t="s">
        <v>473</v>
      </c>
      <c r="N394" s="3" t="s">
        <v>474</v>
      </c>
      <c r="O394" s="3"/>
      <c r="P394" s="3" t="s">
        <v>475</v>
      </c>
      <c r="Q394" s="4">
        <v>3000</v>
      </c>
      <c r="R394" s="11"/>
      <c r="S394" s="5">
        <v>0</v>
      </c>
      <c r="T394" s="6">
        <v>35</v>
      </c>
      <c r="U394" s="5">
        <v>0</v>
      </c>
      <c r="V394" s="14">
        <v>105000</v>
      </c>
      <c r="W394" s="4">
        <v>10500</v>
      </c>
      <c r="X394" s="3" t="s">
        <v>115</v>
      </c>
      <c r="Y394" s="3" t="s">
        <v>745</v>
      </c>
      <c r="Z394" s="3" t="s">
        <v>88</v>
      </c>
      <c r="AA394" s="3" t="s">
        <v>89</v>
      </c>
      <c r="AB394" s="3" t="s">
        <v>90</v>
      </c>
      <c r="AC394" s="3" t="s">
        <v>248</v>
      </c>
      <c r="AD394" s="3"/>
      <c r="AE394" s="3" t="s">
        <v>1457</v>
      </c>
      <c r="AF394" s="3" t="s">
        <v>353</v>
      </c>
      <c r="AG394" s="3" t="s">
        <v>1435</v>
      </c>
      <c r="AH394" s="3" t="s">
        <v>80</v>
      </c>
      <c r="AI394" s="2" t="s">
        <v>752</v>
      </c>
      <c r="AJ394" s="3" t="s">
        <v>753</v>
      </c>
      <c r="AK394" s="3"/>
      <c r="AL394" s="3"/>
      <c r="AM394" s="4"/>
      <c r="AN394" s="6">
        <v>0.02</v>
      </c>
      <c r="AO394" s="17">
        <v>2.7665359807765275E-2</v>
      </c>
      <c r="AP394" s="3" t="s">
        <v>83</v>
      </c>
      <c r="AQ394" s="21">
        <v>60</v>
      </c>
      <c r="AR394" s="21">
        <v>82.996079423295825</v>
      </c>
      <c r="AS394" s="24">
        <v>75907.199999999997</v>
      </c>
      <c r="AT394" s="24">
        <v>105000</v>
      </c>
    </row>
    <row r="395" spans="1:46" hidden="1" x14ac:dyDescent="0.6">
      <c r="A395" s="2" t="s">
        <v>1433</v>
      </c>
      <c r="B395" s="2" t="s">
        <v>239</v>
      </c>
      <c r="C395" s="3"/>
      <c r="D395" s="3"/>
      <c r="E395" s="3" t="s">
        <v>750</v>
      </c>
      <c r="F395" s="3" t="s">
        <v>1434</v>
      </c>
      <c r="G395" s="2" t="s">
        <v>741</v>
      </c>
      <c r="H395" s="3" t="s">
        <v>742</v>
      </c>
      <c r="I395" s="3" t="s">
        <v>50</v>
      </c>
      <c r="J395" s="3" t="s">
        <v>161</v>
      </c>
      <c r="K395" s="2" t="s">
        <v>347</v>
      </c>
      <c r="L395" s="2" t="s">
        <v>461</v>
      </c>
      <c r="M395" s="2" t="s">
        <v>462</v>
      </c>
      <c r="N395" s="3" t="s">
        <v>463</v>
      </c>
      <c r="O395" s="3"/>
      <c r="P395" s="3" t="s">
        <v>464</v>
      </c>
      <c r="Q395" s="4">
        <v>200000</v>
      </c>
      <c r="R395" s="11"/>
      <c r="S395" s="5">
        <v>0</v>
      </c>
      <c r="T395" s="6">
        <v>77</v>
      </c>
      <c r="U395" s="5">
        <v>0</v>
      </c>
      <c r="V395" s="14">
        <v>15400000</v>
      </c>
      <c r="W395" s="4">
        <v>1540000</v>
      </c>
      <c r="X395" s="3" t="s">
        <v>115</v>
      </c>
      <c r="Y395" s="3" t="s">
        <v>745</v>
      </c>
      <c r="Z395" s="3" t="s">
        <v>466</v>
      </c>
      <c r="AA395" s="3" t="s">
        <v>467</v>
      </c>
      <c r="AB395" s="3" t="s">
        <v>468</v>
      </c>
      <c r="AC395" s="3" t="s">
        <v>248</v>
      </c>
      <c r="AD395" s="3"/>
      <c r="AE395" s="3" t="s">
        <v>751</v>
      </c>
      <c r="AF395" s="3" t="s">
        <v>353</v>
      </c>
      <c r="AG395" s="3" t="s">
        <v>1435</v>
      </c>
      <c r="AH395" s="3" t="s">
        <v>80</v>
      </c>
      <c r="AI395" s="2" t="s">
        <v>752</v>
      </c>
      <c r="AJ395" s="3" t="s">
        <v>753</v>
      </c>
      <c r="AK395" s="3"/>
      <c r="AL395" s="3"/>
      <c r="AM395" s="4"/>
      <c r="AN395" s="6">
        <v>4.9320000000000003E-2</v>
      </c>
      <c r="AO395" s="17">
        <v>6.0863791577083604E-2</v>
      </c>
      <c r="AP395" s="3" t="s">
        <v>83</v>
      </c>
      <c r="AQ395" s="21">
        <v>9864</v>
      </c>
      <c r="AR395" s="21">
        <v>12172.758315416721</v>
      </c>
      <c r="AS395" s="24">
        <v>12479143.68</v>
      </c>
      <c r="AT395" s="24">
        <v>15400000</v>
      </c>
    </row>
    <row r="396" spans="1:46" hidden="1" x14ac:dyDescent="0.6">
      <c r="A396" s="2" t="s">
        <v>1433</v>
      </c>
      <c r="B396" s="2" t="s">
        <v>239</v>
      </c>
      <c r="C396" s="3"/>
      <c r="D396" s="3"/>
      <c r="E396" s="3" t="s">
        <v>750</v>
      </c>
      <c r="F396" s="3" t="s">
        <v>1434</v>
      </c>
      <c r="G396" s="2" t="s">
        <v>741</v>
      </c>
      <c r="H396" s="3" t="s">
        <v>742</v>
      </c>
      <c r="I396" s="3" t="s">
        <v>50</v>
      </c>
      <c r="J396" s="3" t="s">
        <v>161</v>
      </c>
      <c r="K396" s="2" t="s">
        <v>347</v>
      </c>
      <c r="L396" s="2" t="s">
        <v>461</v>
      </c>
      <c r="M396" s="2" t="s">
        <v>760</v>
      </c>
      <c r="N396" s="3" t="s">
        <v>761</v>
      </c>
      <c r="O396" s="3"/>
      <c r="P396" s="3" t="s">
        <v>762</v>
      </c>
      <c r="Q396" s="4">
        <v>30500</v>
      </c>
      <c r="R396" s="11"/>
      <c r="S396" s="5">
        <v>0</v>
      </c>
      <c r="T396" s="6">
        <v>81</v>
      </c>
      <c r="U396" s="5">
        <v>0</v>
      </c>
      <c r="V396" s="14">
        <v>2470500</v>
      </c>
      <c r="W396" s="4">
        <v>247050</v>
      </c>
      <c r="X396" s="3" t="s">
        <v>115</v>
      </c>
      <c r="Y396" s="3" t="s">
        <v>745</v>
      </c>
      <c r="Z396" s="3" t="s">
        <v>466</v>
      </c>
      <c r="AA396" s="3" t="s">
        <v>467</v>
      </c>
      <c r="AB396" s="3" t="s">
        <v>468</v>
      </c>
      <c r="AC396" s="3" t="s">
        <v>248</v>
      </c>
      <c r="AD396" s="3"/>
      <c r="AE396" s="3" t="s">
        <v>751</v>
      </c>
      <c r="AF396" s="3" t="s">
        <v>353</v>
      </c>
      <c r="AG396" s="3" t="s">
        <v>1435</v>
      </c>
      <c r="AH396" s="3" t="s">
        <v>80</v>
      </c>
      <c r="AI396" s="2" t="s">
        <v>752</v>
      </c>
      <c r="AJ396" s="3" t="s">
        <v>753</v>
      </c>
      <c r="AK396" s="3"/>
      <c r="AL396" s="3"/>
      <c r="AM396" s="4"/>
      <c r="AN396" s="6">
        <v>5.7820000000000003E-2</v>
      </c>
      <c r="AO396" s="17">
        <v>6.4025546983685344E-2</v>
      </c>
      <c r="AP396" s="3" t="s">
        <v>83</v>
      </c>
      <c r="AQ396" s="21">
        <v>1763.51</v>
      </c>
      <c r="AR396" s="21">
        <v>1952.779183002403</v>
      </c>
      <c r="AS396" s="24">
        <v>2231051.7711999998</v>
      </c>
      <c r="AT396" s="24">
        <v>2470500</v>
      </c>
    </row>
    <row r="397" spans="1:46" hidden="1" x14ac:dyDescent="0.6">
      <c r="A397" s="2" t="s">
        <v>1458</v>
      </c>
      <c r="B397" s="2" t="s">
        <v>45</v>
      </c>
      <c r="C397" s="3"/>
      <c r="D397" s="3"/>
      <c r="E397" s="3" t="s">
        <v>784</v>
      </c>
      <c r="F397" s="3" t="s">
        <v>1459</v>
      </c>
      <c r="G397" s="2" t="s">
        <v>786</v>
      </c>
      <c r="H397" s="3" t="s">
        <v>787</v>
      </c>
      <c r="I397" s="3" t="s">
        <v>50</v>
      </c>
      <c r="J397" s="3" t="s">
        <v>687</v>
      </c>
      <c r="K397" s="2" t="s">
        <v>347</v>
      </c>
      <c r="L397" s="2" t="s">
        <v>244</v>
      </c>
      <c r="M397" s="2" t="s">
        <v>688</v>
      </c>
      <c r="N397" s="3" t="s">
        <v>689</v>
      </c>
      <c r="O397" s="3" t="s">
        <v>690</v>
      </c>
      <c r="P397" s="3" t="s">
        <v>691</v>
      </c>
      <c r="Q397" s="4">
        <v>42000</v>
      </c>
      <c r="R397" s="11" t="s">
        <v>56</v>
      </c>
      <c r="S397" s="5">
        <v>1198.3399999999999</v>
      </c>
      <c r="T397" s="6">
        <v>1.7999999999999999E-2</v>
      </c>
      <c r="U397" s="5">
        <v>756</v>
      </c>
      <c r="V397" s="4">
        <v>905945</v>
      </c>
      <c r="W397" s="4"/>
      <c r="X397" s="3" t="s">
        <v>115</v>
      </c>
      <c r="Y397" s="3" t="s">
        <v>692</v>
      </c>
      <c r="Z397" s="3" t="s">
        <v>88</v>
      </c>
      <c r="AA397" s="3" t="s">
        <v>89</v>
      </c>
      <c r="AB397" s="3" t="s">
        <v>272</v>
      </c>
      <c r="AC397" s="3" t="s">
        <v>58</v>
      </c>
      <c r="AD397" s="3"/>
      <c r="AE397" s="3" t="s">
        <v>201</v>
      </c>
      <c r="AF397" s="3" t="s">
        <v>353</v>
      </c>
      <c r="AG397" s="3" t="s">
        <v>1460</v>
      </c>
      <c r="AH397" s="3" t="s">
        <v>80</v>
      </c>
      <c r="AI397" s="2" t="s">
        <v>793</v>
      </c>
      <c r="AJ397" s="3" t="s">
        <v>794</v>
      </c>
      <c r="AK397" s="3"/>
      <c r="AL397" s="3"/>
      <c r="AM397" s="4"/>
      <c r="AN397" s="6">
        <v>1.4E-2</v>
      </c>
      <c r="AO397" s="6">
        <v>1.7999999999999999E-2</v>
      </c>
      <c r="AP397" s="3" t="s">
        <v>83</v>
      </c>
      <c r="AQ397" s="21">
        <v>588</v>
      </c>
      <c r="AR397" s="21">
        <v>755.99999999999989</v>
      </c>
      <c r="AS397" s="24">
        <v>743890.55999999994</v>
      </c>
      <c r="AT397" s="24">
        <v>956430.71999999974</v>
      </c>
    </row>
    <row r="398" spans="1:46" hidden="1" x14ac:dyDescent="0.6">
      <c r="A398" s="2" t="s">
        <v>1458</v>
      </c>
      <c r="B398" s="2" t="s">
        <v>45</v>
      </c>
      <c r="C398" s="3"/>
      <c r="D398" s="3"/>
      <c r="E398" s="3" t="s">
        <v>798</v>
      </c>
      <c r="F398" s="3" t="s">
        <v>1459</v>
      </c>
      <c r="G398" s="2" t="s">
        <v>786</v>
      </c>
      <c r="H398" s="3" t="s">
        <v>787</v>
      </c>
      <c r="I398" s="3" t="s">
        <v>50</v>
      </c>
      <c r="J398" s="3" t="s">
        <v>687</v>
      </c>
      <c r="K398" s="2" t="s">
        <v>347</v>
      </c>
      <c r="L398" s="2" t="s">
        <v>244</v>
      </c>
      <c r="M398" s="2" t="s">
        <v>799</v>
      </c>
      <c r="N398" s="3" t="s">
        <v>800</v>
      </c>
      <c r="O398" s="3" t="s">
        <v>801</v>
      </c>
      <c r="P398" s="3" t="s">
        <v>802</v>
      </c>
      <c r="Q398" s="4">
        <v>39000</v>
      </c>
      <c r="R398" s="11" t="s">
        <v>56</v>
      </c>
      <c r="S398" s="5">
        <v>1198.3399999999999</v>
      </c>
      <c r="T398" s="6">
        <v>1.7999999999999999E-2</v>
      </c>
      <c r="U398" s="5">
        <v>702</v>
      </c>
      <c r="V398" s="4">
        <v>841235</v>
      </c>
      <c r="W398" s="4"/>
      <c r="X398" s="3" t="s">
        <v>115</v>
      </c>
      <c r="Y398" s="3" t="s">
        <v>692</v>
      </c>
      <c r="Z398" s="3" t="s">
        <v>88</v>
      </c>
      <c r="AA398" s="3" t="s">
        <v>89</v>
      </c>
      <c r="AB398" s="3" t="s">
        <v>272</v>
      </c>
      <c r="AC398" s="3" t="s">
        <v>58</v>
      </c>
      <c r="AD398" s="3"/>
      <c r="AE398" s="3"/>
      <c r="AF398" s="3" t="s">
        <v>353</v>
      </c>
      <c r="AG398" s="3" t="s">
        <v>1460</v>
      </c>
      <c r="AH398" s="3" t="s">
        <v>80</v>
      </c>
      <c r="AI398" s="2" t="s">
        <v>803</v>
      </c>
      <c r="AJ398" s="3" t="s">
        <v>804</v>
      </c>
      <c r="AK398" s="3"/>
      <c r="AL398" s="3"/>
      <c r="AM398" s="4"/>
      <c r="AN398" s="6">
        <v>1.4E-2</v>
      </c>
      <c r="AO398" s="6">
        <v>1.7999999999999999E-2</v>
      </c>
      <c r="AP398" s="3" t="s">
        <v>83</v>
      </c>
      <c r="AQ398" s="21">
        <v>546</v>
      </c>
      <c r="AR398" s="21">
        <v>702</v>
      </c>
      <c r="AS398" s="24">
        <v>690755.5199999999</v>
      </c>
      <c r="AT398" s="24">
        <v>888114.23999999987</v>
      </c>
    </row>
    <row r="399" spans="1:46" hidden="1" x14ac:dyDescent="0.6">
      <c r="A399" s="2" t="s">
        <v>1458</v>
      </c>
      <c r="B399" s="2" t="s">
        <v>45</v>
      </c>
      <c r="C399" s="3"/>
      <c r="D399" s="3"/>
      <c r="E399" s="3" t="s">
        <v>813</v>
      </c>
      <c r="F399" s="3" t="s">
        <v>1459</v>
      </c>
      <c r="G399" s="2" t="s">
        <v>786</v>
      </c>
      <c r="H399" s="3" t="s">
        <v>787</v>
      </c>
      <c r="I399" s="3" t="s">
        <v>50</v>
      </c>
      <c r="J399" s="3" t="s">
        <v>687</v>
      </c>
      <c r="K399" s="2" t="s">
        <v>347</v>
      </c>
      <c r="L399" s="2" t="s">
        <v>244</v>
      </c>
      <c r="M399" s="2" t="s">
        <v>806</v>
      </c>
      <c r="N399" s="3" t="s">
        <v>807</v>
      </c>
      <c r="O399" s="3" t="s">
        <v>808</v>
      </c>
      <c r="P399" s="3" t="s">
        <v>809</v>
      </c>
      <c r="Q399" s="4">
        <v>120000</v>
      </c>
      <c r="R399" s="11" t="s">
        <v>56</v>
      </c>
      <c r="S399" s="5">
        <v>1198.3399999999999</v>
      </c>
      <c r="T399" s="6">
        <v>1.7999999999999999E-2</v>
      </c>
      <c r="U399" s="5">
        <v>2160</v>
      </c>
      <c r="V399" s="4">
        <v>2588414</v>
      </c>
      <c r="W399" s="4"/>
      <c r="X399" s="3" t="s">
        <v>115</v>
      </c>
      <c r="Y399" s="3" t="s">
        <v>692</v>
      </c>
      <c r="Z399" s="3" t="s">
        <v>88</v>
      </c>
      <c r="AA399" s="3" t="s">
        <v>89</v>
      </c>
      <c r="AB399" s="3" t="s">
        <v>272</v>
      </c>
      <c r="AC399" s="3" t="s">
        <v>58</v>
      </c>
      <c r="AD399" s="3"/>
      <c r="AE399" s="3" t="s">
        <v>192</v>
      </c>
      <c r="AF399" s="3" t="s">
        <v>353</v>
      </c>
      <c r="AG399" s="3" t="s">
        <v>1460</v>
      </c>
      <c r="AH399" s="3" t="s">
        <v>80</v>
      </c>
      <c r="AI399" s="2" t="s">
        <v>814</v>
      </c>
      <c r="AJ399" s="3" t="s">
        <v>815</v>
      </c>
      <c r="AK399" s="3"/>
      <c r="AL399" s="3"/>
      <c r="AM399" s="4"/>
      <c r="AN399" s="6">
        <v>1.4E-2</v>
      </c>
      <c r="AO399" s="6">
        <v>1.7999999999999999E-2</v>
      </c>
      <c r="AP399" s="3" t="s">
        <v>83</v>
      </c>
      <c r="AQ399" s="21">
        <v>1680</v>
      </c>
      <c r="AR399" s="21">
        <v>2160</v>
      </c>
      <c r="AS399" s="24">
        <v>2125401.5999999996</v>
      </c>
      <c r="AT399" s="24">
        <v>2732659.1999999997</v>
      </c>
    </row>
    <row r="400" spans="1:46" hidden="1" x14ac:dyDescent="0.6">
      <c r="A400" s="2" t="s">
        <v>1461</v>
      </c>
      <c r="B400" s="2" t="s">
        <v>45</v>
      </c>
      <c r="C400" s="3" t="s">
        <v>1462</v>
      </c>
      <c r="D400" s="3" t="s">
        <v>1463</v>
      </c>
      <c r="E400" s="3" t="s">
        <v>1464</v>
      </c>
      <c r="F400" s="3" t="s">
        <v>1465</v>
      </c>
      <c r="G400" s="2" t="s">
        <v>1466</v>
      </c>
      <c r="H400" s="3" t="s">
        <v>1467</v>
      </c>
      <c r="I400" s="3" t="s">
        <v>50</v>
      </c>
      <c r="J400" s="3" t="s">
        <v>161</v>
      </c>
      <c r="K400" s="2" t="s">
        <v>162</v>
      </c>
      <c r="L400" s="2" t="s">
        <v>163</v>
      </c>
      <c r="M400" s="2" t="s">
        <v>1468</v>
      </c>
      <c r="N400" s="3" t="s">
        <v>1469</v>
      </c>
      <c r="O400" s="3"/>
      <c r="P400" s="3" t="s">
        <v>1470</v>
      </c>
      <c r="Q400" s="4">
        <v>15200</v>
      </c>
      <c r="R400" s="11" t="s">
        <v>56</v>
      </c>
      <c r="S400" s="5">
        <v>1257.0999999999999</v>
      </c>
      <c r="T400" s="6">
        <v>0.2</v>
      </c>
      <c r="U400" s="5">
        <v>3040</v>
      </c>
      <c r="V400" s="4">
        <v>3821584</v>
      </c>
      <c r="W400" s="4"/>
      <c r="X400" s="3" t="s">
        <v>115</v>
      </c>
      <c r="Y400" s="3" t="s">
        <v>1470</v>
      </c>
      <c r="Z400" s="3" t="s">
        <v>74</v>
      </c>
      <c r="AA400" s="3" t="s">
        <v>215</v>
      </c>
      <c r="AB400" s="3" t="s">
        <v>728</v>
      </c>
      <c r="AC400" s="3" t="s">
        <v>58</v>
      </c>
      <c r="AD400" s="3" t="s">
        <v>1471</v>
      </c>
      <c r="AE400" s="3"/>
      <c r="AF400" s="3" t="s">
        <v>171</v>
      </c>
      <c r="AG400" s="3" t="s">
        <v>1472</v>
      </c>
      <c r="AH400" s="3" t="s">
        <v>80</v>
      </c>
      <c r="AI400" s="2" t="s">
        <v>1473</v>
      </c>
      <c r="AJ400" s="3" t="s">
        <v>1474</v>
      </c>
      <c r="AK400" s="3"/>
      <c r="AL400" s="3"/>
      <c r="AM400" s="4"/>
      <c r="AN400" s="6">
        <v>0.16</v>
      </c>
      <c r="AO400" s="6">
        <v>0.2</v>
      </c>
      <c r="AP400" s="3" t="s">
        <v>123</v>
      </c>
      <c r="AQ400" s="21">
        <v>2432</v>
      </c>
      <c r="AR400" s="21">
        <v>3040</v>
      </c>
      <c r="AS400" s="24">
        <v>3076771.8399999999</v>
      </c>
      <c r="AT400" s="24">
        <v>3845964.8</v>
      </c>
    </row>
    <row r="401" spans="1:46" hidden="1" x14ac:dyDescent="0.6">
      <c r="A401" s="2" t="s">
        <v>1475</v>
      </c>
      <c r="B401" s="2" t="s">
        <v>45</v>
      </c>
      <c r="C401" s="3"/>
      <c r="D401" s="3"/>
      <c r="E401" s="3" t="s">
        <v>868</v>
      </c>
      <c r="F401" s="3" t="s">
        <v>1476</v>
      </c>
      <c r="G401" s="2" t="s">
        <v>224</v>
      </c>
      <c r="H401" s="3" t="s">
        <v>225</v>
      </c>
      <c r="I401" s="3" t="s">
        <v>50</v>
      </c>
      <c r="J401" s="3" t="s">
        <v>161</v>
      </c>
      <c r="K401" s="2" t="s">
        <v>110</v>
      </c>
      <c r="L401" s="2" t="s">
        <v>110</v>
      </c>
      <c r="M401" s="2" t="s">
        <v>903</v>
      </c>
      <c r="N401" s="3" t="s">
        <v>904</v>
      </c>
      <c r="O401" s="3" t="s">
        <v>905</v>
      </c>
      <c r="P401" s="3" t="s">
        <v>906</v>
      </c>
      <c r="Q401" s="4">
        <v>3500</v>
      </c>
      <c r="R401" s="11" t="s">
        <v>56</v>
      </c>
      <c r="S401" s="5">
        <v>1251.2</v>
      </c>
      <c r="T401" s="6">
        <v>0.28799999999999998</v>
      </c>
      <c r="U401" s="5">
        <v>1008</v>
      </c>
      <c r="V401" s="4">
        <v>1261210</v>
      </c>
      <c r="W401" s="4"/>
      <c r="X401" s="3" t="s">
        <v>115</v>
      </c>
      <c r="Y401" s="3" t="s">
        <v>225</v>
      </c>
      <c r="Z401" s="3" t="s">
        <v>88</v>
      </c>
      <c r="AA401" s="3" t="s">
        <v>117</v>
      </c>
      <c r="AB401" s="3" t="s">
        <v>907</v>
      </c>
      <c r="AC401" s="3" t="s">
        <v>58</v>
      </c>
      <c r="AD401" s="3" t="s">
        <v>1477</v>
      </c>
      <c r="AE401" s="3"/>
      <c r="AF401" s="3" t="s">
        <v>119</v>
      </c>
      <c r="AG401" s="3" t="s">
        <v>1478</v>
      </c>
      <c r="AH401" s="3" t="s">
        <v>80</v>
      </c>
      <c r="AI401" s="2" t="s">
        <v>875</v>
      </c>
      <c r="AJ401" s="3" t="s">
        <v>876</v>
      </c>
      <c r="AK401" s="3"/>
      <c r="AL401" s="3"/>
      <c r="AM401" s="4"/>
      <c r="AN401" s="6">
        <v>0.22500000000000001</v>
      </c>
      <c r="AO401" s="6">
        <v>0.28799999999999998</v>
      </c>
      <c r="AP401" s="3" t="s">
        <v>123</v>
      </c>
      <c r="AQ401" s="21">
        <v>787.5</v>
      </c>
      <c r="AR401" s="21">
        <v>1007.9999999999999</v>
      </c>
      <c r="AS401" s="24">
        <v>996281.99999999988</v>
      </c>
      <c r="AT401" s="24">
        <v>1275240.9599999997</v>
      </c>
    </row>
    <row r="402" spans="1:46" hidden="1" x14ac:dyDescent="0.6">
      <c r="A402" s="2" t="s">
        <v>1479</v>
      </c>
      <c r="B402" s="2" t="s">
        <v>45</v>
      </c>
      <c r="C402" s="3"/>
      <c r="D402" s="3"/>
      <c r="E402" s="3"/>
      <c r="F402" s="3" t="s">
        <v>1480</v>
      </c>
      <c r="G402" s="2" t="s">
        <v>786</v>
      </c>
      <c r="H402" s="3" t="s">
        <v>787</v>
      </c>
      <c r="I402" s="3" t="s">
        <v>50</v>
      </c>
      <c r="J402" s="3" t="s">
        <v>687</v>
      </c>
      <c r="K402" s="2" t="s">
        <v>347</v>
      </c>
      <c r="L402" s="2" t="s">
        <v>244</v>
      </c>
      <c r="M402" s="2" t="s">
        <v>1481</v>
      </c>
      <c r="N402" s="3" t="s">
        <v>1482</v>
      </c>
      <c r="O402" s="3" t="s">
        <v>1483</v>
      </c>
      <c r="P402" s="3" t="s">
        <v>1484</v>
      </c>
      <c r="Q402" s="4">
        <v>3000</v>
      </c>
      <c r="R402" s="11" t="s">
        <v>56</v>
      </c>
      <c r="S402" s="5">
        <v>1198.3399999999999</v>
      </c>
      <c r="T402" s="6">
        <v>2.0500000000000001E-2</v>
      </c>
      <c r="U402" s="5">
        <v>61.5</v>
      </c>
      <c r="V402" s="4">
        <v>73698</v>
      </c>
      <c r="W402" s="4"/>
      <c r="X402" s="3" t="s">
        <v>115</v>
      </c>
      <c r="Y402" s="3" t="s">
        <v>692</v>
      </c>
      <c r="Z402" s="3" t="s">
        <v>88</v>
      </c>
      <c r="AA402" s="3" t="s">
        <v>89</v>
      </c>
      <c r="AB402" s="3" t="s">
        <v>595</v>
      </c>
      <c r="AC402" s="3" t="s">
        <v>58</v>
      </c>
      <c r="AD402" s="3" t="s">
        <v>1485</v>
      </c>
      <c r="AE402" s="3"/>
      <c r="AF402" s="3" t="s">
        <v>353</v>
      </c>
      <c r="AG402" s="3" t="s">
        <v>1486</v>
      </c>
      <c r="AH402" s="3"/>
      <c r="AI402" s="2"/>
      <c r="AJ402" s="3"/>
      <c r="AK402" s="3"/>
      <c r="AL402" s="3"/>
      <c r="AM402" s="4"/>
      <c r="AN402" s="6">
        <v>1.4E-2</v>
      </c>
      <c r="AO402" s="6">
        <v>2.0500000000000001E-2</v>
      </c>
      <c r="AP402" s="3" t="s">
        <v>83</v>
      </c>
      <c r="AQ402" s="21">
        <v>42</v>
      </c>
      <c r="AR402" s="21">
        <v>61.5</v>
      </c>
      <c r="AS402" s="24">
        <v>53135.039999999994</v>
      </c>
      <c r="AT402" s="24">
        <v>77804.87999999999</v>
      </c>
    </row>
    <row r="403" spans="1:46" hidden="1" x14ac:dyDescent="0.6">
      <c r="A403" s="2" t="s">
        <v>1479</v>
      </c>
      <c r="B403" s="2" t="s">
        <v>45</v>
      </c>
      <c r="C403" s="3"/>
      <c r="D403" s="3"/>
      <c r="E403" s="3" t="s">
        <v>805</v>
      </c>
      <c r="F403" s="3" t="s">
        <v>1480</v>
      </c>
      <c r="G403" s="2" t="s">
        <v>786</v>
      </c>
      <c r="H403" s="3" t="s">
        <v>787</v>
      </c>
      <c r="I403" s="3" t="s">
        <v>50</v>
      </c>
      <c r="J403" s="3" t="s">
        <v>687</v>
      </c>
      <c r="K403" s="2" t="s">
        <v>347</v>
      </c>
      <c r="L403" s="2" t="s">
        <v>244</v>
      </c>
      <c r="M403" s="2" t="s">
        <v>788</v>
      </c>
      <c r="N403" s="3" t="s">
        <v>789</v>
      </c>
      <c r="O403" s="3" t="s">
        <v>790</v>
      </c>
      <c r="P403" s="3" t="s">
        <v>791</v>
      </c>
      <c r="Q403" s="4">
        <v>15000</v>
      </c>
      <c r="R403" s="11" t="s">
        <v>56</v>
      </c>
      <c r="S403" s="5">
        <v>1198.3399999999999</v>
      </c>
      <c r="T403" s="6">
        <v>1.7999999999999999E-2</v>
      </c>
      <c r="U403" s="5">
        <v>270</v>
      </c>
      <c r="V403" s="4">
        <v>319599</v>
      </c>
      <c r="W403" s="4"/>
      <c r="X403" s="3" t="s">
        <v>115</v>
      </c>
      <c r="Y403" s="3" t="s">
        <v>692</v>
      </c>
      <c r="Z403" s="3" t="s">
        <v>88</v>
      </c>
      <c r="AA403" s="3" t="s">
        <v>89</v>
      </c>
      <c r="AB403" s="3" t="s">
        <v>272</v>
      </c>
      <c r="AC403" s="3" t="s">
        <v>58</v>
      </c>
      <c r="AD403" s="3" t="s">
        <v>1485</v>
      </c>
      <c r="AE403" s="3"/>
      <c r="AF403" s="3" t="s">
        <v>353</v>
      </c>
      <c r="AG403" s="3" t="s">
        <v>1486</v>
      </c>
      <c r="AH403" s="3" t="s">
        <v>80</v>
      </c>
      <c r="AI403" s="2" t="s">
        <v>810</v>
      </c>
      <c r="AJ403" s="3" t="s">
        <v>805</v>
      </c>
      <c r="AK403" s="3"/>
      <c r="AL403" s="3"/>
      <c r="AM403" s="4"/>
      <c r="AN403" s="6">
        <v>1.4E-2</v>
      </c>
      <c r="AO403" s="6">
        <v>1.7999999999999999E-2</v>
      </c>
      <c r="AP403" s="3" t="s">
        <v>83</v>
      </c>
      <c r="AQ403" s="21">
        <v>210</v>
      </c>
      <c r="AR403" s="21">
        <v>270</v>
      </c>
      <c r="AS403" s="24">
        <v>265675.19999999995</v>
      </c>
      <c r="AT403" s="24">
        <v>341582.39999999997</v>
      </c>
    </row>
    <row r="404" spans="1:46" hidden="1" x14ac:dyDescent="0.6">
      <c r="A404" s="2" t="s">
        <v>1479</v>
      </c>
      <c r="B404" s="2" t="s">
        <v>45</v>
      </c>
      <c r="C404" s="3"/>
      <c r="D404" s="3"/>
      <c r="E404" s="3" t="s">
        <v>784</v>
      </c>
      <c r="F404" s="3" t="s">
        <v>1480</v>
      </c>
      <c r="G404" s="2" t="s">
        <v>786</v>
      </c>
      <c r="H404" s="3" t="s">
        <v>787</v>
      </c>
      <c r="I404" s="3" t="s">
        <v>50</v>
      </c>
      <c r="J404" s="3" t="s">
        <v>687</v>
      </c>
      <c r="K404" s="2" t="s">
        <v>347</v>
      </c>
      <c r="L404" s="2" t="s">
        <v>244</v>
      </c>
      <c r="M404" s="2" t="s">
        <v>688</v>
      </c>
      <c r="N404" s="3" t="s">
        <v>689</v>
      </c>
      <c r="O404" s="3" t="s">
        <v>690</v>
      </c>
      <c r="P404" s="3" t="s">
        <v>691</v>
      </c>
      <c r="Q404" s="4">
        <v>117000</v>
      </c>
      <c r="R404" s="11" t="s">
        <v>56</v>
      </c>
      <c r="S404" s="5">
        <v>1198.3399999999999</v>
      </c>
      <c r="T404" s="6">
        <v>1.7999999999999999E-2</v>
      </c>
      <c r="U404" s="5">
        <v>2106</v>
      </c>
      <c r="V404" s="4">
        <v>2523704</v>
      </c>
      <c r="W404" s="4"/>
      <c r="X404" s="3" t="s">
        <v>115</v>
      </c>
      <c r="Y404" s="3" t="s">
        <v>692</v>
      </c>
      <c r="Z404" s="3" t="s">
        <v>88</v>
      </c>
      <c r="AA404" s="3" t="s">
        <v>89</v>
      </c>
      <c r="AB404" s="3" t="s">
        <v>272</v>
      </c>
      <c r="AC404" s="3" t="s">
        <v>58</v>
      </c>
      <c r="AD404" s="3" t="s">
        <v>1485</v>
      </c>
      <c r="AE404" s="3" t="s">
        <v>201</v>
      </c>
      <c r="AF404" s="3" t="s">
        <v>353</v>
      </c>
      <c r="AG404" s="3" t="s">
        <v>1486</v>
      </c>
      <c r="AH404" s="3" t="s">
        <v>80</v>
      </c>
      <c r="AI404" s="2" t="s">
        <v>793</v>
      </c>
      <c r="AJ404" s="3" t="s">
        <v>794</v>
      </c>
      <c r="AK404" s="3"/>
      <c r="AL404" s="3"/>
      <c r="AM404" s="4"/>
      <c r="AN404" s="6">
        <v>1.4E-2</v>
      </c>
      <c r="AO404" s="6">
        <v>1.7999999999999999E-2</v>
      </c>
      <c r="AP404" s="3" t="s">
        <v>83</v>
      </c>
      <c r="AQ404" s="21">
        <v>1638</v>
      </c>
      <c r="AR404" s="21">
        <v>2106</v>
      </c>
      <c r="AS404" s="24">
        <v>2072266.5599999998</v>
      </c>
      <c r="AT404" s="24">
        <v>2664342.7199999997</v>
      </c>
    </row>
    <row r="405" spans="1:46" hidden="1" x14ac:dyDescent="0.6">
      <c r="A405" s="2" t="s">
        <v>1479</v>
      </c>
      <c r="B405" s="2" t="s">
        <v>45</v>
      </c>
      <c r="C405" s="3"/>
      <c r="D405" s="3"/>
      <c r="E405" s="3" t="s">
        <v>805</v>
      </c>
      <c r="F405" s="3" t="s">
        <v>1480</v>
      </c>
      <c r="G405" s="2" t="s">
        <v>786</v>
      </c>
      <c r="H405" s="3" t="s">
        <v>787</v>
      </c>
      <c r="I405" s="3" t="s">
        <v>50</v>
      </c>
      <c r="J405" s="3" t="s">
        <v>687</v>
      </c>
      <c r="K405" s="2" t="s">
        <v>347</v>
      </c>
      <c r="L405" s="2" t="s">
        <v>244</v>
      </c>
      <c r="M405" s="2" t="s">
        <v>806</v>
      </c>
      <c r="N405" s="3" t="s">
        <v>807</v>
      </c>
      <c r="O405" s="3" t="s">
        <v>808</v>
      </c>
      <c r="P405" s="3" t="s">
        <v>809</v>
      </c>
      <c r="Q405" s="4">
        <v>225000</v>
      </c>
      <c r="R405" s="11" t="s">
        <v>56</v>
      </c>
      <c r="S405" s="5">
        <v>1198.3399999999999</v>
      </c>
      <c r="T405" s="6">
        <v>1.7999999999999999E-2</v>
      </c>
      <c r="U405" s="5">
        <v>4050</v>
      </c>
      <c r="V405" s="4">
        <v>4853277</v>
      </c>
      <c r="W405" s="4"/>
      <c r="X405" s="3" t="s">
        <v>115</v>
      </c>
      <c r="Y405" s="3" t="s">
        <v>692</v>
      </c>
      <c r="Z405" s="3" t="s">
        <v>88</v>
      </c>
      <c r="AA405" s="3" t="s">
        <v>89</v>
      </c>
      <c r="AB405" s="3" t="s">
        <v>272</v>
      </c>
      <c r="AC405" s="3" t="s">
        <v>58</v>
      </c>
      <c r="AD405" s="3" t="s">
        <v>1485</v>
      </c>
      <c r="AE405" s="3"/>
      <c r="AF405" s="3" t="s">
        <v>353</v>
      </c>
      <c r="AG405" s="3" t="s">
        <v>1486</v>
      </c>
      <c r="AH405" s="3" t="s">
        <v>80</v>
      </c>
      <c r="AI405" s="2" t="s">
        <v>810</v>
      </c>
      <c r="AJ405" s="3" t="s">
        <v>805</v>
      </c>
      <c r="AK405" s="3"/>
      <c r="AL405" s="3"/>
      <c r="AM405" s="4"/>
      <c r="AN405" s="6">
        <v>1.4E-2</v>
      </c>
      <c r="AO405" s="6">
        <v>1.7999999999999999E-2</v>
      </c>
      <c r="AP405" s="3" t="s">
        <v>83</v>
      </c>
      <c r="AQ405" s="21">
        <v>3150</v>
      </c>
      <c r="AR405" s="21">
        <v>4049.9999999999995</v>
      </c>
      <c r="AS405" s="24">
        <v>3985127.9999999995</v>
      </c>
      <c r="AT405" s="24">
        <v>5123735.9999999991</v>
      </c>
    </row>
    <row r="406" spans="1:46" hidden="1" x14ac:dyDescent="0.6">
      <c r="A406" s="2" t="s">
        <v>1487</v>
      </c>
      <c r="B406" s="2" t="s">
        <v>45</v>
      </c>
      <c r="C406" s="3"/>
      <c r="D406" s="3"/>
      <c r="E406" s="3" t="s">
        <v>494</v>
      </c>
      <c r="F406" s="3" t="s">
        <v>1488</v>
      </c>
      <c r="G406" s="2" t="s">
        <v>224</v>
      </c>
      <c r="H406" s="3" t="s">
        <v>225</v>
      </c>
      <c r="I406" s="3" t="s">
        <v>50</v>
      </c>
      <c r="J406" s="3" t="s">
        <v>161</v>
      </c>
      <c r="K406" s="2" t="s">
        <v>110</v>
      </c>
      <c r="L406" s="2" t="s">
        <v>110</v>
      </c>
      <c r="M406" s="2" t="s">
        <v>912</v>
      </c>
      <c r="N406" s="3" t="s">
        <v>913</v>
      </c>
      <c r="O406" s="3" t="s">
        <v>914</v>
      </c>
      <c r="P406" s="3" t="s">
        <v>915</v>
      </c>
      <c r="Q406" s="4">
        <v>3200</v>
      </c>
      <c r="R406" s="11" t="s">
        <v>56</v>
      </c>
      <c r="S406" s="5">
        <v>1251.2</v>
      </c>
      <c r="T406" s="6">
        <v>0.19</v>
      </c>
      <c r="U406" s="5">
        <v>608</v>
      </c>
      <c r="V406" s="4">
        <v>760730</v>
      </c>
      <c r="W406" s="4"/>
      <c r="X406" s="3" t="s">
        <v>115</v>
      </c>
      <c r="Y406" s="3" t="s">
        <v>225</v>
      </c>
      <c r="Z406" s="3" t="s">
        <v>88</v>
      </c>
      <c r="AA406" s="3" t="s">
        <v>117</v>
      </c>
      <c r="AB406" s="3" t="s">
        <v>331</v>
      </c>
      <c r="AC406" s="3" t="s">
        <v>58</v>
      </c>
      <c r="AD406" s="3" t="s">
        <v>1477</v>
      </c>
      <c r="AE406" s="3"/>
      <c r="AF406" s="3" t="s">
        <v>119</v>
      </c>
      <c r="AG406" s="3" t="s">
        <v>1489</v>
      </c>
      <c r="AH406" s="3" t="s">
        <v>80</v>
      </c>
      <c r="AI406" s="2" t="s">
        <v>495</v>
      </c>
      <c r="AJ406" s="3" t="s">
        <v>496</v>
      </c>
      <c r="AK406" s="3"/>
      <c r="AL406" s="3"/>
      <c r="AM406" s="4"/>
      <c r="AN406" s="6">
        <v>0.14549999999999999</v>
      </c>
      <c r="AO406" s="6">
        <v>0.19</v>
      </c>
      <c r="AP406" s="3" t="s">
        <v>123</v>
      </c>
      <c r="AQ406" s="21">
        <v>465.59999999999997</v>
      </c>
      <c r="AR406" s="21">
        <v>608</v>
      </c>
      <c r="AS406" s="24">
        <v>589039.87199999986</v>
      </c>
      <c r="AT406" s="24">
        <v>769192.95999999996</v>
      </c>
    </row>
    <row r="407" spans="1:46" hidden="1" x14ac:dyDescent="0.6">
      <c r="A407" s="2" t="s">
        <v>1487</v>
      </c>
      <c r="B407" s="2" t="s">
        <v>45</v>
      </c>
      <c r="C407" s="3"/>
      <c r="D407" s="3"/>
      <c r="E407" s="3" t="s">
        <v>868</v>
      </c>
      <c r="F407" s="3" t="s">
        <v>1488</v>
      </c>
      <c r="G407" s="2" t="s">
        <v>224</v>
      </c>
      <c r="H407" s="3" t="s">
        <v>225</v>
      </c>
      <c r="I407" s="3" t="s">
        <v>50</v>
      </c>
      <c r="J407" s="3" t="s">
        <v>161</v>
      </c>
      <c r="K407" s="2" t="s">
        <v>110</v>
      </c>
      <c r="L407" s="2" t="s">
        <v>110</v>
      </c>
      <c r="M407" s="2" t="s">
        <v>912</v>
      </c>
      <c r="N407" s="3" t="s">
        <v>913</v>
      </c>
      <c r="O407" s="3" t="s">
        <v>914</v>
      </c>
      <c r="P407" s="3" t="s">
        <v>915</v>
      </c>
      <c r="Q407" s="4">
        <v>4800</v>
      </c>
      <c r="R407" s="11" t="s">
        <v>56</v>
      </c>
      <c r="S407" s="5">
        <v>1251.2</v>
      </c>
      <c r="T407" s="6">
        <v>0.19</v>
      </c>
      <c r="U407" s="5">
        <v>912</v>
      </c>
      <c r="V407" s="4">
        <v>1141094</v>
      </c>
      <c r="W407" s="4"/>
      <c r="X407" s="3" t="s">
        <v>115</v>
      </c>
      <c r="Y407" s="3" t="s">
        <v>225</v>
      </c>
      <c r="Z407" s="3" t="s">
        <v>88</v>
      </c>
      <c r="AA407" s="3" t="s">
        <v>117</v>
      </c>
      <c r="AB407" s="3" t="s">
        <v>331</v>
      </c>
      <c r="AC407" s="3" t="s">
        <v>58</v>
      </c>
      <c r="AD407" s="3" t="s">
        <v>1477</v>
      </c>
      <c r="AE407" s="3"/>
      <c r="AF407" s="3" t="s">
        <v>119</v>
      </c>
      <c r="AG407" s="3" t="s">
        <v>1489</v>
      </c>
      <c r="AH407" s="3" t="s">
        <v>80</v>
      </c>
      <c r="AI407" s="2" t="s">
        <v>875</v>
      </c>
      <c r="AJ407" s="3" t="s">
        <v>876</v>
      </c>
      <c r="AK407" s="3"/>
      <c r="AL407" s="3"/>
      <c r="AM407" s="4"/>
      <c r="AN407" s="6">
        <v>0.14549999999999999</v>
      </c>
      <c r="AO407" s="6">
        <v>0.19</v>
      </c>
      <c r="AP407" s="3" t="s">
        <v>123</v>
      </c>
      <c r="AQ407" s="21">
        <v>698.4</v>
      </c>
      <c r="AR407" s="21">
        <v>912</v>
      </c>
      <c r="AS407" s="24">
        <v>883559.80799999984</v>
      </c>
      <c r="AT407" s="24">
        <v>1153789.4399999999</v>
      </c>
    </row>
    <row r="408" spans="1:46" hidden="1" x14ac:dyDescent="0.6">
      <c r="A408" s="2" t="s">
        <v>1490</v>
      </c>
      <c r="B408" s="2" t="s">
        <v>45</v>
      </c>
      <c r="C408" s="3"/>
      <c r="D408" s="3"/>
      <c r="E408" s="3" t="s">
        <v>587</v>
      </c>
      <c r="F408" s="3" t="s">
        <v>1491</v>
      </c>
      <c r="G408" s="2" t="s">
        <v>589</v>
      </c>
      <c r="H408" s="3" t="s">
        <v>590</v>
      </c>
      <c r="I408" s="3" t="s">
        <v>50</v>
      </c>
      <c r="J408" s="3" t="s">
        <v>109</v>
      </c>
      <c r="K408" s="2" t="s">
        <v>110</v>
      </c>
      <c r="L408" s="2" t="s">
        <v>110</v>
      </c>
      <c r="M408" s="2" t="s">
        <v>591</v>
      </c>
      <c r="N408" s="3" t="s">
        <v>592</v>
      </c>
      <c r="O408" s="3" t="s">
        <v>593</v>
      </c>
      <c r="P408" s="3" t="s">
        <v>594</v>
      </c>
      <c r="Q408" s="4">
        <v>3000</v>
      </c>
      <c r="R408" s="11" t="s">
        <v>56</v>
      </c>
      <c r="S408" s="5">
        <v>1251.2</v>
      </c>
      <c r="T408" s="6">
        <v>3.1E-2</v>
      </c>
      <c r="U408" s="5">
        <v>93</v>
      </c>
      <c r="V408" s="4">
        <v>116362</v>
      </c>
      <c r="W408" s="4"/>
      <c r="X408" s="3" t="s">
        <v>115</v>
      </c>
      <c r="Y408" s="3" t="s">
        <v>116</v>
      </c>
      <c r="Z408" s="3" t="s">
        <v>88</v>
      </c>
      <c r="AA408" s="3" t="s">
        <v>89</v>
      </c>
      <c r="AB408" s="3" t="s">
        <v>595</v>
      </c>
      <c r="AC408" s="3" t="s">
        <v>58</v>
      </c>
      <c r="AD408" s="3" t="s">
        <v>1492</v>
      </c>
      <c r="AE408" s="3"/>
      <c r="AF408" s="3" t="s">
        <v>119</v>
      </c>
      <c r="AG408" s="3" t="s">
        <v>1493</v>
      </c>
      <c r="AH408" s="3" t="s">
        <v>80</v>
      </c>
      <c r="AI408" s="2" t="s">
        <v>598</v>
      </c>
      <c r="AJ408" s="3" t="s">
        <v>599</v>
      </c>
      <c r="AK408" s="3"/>
      <c r="AL408" s="3"/>
      <c r="AM408" s="4"/>
      <c r="AN408" s="6">
        <v>1.9E-2</v>
      </c>
      <c r="AO408" s="6">
        <v>3.1E-2</v>
      </c>
      <c r="AP408" s="3" t="s">
        <v>83</v>
      </c>
      <c r="AQ408" s="21">
        <v>57</v>
      </c>
      <c r="AR408" s="21">
        <v>93</v>
      </c>
      <c r="AS408" s="24">
        <v>72111.839999999997</v>
      </c>
      <c r="AT408" s="24">
        <v>117656.15999999999</v>
      </c>
    </row>
    <row r="409" spans="1:46" hidden="1" x14ac:dyDescent="0.6">
      <c r="A409" s="2" t="s">
        <v>1490</v>
      </c>
      <c r="B409" s="2" t="s">
        <v>45</v>
      </c>
      <c r="C409" s="3"/>
      <c r="D409" s="3"/>
      <c r="E409" s="3" t="s">
        <v>658</v>
      </c>
      <c r="F409" s="3" t="s">
        <v>1491</v>
      </c>
      <c r="G409" s="2" t="s">
        <v>589</v>
      </c>
      <c r="H409" s="3" t="s">
        <v>590</v>
      </c>
      <c r="I409" s="3" t="s">
        <v>50</v>
      </c>
      <c r="J409" s="3" t="s">
        <v>109</v>
      </c>
      <c r="K409" s="2" t="s">
        <v>110</v>
      </c>
      <c r="L409" s="2" t="s">
        <v>110</v>
      </c>
      <c r="M409" s="2" t="s">
        <v>999</v>
      </c>
      <c r="N409" s="3" t="s">
        <v>1000</v>
      </c>
      <c r="O409" s="3" t="s">
        <v>1001</v>
      </c>
      <c r="P409" s="3" t="s">
        <v>1002</v>
      </c>
      <c r="Q409" s="4">
        <v>192000</v>
      </c>
      <c r="R409" s="11" t="s">
        <v>56</v>
      </c>
      <c r="S409" s="5">
        <v>1251.2</v>
      </c>
      <c r="T409" s="6">
        <v>2.7400000000000001E-2</v>
      </c>
      <c r="U409" s="5">
        <v>5260.8</v>
      </c>
      <c r="V409" s="4">
        <v>6582313</v>
      </c>
      <c r="W409" s="4"/>
      <c r="X409" s="3" t="s">
        <v>115</v>
      </c>
      <c r="Y409" s="3" t="s">
        <v>116</v>
      </c>
      <c r="Z409" s="3" t="s">
        <v>88</v>
      </c>
      <c r="AA409" s="3" t="s">
        <v>117</v>
      </c>
      <c r="AB409" s="3" t="s">
        <v>272</v>
      </c>
      <c r="AC409" s="3" t="s">
        <v>58</v>
      </c>
      <c r="AD409" s="3" t="s">
        <v>1492</v>
      </c>
      <c r="AE409" s="3"/>
      <c r="AF409" s="3" t="s">
        <v>119</v>
      </c>
      <c r="AG409" s="3" t="s">
        <v>1493</v>
      </c>
      <c r="AH409" s="3" t="s">
        <v>80</v>
      </c>
      <c r="AI409" s="2" t="s">
        <v>667</v>
      </c>
      <c r="AJ409" s="3" t="s">
        <v>668</v>
      </c>
      <c r="AK409" s="3"/>
      <c r="AL409" s="3"/>
      <c r="AM409" s="4"/>
      <c r="AN409" s="6">
        <v>2.1000000000000001E-2</v>
      </c>
      <c r="AO409" s="6">
        <v>2.7400000000000001E-2</v>
      </c>
      <c r="AP409" s="3" t="s">
        <v>83</v>
      </c>
      <c r="AQ409" s="21">
        <v>4032.0000000000005</v>
      </c>
      <c r="AR409" s="21">
        <v>5260.8</v>
      </c>
      <c r="AS409" s="24">
        <v>5100963.8399999999</v>
      </c>
      <c r="AT409" s="24">
        <v>6655543.2960000001</v>
      </c>
    </row>
    <row r="410" spans="1:46" hidden="1" x14ac:dyDescent="0.6">
      <c r="A410" s="2" t="s">
        <v>1490</v>
      </c>
      <c r="B410" s="2" t="s">
        <v>45</v>
      </c>
      <c r="C410" s="3"/>
      <c r="D410" s="3"/>
      <c r="E410" s="3" t="s">
        <v>654</v>
      </c>
      <c r="F410" s="3" t="s">
        <v>1491</v>
      </c>
      <c r="G410" s="2" t="s">
        <v>589</v>
      </c>
      <c r="H410" s="3" t="s">
        <v>590</v>
      </c>
      <c r="I410" s="3" t="s">
        <v>50</v>
      </c>
      <c r="J410" s="3" t="s">
        <v>109</v>
      </c>
      <c r="K410" s="2" t="s">
        <v>110</v>
      </c>
      <c r="L410" s="2" t="s">
        <v>110</v>
      </c>
      <c r="M410" s="2" t="s">
        <v>601</v>
      </c>
      <c r="N410" s="3" t="s">
        <v>602</v>
      </c>
      <c r="O410" s="3" t="s">
        <v>603</v>
      </c>
      <c r="P410" s="3" t="s">
        <v>604</v>
      </c>
      <c r="Q410" s="4">
        <v>6000</v>
      </c>
      <c r="R410" s="11" t="s">
        <v>56</v>
      </c>
      <c r="S410" s="5">
        <v>1251.2</v>
      </c>
      <c r="T410" s="6">
        <v>6.2859999999999999E-2</v>
      </c>
      <c r="U410" s="5">
        <v>377.16</v>
      </c>
      <c r="V410" s="4">
        <v>471903</v>
      </c>
      <c r="W410" s="4"/>
      <c r="X410" s="3" t="s">
        <v>115</v>
      </c>
      <c r="Y410" s="3" t="s">
        <v>116</v>
      </c>
      <c r="Z410" s="3" t="s">
        <v>88</v>
      </c>
      <c r="AA410" s="3" t="s">
        <v>117</v>
      </c>
      <c r="AB410" s="3" t="s">
        <v>605</v>
      </c>
      <c r="AC410" s="3" t="s">
        <v>58</v>
      </c>
      <c r="AD410" s="3" t="s">
        <v>1492</v>
      </c>
      <c r="AE410" s="3"/>
      <c r="AF410" s="3" t="s">
        <v>119</v>
      </c>
      <c r="AG410" s="3" t="s">
        <v>1493</v>
      </c>
      <c r="AH410" s="3" t="s">
        <v>80</v>
      </c>
      <c r="AI410" s="2" t="s">
        <v>655</v>
      </c>
      <c r="AJ410" s="3" t="s">
        <v>656</v>
      </c>
      <c r="AK410" s="3"/>
      <c r="AL410" s="3"/>
      <c r="AM410" s="4"/>
      <c r="AN410" s="6">
        <v>5.604E-2</v>
      </c>
      <c r="AO410" s="6">
        <v>6.2859999999999999E-2</v>
      </c>
      <c r="AP410" s="3" t="s">
        <v>123</v>
      </c>
      <c r="AQ410" s="21">
        <v>336.24</v>
      </c>
      <c r="AR410" s="21">
        <v>377.15999999999997</v>
      </c>
      <c r="AS410" s="24">
        <v>425383.94879999995</v>
      </c>
      <c r="AT410" s="24">
        <v>477152.65919999994</v>
      </c>
    </row>
    <row r="411" spans="1:46" hidden="1" x14ac:dyDescent="0.6">
      <c r="A411" s="2" t="s">
        <v>1490</v>
      </c>
      <c r="B411" s="2" t="s">
        <v>45</v>
      </c>
      <c r="C411" s="3"/>
      <c r="D411" s="3"/>
      <c r="E411" s="3" t="s">
        <v>1263</v>
      </c>
      <c r="F411" s="3" t="s">
        <v>1491</v>
      </c>
      <c r="G411" s="2" t="s">
        <v>589</v>
      </c>
      <c r="H411" s="3" t="s">
        <v>590</v>
      </c>
      <c r="I411" s="3" t="s">
        <v>50</v>
      </c>
      <c r="J411" s="3" t="s">
        <v>109</v>
      </c>
      <c r="K411" s="2" t="s">
        <v>110</v>
      </c>
      <c r="L411" s="2" t="s">
        <v>110</v>
      </c>
      <c r="M411" s="2" t="s">
        <v>601</v>
      </c>
      <c r="N411" s="3" t="s">
        <v>602</v>
      </c>
      <c r="O411" s="3" t="s">
        <v>603</v>
      </c>
      <c r="P411" s="3" t="s">
        <v>604</v>
      </c>
      <c r="Q411" s="4">
        <v>9000</v>
      </c>
      <c r="R411" s="11" t="s">
        <v>56</v>
      </c>
      <c r="S411" s="5">
        <v>1251.2</v>
      </c>
      <c r="T411" s="6">
        <v>6.2859999999999999E-2</v>
      </c>
      <c r="U411" s="5">
        <v>565.74</v>
      </c>
      <c r="V411" s="4">
        <v>707854</v>
      </c>
      <c r="W411" s="4"/>
      <c r="X411" s="3" t="s">
        <v>115</v>
      </c>
      <c r="Y411" s="3" t="s">
        <v>116</v>
      </c>
      <c r="Z411" s="3" t="s">
        <v>88</v>
      </c>
      <c r="AA411" s="3" t="s">
        <v>117</v>
      </c>
      <c r="AB411" s="3" t="s">
        <v>605</v>
      </c>
      <c r="AC411" s="3" t="s">
        <v>58</v>
      </c>
      <c r="AD411" s="3" t="s">
        <v>1492</v>
      </c>
      <c r="AE411" s="3"/>
      <c r="AF411" s="3" t="s">
        <v>119</v>
      </c>
      <c r="AG411" s="3" t="s">
        <v>1493</v>
      </c>
      <c r="AH411" s="3" t="s">
        <v>80</v>
      </c>
      <c r="AI411" s="2" t="s">
        <v>1264</v>
      </c>
      <c r="AJ411" s="3" t="s">
        <v>1263</v>
      </c>
      <c r="AK411" s="3"/>
      <c r="AL411" s="3"/>
      <c r="AM411" s="4"/>
      <c r="AN411" s="6">
        <v>5.604E-2</v>
      </c>
      <c r="AO411" s="6">
        <v>6.2859999999999999E-2</v>
      </c>
      <c r="AP411" s="3" t="s">
        <v>123</v>
      </c>
      <c r="AQ411" s="21">
        <v>504.36</v>
      </c>
      <c r="AR411" s="21">
        <v>565.74</v>
      </c>
      <c r="AS411" s="24">
        <v>638075.92319999996</v>
      </c>
      <c r="AT411" s="24">
        <v>715728.98879999993</v>
      </c>
    </row>
    <row r="412" spans="1:46" hidden="1" x14ac:dyDescent="0.6">
      <c r="A412" s="2" t="s">
        <v>1490</v>
      </c>
      <c r="B412" s="2" t="s">
        <v>45</v>
      </c>
      <c r="C412" s="3"/>
      <c r="D412" s="3"/>
      <c r="E412" s="3" t="s">
        <v>587</v>
      </c>
      <c r="F412" s="3" t="s">
        <v>1491</v>
      </c>
      <c r="G412" s="2" t="s">
        <v>589</v>
      </c>
      <c r="H412" s="3" t="s">
        <v>590</v>
      </c>
      <c r="I412" s="3" t="s">
        <v>50</v>
      </c>
      <c r="J412" s="3" t="s">
        <v>109</v>
      </c>
      <c r="K412" s="2" t="s">
        <v>110</v>
      </c>
      <c r="L412" s="2" t="s">
        <v>110</v>
      </c>
      <c r="M412" s="2" t="s">
        <v>609</v>
      </c>
      <c r="N412" s="3" t="s">
        <v>610</v>
      </c>
      <c r="O412" s="3" t="s">
        <v>611</v>
      </c>
      <c r="P412" s="3" t="s">
        <v>612</v>
      </c>
      <c r="Q412" s="4">
        <v>6000</v>
      </c>
      <c r="R412" s="11" t="s">
        <v>56</v>
      </c>
      <c r="S412" s="5">
        <v>1251.2</v>
      </c>
      <c r="T412" s="6">
        <v>5.4960000000000002E-2</v>
      </c>
      <c r="U412" s="5">
        <v>329.76</v>
      </c>
      <c r="V412" s="4">
        <v>412596</v>
      </c>
      <c r="W412" s="4"/>
      <c r="X412" s="3" t="s">
        <v>115</v>
      </c>
      <c r="Y412" s="3" t="s">
        <v>116</v>
      </c>
      <c r="Z412" s="3" t="s">
        <v>88</v>
      </c>
      <c r="AA412" s="3" t="s">
        <v>117</v>
      </c>
      <c r="AB412" s="3" t="s">
        <v>143</v>
      </c>
      <c r="AC412" s="3" t="s">
        <v>58</v>
      </c>
      <c r="AD412" s="3" t="s">
        <v>1492</v>
      </c>
      <c r="AE412" s="3"/>
      <c r="AF412" s="3" t="s">
        <v>119</v>
      </c>
      <c r="AG412" s="3" t="s">
        <v>1493</v>
      </c>
      <c r="AH412" s="3" t="s">
        <v>80</v>
      </c>
      <c r="AI412" s="2" t="s">
        <v>598</v>
      </c>
      <c r="AJ412" s="3" t="s">
        <v>599</v>
      </c>
      <c r="AK412" s="3"/>
      <c r="AL412" s="3"/>
      <c r="AM412" s="4"/>
      <c r="AN412" s="6">
        <v>4.9000000000000002E-2</v>
      </c>
      <c r="AO412" s="6">
        <v>5.4960000000000002E-2</v>
      </c>
      <c r="AP412" s="3" t="s">
        <v>123</v>
      </c>
      <c r="AQ412" s="21">
        <v>294</v>
      </c>
      <c r="AR412" s="21">
        <v>329.76</v>
      </c>
      <c r="AS412" s="24">
        <v>371945.27999999997</v>
      </c>
      <c r="AT412" s="24">
        <v>417185.97119999997</v>
      </c>
    </row>
    <row r="413" spans="1:46" hidden="1" x14ac:dyDescent="0.6">
      <c r="A413" s="2" t="s">
        <v>1490</v>
      </c>
      <c r="B413" s="2" t="s">
        <v>45</v>
      </c>
      <c r="C413" s="3"/>
      <c r="D413" s="3"/>
      <c r="E413" s="3" t="s">
        <v>608</v>
      </c>
      <c r="F413" s="3" t="s">
        <v>1491</v>
      </c>
      <c r="G413" s="2" t="s">
        <v>589</v>
      </c>
      <c r="H413" s="3" t="s">
        <v>590</v>
      </c>
      <c r="I413" s="3" t="s">
        <v>50</v>
      </c>
      <c r="J413" s="3" t="s">
        <v>109</v>
      </c>
      <c r="K413" s="2" t="s">
        <v>110</v>
      </c>
      <c r="L413" s="2" t="s">
        <v>110</v>
      </c>
      <c r="M413" s="2" t="s">
        <v>609</v>
      </c>
      <c r="N413" s="3" t="s">
        <v>610</v>
      </c>
      <c r="O413" s="3" t="s">
        <v>611</v>
      </c>
      <c r="P413" s="3" t="s">
        <v>612</v>
      </c>
      <c r="Q413" s="4">
        <v>7000</v>
      </c>
      <c r="R413" s="11" t="s">
        <v>56</v>
      </c>
      <c r="S413" s="5">
        <v>1251.2</v>
      </c>
      <c r="T413" s="6">
        <v>5.4960000000000002E-2</v>
      </c>
      <c r="U413" s="5">
        <v>384.72</v>
      </c>
      <c r="V413" s="4">
        <v>481362</v>
      </c>
      <c r="W413" s="4"/>
      <c r="X413" s="3" t="s">
        <v>115</v>
      </c>
      <c r="Y413" s="3" t="s">
        <v>116</v>
      </c>
      <c r="Z413" s="3" t="s">
        <v>88</v>
      </c>
      <c r="AA413" s="3" t="s">
        <v>117</v>
      </c>
      <c r="AB413" s="3" t="s">
        <v>143</v>
      </c>
      <c r="AC413" s="3" t="s">
        <v>58</v>
      </c>
      <c r="AD413" s="3" t="s">
        <v>1492</v>
      </c>
      <c r="AE413" s="3"/>
      <c r="AF413" s="3" t="s">
        <v>119</v>
      </c>
      <c r="AG413" s="3" t="s">
        <v>1493</v>
      </c>
      <c r="AH413" s="3" t="s">
        <v>80</v>
      </c>
      <c r="AI413" s="2" t="s">
        <v>613</v>
      </c>
      <c r="AJ413" s="3" t="s">
        <v>614</v>
      </c>
      <c r="AK413" s="3"/>
      <c r="AL413" s="3"/>
      <c r="AM413" s="4"/>
      <c r="AN413" s="6">
        <v>4.9000000000000002E-2</v>
      </c>
      <c r="AO413" s="6">
        <v>5.4960000000000002E-2</v>
      </c>
      <c r="AP413" s="3" t="s">
        <v>123</v>
      </c>
      <c r="AQ413" s="21">
        <v>343</v>
      </c>
      <c r="AR413" s="21">
        <v>384.72</v>
      </c>
      <c r="AS413" s="24">
        <v>433936.16</v>
      </c>
      <c r="AT413" s="24">
        <v>486716.96639999998</v>
      </c>
    </row>
    <row r="414" spans="1:46" hidden="1" x14ac:dyDescent="0.6">
      <c r="A414" s="2" t="s">
        <v>1490</v>
      </c>
      <c r="B414" s="2" t="s">
        <v>45</v>
      </c>
      <c r="C414" s="3"/>
      <c r="D414" s="3"/>
      <c r="E414" s="3" t="s">
        <v>658</v>
      </c>
      <c r="F414" s="3" t="s">
        <v>1491</v>
      </c>
      <c r="G414" s="2" t="s">
        <v>589</v>
      </c>
      <c r="H414" s="3" t="s">
        <v>590</v>
      </c>
      <c r="I414" s="3" t="s">
        <v>50</v>
      </c>
      <c r="J414" s="3" t="s">
        <v>109</v>
      </c>
      <c r="K414" s="2" t="s">
        <v>110</v>
      </c>
      <c r="L414" s="2" t="s">
        <v>110</v>
      </c>
      <c r="M414" s="2" t="s">
        <v>609</v>
      </c>
      <c r="N414" s="3" t="s">
        <v>610</v>
      </c>
      <c r="O414" s="3" t="s">
        <v>611</v>
      </c>
      <c r="P414" s="3" t="s">
        <v>612</v>
      </c>
      <c r="Q414" s="4">
        <v>5000</v>
      </c>
      <c r="R414" s="11" t="s">
        <v>56</v>
      </c>
      <c r="S414" s="5">
        <v>1251.2</v>
      </c>
      <c r="T414" s="6">
        <v>5.4960000000000002E-2</v>
      </c>
      <c r="U414" s="5">
        <v>274.8</v>
      </c>
      <c r="V414" s="4">
        <v>343830</v>
      </c>
      <c r="W414" s="4"/>
      <c r="X414" s="3" t="s">
        <v>115</v>
      </c>
      <c r="Y414" s="3" t="s">
        <v>116</v>
      </c>
      <c r="Z414" s="3" t="s">
        <v>88</v>
      </c>
      <c r="AA414" s="3" t="s">
        <v>117</v>
      </c>
      <c r="AB414" s="3" t="s">
        <v>143</v>
      </c>
      <c r="AC414" s="3" t="s">
        <v>58</v>
      </c>
      <c r="AD414" s="3" t="s">
        <v>1492</v>
      </c>
      <c r="AE414" s="3"/>
      <c r="AF414" s="3" t="s">
        <v>119</v>
      </c>
      <c r="AG414" s="3" t="s">
        <v>1493</v>
      </c>
      <c r="AH414" s="3" t="s">
        <v>80</v>
      </c>
      <c r="AI414" s="2" t="s">
        <v>667</v>
      </c>
      <c r="AJ414" s="3" t="s">
        <v>668</v>
      </c>
      <c r="AK414" s="3"/>
      <c r="AL414" s="3"/>
      <c r="AM414" s="4"/>
      <c r="AN414" s="6">
        <v>4.9000000000000002E-2</v>
      </c>
      <c r="AO414" s="6">
        <v>5.4960000000000002E-2</v>
      </c>
      <c r="AP414" s="3" t="s">
        <v>123</v>
      </c>
      <c r="AQ414" s="21">
        <v>245</v>
      </c>
      <c r="AR414" s="21">
        <v>274.8</v>
      </c>
      <c r="AS414" s="24">
        <v>309954.39999999997</v>
      </c>
      <c r="AT414" s="24">
        <v>347654.97599999997</v>
      </c>
    </row>
    <row r="415" spans="1:46" hidden="1" x14ac:dyDescent="0.6">
      <c r="A415" s="2" t="s">
        <v>1490</v>
      </c>
      <c r="B415" s="2" t="s">
        <v>45</v>
      </c>
      <c r="C415" s="3"/>
      <c r="D415" s="3"/>
      <c r="E415" s="3" t="s">
        <v>1003</v>
      </c>
      <c r="F415" s="3" t="s">
        <v>1491</v>
      </c>
      <c r="G415" s="2" t="s">
        <v>589</v>
      </c>
      <c r="H415" s="3" t="s">
        <v>590</v>
      </c>
      <c r="I415" s="3" t="s">
        <v>50</v>
      </c>
      <c r="J415" s="3" t="s">
        <v>109</v>
      </c>
      <c r="K415" s="2" t="s">
        <v>110</v>
      </c>
      <c r="L415" s="2" t="s">
        <v>110</v>
      </c>
      <c r="M415" s="2" t="s">
        <v>609</v>
      </c>
      <c r="N415" s="3" t="s">
        <v>610</v>
      </c>
      <c r="O415" s="3" t="s">
        <v>611</v>
      </c>
      <c r="P415" s="3" t="s">
        <v>612</v>
      </c>
      <c r="Q415" s="4">
        <v>3000</v>
      </c>
      <c r="R415" s="11" t="s">
        <v>56</v>
      </c>
      <c r="S415" s="5">
        <v>1251.2</v>
      </c>
      <c r="T415" s="6">
        <v>5.4960000000000002E-2</v>
      </c>
      <c r="U415" s="5">
        <v>164.88</v>
      </c>
      <c r="V415" s="4">
        <v>206298</v>
      </c>
      <c r="W415" s="4"/>
      <c r="X415" s="3" t="s">
        <v>115</v>
      </c>
      <c r="Y415" s="3" t="s">
        <v>116</v>
      </c>
      <c r="Z415" s="3" t="s">
        <v>88</v>
      </c>
      <c r="AA415" s="3" t="s">
        <v>117</v>
      </c>
      <c r="AB415" s="3" t="s">
        <v>143</v>
      </c>
      <c r="AC415" s="3" t="s">
        <v>58</v>
      </c>
      <c r="AD415" s="3" t="s">
        <v>1492</v>
      </c>
      <c r="AE415" s="3"/>
      <c r="AF415" s="3" t="s">
        <v>119</v>
      </c>
      <c r="AG415" s="3" t="s">
        <v>1493</v>
      </c>
      <c r="AH415" s="3" t="s">
        <v>80</v>
      </c>
      <c r="AI415" s="2" t="s">
        <v>1004</v>
      </c>
      <c r="AJ415" s="3" t="s">
        <v>1005</v>
      </c>
      <c r="AK415" s="3"/>
      <c r="AL415" s="3"/>
      <c r="AM415" s="4"/>
      <c r="AN415" s="6">
        <v>4.9000000000000002E-2</v>
      </c>
      <c r="AO415" s="6">
        <v>5.4960000000000002E-2</v>
      </c>
      <c r="AP415" s="3" t="s">
        <v>123</v>
      </c>
      <c r="AQ415" s="21">
        <v>147</v>
      </c>
      <c r="AR415" s="21">
        <v>164.88</v>
      </c>
      <c r="AS415" s="24">
        <v>185972.63999999998</v>
      </c>
      <c r="AT415" s="24">
        <v>208592.98559999999</v>
      </c>
    </row>
    <row r="416" spans="1:46" hidden="1" x14ac:dyDescent="0.6">
      <c r="A416" s="2" t="s">
        <v>1490</v>
      </c>
      <c r="B416" s="2" t="s">
        <v>45</v>
      </c>
      <c r="C416" s="3"/>
      <c r="D416" s="3"/>
      <c r="E416" s="3" t="s">
        <v>651</v>
      </c>
      <c r="F416" s="3" t="s">
        <v>1491</v>
      </c>
      <c r="G416" s="2" t="s">
        <v>589</v>
      </c>
      <c r="H416" s="3" t="s">
        <v>590</v>
      </c>
      <c r="I416" s="3" t="s">
        <v>50</v>
      </c>
      <c r="J416" s="3" t="s">
        <v>109</v>
      </c>
      <c r="K416" s="2" t="s">
        <v>110</v>
      </c>
      <c r="L416" s="2" t="s">
        <v>110</v>
      </c>
      <c r="M416" s="2" t="s">
        <v>1494</v>
      </c>
      <c r="N416" s="3" t="s">
        <v>1495</v>
      </c>
      <c r="O416" s="3" t="s">
        <v>1496</v>
      </c>
      <c r="P416" s="3" t="s">
        <v>1497</v>
      </c>
      <c r="Q416" s="4">
        <v>9000</v>
      </c>
      <c r="R416" s="11" t="s">
        <v>56</v>
      </c>
      <c r="S416" s="5">
        <v>1251.2</v>
      </c>
      <c r="T416" s="6">
        <v>2.1479999999999999E-2</v>
      </c>
      <c r="U416" s="5">
        <v>193.32</v>
      </c>
      <c r="V416" s="4">
        <v>241882</v>
      </c>
      <c r="W416" s="4"/>
      <c r="X416" s="3" t="s">
        <v>115</v>
      </c>
      <c r="Y416" s="3" t="s">
        <v>116</v>
      </c>
      <c r="Z416" s="3" t="s">
        <v>88</v>
      </c>
      <c r="AA416" s="3" t="s">
        <v>351</v>
      </c>
      <c r="AB416" s="3" t="s">
        <v>595</v>
      </c>
      <c r="AC416" s="3" t="s">
        <v>58</v>
      </c>
      <c r="AD416" s="3" t="s">
        <v>1492</v>
      </c>
      <c r="AE416" s="3"/>
      <c r="AF416" s="3" t="s">
        <v>119</v>
      </c>
      <c r="AG416" s="3" t="s">
        <v>1493</v>
      </c>
      <c r="AH416" s="3" t="s">
        <v>80</v>
      </c>
      <c r="AI416" s="2" t="s">
        <v>652</v>
      </c>
      <c r="AJ416" s="3" t="s">
        <v>653</v>
      </c>
      <c r="AK416" s="3"/>
      <c r="AL416" s="3"/>
      <c r="AM416" s="4"/>
      <c r="AN416" s="6">
        <v>1.9E-2</v>
      </c>
      <c r="AO416" s="6">
        <v>2.1479999999999999E-2</v>
      </c>
      <c r="AP416" s="3" t="s">
        <v>83</v>
      </c>
      <c r="AQ416" s="21">
        <v>171</v>
      </c>
      <c r="AR416" s="21">
        <v>193.32</v>
      </c>
      <c r="AS416" s="24">
        <v>216335.52</v>
      </c>
      <c r="AT416" s="24">
        <v>244572.99839999998</v>
      </c>
    </row>
    <row r="417" spans="1:46" hidden="1" x14ac:dyDescent="0.6">
      <c r="A417" s="2" t="s">
        <v>1490</v>
      </c>
      <c r="B417" s="2" t="s">
        <v>45</v>
      </c>
      <c r="C417" s="3"/>
      <c r="D417" s="3"/>
      <c r="E417" s="3" t="s">
        <v>587</v>
      </c>
      <c r="F417" s="3" t="s">
        <v>1491</v>
      </c>
      <c r="G417" s="2" t="s">
        <v>589</v>
      </c>
      <c r="H417" s="3" t="s">
        <v>590</v>
      </c>
      <c r="I417" s="3" t="s">
        <v>50</v>
      </c>
      <c r="J417" s="3" t="s">
        <v>109</v>
      </c>
      <c r="K417" s="2" t="s">
        <v>110</v>
      </c>
      <c r="L417" s="2" t="s">
        <v>110</v>
      </c>
      <c r="M417" s="2" t="s">
        <v>1265</v>
      </c>
      <c r="N417" s="3" t="s">
        <v>1266</v>
      </c>
      <c r="O417" s="3" t="s">
        <v>1267</v>
      </c>
      <c r="P417" s="3" t="s">
        <v>1268</v>
      </c>
      <c r="Q417" s="4">
        <v>372000</v>
      </c>
      <c r="R417" s="11" t="s">
        <v>56</v>
      </c>
      <c r="S417" s="5">
        <v>1251.2</v>
      </c>
      <c r="T417" s="6">
        <v>4.07E-2</v>
      </c>
      <c r="U417" s="5">
        <v>15140.4</v>
      </c>
      <c r="V417" s="4">
        <v>18943668</v>
      </c>
      <c r="W417" s="4"/>
      <c r="X417" s="3" t="s">
        <v>115</v>
      </c>
      <c r="Y417" s="3" t="s">
        <v>116</v>
      </c>
      <c r="Z417" s="3" t="s">
        <v>88</v>
      </c>
      <c r="AA417" s="3" t="s">
        <v>117</v>
      </c>
      <c r="AB417" s="3" t="s">
        <v>664</v>
      </c>
      <c r="AC417" s="3" t="s">
        <v>58</v>
      </c>
      <c r="AD417" s="3" t="s">
        <v>1492</v>
      </c>
      <c r="AE417" s="3"/>
      <c r="AF417" s="3" t="s">
        <v>119</v>
      </c>
      <c r="AG417" s="3" t="s">
        <v>1493</v>
      </c>
      <c r="AH417" s="3" t="s">
        <v>80</v>
      </c>
      <c r="AI417" s="2" t="s">
        <v>598</v>
      </c>
      <c r="AJ417" s="3" t="s">
        <v>599</v>
      </c>
      <c r="AK417" s="3"/>
      <c r="AL417" s="3"/>
      <c r="AM417" s="4"/>
      <c r="AN417" s="6">
        <v>3.7999999999999999E-2</v>
      </c>
      <c r="AO417" s="6">
        <v>4.07E-2</v>
      </c>
      <c r="AP417" s="3" t="s">
        <v>83</v>
      </c>
      <c r="AQ417" s="21">
        <v>14136</v>
      </c>
      <c r="AR417" s="21">
        <v>15140.4</v>
      </c>
      <c r="AS417" s="24">
        <v>17883736.32</v>
      </c>
      <c r="AT417" s="24">
        <v>19154422.847999997</v>
      </c>
    </row>
    <row r="418" spans="1:46" hidden="1" x14ac:dyDescent="0.6">
      <c r="A418" s="2" t="s">
        <v>1490</v>
      </c>
      <c r="B418" s="2" t="s">
        <v>45</v>
      </c>
      <c r="C418" s="3"/>
      <c r="D418" s="3"/>
      <c r="E418" s="3" t="s">
        <v>658</v>
      </c>
      <c r="F418" s="3" t="s">
        <v>1491</v>
      </c>
      <c r="G418" s="2" t="s">
        <v>589</v>
      </c>
      <c r="H418" s="3" t="s">
        <v>590</v>
      </c>
      <c r="I418" s="3" t="s">
        <v>50</v>
      </c>
      <c r="J418" s="3" t="s">
        <v>109</v>
      </c>
      <c r="K418" s="2" t="s">
        <v>110</v>
      </c>
      <c r="L418" s="2" t="s">
        <v>110</v>
      </c>
      <c r="M418" s="2" t="s">
        <v>1265</v>
      </c>
      <c r="N418" s="3" t="s">
        <v>1266</v>
      </c>
      <c r="O418" s="3" t="s">
        <v>1267</v>
      </c>
      <c r="P418" s="3" t="s">
        <v>1268</v>
      </c>
      <c r="Q418" s="4">
        <v>49500</v>
      </c>
      <c r="R418" s="11" t="s">
        <v>56</v>
      </c>
      <c r="S418" s="5">
        <v>1251.2</v>
      </c>
      <c r="T418" s="6">
        <v>4.07E-2</v>
      </c>
      <c r="U418" s="5">
        <v>2014.65</v>
      </c>
      <c r="V418" s="4">
        <v>2520730</v>
      </c>
      <c r="W418" s="4"/>
      <c r="X418" s="3" t="s">
        <v>115</v>
      </c>
      <c r="Y418" s="3" t="s">
        <v>116</v>
      </c>
      <c r="Z418" s="3" t="s">
        <v>88</v>
      </c>
      <c r="AA418" s="3" t="s">
        <v>117</v>
      </c>
      <c r="AB418" s="3" t="s">
        <v>664</v>
      </c>
      <c r="AC418" s="3" t="s">
        <v>58</v>
      </c>
      <c r="AD418" s="3" t="s">
        <v>1492</v>
      </c>
      <c r="AE418" s="3"/>
      <c r="AF418" s="3" t="s">
        <v>119</v>
      </c>
      <c r="AG418" s="3" t="s">
        <v>1493</v>
      </c>
      <c r="AH418" s="3" t="s">
        <v>80</v>
      </c>
      <c r="AI418" s="2" t="s">
        <v>667</v>
      </c>
      <c r="AJ418" s="3" t="s">
        <v>668</v>
      </c>
      <c r="AK418" s="3"/>
      <c r="AL418" s="3"/>
      <c r="AM418" s="4"/>
      <c r="AN418" s="6">
        <v>3.7999999999999999E-2</v>
      </c>
      <c r="AO418" s="6">
        <v>4.07E-2</v>
      </c>
      <c r="AP418" s="3" t="s">
        <v>83</v>
      </c>
      <c r="AQ418" s="21">
        <v>1881</v>
      </c>
      <c r="AR418" s="21">
        <v>2014.65</v>
      </c>
      <c r="AS418" s="24">
        <v>2379690.7199999997</v>
      </c>
      <c r="AT418" s="24">
        <v>2548774.0079999999</v>
      </c>
    </row>
    <row r="419" spans="1:46" hidden="1" x14ac:dyDescent="0.6">
      <c r="A419" s="2" t="s">
        <v>1490</v>
      </c>
      <c r="B419" s="2" t="s">
        <v>45</v>
      </c>
      <c r="C419" s="3"/>
      <c r="D419" s="3"/>
      <c r="E419" s="3" t="s">
        <v>645</v>
      </c>
      <c r="F419" s="3" t="s">
        <v>1491</v>
      </c>
      <c r="G419" s="2" t="s">
        <v>589</v>
      </c>
      <c r="H419" s="3" t="s">
        <v>590</v>
      </c>
      <c r="I419" s="3" t="s">
        <v>50</v>
      </c>
      <c r="J419" s="3" t="s">
        <v>109</v>
      </c>
      <c r="K419" s="2" t="s">
        <v>110</v>
      </c>
      <c r="L419" s="2" t="s">
        <v>110</v>
      </c>
      <c r="M419" s="2" t="s">
        <v>1265</v>
      </c>
      <c r="N419" s="3" t="s">
        <v>1266</v>
      </c>
      <c r="O419" s="3" t="s">
        <v>1267</v>
      </c>
      <c r="P419" s="3" t="s">
        <v>1268</v>
      </c>
      <c r="Q419" s="4">
        <v>178500</v>
      </c>
      <c r="R419" s="11" t="s">
        <v>56</v>
      </c>
      <c r="S419" s="5">
        <v>1251.2</v>
      </c>
      <c r="T419" s="6">
        <v>4.07E-2</v>
      </c>
      <c r="U419" s="5">
        <v>7264.95</v>
      </c>
      <c r="V419" s="4">
        <v>9089905</v>
      </c>
      <c r="W419" s="4"/>
      <c r="X419" s="3" t="s">
        <v>115</v>
      </c>
      <c r="Y419" s="3" t="s">
        <v>116</v>
      </c>
      <c r="Z419" s="3" t="s">
        <v>88</v>
      </c>
      <c r="AA419" s="3" t="s">
        <v>117</v>
      </c>
      <c r="AB419" s="3" t="s">
        <v>664</v>
      </c>
      <c r="AC419" s="3" t="s">
        <v>58</v>
      </c>
      <c r="AD419" s="3" t="s">
        <v>1492</v>
      </c>
      <c r="AE419" s="3"/>
      <c r="AF419" s="3" t="s">
        <v>119</v>
      </c>
      <c r="AG419" s="3" t="s">
        <v>1493</v>
      </c>
      <c r="AH419" s="3" t="s">
        <v>80</v>
      </c>
      <c r="AI419" s="2" t="s">
        <v>649</v>
      </c>
      <c r="AJ419" s="3" t="s">
        <v>650</v>
      </c>
      <c r="AK419" s="3"/>
      <c r="AL419" s="3"/>
      <c r="AM419" s="4"/>
      <c r="AN419" s="6">
        <v>3.7999999999999999E-2</v>
      </c>
      <c r="AO419" s="6">
        <v>4.07E-2</v>
      </c>
      <c r="AP419" s="3" t="s">
        <v>83</v>
      </c>
      <c r="AQ419" s="21">
        <v>6783</v>
      </c>
      <c r="AR419" s="21">
        <v>7264.95</v>
      </c>
      <c r="AS419" s="24">
        <v>8581308.959999999</v>
      </c>
      <c r="AT419" s="24">
        <v>9191033.5439999998</v>
      </c>
    </row>
    <row r="420" spans="1:46" hidden="1" x14ac:dyDescent="0.6">
      <c r="A420" s="2" t="s">
        <v>1498</v>
      </c>
      <c r="B420" s="2" t="s">
        <v>45</v>
      </c>
      <c r="C420" s="3"/>
      <c r="D420" s="3"/>
      <c r="E420" s="3" t="s">
        <v>654</v>
      </c>
      <c r="F420" s="3" t="s">
        <v>1499</v>
      </c>
      <c r="G420" s="2" t="s">
        <v>589</v>
      </c>
      <c r="H420" s="3" t="s">
        <v>590</v>
      </c>
      <c r="I420" s="3" t="s">
        <v>50</v>
      </c>
      <c r="J420" s="3" t="s">
        <v>109</v>
      </c>
      <c r="K420" s="2" t="s">
        <v>110</v>
      </c>
      <c r="L420" s="2" t="s">
        <v>110</v>
      </c>
      <c r="M420" s="2" t="s">
        <v>128</v>
      </c>
      <c r="N420" s="3" t="s">
        <v>129</v>
      </c>
      <c r="O420" s="3" t="s">
        <v>130</v>
      </c>
      <c r="P420" s="3" t="s">
        <v>131</v>
      </c>
      <c r="Q420" s="4">
        <v>87500</v>
      </c>
      <c r="R420" s="11" t="s">
        <v>56</v>
      </c>
      <c r="S420" s="5">
        <v>1251.2</v>
      </c>
      <c r="T420" s="6">
        <v>2.0899999999999998E-2</v>
      </c>
      <c r="U420" s="5">
        <v>1828.75</v>
      </c>
      <c r="V420" s="4">
        <v>2288132</v>
      </c>
      <c r="W420" s="4"/>
      <c r="X420" s="3" t="s">
        <v>115</v>
      </c>
      <c r="Y420" s="3" t="s">
        <v>116</v>
      </c>
      <c r="Z420" s="3" t="s">
        <v>74</v>
      </c>
      <c r="AA420" s="3" t="s">
        <v>132</v>
      </c>
      <c r="AB420" s="3" t="s">
        <v>96</v>
      </c>
      <c r="AC420" s="3" t="s">
        <v>58</v>
      </c>
      <c r="AD420" s="3" t="s">
        <v>1500</v>
      </c>
      <c r="AE420" s="3"/>
      <c r="AF420" s="3" t="s">
        <v>119</v>
      </c>
      <c r="AG420" s="3" t="s">
        <v>1501</v>
      </c>
      <c r="AH420" s="3" t="s">
        <v>80</v>
      </c>
      <c r="AI420" s="2" t="s">
        <v>655</v>
      </c>
      <c r="AJ420" s="3" t="s">
        <v>656</v>
      </c>
      <c r="AK420" s="3"/>
      <c r="AL420" s="3"/>
      <c r="AM420" s="4"/>
      <c r="AN420" s="6">
        <v>1.9E-2</v>
      </c>
      <c r="AO420" s="6">
        <v>2.0899999999999998E-2</v>
      </c>
      <c r="AP420" s="3" t="s">
        <v>135</v>
      </c>
      <c r="AQ420" s="21">
        <v>1662.5</v>
      </c>
      <c r="AR420" s="21">
        <v>1828.7499999999998</v>
      </c>
      <c r="AS420" s="24">
        <v>2103262</v>
      </c>
      <c r="AT420" s="24">
        <v>2313588.1999999997</v>
      </c>
    </row>
    <row r="421" spans="1:46" hidden="1" x14ac:dyDescent="0.6">
      <c r="A421" s="2" t="s">
        <v>1498</v>
      </c>
      <c r="B421" s="2" t="s">
        <v>45</v>
      </c>
      <c r="C421" s="3"/>
      <c r="D421" s="3"/>
      <c r="E421" s="3" t="s">
        <v>1263</v>
      </c>
      <c r="F421" s="3" t="s">
        <v>1499</v>
      </c>
      <c r="G421" s="2" t="s">
        <v>589</v>
      </c>
      <c r="H421" s="3" t="s">
        <v>590</v>
      </c>
      <c r="I421" s="3" t="s">
        <v>50</v>
      </c>
      <c r="J421" s="3" t="s">
        <v>109</v>
      </c>
      <c r="K421" s="2" t="s">
        <v>110</v>
      </c>
      <c r="L421" s="2" t="s">
        <v>110</v>
      </c>
      <c r="M421" s="2" t="s">
        <v>128</v>
      </c>
      <c r="N421" s="3" t="s">
        <v>129</v>
      </c>
      <c r="O421" s="3" t="s">
        <v>130</v>
      </c>
      <c r="P421" s="3" t="s">
        <v>131</v>
      </c>
      <c r="Q421" s="4">
        <v>3500</v>
      </c>
      <c r="R421" s="11" t="s">
        <v>56</v>
      </c>
      <c r="S421" s="5">
        <v>1251.2</v>
      </c>
      <c r="T421" s="6">
        <v>2.0899999999999998E-2</v>
      </c>
      <c r="U421" s="5">
        <v>73.150000000000006</v>
      </c>
      <c r="V421" s="4">
        <v>91525</v>
      </c>
      <c r="W421" s="4"/>
      <c r="X421" s="3" t="s">
        <v>115</v>
      </c>
      <c r="Y421" s="3" t="s">
        <v>116</v>
      </c>
      <c r="Z421" s="3" t="s">
        <v>74</v>
      </c>
      <c r="AA421" s="3" t="s">
        <v>132</v>
      </c>
      <c r="AB421" s="3" t="s">
        <v>96</v>
      </c>
      <c r="AC421" s="3" t="s">
        <v>58</v>
      </c>
      <c r="AD421" s="3" t="s">
        <v>1500</v>
      </c>
      <c r="AE421" s="3"/>
      <c r="AF421" s="3" t="s">
        <v>119</v>
      </c>
      <c r="AG421" s="3" t="s">
        <v>1501</v>
      </c>
      <c r="AH421" s="3" t="s">
        <v>80</v>
      </c>
      <c r="AI421" s="2" t="s">
        <v>1264</v>
      </c>
      <c r="AJ421" s="3" t="s">
        <v>1263</v>
      </c>
      <c r="AK421" s="3"/>
      <c r="AL421" s="3"/>
      <c r="AM421" s="4"/>
      <c r="AN421" s="6">
        <v>1.9E-2</v>
      </c>
      <c r="AO421" s="6">
        <v>2.0899999999999998E-2</v>
      </c>
      <c r="AP421" s="3" t="s">
        <v>135</v>
      </c>
      <c r="AQ421" s="21">
        <v>66.5</v>
      </c>
      <c r="AR421" s="21">
        <v>73.149999999999991</v>
      </c>
      <c r="AS421" s="24">
        <v>84130.48</v>
      </c>
      <c r="AT421" s="24">
        <v>92543.527999999977</v>
      </c>
    </row>
    <row r="422" spans="1:46" hidden="1" x14ac:dyDescent="0.6">
      <c r="A422" s="2" t="s">
        <v>1498</v>
      </c>
      <c r="B422" s="2" t="s">
        <v>45</v>
      </c>
      <c r="C422" s="3"/>
      <c r="D422" s="3"/>
      <c r="E422" s="3" t="s">
        <v>651</v>
      </c>
      <c r="F422" s="3" t="s">
        <v>1499</v>
      </c>
      <c r="G422" s="2" t="s">
        <v>589</v>
      </c>
      <c r="H422" s="3" t="s">
        <v>590</v>
      </c>
      <c r="I422" s="3" t="s">
        <v>50</v>
      </c>
      <c r="J422" s="3" t="s">
        <v>109</v>
      </c>
      <c r="K422" s="2" t="s">
        <v>110</v>
      </c>
      <c r="L422" s="2" t="s">
        <v>110</v>
      </c>
      <c r="M422" s="2" t="s">
        <v>139</v>
      </c>
      <c r="N422" s="3" t="s">
        <v>140</v>
      </c>
      <c r="O422" s="3" t="s">
        <v>141</v>
      </c>
      <c r="P422" s="3" t="s">
        <v>142</v>
      </c>
      <c r="Q422" s="4">
        <v>45000</v>
      </c>
      <c r="R422" s="11" t="s">
        <v>56</v>
      </c>
      <c r="S422" s="5">
        <v>1251.2</v>
      </c>
      <c r="T422" s="6">
        <v>5.2479999999999999E-2</v>
      </c>
      <c r="U422" s="5">
        <v>2361.6</v>
      </c>
      <c r="V422" s="4">
        <v>2954834</v>
      </c>
      <c r="W422" s="4"/>
      <c r="X422" s="3" t="s">
        <v>115</v>
      </c>
      <c r="Y422" s="3" t="s">
        <v>116</v>
      </c>
      <c r="Z422" s="3" t="s">
        <v>88</v>
      </c>
      <c r="AA422" s="3" t="s">
        <v>117</v>
      </c>
      <c r="AB422" s="3" t="s">
        <v>143</v>
      </c>
      <c r="AC422" s="3" t="s">
        <v>58</v>
      </c>
      <c r="AD422" s="3" t="s">
        <v>1500</v>
      </c>
      <c r="AE422" s="3"/>
      <c r="AF422" s="3" t="s">
        <v>119</v>
      </c>
      <c r="AG422" s="3" t="s">
        <v>1501</v>
      </c>
      <c r="AH422" s="3" t="s">
        <v>80</v>
      </c>
      <c r="AI422" s="2" t="s">
        <v>652</v>
      </c>
      <c r="AJ422" s="3" t="s">
        <v>653</v>
      </c>
      <c r="AK422" s="3"/>
      <c r="AL422" s="3"/>
      <c r="AM422" s="4"/>
      <c r="AN422" s="6">
        <v>5.024E-2</v>
      </c>
      <c r="AO422" s="6">
        <v>5.2479999999999999E-2</v>
      </c>
      <c r="AP422" s="3" t="s">
        <v>123</v>
      </c>
      <c r="AQ422" s="21">
        <v>2260.8000000000002</v>
      </c>
      <c r="AR422" s="21">
        <v>2361.6</v>
      </c>
      <c r="AS422" s="24">
        <v>2860183.2960000001</v>
      </c>
      <c r="AT422" s="24">
        <v>2987707.3919999995</v>
      </c>
    </row>
    <row r="423" spans="1:46" hidden="1" x14ac:dyDescent="0.6">
      <c r="A423" s="2" t="s">
        <v>1498</v>
      </c>
      <c r="B423" s="2" t="s">
        <v>45</v>
      </c>
      <c r="C423" s="3"/>
      <c r="D423" s="3"/>
      <c r="E423" s="3" t="s">
        <v>1003</v>
      </c>
      <c r="F423" s="3" t="s">
        <v>1499</v>
      </c>
      <c r="G423" s="2" t="s">
        <v>589</v>
      </c>
      <c r="H423" s="3" t="s">
        <v>590</v>
      </c>
      <c r="I423" s="3" t="s">
        <v>50</v>
      </c>
      <c r="J423" s="3" t="s">
        <v>109</v>
      </c>
      <c r="K423" s="2" t="s">
        <v>110</v>
      </c>
      <c r="L423" s="2" t="s">
        <v>110</v>
      </c>
      <c r="M423" s="2" t="s">
        <v>609</v>
      </c>
      <c r="N423" s="3" t="s">
        <v>610</v>
      </c>
      <c r="O423" s="3" t="s">
        <v>611</v>
      </c>
      <c r="P423" s="3" t="s">
        <v>612</v>
      </c>
      <c r="Q423" s="4">
        <v>2000</v>
      </c>
      <c r="R423" s="11" t="s">
        <v>56</v>
      </c>
      <c r="S423" s="5">
        <v>1251.2</v>
      </c>
      <c r="T423" s="6">
        <v>5.4960000000000002E-2</v>
      </c>
      <c r="U423" s="5">
        <v>109.92</v>
      </c>
      <c r="V423" s="4">
        <v>137532</v>
      </c>
      <c r="W423" s="4"/>
      <c r="X423" s="3" t="s">
        <v>115</v>
      </c>
      <c r="Y423" s="3" t="s">
        <v>116</v>
      </c>
      <c r="Z423" s="3" t="s">
        <v>88</v>
      </c>
      <c r="AA423" s="3" t="s">
        <v>117</v>
      </c>
      <c r="AB423" s="3" t="s">
        <v>143</v>
      </c>
      <c r="AC423" s="3" t="s">
        <v>58</v>
      </c>
      <c r="AD423" s="3" t="s">
        <v>1500</v>
      </c>
      <c r="AE423" s="3"/>
      <c r="AF423" s="3" t="s">
        <v>119</v>
      </c>
      <c r="AG423" s="3" t="s">
        <v>1501</v>
      </c>
      <c r="AH423" s="3" t="s">
        <v>80</v>
      </c>
      <c r="AI423" s="2" t="s">
        <v>1004</v>
      </c>
      <c r="AJ423" s="3" t="s">
        <v>1005</v>
      </c>
      <c r="AK423" s="3"/>
      <c r="AL423" s="3"/>
      <c r="AM423" s="4"/>
      <c r="AN423" s="6">
        <v>4.9000000000000002E-2</v>
      </c>
      <c r="AO423" s="6">
        <v>5.4960000000000002E-2</v>
      </c>
      <c r="AP423" s="3" t="s">
        <v>123</v>
      </c>
      <c r="AQ423" s="21">
        <v>98</v>
      </c>
      <c r="AR423" s="21">
        <v>109.92</v>
      </c>
      <c r="AS423" s="24">
        <v>123981.75999999999</v>
      </c>
      <c r="AT423" s="24">
        <v>139061.99039999998</v>
      </c>
    </row>
    <row r="424" spans="1:46" hidden="1" x14ac:dyDescent="0.6">
      <c r="A424" s="2" t="s">
        <v>1502</v>
      </c>
      <c r="B424" s="2" t="s">
        <v>45</v>
      </c>
      <c r="C424" s="3"/>
      <c r="D424" s="3"/>
      <c r="E424" s="3" t="s">
        <v>1218</v>
      </c>
      <c r="F424" s="3" t="s">
        <v>1503</v>
      </c>
      <c r="G424" s="2" t="s">
        <v>224</v>
      </c>
      <c r="H424" s="3" t="s">
        <v>225</v>
      </c>
      <c r="I424" s="3" t="s">
        <v>50</v>
      </c>
      <c r="J424" s="3" t="s">
        <v>161</v>
      </c>
      <c r="K424" s="2" t="s">
        <v>110</v>
      </c>
      <c r="L424" s="2" t="s">
        <v>110</v>
      </c>
      <c r="M424" s="2" t="s">
        <v>818</v>
      </c>
      <c r="N424" s="3" t="s">
        <v>819</v>
      </c>
      <c r="O424" s="3" t="s">
        <v>820</v>
      </c>
      <c r="P424" s="3" t="s">
        <v>821</v>
      </c>
      <c r="Q424" s="4">
        <v>8000</v>
      </c>
      <c r="R424" s="11" t="s">
        <v>56</v>
      </c>
      <c r="S424" s="5">
        <v>1251.2</v>
      </c>
      <c r="T424" s="6">
        <v>0.128</v>
      </c>
      <c r="U424" s="5">
        <v>1024</v>
      </c>
      <c r="V424" s="4">
        <v>1281229</v>
      </c>
      <c r="W424" s="4"/>
      <c r="X424" s="3" t="s">
        <v>115</v>
      </c>
      <c r="Y424" s="3" t="s">
        <v>225</v>
      </c>
      <c r="Z424" s="3" t="s">
        <v>74</v>
      </c>
      <c r="AA424" s="3" t="s">
        <v>75</v>
      </c>
      <c r="AB424" s="3" t="s">
        <v>230</v>
      </c>
      <c r="AC424" s="3" t="s">
        <v>58</v>
      </c>
      <c r="AD424" s="3" t="s">
        <v>1352</v>
      </c>
      <c r="AE424" s="3"/>
      <c r="AF424" s="3" t="s">
        <v>119</v>
      </c>
      <c r="AG424" s="3" t="s">
        <v>1504</v>
      </c>
      <c r="AH424" s="3" t="s">
        <v>80</v>
      </c>
      <c r="AI424" s="2" t="s">
        <v>1219</v>
      </c>
      <c r="AJ424" s="3" t="s">
        <v>1220</v>
      </c>
      <c r="AK424" s="3"/>
      <c r="AL424" s="3"/>
      <c r="AM424" s="4"/>
      <c r="AN424" s="6">
        <v>9.0999999999999998E-2</v>
      </c>
      <c r="AO424" s="6">
        <v>0.128</v>
      </c>
      <c r="AP424" s="3" t="s">
        <v>83</v>
      </c>
      <c r="AQ424" s="21">
        <v>728</v>
      </c>
      <c r="AR424" s="21">
        <v>1024</v>
      </c>
      <c r="AS424" s="24">
        <v>921007.35999999987</v>
      </c>
      <c r="AT424" s="24">
        <v>1295482.8799999999</v>
      </c>
    </row>
    <row r="425" spans="1:46" hidden="1" x14ac:dyDescent="0.6">
      <c r="A425" s="2" t="s">
        <v>1502</v>
      </c>
      <c r="B425" s="2" t="s">
        <v>45</v>
      </c>
      <c r="C425" s="3"/>
      <c r="D425" s="3"/>
      <c r="E425" s="3" t="s">
        <v>235</v>
      </c>
      <c r="F425" s="3" t="s">
        <v>1503</v>
      </c>
      <c r="G425" s="2" t="s">
        <v>224</v>
      </c>
      <c r="H425" s="3" t="s">
        <v>225</v>
      </c>
      <c r="I425" s="3" t="s">
        <v>50</v>
      </c>
      <c r="J425" s="3" t="s">
        <v>161</v>
      </c>
      <c r="K425" s="2" t="s">
        <v>110</v>
      </c>
      <c r="L425" s="2" t="s">
        <v>110</v>
      </c>
      <c r="M425" s="2" t="s">
        <v>226</v>
      </c>
      <c r="N425" s="3" t="s">
        <v>227</v>
      </c>
      <c r="O425" s="3" t="s">
        <v>228</v>
      </c>
      <c r="P425" s="3" t="s">
        <v>229</v>
      </c>
      <c r="Q425" s="4">
        <v>1000</v>
      </c>
      <c r="R425" s="11" t="s">
        <v>56</v>
      </c>
      <c r="S425" s="5">
        <v>1251.2</v>
      </c>
      <c r="T425" s="6">
        <v>0.12659999999999999</v>
      </c>
      <c r="U425" s="5">
        <v>126.6</v>
      </c>
      <c r="V425" s="4">
        <v>158402</v>
      </c>
      <c r="W425" s="4"/>
      <c r="X425" s="3" t="s">
        <v>115</v>
      </c>
      <c r="Y425" s="3" t="s">
        <v>225</v>
      </c>
      <c r="Z425" s="3" t="s">
        <v>74</v>
      </c>
      <c r="AA425" s="3" t="s">
        <v>75</v>
      </c>
      <c r="AB425" s="3" t="s">
        <v>230</v>
      </c>
      <c r="AC425" s="3" t="s">
        <v>58</v>
      </c>
      <c r="AD425" s="3" t="s">
        <v>1352</v>
      </c>
      <c r="AE425" s="3"/>
      <c r="AF425" s="3" t="s">
        <v>119</v>
      </c>
      <c r="AG425" s="3" t="s">
        <v>1504</v>
      </c>
      <c r="AH425" s="3" t="s">
        <v>80</v>
      </c>
      <c r="AI425" s="2" t="s">
        <v>236</v>
      </c>
      <c r="AJ425" s="3" t="s">
        <v>237</v>
      </c>
      <c r="AK425" s="3"/>
      <c r="AL425" s="3"/>
      <c r="AM425" s="4"/>
      <c r="AN425" s="6">
        <v>9.0999999999999998E-2</v>
      </c>
      <c r="AO425" s="6">
        <v>0.12659999999999999</v>
      </c>
      <c r="AP425" s="3" t="s">
        <v>83</v>
      </c>
      <c r="AQ425" s="21">
        <v>91</v>
      </c>
      <c r="AR425" s="21">
        <v>126.6</v>
      </c>
      <c r="AS425" s="24">
        <v>115125.91999999998</v>
      </c>
      <c r="AT425" s="24">
        <v>160164.19199999998</v>
      </c>
    </row>
    <row r="426" spans="1:46" hidden="1" x14ac:dyDescent="0.6">
      <c r="A426" s="2" t="s">
        <v>1502</v>
      </c>
      <c r="B426" s="2" t="s">
        <v>45</v>
      </c>
      <c r="C426" s="3"/>
      <c r="D426" s="3"/>
      <c r="E426" s="3" t="s">
        <v>868</v>
      </c>
      <c r="F426" s="3" t="s">
        <v>1503</v>
      </c>
      <c r="G426" s="2" t="s">
        <v>224</v>
      </c>
      <c r="H426" s="3" t="s">
        <v>225</v>
      </c>
      <c r="I426" s="3" t="s">
        <v>50</v>
      </c>
      <c r="J426" s="3" t="s">
        <v>161</v>
      </c>
      <c r="K426" s="2" t="s">
        <v>110</v>
      </c>
      <c r="L426" s="2" t="s">
        <v>110</v>
      </c>
      <c r="M426" s="2" t="s">
        <v>226</v>
      </c>
      <c r="N426" s="3" t="s">
        <v>227</v>
      </c>
      <c r="O426" s="3" t="s">
        <v>228</v>
      </c>
      <c r="P426" s="3" t="s">
        <v>229</v>
      </c>
      <c r="Q426" s="4">
        <v>6000</v>
      </c>
      <c r="R426" s="11" t="s">
        <v>56</v>
      </c>
      <c r="S426" s="5">
        <v>1251.2</v>
      </c>
      <c r="T426" s="6">
        <v>0.12659999999999999</v>
      </c>
      <c r="U426" s="5">
        <v>759.6</v>
      </c>
      <c r="V426" s="4">
        <v>950412</v>
      </c>
      <c r="W426" s="4"/>
      <c r="X426" s="3" t="s">
        <v>115</v>
      </c>
      <c r="Y426" s="3" t="s">
        <v>225</v>
      </c>
      <c r="Z426" s="3" t="s">
        <v>74</v>
      </c>
      <c r="AA426" s="3" t="s">
        <v>75</v>
      </c>
      <c r="AB426" s="3" t="s">
        <v>230</v>
      </c>
      <c r="AC426" s="3" t="s">
        <v>58</v>
      </c>
      <c r="AD426" s="3" t="s">
        <v>1352</v>
      </c>
      <c r="AE426" s="3"/>
      <c r="AF426" s="3" t="s">
        <v>119</v>
      </c>
      <c r="AG426" s="3" t="s">
        <v>1504</v>
      </c>
      <c r="AH426" s="3" t="s">
        <v>80</v>
      </c>
      <c r="AI426" s="2" t="s">
        <v>875</v>
      </c>
      <c r="AJ426" s="3" t="s">
        <v>876</v>
      </c>
      <c r="AK426" s="3"/>
      <c r="AL426" s="3"/>
      <c r="AM426" s="4"/>
      <c r="AN426" s="6">
        <v>9.0999999999999998E-2</v>
      </c>
      <c r="AO426" s="6">
        <v>0.12659999999999999</v>
      </c>
      <c r="AP426" s="3" t="s">
        <v>83</v>
      </c>
      <c r="AQ426" s="21">
        <v>546</v>
      </c>
      <c r="AR426" s="21">
        <v>759.59999999999991</v>
      </c>
      <c r="AS426" s="24">
        <v>690755.5199999999</v>
      </c>
      <c r="AT426" s="24">
        <v>960985.15199999977</v>
      </c>
    </row>
    <row r="427" spans="1:46" hidden="1" x14ac:dyDescent="0.6">
      <c r="A427" s="2" t="s">
        <v>1502</v>
      </c>
      <c r="B427" s="2" t="s">
        <v>45</v>
      </c>
      <c r="C427" s="3"/>
      <c r="D427" s="3"/>
      <c r="E427" s="3" t="s">
        <v>823</v>
      </c>
      <c r="F427" s="3" t="s">
        <v>1503</v>
      </c>
      <c r="G427" s="2" t="s">
        <v>224</v>
      </c>
      <c r="H427" s="3" t="s">
        <v>225</v>
      </c>
      <c r="I427" s="3" t="s">
        <v>50</v>
      </c>
      <c r="J427" s="3" t="s">
        <v>161</v>
      </c>
      <c r="K427" s="2" t="s">
        <v>110</v>
      </c>
      <c r="L427" s="2" t="s">
        <v>110</v>
      </c>
      <c r="M427" s="2" t="s">
        <v>226</v>
      </c>
      <c r="N427" s="3" t="s">
        <v>227</v>
      </c>
      <c r="O427" s="3" t="s">
        <v>228</v>
      </c>
      <c r="P427" s="3" t="s">
        <v>229</v>
      </c>
      <c r="Q427" s="4">
        <v>1000</v>
      </c>
      <c r="R427" s="11" t="s">
        <v>56</v>
      </c>
      <c r="S427" s="5">
        <v>1251.2</v>
      </c>
      <c r="T427" s="6">
        <v>0.12659999999999999</v>
      </c>
      <c r="U427" s="5">
        <v>126.6</v>
      </c>
      <c r="V427" s="4">
        <v>158402</v>
      </c>
      <c r="W427" s="4"/>
      <c r="X427" s="3" t="s">
        <v>115</v>
      </c>
      <c r="Y427" s="3" t="s">
        <v>225</v>
      </c>
      <c r="Z427" s="3" t="s">
        <v>74</v>
      </c>
      <c r="AA427" s="3" t="s">
        <v>75</v>
      </c>
      <c r="AB427" s="3" t="s">
        <v>230</v>
      </c>
      <c r="AC427" s="3" t="s">
        <v>58</v>
      </c>
      <c r="AD427" s="3" t="s">
        <v>1352</v>
      </c>
      <c r="AE427" s="3"/>
      <c r="AF427" s="3" t="s">
        <v>119</v>
      </c>
      <c r="AG427" s="3" t="s">
        <v>1504</v>
      </c>
      <c r="AH427" s="3" t="s">
        <v>80</v>
      </c>
      <c r="AI427" s="2" t="s">
        <v>824</v>
      </c>
      <c r="AJ427" s="3" t="s">
        <v>825</v>
      </c>
      <c r="AK427" s="3"/>
      <c r="AL427" s="3"/>
      <c r="AM427" s="4"/>
      <c r="AN427" s="6">
        <v>9.0999999999999998E-2</v>
      </c>
      <c r="AO427" s="6">
        <v>0.12659999999999999</v>
      </c>
      <c r="AP427" s="3" t="s">
        <v>83</v>
      </c>
      <c r="AQ427" s="21">
        <v>91</v>
      </c>
      <c r="AR427" s="21">
        <v>126.6</v>
      </c>
      <c r="AS427" s="24">
        <v>115125.91999999998</v>
      </c>
      <c r="AT427" s="24">
        <v>160164.19199999998</v>
      </c>
    </row>
    <row r="428" spans="1:46" hidden="1" x14ac:dyDescent="0.6">
      <c r="A428" s="2" t="s">
        <v>1502</v>
      </c>
      <c r="B428" s="2" t="s">
        <v>45</v>
      </c>
      <c r="C428" s="3"/>
      <c r="D428" s="3"/>
      <c r="E428" s="3" t="s">
        <v>1218</v>
      </c>
      <c r="F428" s="3" t="s">
        <v>1503</v>
      </c>
      <c r="G428" s="2" t="s">
        <v>224</v>
      </c>
      <c r="H428" s="3" t="s">
        <v>225</v>
      </c>
      <c r="I428" s="3" t="s">
        <v>50</v>
      </c>
      <c r="J428" s="3" t="s">
        <v>161</v>
      </c>
      <c r="K428" s="2" t="s">
        <v>110</v>
      </c>
      <c r="L428" s="2" t="s">
        <v>110</v>
      </c>
      <c r="M428" s="2" t="s">
        <v>877</v>
      </c>
      <c r="N428" s="3" t="s">
        <v>878</v>
      </c>
      <c r="O428" s="3" t="s">
        <v>879</v>
      </c>
      <c r="P428" s="3" t="s">
        <v>880</v>
      </c>
      <c r="Q428" s="4">
        <v>3000</v>
      </c>
      <c r="R428" s="11" t="s">
        <v>56</v>
      </c>
      <c r="S428" s="5">
        <v>1251.2</v>
      </c>
      <c r="T428" s="6">
        <v>0.128</v>
      </c>
      <c r="U428" s="5">
        <v>384</v>
      </c>
      <c r="V428" s="4">
        <v>480461</v>
      </c>
      <c r="W428" s="4"/>
      <c r="X428" s="3" t="s">
        <v>115</v>
      </c>
      <c r="Y428" s="3" t="s">
        <v>225</v>
      </c>
      <c r="Z428" s="3" t="s">
        <v>74</v>
      </c>
      <c r="AA428" s="3" t="s">
        <v>75</v>
      </c>
      <c r="AB428" s="3" t="s">
        <v>230</v>
      </c>
      <c r="AC428" s="3" t="s">
        <v>58</v>
      </c>
      <c r="AD428" s="3" t="s">
        <v>1352</v>
      </c>
      <c r="AE428" s="3"/>
      <c r="AF428" s="3" t="s">
        <v>119</v>
      </c>
      <c r="AG428" s="3" t="s">
        <v>1504</v>
      </c>
      <c r="AH428" s="3" t="s">
        <v>80</v>
      </c>
      <c r="AI428" s="2" t="s">
        <v>1219</v>
      </c>
      <c r="AJ428" s="3" t="s">
        <v>1220</v>
      </c>
      <c r="AK428" s="3"/>
      <c r="AL428" s="3"/>
      <c r="AM428" s="4"/>
      <c r="AN428" s="6">
        <v>9.0999999999999998E-2</v>
      </c>
      <c r="AO428" s="6">
        <v>0.128</v>
      </c>
      <c r="AP428" s="3" t="s">
        <v>83</v>
      </c>
      <c r="AQ428" s="21">
        <v>273</v>
      </c>
      <c r="AR428" s="21">
        <v>384</v>
      </c>
      <c r="AS428" s="24">
        <v>345377.75999999995</v>
      </c>
      <c r="AT428" s="24">
        <v>485806.07999999996</v>
      </c>
    </row>
    <row r="429" spans="1:46" hidden="1" x14ac:dyDescent="0.6">
      <c r="A429" s="2" t="s">
        <v>1502</v>
      </c>
      <c r="B429" s="2" t="s">
        <v>45</v>
      </c>
      <c r="C429" s="3"/>
      <c r="D429" s="3"/>
      <c r="E429" s="3" t="s">
        <v>868</v>
      </c>
      <c r="F429" s="3" t="s">
        <v>1503</v>
      </c>
      <c r="G429" s="2" t="s">
        <v>224</v>
      </c>
      <c r="H429" s="3" t="s">
        <v>225</v>
      </c>
      <c r="I429" s="3" t="s">
        <v>50</v>
      </c>
      <c r="J429" s="3" t="s">
        <v>161</v>
      </c>
      <c r="K429" s="2" t="s">
        <v>110</v>
      </c>
      <c r="L429" s="2" t="s">
        <v>110</v>
      </c>
      <c r="M429" s="2" t="s">
        <v>881</v>
      </c>
      <c r="N429" s="3" t="s">
        <v>882</v>
      </c>
      <c r="O429" s="3" t="s">
        <v>883</v>
      </c>
      <c r="P429" s="3" t="s">
        <v>884</v>
      </c>
      <c r="Q429" s="4">
        <v>3000</v>
      </c>
      <c r="R429" s="11" t="s">
        <v>56</v>
      </c>
      <c r="S429" s="5">
        <v>1251.2</v>
      </c>
      <c r="T429" s="6">
        <v>4.5499999999999999E-2</v>
      </c>
      <c r="U429" s="5">
        <v>136.5</v>
      </c>
      <c r="V429" s="4">
        <v>170789</v>
      </c>
      <c r="W429" s="4"/>
      <c r="X429" s="3" t="s">
        <v>115</v>
      </c>
      <c r="Y429" s="3" t="s">
        <v>225</v>
      </c>
      <c r="Z429" s="3" t="s">
        <v>74</v>
      </c>
      <c r="AA429" s="3" t="s">
        <v>148</v>
      </c>
      <c r="AB429" s="3" t="s">
        <v>365</v>
      </c>
      <c r="AC429" s="3" t="s">
        <v>58</v>
      </c>
      <c r="AD429" s="3" t="s">
        <v>1352</v>
      </c>
      <c r="AE429" s="3"/>
      <c r="AF429" s="3" t="s">
        <v>119</v>
      </c>
      <c r="AG429" s="3" t="s">
        <v>1504</v>
      </c>
      <c r="AH429" s="3" t="s">
        <v>80</v>
      </c>
      <c r="AI429" s="2" t="s">
        <v>875</v>
      </c>
      <c r="AJ429" s="3" t="s">
        <v>876</v>
      </c>
      <c r="AK429" s="3"/>
      <c r="AL429" s="3"/>
      <c r="AM429" s="4"/>
      <c r="AN429" s="6">
        <v>3.2500000000000001E-2</v>
      </c>
      <c r="AO429" s="6">
        <v>4.5499999999999999E-2</v>
      </c>
      <c r="AP429" s="3" t="s">
        <v>83</v>
      </c>
      <c r="AQ429" s="21">
        <v>97.5</v>
      </c>
      <c r="AR429" s="21">
        <v>136.5</v>
      </c>
      <c r="AS429" s="24">
        <v>123349.19999999998</v>
      </c>
      <c r="AT429" s="24">
        <v>172688.87999999998</v>
      </c>
    </row>
    <row r="430" spans="1:46" hidden="1" x14ac:dyDescent="0.6">
      <c r="A430" s="2" t="s">
        <v>1502</v>
      </c>
      <c r="B430" s="2" t="s">
        <v>45</v>
      </c>
      <c r="C430" s="3"/>
      <c r="D430" s="3"/>
      <c r="E430" s="3" t="s">
        <v>868</v>
      </c>
      <c r="F430" s="3" t="s">
        <v>1503</v>
      </c>
      <c r="G430" s="2" t="s">
        <v>224</v>
      </c>
      <c r="H430" s="3" t="s">
        <v>225</v>
      </c>
      <c r="I430" s="3" t="s">
        <v>50</v>
      </c>
      <c r="J430" s="3" t="s">
        <v>161</v>
      </c>
      <c r="K430" s="2" t="s">
        <v>110</v>
      </c>
      <c r="L430" s="2" t="s">
        <v>110</v>
      </c>
      <c r="M430" s="2" t="s">
        <v>885</v>
      </c>
      <c r="N430" s="3" t="s">
        <v>886</v>
      </c>
      <c r="O430" s="3" t="s">
        <v>887</v>
      </c>
      <c r="P430" s="3" t="s">
        <v>888</v>
      </c>
      <c r="Q430" s="4">
        <v>5000</v>
      </c>
      <c r="R430" s="11" t="s">
        <v>56</v>
      </c>
      <c r="S430" s="5">
        <v>1251.2</v>
      </c>
      <c r="T430" s="6">
        <v>4.5499999999999999E-2</v>
      </c>
      <c r="U430" s="5">
        <v>227.5</v>
      </c>
      <c r="V430" s="4">
        <v>284648</v>
      </c>
      <c r="W430" s="4"/>
      <c r="X430" s="3" t="s">
        <v>115</v>
      </c>
      <c r="Y430" s="3" t="s">
        <v>225</v>
      </c>
      <c r="Z430" s="3" t="s">
        <v>74</v>
      </c>
      <c r="AA430" s="3" t="s">
        <v>148</v>
      </c>
      <c r="AB430" s="3" t="s">
        <v>365</v>
      </c>
      <c r="AC430" s="3" t="s">
        <v>58</v>
      </c>
      <c r="AD430" s="3" t="s">
        <v>1352</v>
      </c>
      <c r="AE430" s="3"/>
      <c r="AF430" s="3" t="s">
        <v>119</v>
      </c>
      <c r="AG430" s="3" t="s">
        <v>1504</v>
      </c>
      <c r="AH430" s="3" t="s">
        <v>80</v>
      </c>
      <c r="AI430" s="2" t="s">
        <v>875</v>
      </c>
      <c r="AJ430" s="3" t="s">
        <v>876</v>
      </c>
      <c r="AK430" s="3"/>
      <c r="AL430" s="3"/>
      <c r="AM430" s="4"/>
      <c r="AN430" s="6">
        <v>3.5000000000000003E-2</v>
      </c>
      <c r="AO430" s="6">
        <v>4.5499999999999999E-2</v>
      </c>
      <c r="AP430" s="3" t="s">
        <v>83</v>
      </c>
      <c r="AQ430" s="21">
        <v>175.00000000000003</v>
      </c>
      <c r="AR430" s="21">
        <v>227.5</v>
      </c>
      <c r="AS430" s="24">
        <v>221396.00000000003</v>
      </c>
      <c r="AT430" s="24">
        <v>287814.8</v>
      </c>
    </row>
    <row r="431" spans="1:46" hidden="1" x14ac:dyDescent="0.6">
      <c r="A431" s="2" t="s">
        <v>1502</v>
      </c>
      <c r="B431" s="2" t="s">
        <v>45</v>
      </c>
      <c r="C431" s="3"/>
      <c r="D431" s="3"/>
      <c r="E431" s="3" t="s">
        <v>823</v>
      </c>
      <c r="F431" s="3" t="s">
        <v>1503</v>
      </c>
      <c r="G431" s="2" t="s">
        <v>224</v>
      </c>
      <c r="H431" s="3" t="s">
        <v>225</v>
      </c>
      <c r="I431" s="3" t="s">
        <v>50</v>
      </c>
      <c r="J431" s="3" t="s">
        <v>161</v>
      </c>
      <c r="K431" s="2" t="s">
        <v>110</v>
      </c>
      <c r="L431" s="2" t="s">
        <v>110</v>
      </c>
      <c r="M431" s="2" t="s">
        <v>885</v>
      </c>
      <c r="N431" s="3" t="s">
        <v>886</v>
      </c>
      <c r="O431" s="3" t="s">
        <v>887</v>
      </c>
      <c r="P431" s="3" t="s">
        <v>888</v>
      </c>
      <c r="Q431" s="4">
        <v>1000</v>
      </c>
      <c r="R431" s="11" t="s">
        <v>56</v>
      </c>
      <c r="S431" s="5">
        <v>1251.2</v>
      </c>
      <c r="T431" s="6">
        <v>4.5499999999999999E-2</v>
      </c>
      <c r="U431" s="5">
        <v>45.5</v>
      </c>
      <c r="V431" s="4">
        <v>56930</v>
      </c>
      <c r="W431" s="4"/>
      <c r="X431" s="3" t="s">
        <v>115</v>
      </c>
      <c r="Y431" s="3" t="s">
        <v>225</v>
      </c>
      <c r="Z431" s="3" t="s">
        <v>74</v>
      </c>
      <c r="AA431" s="3" t="s">
        <v>148</v>
      </c>
      <c r="AB431" s="3" t="s">
        <v>365</v>
      </c>
      <c r="AC431" s="3" t="s">
        <v>58</v>
      </c>
      <c r="AD431" s="3" t="s">
        <v>1352</v>
      </c>
      <c r="AE431" s="3"/>
      <c r="AF431" s="3" t="s">
        <v>119</v>
      </c>
      <c r="AG431" s="3" t="s">
        <v>1504</v>
      </c>
      <c r="AH431" s="3" t="s">
        <v>80</v>
      </c>
      <c r="AI431" s="2" t="s">
        <v>824</v>
      </c>
      <c r="AJ431" s="3" t="s">
        <v>825</v>
      </c>
      <c r="AK431" s="3"/>
      <c r="AL431" s="3"/>
      <c r="AM431" s="4"/>
      <c r="AN431" s="6">
        <v>3.5000000000000003E-2</v>
      </c>
      <c r="AO431" s="6">
        <v>4.5499999999999999E-2</v>
      </c>
      <c r="AP431" s="3" t="s">
        <v>83</v>
      </c>
      <c r="AQ431" s="21">
        <v>35</v>
      </c>
      <c r="AR431" s="21">
        <v>45.5</v>
      </c>
      <c r="AS431" s="24">
        <v>44279.199999999997</v>
      </c>
      <c r="AT431" s="24">
        <v>57562.959999999992</v>
      </c>
    </row>
    <row r="432" spans="1:46" hidden="1" x14ac:dyDescent="0.6">
      <c r="A432" s="2" t="s">
        <v>1502</v>
      </c>
      <c r="B432" s="2" t="s">
        <v>45</v>
      </c>
      <c r="C432" s="3"/>
      <c r="D432" s="3"/>
      <c r="E432" s="3" t="s">
        <v>235</v>
      </c>
      <c r="F432" s="3" t="s">
        <v>1503</v>
      </c>
      <c r="G432" s="2" t="s">
        <v>224</v>
      </c>
      <c r="H432" s="3" t="s">
        <v>225</v>
      </c>
      <c r="I432" s="3" t="s">
        <v>50</v>
      </c>
      <c r="J432" s="3" t="s">
        <v>161</v>
      </c>
      <c r="K432" s="2" t="s">
        <v>110</v>
      </c>
      <c r="L432" s="2" t="s">
        <v>110</v>
      </c>
      <c r="M432" s="2" t="s">
        <v>889</v>
      </c>
      <c r="N432" s="3" t="s">
        <v>890</v>
      </c>
      <c r="O432" s="3" t="s">
        <v>891</v>
      </c>
      <c r="P432" s="3" t="s">
        <v>892</v>
      </c>
      <c r="Q432" s="4">
        <v>8000</v>
      </c>
      <c r="R432" s="11" t="s">
        <v>56</v>
      </c>
      <c r="S432" s="5">
        <v>1251.2</v>
      </c>
      <c r="T432" s="6">
        <v>4.5499999999999999E-2</v>
      </c>
      <c r="U432" s="5">
        <v>364</v>
      </c>
      <c r="V432" s="4">
        <v>455437</v>
      </c>
      <c r="W432" s="4"/>
      <c r="X432" s="3" t="s">
        <v>115</v>
      </c>
      <c r="Y432" s="3" t="s">
        <v>225</v>
      </c>
      <c r="Z432" s="3" t="s">
        <v>74</v>
      </c>
      <c r="AA432" s="3" t="s">
        <v>148</v>
      </c>
      <c r="AB432" s="3" t="s">
        <v>365</v>
      </c>
      <c r="AC432" s="3" t="s">
        <v>58</v>
      </c>
      <c r="AD432" s="3" t="s">
        <v>1352</v>
      </c>
      <c r="AE432" s="3"/>
      <c r="AF432" s="3" t="s">
        <v>119</v>
      </c>
      <c r="AG432" s="3" t="s">
        <v>1504</v>
      </c>
      <c r="AH432" s="3" t="s">
        <v>80</v>
      </c>
      <c r="AI432" s="2" t="s">
        <v>236</v>
      </c>
      <c r="AJ432" s="3" t="s">
        <v>237</v>
      </c>
      <c r="AK432" s="3"/>
      <c r="AL432" s="3"/>
      <c r="AM432" s="4"/>
      <c r="AN432" s="6">
        <v>3.3500000000000002E-2</v>
      </c>
      <c r="AO432" s="6">
        <v>4.5499999999999999E-2</v>
      </c>
      <c r="AP432" s="3" t="s">
        <v>83</v>
      </c>
      <c r="AQ432" s="21">
        <v>268</v>
      </c>
      <c r="AR432" s="21">
        <v>364</v>
      </c>
      <c r="AS432" s="24">
        <v>339052.16</v>
      </c>
      <c r="AT432" s="24">
        <v>460503.67999999993</v>
      </c>
    </row>
    <row r="433" spans="1:46" hidden="1" x14ac:dyDescent="0.6">
      <c r="A433" s="2" t="s">
        <v>1502</v>
      </c>
      <c r="B433" s="2" t="s">
        <v>45</v>
      </c>
      <c r="C433" s="3"/>
      <c r="D433" s="3"/>
      <c r="E433" s="3" t="s">
        <v>868</v>
      </c>
      <c r="F433" s="3" t="s">
        <v>1503</v>
      </c>
      <c r="G433" s="2" t="s">
        <v>224</v>
      </c>
      <c r="H433" s="3" t="s">
        <v>225</v>
      </c>
      <c r="I433" s="3" t="s">
        <v>50</v>
      </c>
      <c r="J433" s="3" t="s">
        <v>161</v>
      </c>
      <c r="K433" s="2" t="s">
        <v>110</v>
      </c>
      <c r="L433" s="2" t="s">
        <v>110</v>
      </c>
      <c r="M433" s="2" t="s">
        <v>889</v>
      </c>
      <c r="N433" s="3" t="s">
        <v>890</v>
      </c>
      <c r="O433" s="3" t="s">
        <v>891</v>
      </c>
      <c r="P433" s="3" t="s">
        <v>892</v>
      </c>
      <c r="Q433" s="4">
        <v>10000</v>
      </c>
      <c r="R433" s="11" t="s">
        <v>56</v>
      </c>
      <c r="S433" s="5">
        <v>1251.2</v>
      </c>
      <c r="T433" s="6">
        <v>4.5499999999999999E-2</v>
      </c>
      <c r="U433" s="5">
        <v>455</v>
      </c>
      <c r="V433" s="4">
        <v>569296</v>
      </c>
      <c r="W433" s="4"/>
      <c r="X433" s="3" t="s">
        <v>115</v>
      </c>
      <c r="Y433" s="3" t="s">
        <v>225</v>
      </c>
      <c r="Z433" s="3" t="s">
        <v>74</v>
      </c>
      <c r="AA433" s="3" t="s">
        <v>148</v>
      </c>
      <c r="AB433" s="3" t="s">
        <v>365</v>
      </c>
      <c r="AC433" s="3" t="s">
        <v>58</v>
      </c>
      <c r="AD433" s="3" t="s">
        <v>1352</v>
      </c>
      <c r="AE433" s="3"/>
      <c r="AF433" s="3" t="s">
        <v>119</v>
      </c>
      <c r="AG433" s="3" t="s">
        <v>1504</v>
      </c>
      <c r="AH433" s="3" t="s">
        <v>80</v>
      </c>
      <c r="AI433" s="2" t="s">
        <v>875</v>
      </c>
      <c r="AJ433" s="3" t="s">
        <v>876</v>
      </c>
      <c r="AK433" s="3"/>
      <c r="AL433" s="3"/>
      <c r="AM433" s="4"/>
      <c r="AN433" s="6">
        <v>3.3500000000000002E-2</v>
      </c>
      <c r="AO433" s="6">
        <v>4.5499999999999999E-2</v>
      </c>
      <c r="AP433" s="3" t="s">
        <v>83</v>
      </c>
      <c r="AQ433" s="21">
        <v>335</v>
      </c>
      <c r="AR433" s="21">
        <v>455</v>
      </c>
      <c r="AS433" s="24">
        <v>423815.19999999995</v>
      </c>
      <c r="AT433" s="24">
        <v>575629.6</v>
      </c>
    </row>
    <row r="434" spans="1:46" hidden="1" x14ac:dyDescent="0.6">
      <c r="A434" s="2" t="s">
        <v>1502</v>
      </c>
      <c r="B434" s="2" t="s">
        <v>45</v>
      </c>
      <c r="C434" s="3"/>
      <c r="D434" s="3"/>
      <c r="E434" s="3" t="s">
        <v>823</v>
      </c>
      <c r="F434" s="3" t="s">
        <v>1503</v>
      </c>
      <c r="G434" s="2" t="s">
        <v>224</v>
      </c>
      <c r="H434" s="3" t="s">
        <v>225</v>
      </c>
      <c r="I434" s="3" t="s">
        <v>50</v>
      </c>
      <c r="J434" s="3" t="s">
        <v>161</v>
      </c>
      <c r="K434" s="2" t="s">
        <v>110</v>
      </c>
      <c r="L434" s="2" t="s">
        <v>110</v>
      </c>
      <c r="M434" s="2" t="s">
        <v>889</v>
      </c>
      <c r="N434" s="3" t="s">
        <v>890</v>
      </c>
      <c r="O434" s="3" t="s">
        <v>891</v>
      </c>
      <c r="P434" s="3" t="s">
        <v>892</v>
      </c>
      <c r="Q434" s="4">
        <v>2000</v>
      </c>
      <c r="R434" s="11" t="s">
        <v>56</v>
      </c>
      <c r="S434" s="5">
        <v>1251.2</v>
      </c>
      <c r="T434" s="6">
        <v>4.5499999999999999E-2</v>
      </c>
      <c r="U434" s="5">
        <v>91</v>
      </c>
      <c r="V434" s="4">
        <v>113859</v>
      </c>
      <c r="W434" s="4"/>
      <c r="X434" s="3" t="s">
        <v>115</v>
      </c>
      <c r="Y434" s="3" t="s">
        <v>225</v>
      </c>
      <c r="Z434" s="3" t="s">
        <v>74</v>
      </c>
      <c r="AA434" s="3" t="s">
        <v>148</v>
      </c>
      <c r="AB434" s="3" t="s">
        <v>365</v>
      </c>
      <c r="AC434" s="3" t="s">
        <v>58</v>
      </c>
      <c r="AD434" s="3" t="s">
        <v>1352</v>
      </c>
      <c r="AE434" s="3"/>
      <c r="AF434" s="3" t="s">
        <v>119</v>
      </c>
      <c r="AG434" s="3" t="s">
        <v>1504</v>
      </c>
      <c r="AH434" s="3" t="s">
        <v>80</v>
      </c>
      <c r="AI434" s="2" t="s">
        <v>824</v>
      </c>
      <c r="AJ434" s="3" t="s">
        <v>825</v>
      </c>
      <c r="AK434" s="3"/>
      <c r="AL434" s="3"/>
      <c r="AM434" s="4"/>
      <c r="AN434" s="6">
        <v>3.3500000000000002E-2</v>
      </c>
      <c r="AO434" s="6">
        <v>4.5499999999999999E-2</v>
      </c>
      <c r="AP434" s="3" t="s">
        <v>83</v>
      </c>
      <c r="AQ434" s="21">
        <v>67</v>
      </c>
      <c r="AR434" s="21">
        <v>91</v>
      </c>
      <c r="AS434" s="24">
        <v>84763.04</v>
      </c>
      <c r="AT434" s="24">
        <v>115125.91999999998</v>
      </c>
    </row>
    <row r="435" spans="1:46" hidden="1" x14ac:dyDescent="0.6">
      <c r="A435" s="2" t="s">
        <v>1505</v>
      </c>
      <c r="B435" s="2" t="s">
        <v>45</v>
      </c>
      <c r="C435" s="3"/>
      <c r="D435" s="3"/>
      <c r="E435" s="3" t="s">
        <v>494</v>
      </c>
      <c r="F435" s="3" t="s">
        <v>1506</v>
      </c>
      <c r="G435" s="2" t="s">
        <v>224</v>
      </c>
      <c r="H435" s="3" t="s">
        <v>225</v>
      </c>
      <c r="I435" s="3" t="s">
        <v>50</v>
      </c>
      <c r="J435" s="3" t="s">
        <v>161</v>
      </c>
      <c r="K435" s="2" t="s">
        <v>110</v>
      </c>
      <c r="L435" s="2" t="s">
        <v>110</v>
      </c>
      <c r="M435" s="2" t="s">
        <v>908</v>
      </c>
      <c r="N435" s="3" t="s">
        <v>909</v>
      </c>
      <c r="O435" s="3" t="s">
        <v>910</v>
      </c>
      <c r="P435" s="3" t="s">
        <v>911</v>
      </c>
      <c r="Q435" s="4">
        <v>4000</v>
      </c>
      <c r="R435" s="11" t="s">
        <v>56</v>
      </c>
      <c r="S435" s="5">
        <v>1251.2</v>
      </c>
      <c r="T435" s="6">
        <v>9.4500000000000001E-2</v>
      </c>
      <c r="U435" s="5">
        <v>378</v>
      </c>
      <c r="V435" s="4">
        <v>472954</v>
      </c>
      <c r="W435" s="4"/>
      <c r="X435" s="3" t="s">
        <v>115</v>
      </c>
      <c r="Y435" s="3" t="s">
        <v>225</v>
      </c>
      <c r="Z435" s="3" t="s">
        <v>74</v>
      </c>
      <c r="AA435" s="3" t="s">
        <v>75</v>
      </c>
      <c r="AB435" s="3" t="s">
        <v>778</v>
      </c>
      <c r="AC435" s="3" t="s">
        <v>58</v>
      </c>
      <c r="AD435" s="3" t="s">
        <v>1477</v>
      </c>
      <c r="AE435" s="3"/>
      <c r="AF435" s="3" t="s">
        <v>119</v>
      </c>
      <c r="AG435" s="3" t="s">
        <v>1507</v>
      </c>
      <c r="AH435" s="3" t="s">
        <v>80</v>
      </c>
      <c r="AI435" s="2" t="s">
        <v>495</v>
      </c>
      <c r="AJ435" s="3" t="s">
        <v>496</v>
      </c>
      <c r="AK435" s="3"/>
      <c r="AL435" s="3"/>
      <c r="AM435" s="4"/>
      <c r="AN435" s="6">
        <v>4.8000000000000001E-2</v>
      </c>
      <c r="AO435" s="6">
        <v>9.4500000000000001E-2</v>
      </c>
      <c r="AP435" s="3" t="s">
        <v>83</v>
      </c>
      <c r="AQ435" s="21">
        <v>192</v>
      </c>
      <c r="AR435" s="21">
        <v>378</v>
      </c>
      <c r="AS435" s="24">
        <v>242903.03999999998</v>
      </c>
      <c r="AT435" s="24">
        <v>478215.36</v>
      </c>
    </row>
    <row r="436" spans="1:46" hidden="1" x14ac:dyDescent="0.6">
      <c r="A436" s="2" t="s">
        <v>1505</v>
      </c>
      <c r="B436" s="2" t="s">
        <v>45</v>
      </c>
      <c r="C436" s="3"/>
      <c r="D436" s="3"/>
      <c r="E436" s="3" t="s">
        <v>868</v>
      </c>
      <c r="F436" s="3" t="s">
        <v>1506</v>
      </c>
      <c r="G436" s="2" t="s">
        <v>224</v>
      </c>
      <c r="H436" s="3" t="s">
        <v>225</v>
      </c>
      <c r="I436" s="3" t="s">
        <v>50</v>
      </c>
      <c r="J436" s="3" t="s">
        <v>161</v>
      </c>
      <c r="K436" s="2" t="s">
        <v>110</v>
      </c>
      <c r="L436" s="2" t="s">
        <v>110</v>
      </c>
      <c r="M436" s="2" t="s">
        <v>908</v>
      </c>
      <c r="N436" s="3" t="s">
        <v>909</v>
      </c>
      <c r="O436" s="3" t="s">
        <v>910</v>
      </c>
      <c r="P436" s="3" t="s">
        <v>911</v>
      </c>
      <c r="Q436" s="4">
        <v>4000</v>
      </c>
      <c r="R436" s="11" t="s">
        <v>56</v>
      </c>
      <c r="S436" s="5">
        <v>1251.2</v>
      </c>
      <c r="T436" s="6">
        <v>9.4500000000000001E-2</v>
      </c>
      <c r="U436" s="5">
        <v>378</v>
      </c>
      <c r="V436" s="4">
        <v>472954</v>
      </c>
      <c r="W436" s="4"/>
      <c r="X436" s="3" t="s">
        <v>115</v>
      </c>
      <c r="Y436" s="3" t="s">
        <v>225</v>
      </c>
      <c r="Z436" s="3" t="s">
        <v>74</v>
      </c>
      <c r="AA436" s="3" t="s">
        <v>75</v>
      </c>
      <c r="AB436" s="3" t="s">
        <v>778</v>
      </c>
      <c r="AC436" s="3" t="s">
        <v>58</v>
      </c>
      <c r="AD436" s="3" t="s">
        <v>1477</v>
      </c>
      <c r="AE436" s="3"/>
      <c r="AF436" s="3" t="s">
        <v>119</v>
      </c>
      <c r="AG436" s="3" t="s">
        <v>1507</v>
      </c>
      <c r="AH436" s="3" t="s">
        <v>80</v>
      </c>
      <c r="AI436" s="2" t="s">
        <v>875</v>
      </c>
      <c r="AJ436" s="3" t="s">
        <v>876</v>
      </c>
      <c r="AK436" s="3"/>
      <c r="AL436" s="3"/>
      <c r="AM436" s="4"/>
      <c r="AN436" s="6">
        <v>4.8000000000000001E-2</v>
      </c>
      <c r="AO436" s="6">
        <v>9.4500000000000001E-2</v>
      </c>
      <c r="AP436" s="3" t="s">
        <v>83</v>
      </c>
      <c r="AQ436" s="21">
        <v>192</v>
      </c>
      <c r="AR436" s="21">
        <v>378</v>
      </c>
      <c r="AS436" s="24">
        <v>242903.03999999998</v>
      </c>
      <c r="AT436" s="24">
        <v>478215.36</v>
      </c>
    </row>
    <row r="437" spans="1:46" hidden="1" x14ac:dyDescent="0.6">
      <c r="A437" s="2" t="s">
        <v>1505</v>
      </c>
      <c r="B437" s="2" t="s">
        <v>45</v>
      </c>
      <c r="C437" s="3"/>
      <c r="D437" s="3"/>
      <c r="E437" s="3" t="s">
        <v>823</v>
      </c>
      <c r="F437" s="3" t="s">
        <v>1506</v>
      </c>
      <c r="G437" s="2" t="s">
        <v>224</v>
      </c>
      <c r="H437" s="3" t="s">
        <v>225</v>
      </c>
      <c r="I437" s="3" t="s">
        <v>50</v>
      </c>
      <c r="J437" s="3" t="s">
        <v>161</v>
      </c>
      <c r="K437" s="2" t="s">
        <v>110</v>
      </c>
      <c r="L437" s="2" t="s">
        <v>110</v>
      </c>
      <c r="M437" s="2" t="s">
        <v>488</v>
      </c>
      <c r="N437" s="3" t="s">
        <v>489</v>
      </c>
      <c r="O437" s="3" t="s">
        <v>490</v>
      </c>
      <c r="P437" s="3" t="s">
        <v>491</v>
      </c>
      <c r="Q437" s="4">
        <v>30000</v>
      </c>
      <c r="R437" s="11" t="s">
        <v>56</v>
      </c>
      <c r="S437" s="5">
        <v>1251.2</v>
      </c>
      <c r="T437" s="6">
        <v>9.1999999999999998E-2</v>
      </c>
      <c r="U437" s="5">
        <v>2760</v>
      </c>
      <c r="V437" s="4">
        <v>3453312</v>
      </c>
      <c r="W437" s="4"/>
      <c r="X437" s="3" t="s">
        <v>115</v>
      </c>
      <c r="Y437" s="3" t="s">
        <v>225</v>
      </c>
      <c r="Z437" s="3" t="s">
        <v>74</v>
      </c>
      <c r="AA437" s="3" t="s">
        <v>75</v>
      </c>
      <c r="AB437" s="3" t="s">
        <v>344</v>
      </c>
      <c r="AC437" s="3" t="s">
        <v>58</v>
      </c>
      <c r="AD437" s="3" t="s">
        <v>1477</v>
      </c>
      <c r="AE437" s="3"/>
      <c r="AF437" s="3" t="s">
        <v>119</v>
      </c>
      <c r="AG437" s="3" t="s">
        <v>1507</v>
      </c>
      <c r="AH437" s="3" t="s">
        <v>80</v>
      </c>
      <c r="AI437" s="2" t="s">
        <v>824</v>
      </c>
      <c r="AJ437" s="3" t="s">
        <v>825</v>
      </c>
      <c r="AK437" s="3"/>
      <c r="AL437" s="3"/>
      <c r="AM437" s="4"/>
      <c r="AN437" s="6">
        <v>0.04</v>
      </c>
      <c r="AO437" s="6">
        <v>9.1999999999999998E-2</v>
      </c>
      <c r="AP437" s="3" t="s">
        <v>83</v>
      </c>
      <c r="AQ437" s="21">
        <v>1200</v>
      </c>
      <c r="AR437" s="21">
        <v>2760</v>
      </c>
      <c r="AS437" s="24">
        <v>1518143.9999999998</v>
      </c>
      <c r="AT437" s="24">
        <v>3491731.1999999997</v>
      </c>
    </row>
    <row r="438" spans="1:46" hidden="1" x14ac:dyDescent="0.6">
      <c r="A438" s="2" t="s">
        <v>1505</v>
      </c>
      <c r="B438" s="2" t="s">
        <v>45</v>
      </c>
      <c r="C438" s="3"/>
      <c r="D438" s="3"/>
      <c r="E438" s="3" t="s">
        <v>823</v>
      </c>
      <c r="F438" s="3" t="s">
        <v>1506</v>
      </c>
      <c r="G438" s="2" t="s">
        <v>224</v>
      </c>
      <c r="H438" s="3" t="s">
        <v>225</v>
      </c>
      <c r="I438" s="3" t="s">
        <v>50</v>
      </c>
      <c r="J438" s="3" t="s">
        <v>161</v>
      </c>
      <c r="K438" s="2" t="s">
        <v>110</v>
      </c>
      <c r="L438" s="2" t="s">
        <v>110</v>
      </c>
      <c r="M438" s="2" t="s">
        <v>497</v>
      </c>
      <c r="N438" s="3" t="s">
        <v>498</v>
      </c>
      <c r="O438" s="3" t="s">
        <v>499</v>
      </c>
      <c r="P438" s="3" t="s">
        <v>500</v>
      </c>
      <c r="Q438" s="4">
        <v>9000</v>
      </c>
      <c r="R438" s="11" t="s">
        <v>56</v>
      </c>
      <c r="S438" s="5">
        <v>1251.2</v>
      </c>
      <c r="T438" s="6">
        <v>9.1999999999999998E-2</v>
      </c>
      <c r="U438" s="5">
        <v>828</v>
      </c>
      <c r="V438" s="4">
        <v>1035994</v>
      </c>
      <c r="W438" s="4"/>
      <c r="X438" s="3" t="s">
        <v>115</v>
      </c>
      <c r="Y438" s="3" t="s">
        <v>225</v>
      </c>
      <c r="Z438" s="3" t="s">
        <v>74</v>
      </c>
      <c r="AA438" s="3" t="s">
        <v>75</v>
      </c>
      <c r="AB438" s="3" t="s">
        <v>344</v>
      </c>
      <c r="AC438" s="3" t="s">
        <v>58</v>
      </c>
      <c r="AD438" s="3" t="s">
        <v>1477</v>
      </c>
      <c r="AE438" s="3"/>
      <c r="AF438" s="3" t="s">
        <v>119</v>
      </c>
      <c r="AG438" s="3" t="s">
        <v>1507</v>
      </c>
      <c r="AH438" s="3" t="s">
        <v>80</v>
      </c>
      <c r="AI438" s="2" t="s">
        <v>824</v>
      </c>
      <c r="AJ438" s="3" t="s">
        <v>825</v>
      </c>
      <c r="AK438" s="3"/>
      <c r="AL438" s="3"/>
      <c r="AM438" s="4"/>
      <c r="AN438" s="6">
        <v>0.04</v>
      </c>
      <c r="AO438" s="6">
        <v>9.1999999999999998E-2</v>
      </c>
      <c r="AP438" s="3" t="s">
        <v>83</v>
      </c>
      <c r="AQ438" s="21">
        <v>360</v>
      </c>
      <c r="AR438" s="21">
        <v>828</v>
      </c>
      <c r="AS438" s="24">
        <v>455443.19999999995</v>
      </c>
      <c r="AT438" s="24">
        <v>1047519.3599999999</v>
      </c>
    </row>
    <row r="439" spans="1:46" hidden="1" x14ac:dyDescent="0.6">
      <c r="A439" s="2" t="s">
        <v>1508</v>
      </c>
      <c r="B439" s="2" t="s">
        <v>45</v>
      </c>
      <c r="C439" s="3"/>
      <c r="D439" s="3"/>
      <c r="E439" s="3" t="s">
        <v>494</v>
      </c>
      <c r="F439" s="3" t="s">
        <v>1509</v>
      </c>
      <c r="G439" s="2" t="s">
        <v>224</v>
      </c>
      <c r="H439" s="3" t="s">
        <v>225</v>
      </c>
      <c r="I439" s="3" t="s">
        <v>50</v>
      </c>
      <c r="J439" s="3" t="s">
        <v>161</v>
      </c>
      <c r="K439" s="2" t="s">
        <v>110</v>
      </c>
      <c r="L439" s="2" t="s">
        <v>110</v>
      </c>
      <c r="M439" s="2" t="s">
        <v>503</v>
      </c>
      <c r="N439" s="3" t="s">
        <v>504</v>
      </c>
      <c r="O439" s="3" t="s">
        <v>505</v>
      </c>
      <c r="P439" s="3" t="s">
        <v>506</v>
      </c>
      <c r="Q439" s="4">
        <v>18000</v>
      </c>
      <c r="R439" s="11" t="s">
        <v>56</v>
      </c>
      <c r="S439" s="5">
        <v>1251.2</v>
      </c>
      <c r="T439" s="6">
        <v>8.8999999999999996E-2</v>
      </c>
      <c r="U439" s="5">
        <v>1602</v>
      </c>
      <c r="V439" s="4">
        <v>2004422</v>
      </c>
      <c r="W439" s="4"/>
      <c r="X439" s="3" t="s">
        <v>115</v>
      </c>
      <c r="Y439" s="3" t="s">
        <v>225</v>
      </c>
      <c r="Z439" s="3" t="s">
        <v>88</v>
      </c>
      <c r="AA439" s="3" t="s">
        <v>117</v>
      </c>
      <c r="AB439" s="3" t="s">
        <v>507</v>
      </c>
      <c r="AC439" s="3" t="s">
        <v>58</v>
      </c>
      <c r="AD439" s="3" t="s">
        <v>1510</v>
      </c>
      <c r="AE439" s="3"/>
      <c r="AF439" s="3" t="s">
        <v>119</v>
      </c>
      <c r="AG439" s="3" t="s">
        <v>1511</v>
      </c>
      <c r="AH439" s="3" t="s">
        <v>80</v>
      </c>
      <c r="AI439" s="2" t="s">
        <v>495</v>
      </c>
      <c r="AJ439" s="3" t="s">
        <v>496</v>
      </c>
      <c r="AK439" s="3"/>
      <c r="AL439" s="3"/>
      <c r="AM439" s="4"/>
      <c r="AN439" s="6">
        <v>4.7500000000000001E-2</v>
      </c>
      <c r="AO439" s="6">
        <v>8.8999999999999996E-2</v>
      </c>
      <c r="AP439" s="3" t="s">
        <v>123</v>
      </c>
      <c r="AQ439" s="21">
        <v>855</v>
      </c>
      <c r="AR439" s="21">
        <v>1602</v>
      </c>
      <c r="AS439" s="24">
        <v>1081677.5999999999</v>
      </c>
      <c r="AT439" s="24">
        <v>2026722.2399999998</v>
      </c>
    </row>
    <row r="440" spans="1:46" hidden="1" x14ac:dyDescent="0.6">
      <c r="A440" s="2" t="s">
        <v>1508</v>
      </c>
      <c r="B440" s="2" t="s">
        <v>45</v>
      </c>
      <c r="C440" s="3"/>
      <c r="D440" s="3"/>
      <c r="E440" s="3" t="s">
        <v>868</v>
      </c>
      <c r="F440" s="3" t="s">
        <v>1509</v>
      </c>
      <c r="G440" s="2" t="s">
        <v>224</v>
      </c>
      <c r="H440" s="3" t="s">
        <v>225</v>
      </c>
      <c r="I440" s="3" t="s">
        <v>50</v>
      </c>
      <c r="J440" s="3" t="s">
        <v>161</v>
      </c>
      <c r="K440" s="2" t="s">
        <v>110</v>
      </c>
      <c r="L440" s="2" t="s">
        <v>110</v>
      </c>
      <c r="M440" s="2" t="s">
        <v>503</v>
      </c>
      <c r="N440" s="3" t="s">
        <v>504</v>
      </c>
      <c r="O440" s="3" t="s">
        <v>505</v>
      </c>
      <c r="P440" s="3" t="s">
        <v>506</v>
      </c>
      <c r="Q440" s="4">
        <v>6000</v>
      </c>
      <c r="R440" s="11" t="s">
        <v>56</v>
      </c>
      <c r="S440" s="5">
        <v>1251.2</v>
      </c>
      <c r="T440" s="6">
        <v>8.8999999999999996E-2</v>
      </c>
      <c r="U440" s="5">
        <v>534</v>
      </c>
      <c r="V440" s="4">
        <v>668141</v>
      </c>
      <c r="W440" s="4"/>
      <c r="X440" s="3" t="s">
        <v>115</v>
      </c>
      <c r="Y440" s="3" t="s">
        <v>225</v>
      </c>
      <c r="Z440" s="3" t="s">
        <v>88</v>
      </c>
      <c r="AA440" s="3" t="s">
        <v>117</v>
      </c>
      <c r="AB440" s="3" t="s">
        <v>507</v>
      </c>
      <c r="AC440" s="3" t="s">
        <v>58</v>
      </c>
      <c r="AD440" s="3" t="s">
        <v>1510</v>
      </c>
      <c r="AE440" s="3"/>
      <c r="AF440" s="3" t="s">
        <v>119</v>
      </c>
      <c r="AG440" s="3" t="s">
        <v>1511</v>
      </c>
      <c r="AH440" s="3" t="s">
        <v>80</v>
      </c>
      <c r="AI440" s="2" t="s">
        <v>875</v>
      </c>
      <c r="AJ440" s="3" t="s">
        <v>876</v>
      </c>
      <c r="AK440" s="3"/>
      <c r="AL440" s="3"/>
      <c r="AM440" s="4"/>
      <c r="AN440" s="6">
        <v>4.7500000000000001E-2</v>
      </c>
      <c r="AO440" s="6">
        <v>8.8999999999999996E-2</v>
      </c>
      <c r="AP440" s="3" t="s">
        <v>123</v>
      </c>
      <c r="AQ440" s="21">
        <v>285</v>
      </c>
      <c r="AR440" s="21">
        <v>534</v>
      </c>
      <c r="AS440" s="24">
        <v>360559.19999999995</v>
      </c>
      <c r="AT440" s="24">
        <v>675574.08</v>
      </c>
    </row>
    <row r="441" spans="1:46" hidden="1" x14ac:dyDescent="0.6">
      <c r="A441" s="2" t="s">
        <v>1512</v>
      </c>
      <c r="B441" s="2" t="s">
        <v>239</v>
      </c>
      <c r="C441" s="3"/>
      <c r="D441" s="3"/>
      <c r="E441" s="3" t="s">
        <v>1437</v>
      </c>
      <c r="F441" s="3" t="s">
        <v>1513</v>
      </c>
      <c r="G441" s="2" t="s">
        <v>741</v>
      </c>
      <c r="H441" s="3" t="s">
        <v>742</v>
      </c>
      <c r="I441" s="3" t="s">
        <v>50</v>
      </c>
      <c r="J441" s="3" t="s">
        <v>161</v>
      </c>
      <c r="K441" s="2" t="s">
        <v>347</v>
      </c>
      <c r="L441" s="2" t="s">
        <v>461</v>
      </c>
      <c r="M441" s="2" t="s">
        <v>1514</v>
      </c>
      <c r="N441" s="3" t="s">
        <v>1515</v>
      </c>
      <c r="O441" s="3"/>
      <c r="P441" s="3" t="s">
        <v>1327</v>
      </c>
      <c r="Q441" s="4">
        <v>900</v>
      </c>
      <c r="R441" s="11"/>
      <c r="S441" s="5">
        <v>0</v>
      </c>
      <c r="T441" s="6">
        <v>167</v>
      </c>
      <c r="U441" s="5">
        <v>0</v>
      </c>
      <c r="V441" s="14">
        <v>150300</v>
      </c>
      <c r="W441" s="4">
        <v>15030</v>
      </c>
      <c r="X441" s="3" t="s">
        <v>115</v>
      </c>
      <c r="Y441" s="3" t="s">
        <v>745</v>
      </c>
      <c r="Z441" s="3" t="s">
        <v>88</v>
      </c>
      <c r="AA441" s="3" t="s">
        <v>117</v>
      </c>
      <c r="AB441" s="3" t="s">
        <v>1328</v>
      </c>
      <c r="AC441" s="3" t="s">
        <v>248</v>
      </c>
      <c r="AD441" s="3" t="s">
        <v>1516</v>
      </c>
      <c r="AE441" s="3" t="s">
        <v>1443</v>
      </c>
      <c r="AF441" s="3" t="s">
        <v>353</v>
      </c>
      <c r="AG441" s="3" t="s">
        <v>1517</v>
      </c>
      <c r="AH441" s="3" t="s">
        <v>80</v>
      </c>
      <c r="AI441" s="2" t="s">
        <v>1438</v>
      </c>
      <c r="AJ441" s="3" t="s">
        <v>1439</v>
      </c>
      <c r="AK441" s="3"/>
      <c r="AL441" s="3"/>
      <c r="AM441" s="4"/>
      <c r="AN441" s="6">
        <v>0.123</v>
      </c>
      <c r="AO441" s="17">
        <v>0.13200328822562288</v>
      </c>
      <c r="AP441" s="3" t="s">
        <v>123</v>
      </c>
      <c r="AQ441" s="21">
        <v>110.7</v>
      </c>
      <c r="AR441" s="21">
        <v>118.80295940306058</v>
      </c>
      <c r="AS441" s="24">
        <v>140048.78399999999</v>
      </c>
      <c r="AT441" s="24">
        <v>150300</v>
      </c>
    </row>
    <row r="442" spans="1:46" hidden="1" x14ac:dyDescent="0.6">
      <c r="A442" s="2" t="s">
        <v>1512</v>
      </c>
      <c r="B442" s="2" t="s">
        <v>239</v>
      </c>
      <c r="C442" s="3"/>
      <c r="D442" s="3"/>
      <c r="E442" s="3" t="s">
        <v>1402</v>
      </c>
      <c r="F442" s="3" t="s">
        <v>1513</v>
      </c>
      <c r="G442" s="2" t="s">
        <v>741</v>
      </c>
      <c r="H442" s="3" t="s">
        <v>742</v>
      </c>
      <c r="I442" s="3" t="s">
        <v>50</v>
      </c>
      <c r="J442" s="3" t="s">
        <v>161</v>
      </c>
      <c r="K442" s="2" t="s">
        <v>347</v>
      </c>
      <c r="L442" s="2" t="s">
        <v>461</v>
      </c>
      <c r="M442" s="2" t="s">
        <v>1418</v>
      </c>
      <c r="N442" s="3" t="s">
        <v>1419</v>
      </c>
      <c r="O442" s="3"/>
      <c r="P442" s="3" t="s">
        <v>1134</v>
      </c>
      <c r="Q442" s="4">
        <v>9600</v>
      </c>
      <c r="R442" s="11"/>
      <c r="S442" s="5">
        <v>0</v>
      </c>
      <c r="T442" s="6">
        <v>121</v>
      </c>
      <c r="U442" s="5">
        <v>0</v>
      </c>
      <c r="V442" s="14">
        <v>1161600</v>
      </c>
      <c r="W442" s="4">
        <v>116160</v>
      </c>
      <c r="X442" s="3" t="s">
        <v>115</v>
      </c>
      <c r="Y442" s="3" t="s">
        <v>745</v>
      </c>
      <c r="Z442" s="3" t="s">
        <v>88</v>
      </c>
      <c r="AA442" s="3" t="s">
        <v>117</v>
      </c>
      <c r="AB442" s="3" t="s">
        <v>331</v>
      </c>
      <c r="AC442" s="3" t="s">
        <v>248</v>
      </c>
      <c r="AD442" s="3" t="s">
        <v>1516</v>
      </c>
      <c r="AE442" s="3" t="s">
        <v>1135</v>
      </c>
      <c r="AF442" s="3" t="s">
        <v>353</v>
      </c>
      <c r="AG442" s="3" t="s">
        <v>1517</v>
      </c>
      <c r="AH442" s="3" t="s">
        <v>80</v>
      </c>
      <c r="AI442" s="2" t="s">
        <v>1407</v>
      </c>
      <c r="AJ442" s="3" t="s">
        <v>1408</v>
      </c>
      <c r="AK442" s="3"/>
      <c r="AL442" s="3"/>
      <c r="AM442" s="4"/>
      <c r="AN442" s="6">
        <v>9.5000000000000001E-2</v>
      </c>
      <c r="AO442" s="17">
        <v>9.5643101049702806E-2</v>
      </c>
      <c r="AP442" s="3" t="s">
        <v>123</v>
      </c>
      <c r="AQ442" s="21">
        <v>912</v>
      </c>
      <c r="AR442" s="21">
        <v>918.17377007714697</v>
      </c>
      <c r="AS442" s="24">
        <v>1153789.4399999999</v>
      </c>
      <c r="AT442" s="24">
        <v>1161600</v>
      </c>
    </row>
    <row r="443" spans="1:46" x14ac:dyDescent="0.6">
      <c r="A443" s="2" t="s">
        <v>1518</v>
      </c>
      <c r="B443" s="2" t="s">
        <v>45</v>
      </c>
      <c r="C443" s="3" t="s">
        <v>1519</v>
      </c>
      <c r="D443" s="3"/>
      <c r="E443" s="3" t="s">
        <v>1076</v>
      </c>
      <c r="F443" s="3" t="s">
        <v>1520</v>
      </c>
      <c r="G443" s="2" t="s">
        <v>66</v>
      </c>
      <c r="H443" s="3" t="s">
        <v>67</v>
      </c>
      <c r="I443" s="3" t="s">
        <v>50</v>
      </c>
      <c r="J443" s="3" t="s">
        <v>51</v>
      </c>
      <c r="K443" s="2" t="s">
        <v>565</v>
      </c>
      <c r="L443" s="2" t="s">
        <v>69</v>
      </c>
      <c r="M443" s="2" t="s">
        <v>549</v>
      </c>
      <c r="N443" s="3" t="s">
        <v>550</v>
      </c>
      <c r="O443" s="3" t="s">
        <v>551</v>
      </c>
      <c r="P443" s="3" t="s">
        <v>552</v>
      </c>
      <c r="Q443" s="4">
        <v>655000</v>
      </c>
      <c r="R443" s="11" t="s">
        <v>566</v>
      </c>
      <c r="S443" s="5">
        <v>1342.43</v>
      </c>
      <c r="T443" s="6">
        <v>2.2499999999999999E-2</v>
      </c>
      <c r="U443" s="5">
        <v>14737.5</v>
      </c>
      <c r="V443" s="4">
        <v>19784062</v>
      </c>
      <c r="W443" s="4"/>
      <c r="X443" s="3" t="s">
        <v>57</v>
      </c>
      <c r="Y443" s="3" t="s">
        <v>67</v>
      </c>
      <c r="Z443" s="3" t="s">
        <v>74</v>
      </c>
      <c r="AA443" s="3" t="s">
        <v>75</v>
      </c>
      <c r="AB443" s="3" t="s">
        <v>247</v>
      </c>
      <c r="AC443" s="3" t="s">
        <v>58</v>
      </c>
      <c r="AD443" s="3" t="s">
        <v>1519</v>
      </c>
      <c r="AE443" s="3"/>
      <c r="AF443" s="3" t="s">
        <v>1078</v>
      </c>
      <c r="AG443" s="3" t="s">
        <v>1521</v>
      </c>
      <c r="AH443" s="3" t="s">
        <v>80</v>
      </c>
      <c r="AI443" s="2" t="s">
        <v>1081</v>
      </c>
      <c r="AJ443" s="3" t="s">
        <v>1082</v>
      </c>
      <c r="AK443" s="3"/>
      <c r="AL443" s="3"/>
      <c r="AM443" s="4"/>
      <c r="AN443" s="6">
        <v>2.1999999999999999E-2</v>
      </c>
      <c r="AO443" s="18">
        <v>2.3874948470627537E-2</v>
      </c>
      <c r="AP443" s="3" t="s">
        <v>135</v>
      </c>
      <c r="AQ443" s="21">
        <v>14410</v>
      </c>
      <c r="AR443" s="21">
        <v>15638.091248261037</v>
      </c>
      <c r="AS443" s="24">
        <v>18230379.199999999</v>
      </c>
      <c r="AT443" s="24">
        <v>19784062</v>
      </c>
    </row>
    <row r="444" spans="1:46" hidden="1" x14ac:dyDescent="0.6">
      <c r="A444" s="2" t="s">
        <v>1518</v>
      </c>
      <c r="B444" s="2" t="s">
        <v>45</v>
      </c>
      <c r="C444" s="3" t="s">
        <v>1519</v>
      </c>
      <c r="D444" s="3"/>
      <c r="E444" s="3" t="s">
        <v>575</v>
      </c>
      <c r="F444" s="3" t="s">
        <v>1520</v>
      </c>
      <c r="G444" s="2" t="s">
        <v>66</v>
      </c>
      <c r="H444" s="3" t="s">
        <v>67</v>
      </c>
      <c r="I444" s="3" t="s">
        <v>50</v>
      </c>
      <c r="J444" s="3" t="s">
        <v>51</v>
      </c>
      <c r="K444" s="2" t="s">
        <v>565</v>
      </c>
      <c r="L444" s="2" t="s">
        <v>69</v>
      </c>
      <c r="M444" s="2" t="s">
        <v>1084</v>
      </c>
      <c r="N444" s="3" t="s">
        <v>1085</v>
      </c>
      <c r="O444" s="3" t="s">
        <v>1086</v>
      </c>
      <c r="P444" s="3" t="s">
        <v>1087</v>
      </c>
      <c r="Q444" s="4">
        <v>320000</v>
      </c>
      <c r="R444" s="11" t="s">
        <v>566</v>
      </c>
      <c r="S444" s="5">
        <v>1342.43</v>
      </c>
      <c r="T444" s="6">
        <v>2.2499999999999999E-2</v>
      </c>
      <c r="U444" s="5">
        <v>7200</v>
      </c>
      <c r="V444" s="4">
        <v>9665496</v>
      </c>
      <c r="W444" s="4"/>
      <c r="X444" s="3" t="s">
        <v>57</v>
      </c>
      <c r="Y444" s="3" t="s">
        <v>67</v>
      </c>
      <c r="Z444" s="3" t="s">
        <v>74</v>
      </c>
      <c r="AA444" s="3" t="s">
        <v>75</v>
      </c>
      <c r="AB444" s="3" t="s">
        <v>1088</v>
      </c>
      <c r="AC444" s="3" t="s">
        <v>58</v>
      </c>
      <c r="AD444" s="3" t="s">
        <v>1519</v>
      </c>
      <c r="AE444" s="3" t="s">
        <v>1092</v>
      </c>
      <c r="AF444" s="3" t="s">
        <v>1078</v>
      </c>
      <c r="AG444" s="3" t="s">
        <v>1521</v>
      </c>
      <c r="AH444" s="3" t="s">
        <v>80</v>
      </c>
      <c r="AI444" s="2" t="s">
        <v>577</v>
      </c>
      <c r="AJ444" s="3" t="s">
        <v>578</v>
      </c>
      <c r="AK444" s="3"/>
      <c r="AL444" s="3"/>
      <c r="AM444" s="4"/>
      <c r="AN444" s="6">
        <v>2.1999999999999999E-2</v>
      </c>
      <c r="AO444" s="18">
        <v>2.3874948621474646E-2</v>
      </c>
      <c r="AP444" s="3" t="s">
        <v>135</v>
      </c>
      <c r="AQ444" s="21">
        <v>7040</v>
      </c>
      <c r="AR444" s="21">
        <v>7639.983558871887</v>
      </c>
      <c r="AS444" s="24">
        <v>8906444.7999999989</v>
      </c>
      <c r="AT444" s="24">
        <v>9665496</v>
      </c>
    </row>
    <row r="445" spans="1:46" x14ac:dyDescent="0.6">
      <c r="A445" s="2" t="s">
        <v>1518</v>
      </c>
      <c r="B445" s="2" t="s">
        <v>45</v>
      </c>
      <c r="C445" s="3" t="s">
        <v>1519</v>
      </c>
      <c r="D445" s="3"/>
      <c r="E445" s="3" t="s">
        <v>1522</v>
      </c>
      <c r="F445" s="3" t="s">
        <v>1520</v>
      </c>
      <c r="G445" s="2" t="s">
        <v>66</v>
      </c>
      <c r="H445" s="3" t="s">
        <v>67</v>
      </c>
      <c r="I445" s="3" t="s">
        <v>50</v>
      </c>
      <c r="J445" s="3" t="s">
        <v>51</v>
      </c>
      <c r="K445" s="2" t="s">
        <v>565</v>
      </c>
      <c r="L445" s="2" t="s">
        <v>69</v>
      </c>
      <c r="M445" s="2" t="s">
        <v>549</v>
      </c>
      <c r="N445" s="3" t="s">
        <v>550</v>
      </c>
      <c r="O445" s="3" t="s">
        <v>551</v>
      </c>
      <c r="P445" s="3" t="s">
        <v>552</v>
      </c>
      <c r="Q445" s="4">
        <v>449000</v>
      </c>
      <c r="R445" s="11" t="s">
        <v>566</v>
      </c>
      <c r="S445" s="5">
        <v>1342.43</v>
      </c>
      <c r="T445" s="6">
        <v>2.2499999999999999E-2</v>
      </c>
      <c r="U445" s="5">
        <v>10102.5</v>
      </c>
      <c r="V445" s="4">
        <v>13561899</v>
      </c>
      <c r="W445" s="4"/>
      <c r="X445" s="3" t="s">
        <v>57</v>
      </c>
      <c r="Y445" s="3" t="s">
        <v>67</v>
      </c>
      <c r="Z445" s="3" t="s">
        <v>74</v>
      </c>
      <c r="AA445" s="3" t="s">
        <v>75</v>
      </c>
      <c r="AB445" s="3" t="s">
        <v>247</v>
      </c>
      <c r="AC445" s="3" t="s">
        <v>58</v>
      </c>
      <c r="AD445" s="3" t="s">
        <v>1519</v>
      </c>
      <c r="AE445" s="3"/>
      <c r="AF445" s="3" t="s">
        <v>1078</v>
      </c>
      <c r="AG445" s="3" t="s">
        <v>1521</v>
      </c>
      <c r="AH445" s="3" t="s">
        <v>80</v>
      </c>
      <c r="AI445" s="2" t="s">
        <v>1523</v>
      </c>
      <c r="AJ445" s="3" t="s">
        <v>1524</v>
      </c>
      <c r="AK445" s="3"/>
      <c r="AL445" s="3"/>
      <c r="AM445" s="4"/>
      <c r="AN445" s="6">
        <v>2.1999999999999999E-2</v>
      </c>
      <c r="AO445" s="18">
        <v>2.3874948489441428E-2</v>
      </c>
      <c r="AP445" s="3" t="s">
        <v>135</v>
      </c>
      <c r="AQ445" s="21">
        <v>9878</v>
      </c>
      <c r="AR445" s="21">
        <v>10719.851871759201</v>
      </c>
      <c r="AS445" s="24">
        <v>12496855.359999999</v>
      </c>
      <c r="AT445" s="24">
        <v>13561899</v>
      </c>
    </row>
    <row r="446" spans="1:46" hidden="1" x14ac:dyDescent="0.6">
      <c r="A446" s="2" t="s">
        <v>1518</v>
      </c>
      <c r="B446" s="2" t="s">
        <v>45</v>
      </c>
      <c r="C446" s="3" t="s">
        <v>1519</v>
      </c>
      <c r="D446" s="3"/>
      <c r="E446" s="3" t="s">
        <v>579</v>
      </c>
      <c r="F446" s="3" t="s">
        <v>1520</v>
      </c>
      <c r="G446" s="2" t="s">
        <v>66</v>
      </c>
      <c r="H446" s="3" t="s">
        <v>67</v>
      </c>
      <c r="I446" s="3" t="s">
        <v>50</v>
      </c>
      <c r="J446" s="3" t="s">
        <v>51</v>
      </c>
      <c r="K446" s="2" t="s">
        <v>565</v>
      </c>
      <c r="L446" s="2" t="s">
        <v>69</v>
      </c>
      <c r="M446" s="2" t="s">
        <v>580</v>
      </c>
      <c r="N446" s="3" t="s">
        <v>581</v>
      </c>
      <c r="O446" s="3" t="s">
        <v>582</v>
      </c>
      <c r="P446" s="3" t="s">
        <v>583</v>
      </c>
      <c r="Q446" s="4">
        <v>728000</v>
      </c>
      <c r="R446" s="11" t="s">
        <v>566</v>
      </c>
      <c r="S446" s="5">
        <v>1342.43</v>
      </c>
      <c r="T446" s="6">
        <v>1.8499999999999999E-2</v>
      </c>
      <c r="U446" s="5">
        <v>13468</v>
      </c>
      <c r="V446" s="4">
        <v>18079847</v>
      </c>
      <c r="W446" s="4"/>
      <c r="X446" s="3" t="s">
        <v>57</v>
      </c>
      <c r="Y446" s="3" t="s">
        <v>67</v>
      </c>
      <c r="Z446" s="3" t="s">
        <v>74</v>
      </c>
      <c r="AA446" s="3" t="s">
        <v>95</v>
      </c>
      <c r="AB446" s="3" t="s">
        <v>344</v>
      </c>
      <c r="AC446" s="3" t="s">
        <v>58</v>
      </c>
      <c r="AD446" s="3" t="s">
        <v>1519</v>
      </c>
      <c r="AE446" s="3"/>
      <c r="AF446" s="3" t="s">
        <v>1078</v>
      </c>
      <c r="AG446" s="3" t="s">
        <v>1521</v>
      </c>
      <c r="AH446" s="3" t="s">
        <v>80</v>
      </c>
      <c r="AI446" s="2" t="s">
        <v>584</v>
      </c>
      <c r="AJ446" s="3" t="s">
        <v>585</v>
      </c>
      <c r="AK446" s="3"/>
      <c r="AL446" s="3"/>
      <c r="AM446" s="4"/>
      <c r="AN446" s="6">
        <v>1.95E-2</v>
      </c>
      <c r="AO446" s="18">
        <v>1.9630513050406025E-2</v>
      </c>
      <c r="AP446" s="3" t="s">
        <v>135</v>
      </c>
      <c r="AQ446" s="21">
        <v>14196</v>
      </c>
      <c r="AR446" s="21">
        <v>14291.013500695586</v>
      </c>
      <c r="AS446" s="24">
        <v>17959643.52</v>
      </c>
      <c r="AT446" s="24">
        <v>18079847</v>
      </c>
    </row>
    <row r="447" spans="1:46" hidden="1" x14ac:dyDescent="0.6">
      <c r="A447" s="2" t="s">
        <v>1525</v>
      </c>
      <c r="B447" s="2" t="s">
        <v>45</v>
      </c>
      <c r="C447" s="3"/>
      <c r="D447" s="3"/>
      <c r="E447" s="3" t="s">
        <v>798</v>
      </c>
      <c r="F447" s="3" t="s">
        <v>1526</v>
      </c>
      <c r="G447" s="2" t="s">
        <v>786</v>
      </c>
      <c r="H447" s="3" t="s">
        <v>787</v>
      </c>
      <c r="I447" s="3" t="s">
        <v>50</v>
      </c>
      <c r="J447" s="3" t="s">
        <v>687</v>
      </c>
      <c r="K447" s="2" t="s">
        <v>347</v>
      </c>
      <c r="L447" s="2" t="s">
        <v>244</v>
      </c>
      <c r="M447" s="2" t="s">
        <v>799</v>
      </c>
      <c r="N447" s="3" t="s">
        <v>800</v>
      </c>
      <c r="O447" s="3" t="s">
        <v>801</v>
      </c>
      <c r="P447" s="3" t="s">
        <v>802</v>
      </c>
      <c r="Q447" s="4">
        <v>12000</v>
      </c>
      <c r="R447" s="11" t="s">
        <v>56</v>
      </c>
      <c r="S447" s="5">
        <v>1198.3399999999999</v>
      </c>
      <c r="T447" s="6">
        <v>1.7999999999999999E-2</v>
      </c>
      <c r="U447" s="5">
        <v>216</v>
      </c>
      <c r="V447" s="4">
        <v>258841</v>
      </c>
      <c r="W447" s="4"/>
      <c r="X447" s="3" t="s">
        <v>115</v>
      </c>
      <c r="Y447" s="3" t="s">
        <v>692</v>
      </c>
      <c r="Z447" s="3" t="s">
        <v>88</v>
      </c>
      <c r="AA447" s="3" t="s">
        <v>89</v>
      </c>
      <c r="AB447" s="3" t="s">
        <v>272</v>
      </c>
      <c r="AC447" s="3" t="s">
        <v>58</v>
      </c>
      <c r="AD447" s="3" t="s">
        <v>1527</v>
      </c>
      <c r="AE447" s="3"/>
      <c r="AF447" s="3" t="s">
        <v>353</v>
      </c>
      <c r="AG447" s="3" t="s">
        <v>1528</v>
      </c>
      <c r="AH447" s="3" t="s">
        <v>80</v>
      </c>
      <c r="AI447" s="2" t="s">
        <v>803</v>
      </c>
      <c r="AJ447" s="3" t="s">
        <v>804</v>
      </c>
      <c r="AK447" s="3"/>
      <c r="AL447" s="3"/>
      <c r="AM447" s="4"/>
      <c r="AN447" s="6">
        <v>1.4E-2</v>
      </c>
      <c r="AO447" s="6">
        <v>1.7999999999999999E-2</v>
      </c>
      <c r="AP447" s="3" t="s">
        <v>83</v>
      </c>
      <c r="AQ447" s="21">
        <v>168</v>
      </c>
      <c r="AR447" s="21">
        <v>215.99999999999997</v>
      </c>
      <c r="AS447" s="24">
        <v>212540.15999999997</v>
      </c>
      <c r="AT447" s="24">
        <v>273265.91999999993</v>
      </c>
    </row>
    <row r="448" spans="1:46" hidden="1" x14ac:dyDescent="0.6">
      <c r="A448" s="2" t="s">
        <v>1525</v>
      </c>
      <c r="B448" s="2" t="s">
        <v>45</v>
      </c>
      <c r="C448" s="3"/>
      <c r="D448" s="3"/>
      <c r="E448" s="3" t="s">
        <v>813</v>
      </c>
      <c r="F448" s="3" t="s">
        <v>1526</v>
      </c>
      <c r="G448" s="2" t="s">
        <v>786</v>
      </c>
      <c r="H448" s="3" t="s">
        <v>787</v>
      </c>
      <c r="I448" s="3" t="s">
        <v>50</v>
      </c>
      <c r="J448" s="3" t="s">
        <v>687</v>
      </c>
      <c r="K448" s="2" t="s">
        <v>347</v>
      </c>
      <c r="L448" s="2" t="s">
        <v>244</v>
      </c>
      <c r="M448" s="2" t="s">
        <v>806</v>
      </c>
      <c r="N448" s="3" t="s">
        <v>807</v>
      </c>
      <c r="O448" s="3" t="s">
        <v>808</v>
      </c>
      <c r="P448" s="3" t="s">
        <v>809</v>
      </c>
      <c r="Q448" s="4">
        <v>81000</v>
      </c>
      <c r="R448" s="11" t="s">
        <v>56</v>
      </c>
      <c r="S448" s="5">
        <v>1198.3399999999999</v>
      </c>
      <c r="T448" s="6">
        <v>1.7999999999999999E-2</v>
      </c>
      <c r="U448" s="5">
        <v>1458</v>
      </c>
      <c r="V448" s="4">
        <v>1747180</v>
      </c>
      <c r="W448" s="4"/>
      <c r="X448" s="3" t="s">
        <v>115</v>
      </c>
      <c r="Y448" s="3" t="s">
        <v>692</v>
      </c>
      <c r="Z448" s="3" t="s">
        <v>88</v>
      </c>
      <c r="AA448" s="3" t="s">
        <v>89</v>
      </c>
      <c r="AB448" s="3" t="s">
        <v>272</v>
      </c>
      <c r="AC448" s="3" t="s">
        <v>58</v>
      </c>
      <c r="AD448" s="3" t="s">
        <v>1527</v>
      </c>
      <c r="AE448" s="3" t="s">
        <v>192</v>
      </c>
      <c r="AF448" s="3" t="s">
        <v>353</v>
      </c>
      <c r="AG448" s="3" t="s">
        <v>1528</v>
      </c>
      <c r="AH448" s="3" t="s">
        <v>80</v>
      </c>
      <c r="AI448" s="2" t="s">
        <v>814</v>
      </c>
      <c r="AJ448" s="3" t="s">
        <v>815</v>
      </c>
      <c r="AK448" s="3"/>
      <c r="AL448" s="3"/>
      <c r="AM448" s="4"/>
      <c r="AN448" s="6">
        <v>1.4E-2</v>
      </c>
      <c r="AO448" s="6">
        <v>1.7999999999999999E-2</v>
      </c>
      <c r="AP448" s="3" t="s">
        <v>83</v>
      </c>
      <c r="AQ448" s="21">
        <v>1134</v>
      </c>
      <c r="AR448" s="21">
        <v>1458</v>
      </c>
      <c r="AS448" s="24">
        <v>1434646.0799999998</v>
      </c>
      <c r="AT448" s="24">
        <v>1844544.9599999997</v>
      </c>
    </row>
    <row r="449" spans="1:46" hidden="1" x14ac:dyDescent="0.6">
      <c r="A449" s="2" t="s">
        <v>1525</v>
      </c>
      <c r="B449" s="2" t="s">
        <v>45</v>
      </c>
      <c r="C449" s="3"/>
      <c r="D449" s="3"/>
      <c r="E449" s="3" t="s">
        <v>784</v>
      </c>
      <c r="F449" s="3" t="s">
        <v>1526</v>
      </c>
      <c r="G449" s="2" t="s">
        <v>786</v>
      </c>
      <c r="H449" s="3" t="s">
        <v>787</v>
      </c>
      <c r="I449" s="3" t="s">
        <v>50</v>
      </c>
      <c r="J449" s="3" t="s">
        <v>687</v>
      </c>
      <c r="K449" s="2" t="s">
        <v>347</v>
      </c>
      <c r="L449" s="2" t="s">
        <v>244</v>
      </c>
      <c r="M449" s="2" t="s">
        <v>688</v>
      </c>
      <c r="N449" s="3" t="s">
        <v>689</v>
      </c>
      <c r="O449" s="3" t="s">
        <v>690</v>
      </c>
      <c r="P449" s="3" t="s">
        <v>691</v>
      </c>
      <c r="Q449" s="4">
        <v>27000</v>
      </c>
      <c r="R449" s="11" t="s">
        <v>56</v>
      </c>
      <c r="S449" s="5">
        <v>1198.3399999999999</v>
      </c>
      <c r="T449" s="6">
        <v>1.7999999999999999E-2</v>
      </c>
      <c r="U449" s="5">
        <v>486</v>
      </c>
      <c r="V449" s="4">
        <v>582393</v>
      </c>
      <c r="W449" s="4"/>
      <c r="X449" s="3" t="s">
        <v>115</v>
      </c>
      <c r="Y449" s="3" t="s">
        <v>692</v>
      </c>
      <c r="Z449" s="3" t="s">
        <v>88</v>
      </c>
      <c r="AA449" s="3" t="s">
        <v>89</v>
      </c>
      <c r="AB449" s="3" t="s">
        <v>272</v>
      </c>
      <c r="AC449" s="3" t="s">
        <v>58</v>
      </c>
      <c r="AD449" s="3" t="s">
        <v>1527</v>
      </c>
      <c r="AE449" s="3" t="s">
        <v>201</v>
      </c>
      <c r="AF449" s="3" t="s">
        <v>353</v>
      </c>
      <c r="AG449" s="3" t="s">
        <v>1528</v>
      </c>
      <c r="AH449" s="3" t="s">
        <v>80</v>
      </c>
      <c r="AI449" s="2" t="s">
        <v>793</v>
      </c>
      <c r="AJ449" s="3" t="s">
        <v>794</v>
      </c>
      <c r="AK449" s="3"/>
      <c r="AL449" s="3"/>
      <c r="AM449" s="4"/>
      <c r="AN449" s="6">
        <v>1.4E-2</v>
      </c>
      <c r="AO449" s="6">
        <v>1.7999999999999999E-2</v>
      </c>
      <c r="AP449" s="3" t="s">
        <v>83</v>
      </c>
      <c r="AQ449" s="21">
        <v>378</v>
      </c>
      <c r="AR449" s="21">
        <v>485.99999999999994</v>
      </c>
      <c r="AS449" s="24">
        <v>478215.36</v>
      </c>
      <c r="AT449" s="24">
        <v>614848.31999999983</v>
      </c>
    </row>
    <row r="450" spans="1:46" hidden="1" x14ac:dyDescent="0.6">
      <c r="A450" s="2" t="s">
        <v>1529</v>
      </c>
      <c r="B450" s="2" t="s">
        <v>45</v>
      </c>
      <c r="C450" s="3"/>
      <c r="D450" s="3"/>
      <c r="E450" s="3" t="s">
        <v>1530</v>
      </c>
      <c r="F450" s="3" t="s">
        <v>1531</v>
      </c>
      <c r="G450" s="2" t="s">
        <v>242</v>
      </c>
      <c r="H450" s="3" t="s">
        <v>243</v>
      </c>
      <c r="I450" s="3" t="s">
        <v>50</v>
      </c>
      <c r="J450" s="3" t="s">
        <v>161</v>
      </c>
      <c r="K450" s="2" t="s">
        <v>347</v>
      </c>
      <c r="L450" s="2" t="s">
        <v>244</v>
      </c>
      <c r="M450" s="2" t="s">
        <v>435</v>
      </c>
      <c r="N450" s="3" t="s">
        <v>436</v>
      </c>
      <c r="O450" s="3" t="s">
        <v>437</v>
      </c>
      <c r="P450" s="3" t="s">
        <v>243</v>
      </c>
      <c r="Q450" s="4">
        <v>3402</v>
      </c>
      <c r="R450" s="11" t="s">
        <v>56</v>
      </c>
      <c r="S450" s="5">
        <v>1198.3399999999999</v>
      </c>
      <c r="T450" s="6">
        <v>0.93</v>
      </c>
      <c r="U450" s="5">
        <v>3163.86</v>
      </c>
      <c r="V450" s="4">
        <v>3745061</v>
      </c>
      <c r="W450" s="4"/>
      <c r="X450" s="3" t="s">
        <v>115</v>
      </c>
      <c r="Y450" s="3" t="s">
        <v>243</v>
      </c>
      <c r="Z450" s="3" t="s">
        <v>429</v>
      </c>
      <c r="AA450" s="3" t="s">
        <v>430</v>
      </c>
      <c r="AB450" s="3" t="s">
        <v>431</v>
      </c>
      <c r="AC450" s="3" t="s">
        <v>58</v>
      </c>
      <c r="AD450" s="3"/>
      <c r="AE450" s="3"/>
      <c r="AF450" s="3" t="s">
        <v>353</v>
      </c>
      <c r="AG450" s="3" t="s">
        <v>1532</v>
      </c>
      <c r="AH450" s="3" t="s">
        <v>80</v>
      </c>
      <c r="AI450" s="2" t="s">
        <v>1533</v>
      </c>
      <c r="AJ450" s="3" t="s">
        <v>1534</v>
      </c>
      <c r="AK450" s="3"/>
      <c r="AL450" s="3"/>
      <c r="AM450" s="4"/>
      <c r="AN450" s="6">
        <v>0.79049999999999998</v>
      </c>
      <c r="AO450" s="6">
        <v>0.93</v>
      </c>
      <c r="AP450" s="3" t="s">
        <v>123</v>
      </c>
      <c r="AQ450" s="21">
        <v>2689.2809999999999</v>
      </c>
      <c r="AR450" s="21">
        <v>3163.86</v>
      </c>
      <c r="AS450" s="24">
        <v>3402263.1787199997</v>
      </c>
      <c r="AT450" s="24">
        <v>4002662.5631999997</v>
      </c>
    </row>
    <row r="451" spans="1:46" hidden="1" x14ac:dyDescent="0.6">
      <c r="A451" s="2" t="s">
        <v>1529</v>
      </c>
      <c r="B451" s="2" t="s">
        <v>45</v>
      </c>
      <c r="C451" s="3"/>
      <c r="D451" s="3"/>
      <c r="E451" s="3" t="s">
        <v>1535</v>
      </c>
      <c r="F451" s="3" t="s">
        <v>1531</v>
      </c>
      <c r="G451" s="2" t="s">
        <v>242</v>
      </c>
      <c r="H451" s="3" t="s">
        <v>243</v>
      </c>
      <c r="I451" s="3" t="s">
        <v>50</v>
      </c>
      <c r="J451" s="3" t="s">
        <v>161</v>
      </c>
      <c r="K451" s="2" t="s">
        <v>347</v>
      </c>
      <c r="L451" s="2" t="s">
        <v>244</v>
      </c>
      <c r="M451" s="2" t="s">
        <v>435</v>
      </c>
      <c r="N451" s="3" t="s">
        <v>436</v>
      </c>
      <c r="O451" s="3" t="s">
        <v>437</v>
      </c>
      <c r="P451" s="3" t="s">
        <v>243</v>
      </c>
      <c r="Q451" s="4">
        <v>3402</v>
      </c>
      <c r="R451" s="11" t="s">
        <v>56</v>
      </c>
      <c r="S451" s="5">
        <v>1198.3399999999999</v>
      </c>
      <c r="T451" s="6">
        <v>0.93</v>
      </c>
      <c r="U451" s="5">
        <v>3163.86</v>
      </c>
      <c r="V451" s="4">
        <v>3745061</v>
      </c>
      <c r="W451" s="4"/>
      <c r="X451" s="3" t="s">
        <v>115</v>
      </c>
      <c r="Y451" s="3" t="s">
        <v>243</v>
      </c>
      <c r="Z451" s="3" t="s">
        <v>429</v>
      </c>
      <c r="AA451" s="3" t="s">
        <v>430</v>
      </c>
      <c r="AB451" s="3" t="s">
        <v>431</v>
      </c>
      <c r="AC451" s="3" t="s">
        <v>58</v>
      </c>
      <c r="AD451" s="3"/>
      <c r="AE451" s="3"/>
      <c r="AF451" s="3" t="s">
        <v>353</v>
      </c>
      <c r="AG451" s="3" t="s">
        <v>1532</v>
      </c>
      <c r="AH451" s="3" t="s">
        <v>80</v>
      </c>
      <c r="AI451" s="2" t="s">
        <v>1536</v>
      </c>
      <c r="AJ451" s="3" t="s">
        <v>1537</v>
      </c>
      <c r="AK451" s="3"/>
      <c r="AL451" s="3"/>
      <c r="AM451" s="4"/>
      <c r="AN451" s="6">
        <v>0.79049999999999998</v>
      </c>
      <c r="AO451" s="6">
        <v>0.93</v>
      </c>
      <c r="AP451" s="3" t="s">
        <v>123</v>
      </c>
      <c r="AQ451" s="21">
        <v>2689.2809999999999</v>
      </c>
      <c r="AR451" s="21">
        <v>3163.86</v>
      </c>
      <c r="AS451" s="24">
        <v>3402263.1787199997</v>
      </c>
      <c r="AT451" s="24">
        <v>4002662.5631999997</v>
      </c>
    </row>
    <row r="452" spans="1:46" hidden="1" x14ac:dyDescent="0.6">
      <c r="A452" s="2" t="s">
        <v>1529</v>
      </c>
      <c r="B452" s="2" t="s">
        <v>45</v>
      </c>
      <c r="C452" s="3"/>
      <c r="D452" s="3"/>
      <c r="E452" s="3" t="s">
        <v>1538</v>
      </c>
      <c r="F452" s="3" t="s">
        <v>1531</v>
      </c>
      <c r="G452" s="2" t="s">
        <v>242</v>
      </c>
      <c r="H452" s="3" t="s">
        <v>243</v>
      </c>
      <c r="I452" s="3" t="s">
        <v>50</v>
      </c>
      <c r="J452" s="3" t="s">
        <v>161</v>
      </c>
      <c r="K452" s="2" t="s">
        <v>347</v>
      </c>
      <c r="L452" s="2" t="s">
        <v>244</v>
      </c>
      <c r="M452" s="2" t="s">
        <v>1539</v>
      </c>
      <c r="N452" s="3" t="s">
        <v>1540</v>
      </c>
      <c r="O452" s="3" t="s">
        <v>1541</v>
      </c>
      <c r="P452" s="3" t="s">
        <v>1542</v>
      </c>
      <c r="Q452" s="4">
        <v>24000</v>
      </c>
      <c r="R452" s="11" t="s">
        <v>56</v>
      </c>
      <c r="S452" s="5">
        <v>1198.3399999999999</v>
      </c>
      <c r="T452" s="6">
        <v>2.5999999999999999E-2</v>
      </c>
      <c r="U452" s="5">
        <v>624</v>
      </c>
      <c r="V452" s="4">
        <v>738629</v>
      </c>
      <c r="W452" s="4"/>
      <c r="X452" s="3" t="s">
        <v>115</v>
      </c>
      <c r="Y452" s="3" t="s">
        <v>243</v>
      </c>
      <c r="Z452" s="3" t="s">
        <v>88</v>
      </c>
      <c r="AA452" s="3" t="s">
        <v>89</v>
      </c>
      <c r="AB452" s="3" t="s">
        <v>90</v>
      </c>
      <c r="AC452" s="3" t="s">
        <v>58</v>
      </c>
      <c r="AD452" s="3"/>
      <c r="AE452" s="3"/>
      <c r="AF452" s="3" t="s">
        <v>353</v>
      </c>
      <c r="AG452" s="3" t="s">
        <v>1532</v>
      </c>
      <c r="AH452" s="3" t="s">
        <v>80</v>
      </c>
      <c r="AI452" s="2" t="s">
        <v>1543</v>
      </c>
      <c r="AJ452" s="3" t="s">
        <v>1544</v>
      </c>
      <c r="AK452" s="3"/>
      <c r="AL452" s="3"/>
      <c r="AM452" s="4"/>
      <c r="AN452" s="6">
        <v>0.02</v>
      </c>
      <c r="AO452" s="6">
        <v>2.5999999999999999E-2</v>
      </c>
      <c r="AP452" s="3" t="s">
        <v>83</v>
      </c>
      <c r="AQ452" s="21">
        <v>480</v>
      </c>
      <c r="AR452" s="21">
        <v>624</v>
      </c>
      <c r="AS452" s="24">
        <v>607257.59999999998</v>
      </c>
      <c r="AT452" s="24">
        <v>789434.87999999989</v>
      </c>
    </row>
    <row r="453" spans="1:46" hidden="1" x14ac:dyDescent="0.6">
      <c r="A453" s="2" t="s">
        <v>1529</v>
      </c>
      <c r="B453" s="2" t="s">
        <v>45</v>
      </c>
      <c r="C453" s="3"/>
      <c r="D453" s="3"/>
      <c r="E453" s="3" t="s">
        <v>1545</v>
      </c>
      <c r="F453" s="3" t="s">
        <v>1531</v>
      </c>
      <c r="G453" s="2" t="s">
        <v>242</v>
      </c>
      <c r="H453" s="3" t="s">
        <v>243</v>
      </c>
      <c r="I453" s="3" t="s">
        <v>50</v>
      </c>
      <c r="J453" s="3" t="s">
        <v>161</v>
      </c>
      <c r="K453" s="2" t="s">
        <v>347</v>
      </c>
      <c r="L453" s="2" t="s">
        <v>244</v>
      </c>
      <c r="M453" s="2" t="s">
        <v>1539</v>
      </c>
      <c r="N453" s="3" t="s">
        <v>1540</v>
      </c>
      <c r="O453" s="3" t="s">
        <v>1541</v>
      </c>
      <c r="P453" s="3" t="s">
        <v>1542</v>
      </c>
      <c r="Q453" s="4">
        <v>30000</v>
      </c>
      <c r="R453" s="11" t="s">
        <v>56</v>
      </c>
      <c r="S453" s="5">
        <v>1198.3399999999999</v>
      </c>
      <c r="T453" s="6">
        <v>2.5999999999999999E-2</v>
      </c>
      <c r="U453" s="5">
        <v>780</v>
      </c>
      <c r="V453" s="4">
        <v>923286</v>
      </c>
      <c r="W453" s="4"/>
      <c r="X453" s="3" t="s">
        <v>115</v>
      </c>
      <c r="Y453" s="3" t="s">
        <v>243</v>
      </c>
      <c r="Z453" s="3" t="s">
        <v>88</v>
      </c>
      <c r="AA453" s="3" t="s">
        <v>89</v>
      </c>
      <c r="AB453" s="3" t="s">
        <v>90</v>
      </c>
      <c r="AC453" s="3" t="s">
        <v>58</v>
      </c>
      <c r="AD453" s="3"/>
      <c r="AE453" s="3"/>
      <c r="AF453" s="3" t="s">
        <v>353</v>
      </c>
      <c r="AG453" s="3" t="s">
        <v>1532</v>
      </c>
      <c r="AH453" s="3" t="s">
        <v>80</v>
      </c>
      <c r="AI453" s="2" t="s">
        <v>1546</v>
      </c>
      <c r="AJ453" s="3" t="s">
        <v>1547</v>
      </c>
      <c r="AK453" s="3"/>
      <c r="AL453" s="3"/>
      <c r="AM453" s="4"/>
      <c r="AN453" s="6">
        <v>0.02</v>
      </c>
      <c r="AO453" s="6">
        <v>2.5999999999999999E-2</v>
      </c>
      <c r="AP453" s="3" t="s">
        <v>83</v>
      </c>
      <c r="AQ453" s="21">
        <v>600</v>
      </c>
      <c r="AR453" s="21">
        <v>780</v>
      </c>
      <c r="AS453" s="24">
        <v>759071.99999999988</v>
      </c>
      <c r="AT453" s="24">
        <v>986793.59999999986</v>
      </c>
    </row>
    <row r="454" spans="1:46" hidden="1" x14ac:dyDescent="0.6">
      <c r="A454" s="2" t="s">
        <v>1529</v>
      </c>
      <c r="B454" s="2" t="s">
        <v>45</v>
      </c>
      <c r="C454" s="3"/>
      <c r="D454" s="3"/>
      <c r="E454" s="3" t="s">
        <v>1548</v>
      </c>
      <c r="F454" s="3" t="s">
        <v>1531</v>
      </c>
      <c r="G454" s="2" t="s">
        <v>242</v>
      </c>
      <c r="H454" s="3" t="s">
        <v>243</v>
      </c>
      <c r="I454" s="3" t="s">
        <v>50</v>
      </c>
      <c r="J454" s="3" t="s">
        <v>161</v>
      </c>
      <c r="K454" s="2" t="s">
        <v>347</v>
      </c>
      <c r="L454" s="2" t="s">
        <v>244</v>
      </c>
      <c r="M454" s="2" t="s">
        <v>1539</v>
      </c>
      <c r="N454" s="3" t="s">
        <v>1540</v>
      </c>
      <c r="O454" s="3" t="s">
        <v>1541</v>
      </c>
      <c r="P454" s="3" t="s">
        <v>1542</v>
      </c>
      <c r="Q454" s="4">
        <v>9000</v>
      </c>
      <c r="R454" s="11" t="s">
        <v>56</v>
      </c>
      <c r="S454" s="5">
        <v>1198.3399999999999</v>
      </c>
      <c r="T454" s="6">
        <v>2.5999999999999999E-2</v>
      </c>
      <c r="U454" s="5">
        <v>234</v>
      </c>
      <c r="V454" s="4">
        <v>276986</v>
      </c>
      <c r="W454" s="4"/>
      <c r="X454" s="3" t="s">
        <v>115</v>
      </c>
      <c r="Y454" s="3" t="s">
        <v>243</v>
      </c>
      <c r="Z454" s="3" t="s">
        <v>88</v>
      </c>
      <c r="AA454" s="3" t="s">
        <v>89</v>
      </c>
      <c r="AB454" s="3" t="s">
        <v>90</v>
      </c>
      <c r="AC454" s="3" t="s">
        <v>58</v>
      </c>
      <c r="AD454" s="3"/>
      <c r="AE454" s="3"/>
      <c r="AF454" s="3" t="s">
        <v>353</v>
      </c>
      <c r="AG454" s="3" t="s">
        <v>1532</v>
      </c>
      <c r="AH454" s="3" t="s">
        <v>80</v>
      </c>
      <c r="AI454" s="2" t="s">
        <v>1549</v>
      </c>
      <c r="AJ454" s="3" t="s">
        <v>1550</v>
      </c>
      <c r="AK454" s="3"/>
      <c r="AL454" s="3"/>
      <c r="AM454" s="4"/>
      <c r="AN454" s="6">
        <v>0.02</v>
      </c>
      <c r="AO454" s="6">
        <v>2.5999999999999999E-2</v>
      </c>
      <c r="AP454" s="3" t="s">
        <v>83</v>
      </c>
      <c r="AQ454" s="21">
        <v>180</v>
      </c>
      <c r="AR454" s="21">
        <v>234</v>
      </c>
      <c r="AS454" s="24">
        <v>227721.59999999998</v>
      </c>
      <c r="AT454" s="24">
        <v>296038.07999999996</v>
      </c>
    </row>
    <row r="455" spans="1:46" hidden="1" x14ac:dyDescent="0.6">
      <c r="A455" s="2" t="s">
        <v>1529</v>
      </c>
      <c r="B455" s="2" t="s">
        <v>45</v>
      </c>
      <c r="C455" s="3"/>
      <c r="D455" s="3"/>
      <c r="E455" s="3" t="s">
        <v>1551</v>
      </c>
      <c r="F455" s="3" t="s">
        <v>1531</v>
      </c>
      <c r="G455" s="2" t="s">
        <v>242</v>
      </c>
      <c r="H455" s="3" t="s">
        <v>243</v>
      </c>
      <c r="I455" s="3" t="s">
        <v>50</v>
      </c>
      <c r="J455" s="3" t="s">
        <v>161</v>
      </c>
      <c r="K455" s="2" t="s">
        <v>347</v>
      </c>
      <c r="L455" s="2" t="s">
        <v>244</v>
      </c>
      <c r="M455" s="2" t="s">
        <v>369</v>
      </c>
      <c r="N455" s="3" t="s">
        <v>370</v>
      </c>
      <c r="O455" s="3" t="s">
        <v>371</v>
      </c>
      <c r="P455" s="3" t="s">
        <v>372</v>
      </c>
      <c r="Q455" s="4">
        <v>1200</v>
      </c>
      <c r="R455" s="11" t="s">
        <v>56</v>
      </c>
      <c r="S455" s="5">
        <v>1198.3399999999999</v>
      </c>
      <c r="T455" s="6">
        <v>9.1999999999999998E-2</v>
      </c>
      <c r="U455" s="5">
        <v>110.4</v>
      </c>
      <c r="V455" s="4">
        <v>132297</v>
      </c>
      <c r="W455" s="4"/>
      <c r="X455" s="3" t="s">
        <v>115</v>
      </c>
      <c r="Y455" s="3" t="s">
        <v>243</v>
      </c>
      <c r="Z455" s="3" t="s">
        <v>74</v>
      </c>
      <c r="AA455" s="3" t="s">
        <v>75</v>
      </c>
      <c r="AB455" s="3" t="s">
        <v>331</v>
      </c>
      <c r="AC455" s="3" t="s">
        <v>58</v>
      </c>
      <c r="AD455" s="3"/>
      <c r="AE455" s="3"/>
      <c r="AF455" s="3" t="s">
        <v>353</v>
      </c>
      <c r="AG455" s="3" t="s">
        <v>1532</v>
      </c>
      <c r="AH455" s="3" t="s">
        <v>80</v>
      </c>
      <c r="AI455" s="2" t="s">
        <v>1552</v>
      </c>
      <c r="AJ455" s="3" t="s">
        <v>1553</v>
      </c>
      <c r="AK455" s="3"/>
      <c r="AL455" s="3"/>
      <c r="AM455" s="4"/>
      <c r="AN455" s="6">
        <v>0.08</v>
      </c>
      <c r="AO455" s="6">
        <v>9.1999999999999998E-2</v>
      </c>
      <c r="AP455" s="3" t="s">
        <v>83</v>
      </c>
      <c r="AQ455" s="21">
        <v>96</v>
      </c>
      <c r="AR455" s="21">
        <v>110.39999999999999</v>
      </c>
      <c r="AS455" s="24">
        <v>121451.51999999999</v>
      </c>
      <c r="AT455" s="24">
        <v>139669.24799999996</v>
      </c>
    </row>
    <row r="456" spans="1:46" hidden="1" x14ac:dyDescent="0.6">
      <c r="A456" s="2" t="s">
        <v>1529</v>
      </c>
      <c r="B456" s="2" t="s">
        <v>45</v>
      </c>
      <c r="C456" s="3"/>
      <c r="D456" s="3"/>
      <c r="E456" s="3" t="s">
        <v>1554</v>
      </c>
      <c r="F456" s="3" t="s">
        <v>1531</v>
      </c>
      <c r="G456" s="2" t="s">
        <v>242</v>
      </c>
      <c r="H456" s="3" t="s">
        <v>243</v>
      </c>
      <c r="I456" s="3" t="s">
        <v>50</v>
      </c>
      <c r="J456" s="3" t="s">
        <v>161</v>
      </c>
      <c r="K456" s="2" t="s">
        <v>347</v>
      </c>
      <c r="L456" s="2" t="s">
        <v>244</v>
      </c>
      <c r="M456" s="2" t="s">
        <v>369</v>
      </c>
      <c r="N456" s="3" t="s">
        <v>370</v>
      </c>
      <c r="O456" s="3" t="s">
        <v>371</v>
      </c>
      <c r="P456" s="3" t="s">
        <v>372</v>
      </c>
      <c r="Q456" s="4">
        <v>1200</v>
      </c>
      <c r="R456" s="11" t="s">
        <v>56</v>
      </c>
      <c r="S456" s="5">
        <v>1198.3399999999999</v>
      </c>
      <c r="T456" s="6">
        <v>9.1999999999999998E-2</v>
      </c>
      <c r="U456" s="5">
        <v>110.4</v>
      </c>
      <c r="V456" s="4">
        <v>130680</v>
      </c>
      <c r="W456" s="4"/>
      <c r="X456" s="3" t="s">
        <v>115</v>
      </c>
      <c r="Y456" s="3" t="s">
        <v>243</v>
      </c>
      <c r="Z456" s="3" t="s">
        <v>74</v>
      </c>
      <c r="AA456" s="3" t="s">
        <v>75</v>
      </c>
      <c r="AB456" s="3" t="s">
        <v>331</v>
      </c>
      <c r="AC456" s="3" t="s">
        <v>58</v>
      </c>
      <c r="AD456" s="3"/>
      <c r="AE456" s="3"/>
      <c r="AF456" s="3" t="s">
        <v>353</v>
      </c>
      <c r="AG456" s="3" t="s">
        <v>1532</v>
      </c>
      <c r="AH456" s="3" t="s">
        <v>80</v>
      </c>
      <c r="AI456" s="2" t="s">
        <v>1555</v>
      </c>
      <c r="AJ456" s="3" t="s">
        <v>1554</v>
      </c>
      <c r="AK456" s="3"/>
      <c r="AL456" s="3"/>
      <c r="AM456" s="4"/>
      <c r="AN456" s="6">
        <v>0.08</v>
      </c>
      <c r="AO456" s="6">
        <v>9.1999999999999998E-2</v>
      </c>
      <c r="AP456" s="3" t="s">
        <v>83</v>
      </c>
      <c r="AQ456" s="21">
        <v>96</v>
      </c>
      <c r="AR456" s="21">
        <v>110.39999999999999</v>
      </c>
      <c r="AS456" s="24">
        <v>121451.51999999999</v>
      </c>
      <c r="AT456" s="24">
        <v>139669.24799999996</v>
      </c>
    </row>
    <row r="457" spans="1:46" hidden="1" x14ac:dyDescent="0.6">
      <c r="A457" s="2" t="s">
        <v>1529</v>
      </c>
      <c r="B457" s="2" t="s">
        <v>45</v>
      </c>
      <c r="C457" s="3"/>
      <c r="D457" s="3"/>
      <c r="E457" s="3" t="s">
        <v>1556</v>
      </c>
      <c r="F457" s="3" t="s">
        <v>1531</v>
      </c>
      <c r="G457" s="2" t="s">
        <v>242</v>
      </c>
      <c r="H457" s="3" t="s">
        <v>243</v>
      </c>
      <c r="I457" s="3" t="s">
        <v>50</v>
      </c>
      <c r="J457" s="3" t="s">
        <v>161</v>
      </c>
      <c r="K457" s="2" t="s">
        <v>347</v>
      </c>
      <c r="L457" s="2" t="s">
        <v>244</v>
      </c>
      <c r="M457" s="2" t="s">
        <v>369</v>
      </c>
      <c r="N457" s="3" t="s">
        <v>370</v>
      </c>
      <c r="O457" s="3" t="s">
        <v>371</v>
      </c>
      <c r="P457" s="3" t="s">
        <v>372</v>
      </c>
      <c r="Q457" s="4">
        <v>1200</v>
      </c>
      <c r="R457" s="11" t="s">
        <v>56</v>
      </c>
      <c r="S457" s="5">
        <v>1198.3399999999999</v>
      </c>
      <c r="T457" s="6">
        <v>9.1999999999999998E-2</v>
      </c>
      <c r="U457" s="5">
        <v>110.4</v>
      </c>
      <c r="V457" s="4">
        <v>130680</v>
      </c>
      <c r="W457" s="4"/>
      <c r="X457" s="3" t="s">
        <v>115</v>
      </c>
      <c r="Y457" s="3" t="s">
        <v>243</v>
      </c>
      <c r="Z457" s="3" t="s">
        <v>74</v>
      </c>
      <c r="AA457" s="3" t="s">
        <v>75</v>
      </c>
      <c r="AB457" s="3" t="s">
        <v>331</v>
      </c>
      <c r="AC457" s="3" t="s">
        <v>58</v>
      </c>
      <c r="AD457" s="3"/>
      <c r="AE457" s="3" t="s">
        <v>1557</v>
      </c>
      <c r="AF457" s="3" t="s">
        <v>353</v>
      </c>
      <c r="AG457" s="3" t="s">
        <v>1532</v>
      </c>
      <c r="AH457" s="3" t="s">
        <v>80</v>
      </c>
      <c r="AI457" s="2" t="s">
        <v>1558</v>
      </c>
      <c r="AJ457" s="3" t="s">
        <v>1556</v>
      </c>
      <c r="AK457" s="3"/>
      <c r="AL457" s="3"/>
      <c r="AM457" s="4"/>
      <c r="AN457" s="6">
        <v>0.08</v>
      </c>
      <c r="AO457" s="6">
        <v>9.1999999999999998E-2</v>
      </c>
      <c r="AP457" s="3" t="s">
        <v>83</v>
      </c>
      <c r="AQ457" s="21">
        <v>96</v>
      </c>
      <c r="AR457" s="21">
        <v>110.39999999999999</v>
      </c>
      <c r="AS457" s="24">
        <v>121451.51999999999</v>
      </c>
      <c r="AT457" s="24">
        <v>139669.24799999996</v>
      </c>
    </row>
    <row r="458" spans="1:46" hidden="1" x14ac:dyDescent="0.6">
      <c r="A458" s="2" t="s">
        <v>1529</v>
      </c>
      <c r="B458" s="2" t="s">
        <v>45</v>
      </c>
      <c r="C458" s="3"/>
      <c r="D458" s="3"/>
      <c r="E458" s="3" t="s">
        <v>1559</v>
      </c>
      <c r="F458" s="3" t="s">
        <v>1531</v>
      </c>
      <c r="G458" s="2" t="s">
        <v>242</v>
      </c>
      <c r="H458" s="3" t="s">
        <v>243</v>
      </c>
      <c r="I458" s="3" t="s">
        <v>50</v>
      </c>
      <c r="J458" s="3" t="s">
        <v>161</v>
      </c>
      <c r="K458" s="2" t="s">
        <v>347</v>
      </c>
      <c r="L458" s="2" t="s">
        <v>244</v>
      </c>
      <c r="M458" s="2" t="s">
        <v>1367</v>
      </c>
      <c r="N458" s="3" t="s">
        <v>1368</v>
      </c>
      <c r="O458" s="3" t="s">
        <v>1369</v>
      </c>
      <c r="P458" s="3" t="s">
        <v>1370</v>
      </c>
      <c r="Q458" s="4">
        <v>6000</v>
      </c>
      <c r="R458" s="11" t="s">
        <v>56</v>
      </c>
      <c r="S458" s="5">
        <v>1198.3399999999999</v>
      </c>
      <c r="T458" s="6">
        <v>6.4000000000000001E-2</v>
      </c>
      <c r="U458" s="5">
        <v>384</v>
      </c>
      <c r="V458" s="4">
        <v>454541</v>
      </c>
      <c r="W458" s="4"/>
      <c r="X458" s="3" t="s">
        <v>115</v>
      </c>
      <c r="Y458" s="3" t="s">
        <v>243</v>
      </c>
      <c r="Z458" s="3" t="s">
        <v>88</v>
      </c>
      <c r="AA458" s="3" t="s">
        <v>117</v>
      </c>
      <c r="AB458" s="3" t="s">
        <v>1088</v>
      </c>
      <c r="AC458" s="3" t="s">
        <v>58</v>
      </c>
      <c r="AD458" s="3"/>
      <c r="AE458" s="3" t="s">
        <v>192</v>
      </c>
      <c r="AF458" s="3" t="s">
        <v>353</v>
      </c>
      <c r="AG458" s="3" t="s">
        <v>1532</v>
      </c>
      <c r="AH458" s="3" t="s">
        <v>80</v>
      </c>
      <c r="AI458" s="2" t="s">
        <v>1560</v>
      </c>
      <c r="AJ458" s="3" t="s">
        <v>1561</v>
      </c>
      <c r="AK458" s="3"/>
      <c r="AL458" s="3"/>
      <c r="AM458" s="4"/>
      <c r="AN458" s="6">
        <v>6.0999999999999999E-2</v>
      </c>
      <c r="AO458" s="6">
        <v>6.4000000000000001E-2</v>
      </c>
      <c r="AP458" s="3" t="s">
        <v>123</v>
      </c>
      <c r="AQ458" s="21">
        <v>366</v>
      </c>
      <c r="AR458" s="21">
        <v>384</v>
      </c>
      <c r="AS458" s="24">
        <v>463033.92</v>
      </c>
      <c r="AT458" s="24">
        <v>485806.07999999996</v>
      </c>
    </row>
    <row r="459" spans="1:46" hidden="1" x14ac:dyDescent="0.6">
      <c r="A459" s="2" t="s">
        <v>1529</v>
      </c>
      <c r="B459" s="2" t="s">
        <v>45</v>
      </c>
      <c r="C459" s="3"/>
      <c r="D459" s="3"/>
      <c r="E459" s="3" t="s">
        <v>940</v>
      </c>
      <c r="F459" s="3" t="s">
        <v>1531</v>
      </c>
      <c r="G459" s="2" t="s">
        <v>242</v>
      </c>
      <c r="H459" s="3" t="s">
        <v>243</v>
      </c>
      <c r="I459" s="3" t="s">
        <v>50</v>
      </c>
      <c r="J459" s="3" t="s">
        <v>161</v>
      </c>
      <c r="K459" s="2" t="s">
        <v>347</v>
      </c>
      <c r="L459" s="2" t="s">
        <v>244</v>
      </c>
      <c r="M459" s="2" t="s">
        <v>287</v>
      </c>
      <c r="N459" s="3" t="s">
        <v>288</v>
      </c>
      <c r="O459" s="3" t="s">
        <v>289</v>
      </c>
      <c r="P459" s="3" t="s">
        <v>290</v>
      </c>
      <c r="Q459" s="4">
        <v>45000</v>
      </c>
      <c r="R459" s="11" t="s">
        <v>56</v>
      </c>
      <c r="S459" s="5">
        <v>1198.3399999999999</v>
      </c>
      <c r="T459" s="6">
        <v>3.5889999999999998E-2</v>
      </c>
      <c r="U459" s="5">
        <v>1615.05</v>
      </c>
      <c r="V459" s="4">
        <v>1935379</v>
      </c>
      <c r="W459" s="4"/>
      <c r="X459" s="3" t="s">
        <v>115</v>
      </c>
      <c r="Y459" s="3" t="s">
        <v>243</v>
      </c>
      <c r="Z459" s="3" t="s">
        <v>88</v>
      </c>
      <c r="AA459" s="3" t="s">
        <v>117</v>
      </c>
      <c r="AB459" s="3" t="s">
        <v>90</v>
      </c>
      <c r="AC459" s="3" t="s">
        <v>58</v>
      </c>
      <c r="AD459" s="3"/>
      <c r="AE459" s="3"/>
      <c r="AF459" s="3" t="s">
        <v>353</v>
      </c>
      <c r="AG459" s="3" t="s">
        <v>1532</v>
      </c>
      <c r="AH459" s="3" t="s">
        <v>80</v>
      </c>
      <c r="AI459" s="2" t="s">
        <v>941</v>
      </c>
      <c r="AJ459" s="3" t="s">
        <v>942</v>
      </c>
      <c r="AK459" s="3"/>
      <c r="AL459" s="3"/>
      <c r="AM459" s="4"/>
      <c r="AN459" s="6">
        <v>1.7999999999999999E-2</v>
      </c>
      <c r="AO459" s="6">
        <v>3.5889999999999998E-2</v>
      </c>
      <c r="AP459" s="3" t="s">
        <v>83</v>
      </c>
      <c r="AQ459" s="21">
        <v>809.99999999999989</v>
      </c>
      <c r="AR459" s="21">
        <v>1615.05</v>
      </c>
      <c r="AS459" s="24">
        <v>1024747.1999999997</v>
      </c>
      <c r="AT459" s="24">
        <v>2043232.0559999999</v>
      </c>
    </row>
    <row r="460" spans="1:46" hidden="1" x14ac:dyDescent="0.6">
      <c r="A460" s="2" t="s">
        <v>1529</v>
      </c>
      <c r="B460" s="2" t="s">
        <v>45</v>
      </c>
      <c r="C460" s="3"/>
      <c r="D460" s="3"/>
      <c r="E460" s="3" t="s">
        <v>1562</v>
      </c>
      <c r="F460" s="3" t="s">
        <v>1531</v>
      </c>
      <c r="G460" s="2" t="s">
        <v>242</v>
      </c>
      <c r="H460" s="3" t="s">
        <v>243</v>
      </c>
      <c r="I460" s="3" t="s">
        <v>50</v>
      </c>
      <c r="J460" s="3" t="s">
        <v>161</v>
      </c>
      <c r="K460" s="2" t="s">
        <v>347</v>
      </c>
      <c r="L460" s="2" t="s">
        <v>244</v>
      </c>
      <c r="M460" s="2" t="s">
        <v>1563</v>
      </c>
      <c r="N460" s="3" t="s">
        <v>1564</v>
      </c>
      <c r="O460" s="3" t="s">
        <v>1565</v>
      </c>
      <c r="P460" s="3" t="s">
        <v>1566</v>
      </c>
      <c r="Q460" s="4">
        <v>8000</v>
      </c>
      <c r="R460" s="11" t="s">
        <v>56</v>
      </c>
      <c r="S460" s="5">
        <v>1198.3399999999999</v>
      </c>
      <c r="T460" s="6">
        <v>6.7000000000000004E-2</v>
      </c>
      <c r="U460" s="5">
        <v>536</v>
      </c>
      <c r="V460" s="4">
        <v>634463</v>
      </c>
      <c r="W460" s="4"/>
      <c r="X460" s="3" t="s">
        <v>115</v>
      </c>
      <c r="Y460" s="3" t="s">
        <v>243</v>
      </c>
      <c r="Z460" s="3" t="s">
        <v>88</v>
      </c>
      <c r="AA460" s="3" t="s">
        <v>351</v>
      </c>
      <c r="AB460" s="3" t="s">
        <v>352</v>
      </c>
      <c r="AC460" s="3" t="s">
        <v>58</v>
      </c>
      <c r="AD460" s="3"/>
      <c r="AE460" s="3" t="s">
        <v>192</v>
      </c>
      <c r="AF460" s="3" t="s">
        <v>353</v>
      </c>
      <c r="AG460" s="3" t="s">
        <v>1532</v>
      </c>
      <c r="AH460" s="3" t="s">
        <v>80</v>
      </c>
      <c r="AI460" s="2" t="s">
        <v>1567</v>
      </c>
      <c r="AJ460" s="3" t="s">
        <v>1568</v>
      </c>
      <c r="AK460" s="3"/>
      <c r="AL460" s="3"/>
      <c r="AM460" s="4"/>
      <c r="AN460" s="6">
        <v>0.06</v>
      </c>
      <c r="AO460" s="6">
        <v>6.7000000000000004E-2</v>
      </c>
      <c r="AP460" s="3" t="s">
        <v>83</v>
      </c>
      <c r="AQ460" s="21">
        <v>480</v>
      </c>
      <c r="AR460" s="21">
        <v>536</v>
      </c>
      <c r="AS460" s="24">
        <v>607257.59999999998</v>
      </c>
      <c r="AT460" s="24">
        <v>678104.32</v>
      </c>
    </row>
    <row r="461" spans="1:46" hidden="1" x14ac:dyDescent="0.6">
      <c r="A461" s="2" t="s">
        <v>1529</v>
      </c>
      <c r="B461" s="2" t="s">
        <v>45</v>
      </c>
      <c r="C461" s="3"/>
      <c r="D461" s="3"/>
      <c r="E461" s="3" t="s">
        <v>1569</v>
      </c>
      <c r="F461" s="3" t="s">
        <v>1531</v>
      </c>
      <c r="G461" s="2" t="s">
        <v>242</v>
      </c>
      <c r="H461" s="3" t="s">
        <v>243</v>
      </c>
      <c r="I461" s="3" t="s">
        <v>50</v>
      </c>
      <c r="J461" s="3" t="s">
        <v>161</v>
      </c>
      <c r="K461" s="2" t="s">
        <v>347</v>
      </c>
      <c r="L461" s="2" t="s">
        <v>244</v>
      </c>
      <c r="M461" s="2" t="s">
        <v>1563</v>
      </c>
      <c r="N461" s="3" t="s">
        <v>1564</v>
      </c>
      <c r="O461" s="3" t="s">
        <v>1565</v>
      </c>
      <c r="P461" s="3" t="s">
        <v>1566</v>
      </c>
      <c r="Q461" s="4">
        <v>8000</v>
      </c>
      <c r="R461" s="11" t="s">
        <v>56</v>
      </c>
      <c r="S461" s="5">
        <v>1198.3399999999999</v>
      </c>
      <c r="T461" s="6">
        <v>6.7000000000000004E-2</v>
      </c>
      <c r="U461" s="5">
        <v>536</v>
      </c>
      <c r="V461" s="4">
        <v>634463</v>
      </c>
      <c r="W461" s="4"/>
      <c r="X461" s="3" t="s">
        <v>115</v>
      </c>
      <c r="Y461" s="3" t="s">
        <v>243</v>
      </c>
      <c r="Z461" s="3" t="s">
        <v>88</v>
      </c>
      <c r="AA461" s="3" t="s">
        <v>351</v>
      </c>
      <c r="AB461" s="3" t="s">
        <v>352</v>
      </c>
      <c r="AC461" s="3" t="s">
        <v>58</v>
      </c>
      <c r="AD461" s="3"/>
      <c r="AE461" s="3" t="s">
        <v>192</v>
      </c>
      <c r="AF461" s="3" t="s">
        <v>353</v>
      </c>
      <c r="AG461" s="3" t="s">
        <v>1532</v>
      </c>
      <c r="AH461" s="3" t="s">
        <v>80</v>
      </c>
      <c r="AI461" s="2" t="s">
        <v>1570</v>
      </c>
      <c r="AJ461" s="3" t="s">
        <v>1571</v>
      </c>
      <c r="AK461" s="3"/>
      <c r="AL461" s="3"/>
      <c r="AM461" s="4"/>
      <c r="AN461" s="6">
        <v>0.06</v>
      </c>
      <c r="AO461" s="6">
        <v>6.7000000000000004E-2</v>
      </c>
      <c r="AP461" s="3" t="s">
        <v>83</v>
      </c>
      <c r="AQ461" s="21">
        <v>480</v>
      </c>
      <c r="AR461" s="21">
        <v>536</v>
      </c>
      <c r="AS461" s="24">
        <v>607257.59999999998</v>
      </c>
      <c r="AT461" s="24">
        <v>678104.32</v>
      </c>
    </row>
    <row r="462" spans="1:46" hidden="1" x14ac:dyDescent="0.6">
      <c r="A462" s="2" t="s">
        <v>1529</v>
      </c>
      <c r="B462" s="2" t="s">
        <v>45</v>
      </c>
      <c r="C462" s="3"/>
      <c r="D462" s="3"/>
      <c r="E462" s="3" t="s">
        <v>1572</v>
      </c>
      <c r="F462" s="3" t="s">
        <v>1531</v>
      </c>
      <c r="G462" s="2" t="s">
        <v>242</v>
      </c>
      <c r="H462" s="3" t="s">
        <v>243</v>
      </c>
      <c r="I462" s="3" t="s">
        <v>50</v>
      </c>
      <c r="J462" s="3" t="s">
        <v>161</v>
      </c>
      <c r="K462" s="2" t="s">
        <v>347</v>
      </c>
      <c r="L462" s="2" t="s">
        <v>244</v>
      </c>
      <c r="M462" s="2" t="s">
        <v>1198</v>
      </c>
      <c r="N462" s="3" t="s">
        <v>1199</v>
      </c>
      <c r="O462" s="3" t="s">
        <v>1200</v>
      </c>
      <c r="P462" s="3" t="s">
        <v>243</v>
      </c>
      <c r="Q462" s="4">
        <v>972</v>
      </c>
      <c r="R462" s="11" t="s">
        <v>56</v>
      </c>
      <c r="S462" s="5">
        <v>1198.3399999999999</v>
      </c>
      <c r="T462" s="6">
        <v>0.63</v>
      </c>
      <c r="U462" s="5">
        <v>612.36</v>
      </c>
      <c r="V462" s="4">
        <v>724851</v>
      </c>
      <c r="W462" s="4"/>
      <c r="X462" s="3" t="s">
        <v>115</v>
      </c>
      <c r="Y462" s="3" t="s">
        <v>243</v>
      </c>
      <c r="Z462" s="3" t="s">
        <v>429</v>
      </c>
      <c r="AA462" s="3" t="s">
        <v>430</v>
      </c>
      <c r="AB462" s="3" t="s">
        <v>431</v>
      </c>
      <c r="AC462" s="3" t="s">
        <v>58</v>
      </c>
      <c r="AD462" s="3"/>
      <c r="AE462" s="3" t="s">
        <v>192</v>
      </c>
      <c r="AF462" s="3" t="s">
        <v>353</v>
      </c>
      <c r="AG462" s="3" t="s">
        <v>1532</v>
      </c>
      <c r="AH462" s="3" t="s">
        <v>80</v>
      </c>
      <c r="AI462" s="2" t="s">
        <v>1573</v>
      </c>
      <c r="AJ462" s="3" t="s">
        <v>1574</v>
      </c>
      <c r="AK462" s="3"/>
      <c r="AL462" s="3"/>
      <c r="AM462" s="4"/>
      <c r="AN462" s="6">
        <v>0.49399999999999999</v>
      </c>
      <c r="AO462" s="6">
        <v>0.63</v>
      </c>
      <c r="AP462" s="3" t="s">
        <v>123</v>
      </c>
      <c r="AQ462" s="21">
        <v>480.16800000000001</v>
      </c>
      <c r="AR462" s="21">
        <v>612.36</v>
      </c>
      <c r="AS462" s="24">
        <v>607470.14015999995</v>
      </c>
      <c r="AT462" s="24">
        <v>774708.88319999992</v>
      </c>
    </row>
    <row r="463" spans="1:46" hidden="1" x14ac:dyDescent="0.6">
      <c r="A463" s="2" t="s">
        <v>1529</v>
      </c>
      <c r="B463" s="2" t="s">
        <v>45</v>
      </c>
      <c r="C463" s="3"/>
      <c r="D463" s="3"/>
      <c r="E463" s="3" t="s">
        <v>1575</v>
      </c>
      <c r="F463" s="3" t="s">
        <v>1531</v>
      </c>
      <c r="G463" s="2" t="s">
        <v>242</v>
      </c>
      <c r="H463" s="3" t="s">
        <v>243</v>
      </c>
      <c r="I463" s="3" t="s">
        <v>50</v>
      </c>
      <c r="J463" s="3" t="s">
        <v>161</v>
      </c>
      <c r="K463" s="2" t="s">
        <v>347</v>
      </c>
      <c r="L463" s="2" t="s">
        <v>244</v>
      </c>
      <c r="M463" s="2" t="s">
        <v>1386</v>
      </c>
      <c r="N463" s="3" t="s">
        <v>1387</v>
      </c>
      <c r="O463" s="3" t="s">
        <v>1388</v>
      </c>
      <c r="P463" s="3" t="s">
        <v>1389</v>
      </c>
      <c r="Q463" s="4">
        <v>486</v>
      </c>
      <c r="R463" s="11" t="s">
        <v>56</v>
      </c>
      <c r="S463" s="5">
        <v>1198.3399999999999</v>
      </c>
      <c r="T463" s="6">
        <v>0.54</v>
      </c>
      <c r="U463" s="5">
        <v>262.44</v>
      </c>
      <c r="V463" s="4">
        <v>310650</v>
      </c>
      <c r="W463" s="4"/>
      <c r="X463" s="3" t="s">
        <v>115</v>
      </c>
      <c r="Y463" s="3" t="s">
        <v>243</v>
      </c>
      <c r="Z463" s="3" t="s">
        <v>429</v>
      </c>
      <c r="AA463" s="3" t="s">
        <v>430</v>
      </c>
      <c r="AB463" s="3" t="s">
        <v>431</v>
      </c>
      <c r="AC463" s="3" t="s">
        <v>58</v>
      </c>
      <c r="AD463" s="3"/>
      <c r="AE463" s="3" t="s">
        <v>192</v>
      </c>
      <c r="AF463" s="3" t="s">
        <v>353</v>
      </c>
      <c r="AG463" s="3" t="s">
        <v>1532</v>
      </c>
      <c r="AH463" s="3" t="s">
        <v>80</v>
      </c>
      <c r="AI463" s="2" t="s">
        <v>1576</v>
      </c>
      <c r="AJ463" s="3" t="s">
        <v>1577</v>
      </c>
      <c r="AK463" s="3"/>
      <c r="AL463" s="3"/>
      <c r="AM463" s="4"/>
      <c r="AN463" s="6">
        <v>0.49153000000000002</v>
      </c>
      <c r="AO463" s="6">
        <v>0.54</v>
      </c>
      <c r="AP463" s="3" t="s">
        <v>123</v>
      </c>
      <c r="AQ463" s="21">
        <v>238.88358000000002</v>
      </c>
      <c r="AR463" s="21">
        <v>262.44</v>
      </c>
      <c r="AS463" s="24">
        <v>302216.3947296</v>
      </c>
      <c r="AT463" s="24">
        <v>332018.09279999998</v>
      </c>
    </row>
    <row r="464" spans="1:46" hidden="1" x14ac:dyDescent="0.6">
      <c r="A464" s="2" t="s">
        <v>1529</v>
      </c>
      <c r="B464" s="2" t="s">
        <v>45</v>
      </c>
      <c r="C464" s="3"/>
      <c r="D464" s="3"/>
      <c r="E464" s="3" t="s">
        <v>1578</v>
      </c>
      <c r="F464" s="3" t="s">
        <v>1531</v>
      </c>
      <c r="G464" s="2" t="s">
        <v>242</v>
      </c>
      <c r="H464" s="3" t="s">
        <v>243</v>
      </c>
      <c r="I464" s="3" t="s">
        <v>50</v>
      </c>
      <c r="J464" s="3" t="s">
        <v>161</v>
      </c>
      <c r="K464" s="2" t="s">
        <v>347</v>
      </c>
      <c r="L464" s="2" t="s">
        <v>244</v>
      </c>
      <c r="M464" s="2" t="s">
        <v>450</v>
      </c>
      <c r="N464" s="3" t="s">
        <v>451</v>
      </c>
      <c r="O464" s="3" t="s">
        <v>452</v>
      </c>
      <c r="P464" s="3" t="s">
        <v>453</v>
      </c>
      <c r="Q464" s="4">
        <v>1040</v>
      </c>
      <c r="R464" s="11" t="s">
        <v>56</v>
      </c>
      <c r="S464" s="5">
        <v>1198.3399999999999</v>
      </c>
      <c r="T464" s="6">
        <v>0.32</v>
      </c>
      <c r="U464" s="5">
        <v>332.8</v>
      </c>
      <c r="V464" s="4">
        <v>393935</v>
      </c>
      <c r="W464" s="4"/>
      <c r="X464" s="3" t="s">
        <v>115</v>
      </c>
      <c r="Y464" s="3" t="s">
        <v>243</v>
      </c>
      <c r="Z464" s="3" t="s">
        <v>429</v>
      </c>
      <c r="AA464" s="3" t="s">
        <v>430</v>
      </c>
      <c r="AB464" s="3" t="s">
        <v>454</v>
      </c>
      <c r="AC464" s="3" t="s">
        <v>58</v>
      </c>
      <c r="AD464" s="3"/>
      <c r="AE464" s="3"/>
      <c r="AF464" s="3" t="s">
        <v>353</v>
      </c>
      <c r="AG464" s="3" t="s">
        <v>1532</v>
      </c>
      <c r="AH464" s="3" t="s">
        <v>80</v>
      </c>
      <c r="AI464" s="2" t="s">
        <v>1579</v>
      </c>
      <c r="AJ464" s="3" t="s">
        <v>1580</v>
      </c>
      <c r="AK464" s="3"/>
      <c r="AL464" s="3"/>
      <c r="AM464" s="4"/>
      <c r="AN464" s="6">
        <v>0.3</v>
      </c>
      <c r="AO464" s="6">
        <v>0.32</v>
      </c>
      <c r="AP464" s="3" t="s">
        <v>123</v>
      </c>
      <c r="AQ464" s="21">
        <v>312</v>
      </c>
      <c r="AR464" s="21">
        <v>332.8</v>
      </c>
      <c r="AS464" s="24">
        <v>394717.43999999994</v>
      </c>
      <c r="AT464" s="24">
        <v>421031.93599999999</v>
      </c>
    </row>
    <row r="465" spans="1:46" hidden="1" x14ac:dyDescent="0.6">
      <c r="A465" s="2" t="s">
        <v>1529</v>
      </c>
      <c r="B465" s="2" t="s">
        <v>45</v>
      </c>
      <c r="C465" s="3"/>
      <c r="D465" s="3"/>
      <c r="E465" s="3" t="s">
        <v>1581</v>
      </c>
      <c r="F465" s="3" t="s">
        <v>1531</v>
      </c>
      <c r="G465" s="2" t="s">
        <v>242</v>
      </c>
      <c r="H465" s="3" t="s">
        <v>243</v>
      </c>
      <c r="I465" s="3" t="s">
        <v>50</v>
      </c>
      <c r="J465" s="3" t="s">
        <v>161</v>
      </c>
      <c r="K465" s="2" t="s">
        <v>347</v>
      </c>
      <c r="L465" s="2" t="s">
        <v>244</v>
      </c>
      <c r="M465" s="2" t="s">
        <v>450</v>
      </c>
      <c r="N465" s="3" t="s">
        <v>451</v>
      </c>
      <c r="O465" s="3" t="s">
        <v>452</v>
      </c>
      <c r="P465" s="3" t="s">
        <v>453</v>
      </c>
      <c r="Q465" s="4">
        <v>1040</v>
      </c>
      <c r="R465" s="11" t="s">
        <v>56</v>
      </c>
      <c r="S465" s="5">
        <v>1198.3399999999999</v>
      </c>
      <c r="T465" s="6">
        <v>0.32</v>
      </c>
      <c r="U465" s="5">
        <v>332.8</v>
      </c>
      <c r="V465" s="4">
        <v>393935</v>
      </c>
      <c r="W465" s="4"/>
      <c r="X465" s="3" t="s">
        <v>115</v>
      </c>
      <c r="Y465" s="3" t="s">
        <v>243</v>
      </c>
      <c r="Z465" s="3" t="s">
        <v>429</v>
      </c>
      <c r="AA465" s="3" t="s">
        <v>430</v>
      </c>
      <c r="AB465" s="3" t="s">
        <v>454</v>
      </c>
      <c r="AC465" s="3" t="s">
        <v>58</v>
      </c>
      <c r="AD465" s="3"/>
      <c r="AE465" s="3" t="s">
        <v>192</v>
      </c>
      <c r="AF465" s="3" t="s">
        <v>353</v>
      </c>
      <c r="AG465" s="3" t="s">
        <v>1532</v>
      </c>
      <c r="AH465" s="3" t="s">
        <v>80</v>
      </c>
      <c r="AI465" s="2" t="s">
        <v>1582</v>
      </c>
      <c r="AJ465" s="3" t="s">
        <v>1583</v>
      </c>
      <c r="AK465" s="3"/>
      <c r="AL465" s="3"/>
      <c r="AM465" s="4"/>
      <c r="AN465" s="6">
        <v>0.3</v>
      </c>
      <c r="AO465" s="6">
        <v>0.32</v>
      </c>
      <c r="AP465" s="3" t="s">
        <v>123</v>
      </c>
      <c r="AQ465" s="21">
        <v>312</v>
      </c>
      <c r="AR465" s="21">
        <v>332.8</v>
      </c>
      <c r="AS465" s="24">
        <v>394717.43999999994</v>
      </c>
      <c r="AT465" s="24">
        <v>421031.93599999999</v>
      </c>
    </row>
    <row r="466" spans="1:46" hidden="1" x14ac:dyDescent="0.6">
      <c r="A466" s="2" t="s">
        <v>1529</v>
      </c>
      <c r="B466" s="2" t="s">
        <v>45</v>
      </c>
      <c r="C466" s="3"/>
      <c r="D466" s="3"/>
      <c r="E466" s="3" t="s">
        <v>1584</v>
      </c>
      <c r="F466" s="3" t="s">
        <v>1531</v>
      </c>
      <c r="G466" s="2" t="s">
        <v>242</v>
      </c>
      <c r="H466" s="3" t="s">
        <v>243</v>
      </c>
      <c r="I466" s="3" t="s">
        <v>50</v>
      </c>
      <c r="J466" s="3" t="s">
        <v>161</v>
      </c>
      <c r="K466" s="2" t="s">
        <v>347</v>
      </c>
      <c r="L466" s="2" t="s">
        <v>244</v>
      </c>
      <c r="M466" s="2" t="s">
        <v>450</v>
      </c>
      <c r="N466" s="3" t="s">
        <v>451</v>
      </c>
      <c r="O466" s="3" t="s">
        <v>452</v>
      </c>
      <c r="P466" s="3" t="s">
        <v>453</v>
      </c>
      <c r="Q466" s="4">
        <v>1040</v>
      </c>
      <c r="R466" s="11" t="s">
        <v>56</v>
      </c>
      <c r="S466" s="5">
        <v>1198.3399999999999</v>
      </c>
      <c r="T466" s="6">
        <v>0.32</v>
      </c>
      <c r="U466" s="5">
        <v>332.8</v>
      </c>
      <c r="V466" s="4">
        <v>393935</v>
      </c>
      <c r="W466" s="4"/>
      <c r="X466" s="3" t="s">
        <v>115</v>
      </c>
      <c r="Y466" s="3" t="s">
        <v>243</v>
      </c>
      <c r="Z466" s="3" t="s">
        <v>429</v>
      </c>
      <c r="AA466" s="3" t="s">
        <v>430</v>
      </c>
      <c r="AB466" s="3" t="s">
        <v>454</v>
      </c>
      <c r="AC466" s="3" t="s">
        <v>58</v>
      </c>
      <c r="AD466" s="3"/>
      <c r="AE466" s="3" t="s">
        <v>192</v>
      </c>
      <c r="AF466" s="3" t="s">
        <v>353</v>
      </c>
      <c r="AG466" s="3" t="s">
        <v>1532</v>
      </c>
      <c r="AH466" s="3" t="s">
        <v>80</v>
      </c>
      <c r="AI466" s="2" t="s">
        <v>1585</v>
      </c>
      <c r="AJ466" s="3" t="s">
        <v>1586</v>
      </c>
      <c r="AK466" s="3"/>
      <c r="AL466" s="3"/>
      <c r="AM466" s="4"/>
      <c r="AN466" s="6">
        <v>0.3</v>
      </c>
      <c r="AO466" s="6">
        <v>0.32</v>
      </c>
      <c r="AP466" s="3" t="s">
        <v>123</v>
      </c>
      <c r="AQ466" s="21">
        <v>312</v>
      </c>
      <c r="AR466" s="21">
        <v>332.8</v>
      </c>
      <c r="AS466" s="24">
        <v>394717.43999999994</v>
      </c>
      <c r="AT466" s="24">
        <v>421031.93599999999</v>
      </c>
    </row>
    <row r="467" spans="1:46" hidden="1" x14ac:dyDescent="0.6">
      <c r="A467" s="2" t="s">
        <v>1587</v>
      </c>
      <c r="B467" s="2" t="s">
        <v>45</v>
      </c>
      <c r="C467" s="3"/>
      <c r="D467" s="3"/>
      <c r="E467" s="3" t="s">
        <v>805</v>
      </c>
      <c r="F467" s="3" t="s">
        <v>1588</v>
      </c>
      <c r="G467" s="2" t="s">
        <v>786</v>
      </c>
      <c r="H467" s="3" t="s">
        <v>787</v>
      </c>
      <c r="I467" s="3" t="s">
        <v>50</v>
      </c>
      <c r="J467" s="3" t="s">
        <v>687</v>
      </c>
      <c r="K467" s="2" t="s">
        <v>347</v>
      </c>
      <c r="L467" s="2" t="s">
        <v>244</v>
      </c>
      <c r="M467" s="2" t="s">
        <v>806</v>
      </c>
      <c r="N467" s="3" t="s">
        <v>807</v>
      </c>
      <c r="O467" s="3" t="s">
        <v>808</v>
      </c>
      <c r="P467" s="3" t="s">
        <v>809</v>
      </c>
      <c r="Q467" s="4">
        <v>51000</v>
      </c>
      <c r="R467" s="11" t="s">
        <v>56</v>
      </c>
      <c r="S467" s="5">
        <v>1183.7</v>
      </c>
      <c r="T467" s="6">
        <v>1.7999999999999999E-2</v>
      </c>
      <c r="U467" s="5">
        <v>918</v>
      </c>
      <c r="V467" s="4">
        <v>1086637</v>
      </c>
      <c r="W467" s="4"/>
      <c r="X467" s="3" t="s">
        <v>115</v>
      </c>
      <c r="Y467" s="3" t="s">
        <v>692</v>
      </c>
      <c r="Z467" s="3" t="s">
        <v>88</v>
      </c>
      <c r="AA467" s="3" t="s">
        <v>89</v>
      </c>
      <c r="AB467" s="3" t="s">
        <v>272</v>
      </c>
      <c r="AC467" s="3" t="s">
        <v>58</v>
      </c>
      <c r="AD467" s="3"/>
      <c r="AE467" s="3"/>
      <c r="AF467" s="3" t="s">
        <v>353</v>
      </c>
      <c r="AG467" s="3" t="s">
        <v>1589</v>
      </c>
      <c r="AH467" s="3" t="s">
        <v>80</v>
      </c>
      <c r="AI467" s="2" t="s">
        <v>810</v>
      </c>
      <c r="AJ467" s="3" t="s">
        <v>805</v>
      </c>
      <c r="AK467" s="3"/>
      <c r="AL467" s="3"/>
      <c r="AM467" s="4"/>
      <c r="AN467" s="6">
        <v>1.4E-2</v>
      </c>
      <c r="AO467" s="6">
        <v>1.7999999999999999E-2</v>
      </c>
      <c r="AP467" s="3" t="s">
        <v>83</v>
      </c>
      <c r="AQ467" s="21">
        <v>714</v>
      </c>
      <c r="AR467" s="21">
        <v>917.99999999999989</v>
      </c>
      <c r="AS467" s="24">
        <v>903295.67999999993</v>
      </c>
      <c r="AT467" s="24">
        <v>1161380.1599999997</v>
      </c>
    </row>
    <row r="468" spans="1:46" hidden="1" x14ac:dyDescent="0.6">
      <c r="A468" s="2" t="s">
        <v>1587</v>
      </c>
      <c r="B468" s="2" t="s">
        <v>45</v>
      </c>
      <c r="C468" s="3"/>
      <c r="D468" s="3"/>
      <c r="E468" s="3" t="s">
        <v>784</v>
      </c>
      <c r="F468" s="3" t="s">
        <v>1588</v>
      </c>
      <c r="G468" s="2" t="s">
        <v>786</v>
      </c>
      <c r="H468" s="3" t="s">
        <v>787</v>
      </c>
      <c r="I468" s="3" t="s">
        <v>50</v>
      </c>
      <c r="J468" s="3" t="s">
        <v>687</v>
      </c>
      <c r="K468" s="2" t="s">
        <v>347</v>
      </c>
      <c r="L468" s="2" t="s">
        <v>244</v>
      </c>
      <c r="M468" s="2" t="s">
        <v>688</v>
      </c>
      <c r="N468" s="3" t="s">
        <v>689</v>
      </c>
      <c r="O468" s="3" t="s">
        <v>690</v>
      </c>
      <c r="P468" s="3" t="s">
        <v>691</v>
      </c>
      <c r="Q468" s="4">
        <v>12000</v>
      </c>
      <c r="R468" s="11" t="s">
        <v>56</v>
      </c>
      <c r="S468" s="5">
        <v>1183.7</v>
      </c>
      <c r="T468" s="6">
        <v>1.7999999999999999E-2</v>
      </c>
      <c r="U468" s="5">
        <v>216</v>
      </c>
      <c r="V468" s="4">
        <v>255679</v>
      </c>
      <c r="W468" s="4"/>
      <c r="X468" s="3" t="s">
        <v>115</v>
      </c>
      <c r="Y468" s="3" t="s">
        <v>692</v>
      </c>
      <c r="Z468" s="3" t="s">
        <v>88</v>
      </c>
      <c r="AA468" s="3" t="s">
        <v>89</v>
      </c>
      <c r="AB468" s="3" t="s">
        <v>272</v>
      </c>
      <c r="AC468" s="3" t="s">
        <v>58</v>
      </c>
      <c r="AD468" s="3"/>
      <c r="AE468" s="3" t="s">
        <v>201</v>
      </c>
      <c r="AF468" s="3" t="s">
        <v>353</v>
      </c>
      <c r="AG468" s="3" t="s">
        <v>1589</v>
      </c>
      <c r="AH468" s="3" t="s">
        <v>80</v>
      </c>
      <c r="AI468" s="2" t="s">
        <v>793</v>
      </c>
      <c r="AJ468" s="3" t="s">
        <v>794</v>
      </c>
      <c r="AK468" s="3"/>
      <c r="AL468" s="3"/>
      <c r="AM468" s="4"/>
      <c r="AN468" s="6">
        <v>1.4E-2</v>
      </c>
      <c r="AO468" s="6">
        <v>1.7999999999999999E-2</v>
      </c>
      <c r="AP468" s="3" t="s">
        <v>83</v>
      </c>
      <c r="AQ468" s="21">
        <v>168</v>
      </c>
      <c r="AR468" s="21">
        <v>215.99999999999997</v>
      </c>
      <c r="AS468" s="24">
        <v>212540.15999999997</v>
      </c>
      <c r="AT468" s="24">
        <v>273265.91999999993</v>
      </c>
    </row>
    <row r="469" spans="1:46" hidden="1" x14ac:dyDescent="0.6">
      <c r="A469" s="2" t="s">
        <v>1590</v>
      </c>
      <c r="B469" s="2" t="s">
        <v>239</v>
      </c>
      <c r="C469" s="3"/>
      <c r="D469" s="3"/>
      <c r="E469" s="3" t="s">
        <v>750</v>
      </c>
      <c r="F469" s="3" t="s">
        <v>1591</v>
      </c>
      <c r="G469" s="2" t="s">
        <v>741</v>
      </c>
      <c r="H469" s="3" t="s">
        <v>742</v>
      </c>
      <c r="I469" s="3" t="s">
        <v>50</v>
      </c>
      <c r="J469" s="3" t="s">
        <v>161</v>
      </c>
      <c r="K469" s="2" t="s">
        <v>347</v>
      </c>
      <c r="L469" s="2" t="s">
        <v>461</v>
      </c>
      <c r="M469" s="2" t="s">
        <v>1592</v>
      </c>
      <c r="N469" s="3" t="s">
        <v>1593</v>
      </c>
      <c r="O469" s="3"/>
      <c r="P469" s="3" t="s">
        <v>745</v>
      </c>
      <c r="Q469" s="4">
        <v>20000</v>
      </c>
      <c r="R469" s="11"/>
      <c r="S469" s="5">
        <v>0</v>
      </c>
      <c r="T469" s="6">
        <v>59</v>
      </c>
      <c r="U469" s="5">
        <v>0</v>
      </c>
      <c r="V469" s="14">
        <v>1180000</v>
      </c>
      <c r="W469" s="4">
        <v>118000</v>
      </c>
      <c r="X469" s="3" t="s">
        <v>115</v>
      </c>
      <c r="Y469" s="3" t="s">
        <v>745</v>
      </c>
      <c r="Z469" s="3" t="s">
        <v>74</v>
      </c>
      <c r="AA469" s="3" t="s">
        <v>95</v>
      </c>
      <c r="AB469" s="3" t="s">
        <v>386</v>
      </c>
      <c r="AC469" s="3" t="s">
        <v>248</v>
      </c>
      <c r="AD469" s="3" t="s">
        <v>1594</v>
      </c>
      <c r="AE469" s="3" t="s">
        <v>1595</v>
      </c>
      <c r="AF469" s="3" t="s">
        <v>353</v>
      </c>
      <c r="AG469" s="3" t="s">
        <v>1596</v>
      </c>
      <c r="AH469" s="3" t="s">
        <v>80</v>
      </c>
      <c r="AI469" s="2" t="s">
        <v>752</v>
      </c>
      <c r="AJ469" s="3" t="s">
        <v>753</v>
      </c>
      <c r="AK469" s="3"/>
      <c r="AL469" s="3"/>
      <c r="AM469" s="4"/>
      <c r="AN469" s="6">
        <v>2.955E-2</v>
      </c>
      <c r="AO469" s="17">
        <v>4.663589224737575E-2</v>
      </c>
      <c r="AP469" s="3" t="s">
        <v>83</v>
      </c>
      <c r="AQ469" s="21">
        <v>591</v>
      </c>
      <c r="AR469" s="21">
        <v>932.717844947515</v>
      </c>
      <c r="AS469" s="24">
        <v>747685.91999999993</v>
      </c>
      <c r="AT469" s="24">
        <v>1180000</v>
      </c>
    </row>
    <row r="470" spans="1:46" hidden="1" x14ac:dyDescent="0.6">
      <c r="A470" s="2" t="s">
        <v>1590</v>
      </c>
      <c r="B470" s="2" t="s">
        <v>239</v>
      </c>
      <c r="C470" s="3"/>
      <c r="D470" s="3"/>
      <c r="E470" s="3" t="s">
        <v>750</v>
      </c>
      <c r="F470" s="3" t="s">
        <v>1591</v>
      </c>
      <c r="G470" s="2" t="s">
        <v>741</v>
      </c>
      <c r="H470" s="3" t="s">
        <v>742</v>
      </c>
      <c r="I470" s="3" t="s">
        <v>50</v>
      </c>
      <c r="J470" s="3" t="s">
        <v>161</v>
      </c>
      <c r="K470" s="2" t="s">
        <v>347</v>
      </c>
      <c r="L470" s="2" t="s">
        <v>461</v>
      </c>
      <c r="M470" s="2" t="s">
        <v>1597</v>
      </c>
      <c r="N470" s="3" t="s">
        <v>1598</v>
      </c>
      <c r="O470" s="3"/>
      <c r="P470" s="3" t="s">
        <v>745</v>
      </c>
      <c r="Q470" s="4">
        <v>6000</v>
      </c>
      <c r="R470" s="11"/>
      <c r="S470" s="5">
        <v>0</v>
      </c>
      <c r="T470" s="6">
        <v>412</v>
      </c>
      <c r="U470" s="5">
        <v>0</v>
      </c>
      <c r="V470" s="14">
        <v>2472000</v>
      </c>
      <c r="W470" s="4">
        <v>247200</v>
      </c>
      <c r="X470" s="3" t="s">
        <v>115</v>
      </c>
      <c r="Y470" s="3" t="s">
        <v>745</v>
      </c>
      <c r="Z470" s="3" t="s">
        <v>466</v>
      </c>
      <c r="AA470" s="3" t="s">
        <v>1599</v>
      </c>
      <c r="AB470" s="3" t="s">
        <v>1600</v>
      </c>
      <c r="AC470" s="3" t="s">
        <v>248</v>
      </c>
      <c r="AD470" s="3" t="s">
        <v>1594</v>
      </c>
      <c r="AE470" s="3" t="s">
        <v>751</v>
      </c>
      <c r="AF470" s="3" t="s">
        <v>353</v>
      </c>
      <c r="AG470" s="3" t="s">
        <v>1596</v>
      </c>
      <c r="AH470" s="3" t="s">
        <v>80</v>
      </c>
      <c r="AI470" s="2" t="s">
        <v>752</v>
      </c>
      <c r="AJ470" s="3" t="s">
        <v>753</v>
      </c>
      <c r="AK470" s="3"/>
      <c r="AL470" s="3"/>
      <c r="AM470" s="4"/>
      <c r="AN470" s="6">
        <v>0.28100000000000003</v>
      </c>
      <c r="AO470" s="17">
        <v>0.32566080687997978</v>
      </c>
      <c r="AP470" s="3" t="s">
        <v>83</v>
      </c>
      <c r="AQ470" s="21">
        <v>1686.0000000000002</v>
      </c>
      <c r="AR470" s="21">
        <v>1953.9648412798788</v>
      </c>
      <c r="AS470" s="24">
        <v>2132992.3200000003</v>
      </c>
      <c r="AT470" s="24">
        <v>2472000</v>
      </c>
    </row>
    <row r="471" spans="1:46" hidden="1" x14ac:dyDescent="0.6">
      <c r="A471" s="2" t="s">
        <v>1601</v>
      </c>
      <c r="B471" s="2" t="s">
        <v>239</v>
      </c>
      <c r="C471" s="3"/>
      <c r="D471" s="3"/>
      <c r="E471" s="3" t="s">
        <v>769</v>
      </c>
      <c r="F471" s="3" t="s">
        <v>1602</v>
      </c>
      <c r="G471" s="2" t="s">
        <v>771</v>
      </c>
      <c r="H471" s="3" t="s">
        <v>772</v>
      </c>
      <c r="I471" s="3" t="s">
        <v>50</v>
      </c>
      <c r="J471" s="3" t="s">
        <v>687</v>
      </c>
      <c r="K471" s="2" t="s">
        <v>347</v>
      </c>
      <c r="L471" s="2" t="s">
        <v>461</v>
      </c>
      <c r="M471" s="2" t="s">
        <v>773</v>
      </c>
      <c r="N471" s="3" t="s">
        <v>774</v>
      </c>
      <c r="O471" s="3" t="s">
        <v>775</v>
      </c>
      <c r="P471" s="3" t="s">
        <v>776</v>
      </c>
      <c r="Q471" s="4">
        <v>60000</v>
      </c>
      <c r="R471" s="11"/>
      <c r="S471" s="5">
        <v>0</v>
      </c>
      <c r="T471" s="6">
        <v>106</v>
      </c>
      <c r="U471" s="5">
        <v>0</v>
      </c>
      <c r="V471" s="14">
        <v>6360000</v>
      </c>
      <c r="W471" s="4">
        <v>636000</v>
      </c>
      <c r="X471" s="3" t="s">
        <v>115</v>
      </c>
      <c r="Y471" s="3" t="s">
        <v>777</v>
      </c>
      <c r="Z471" s="3" t="s">
        <v>74</v>
      </c>
      <c r="AA471" s="3" t="s">
        <v>75</v>
      </c>
      <c r="AB471" s="3" t="s">
        <v>778</v>
      </c>
      <c r="AC471" s="3" t="s">
        <v>248</v>
      </c>
      <c r="AD471" s="3" t="s">
        <v>1603</v>
      </c>
      <c r="AE471" s="3" t="s">
        <v>779</v>
      </c>
      <c r="AF471" s="3" t="s">
        <v>353</v>
      </c>
      <c r="AG471" s="3" t="s">
        <v>1604</v>
      </c>
      <c r="AH471" s="3" t="s">
        <v>80</v>
      </c>
      <c r="AI471" s="2" t="s">
        <v>781</v>
      </c>
      <c r="AJ471" s="3" t="s">
        <v>782</v>
      </c>
      <c r="AK471" s="3"/>
      <c r="AL471" s="3"/>
      <c r="AM471" s="4"/>
      <c r="AN471" s="6">
        <v>0.05</v>
      </c>
      <c r="AO471" s="17">
        <v>8.3786518274946251E-2</v>
      </c>
      <c r="AP471" s="3" t="s">
        <v>135</v>
      </c>
      <c r="AQ471" s="21">
        <v>3000</v>
      </c>
      <c r="AR471" s="21">
        <v>5027.1910964967747</v>
      </c>
      <c r="AS471" s="24">
        <v>3795359.9999999995</v>
      </c>
      <c r="AT471" s="24">
        <v>6359999.9999999991</v>
      </c>
    </row>
    <row r="472" spans="1:46" hidden="1" x14ac:dyDescent="0.6">
      <c r="A472" s="2" t="s">
        <v>1601</v>
      </c>
      <c r="B472" s="2" t="s">
        <v>239</v>
      </c>
      <c r="C472" s="3"/>
      <c r="D472" s="3"/>
      <c r="E472" s="3" t="s">
        <v>769</v>
      </c>
      <c r="F472" s="3" t="s">
        <v>1602</v>
      </c>
      <c r="G472" s="2" t="s">
        <v>771</v>
      </c>
      <c r="H472" s="3" t="s">
        <v>772</v>
      </c>
      <c r="I472" s="3" t="s">
        <v>50</v>
      </c>
      <c r="J472" s="3" t="s">
        <v>687</v>
      </c>
      <c r="K472" s="2" t="s">
        <v>347</v>
      </c>
      <c r="L472" s="2" t="s">
        <v>461</v>
      </c>
      <c r="M472" s="2" t="s">
        <v>1117</v>
      </c>
      <c r="N472" s="3" t="s">
        <v>1118</v>
      </c>
      <c r="O472" s="3" t="s">
        <v>1119</v>
      </c>
      <c r="P472" s="3" t="s">
        <v>1120</v>
      </c>
      <c r="Q472" s="4">
        <v>16000</v>
      </c>
      <c r="R472" s="11"/>
      <c r="S472" s="5">
        <v>0</v>
      </c>
      <c r="T472" s="6">
        <v>40</v>
      </c>
      <c r="U472" s="5">
        <v>0</v>
      </c>
      <c r="V472" s="14">
        <v>640000</v>
      </c>
      <c r="W472" s="4">
        <v>64000</v>
      </c>
      <c r="X472" s="3" t="s">
        <v>115</v>
      </c>
      <c r="Y472" s="3" t="s">
        <v>777</v>
      </c>
      <c r="Z472" s="3" t="s">
        <v>74</v>
      </c>
      <c r="AA472" s="3" t="s">
        <v>95</v>
      </c>
      <c r="AB472" s="3" t="s">
        <v>623</v>
      </c>
      <c r="AC472" s="3" t="s">
        <v>248</v>
      </c>
      <c r="AD472" s="3" t="s">
        <v>1603</v>
      </c>
      <c r="AE472" s="3" t="s">
        <v>1279</v>
      </c>
      <c r="AF472" s="3" t="s">
        <v>353</v>
      </c>
      <c r="AG472" s="3" t="s">
        <v>1604</v>
      </c>
      <c r="AH472" s="3" t="s">
        <v>80</v>
      </c>
      <c r="AI472" s="2" t="s">
        <v>781</v>
      </c>
      <c r="AJ472" s="3" t="s">
        <v>782</v>
      </c>
      <c r="AK472" s="3"/>
      <c r="AL472" s="3"/>
      <c r="AM472" s="4"/>
      <c r="AN472" s="6">
        <v>2.4E-2</v>
      </c>
      <c r="AO472" s="17">
        <v>3.1617554066017454E-2</v>
      </c>
      <c r="AP472" s="3" t="s">
        <v>83</v>
      </c>
      <c r="AQ472" s="21">
        <v>384</v>
      </c>
      <c r="AR472" s="21">
        <v>505.88086505627928</v>
      </c>
      <c r="AS472" s="24">
        <v>485806.07999999996</v>
      </c>
      <c r="AT472" s="24">
        <v>640000</v>
      </c>
    </row>
    <row r="473" spans="1:46" hidden="1" x14ac:dyDescent="0.6">
      <c r="A473" s="2" t="s">
        <v>1605</v>
      </c>
      <c r="B473" s="2" t="s">
        <v>239</v>
      </c>
      <c r="C473" s="3"/>
      <c r="D473" s="3"/>
      <c r="E473" s="3" t="s">
        <v>1413</v>
      </c>
      <c r="F473" s="3" t="s">
        <v>1606</v>
      </c>
      <c r="G473" s="2" t="s">
        <v>741</v>
      </c>
      <c r="H473" s="3" t="s">
        <v>742</v>
      </c>
      <c r="I473" s="3" t="s">
        <v>50</v>
      </c>
      <c r="J473" s="3" t="s">
        <v>161</v>
      </c>
      <c r="K473" s="2" t="s">
        <v>347</v>
      </c>
      <c r="L473" s="2" t="s">
        <v>461</v>
      </c>
      <c r="M473" s="2" t="s">
        <v>473</v>
      </c>
      <c r="N473" s="3" t="s">
        <v>474</v>
      </c>
      <c r="O473" s="3"/>
      <c r="P473" s="3" t="s">
        <v>475</v>
      </c>
      <c r="Q473" s="4">
        <v>12000</v>
      </c>
      <c r="R473" s="11"/>
      <c r="S473" s="5">
        <v>0</v>
      </c>
      <c r="T473" s="6">
        <v>35</v>
      </c>
      <c r="U473" s="5">
        <v>0</v>
      </c>
      <c r="V473" s="14">
        <v>420000</v>
      </c>
      <c r="W473" s="4">
        <v>42000</v>
      </c>
      <c r="X473" s="3" t="s">
        <v>115</v>
      </c>
      <c r="Y473" s="3" t="s">
        <v>745</v>
      </c>
      <c r="Z473" s="3" t="s">
        <v>88</v>
      </c>
      <c r="AA473" s="3" t="s">
        <v>89</v>
      </c>
      <c r="AB473" s="3" t="s">
        <v>90</v>
      </c>
      <c r="AC473" s="3" t="s">
        <v>248</v>
      </c>
      <c r="AD473" s="3"/>
      <c r="AE473" s="3" t="s">
        <v>1607</v>
      </c>
      <c r="AF473" s="3" t="s">
        <v>353</v>
      </c>
      <c r="AG473" s="3" t="s">
        <v>1608</v>
      </c>
      <c r="AH473" s="3" t="s">
        <v>80</v>
      </c>
      <c r="AI473" s="2" t="s">
        <v>1416</v>
      </c>
      <c r="AJ473" s="3" t="s">
        <v>1417</v>
      </c>
      <c r="AK473" s="3"/>
      <c r="AL473" s="3"/>
      <c r="AM473" s="4"/>
      <c r="AN473" s="6">
        <v>0.02</v>
      </c>
      <c r="AO473" s="17">
        <v>2.7665359807765275E-2</v>
      </c>
      <c r="AP473" s="3" t="s">
        <v>83</v>
      </c>
      <c r="AQ473" s="21">
        <v>240</v>
      </c>
      <c r="AR473" s="21">
        <v>331.9843176931833</v>
      </c>
      <c r="AS473" s="24">
        <v>303628.79999999999</v>
      </c>
      <c r="AT473" s="24">
        <v>420000</v>
      </c>
    </row>
    <row r="474" spans="1:46" hidden="1" x14ac:dyDescent="0.6">
      <c r="A474" s="2" t="s">
        <v>1605</v>
      </c>
      <c r="B474" s="2" t="s">
        <v>239</v>
      </c>
      <c r="C474" s="3"/>
      <c r="D474" s="3"/>
      <c r="E474" s="3" t="s">
        <v>750</v>
      </c>
      <c r="F474" s="3" t="s">
        <v>1606</v>
      </c>
      <c r="G474" s="2" t="s">
        <v>741</v>
      </c>
      <c r="H474" s="3" t="s">
        <v>742</v>
      </c>
      <c r="I474" s="3" t="s">
        <v>50</v>
      </c>
      <c r="J474" s="3" t="s">
        <v>161</v>
      </c>
      <c r="K474" s="2" t="s">
        <v>347</v>
      </c>
      <c r="L474" s="2" t="s">
        <v>461</v>
      </c>
      <c r="M474" s="2" t="s">
        <v>1609</v>
      </c>
      <c r="N474" s="3" t="s">
        <v>1610</v>
      </c>
      <c r="O474" s="3"/>
      <c r="P474" s="3" t="s">
        <v>1327</v>
      </c>
      <c r="Q474" s="4">
        <v>1200</v>
      </c>
      <c r="R474" s="11"/>
      <c r="S474" s="5">
        <v>0</v>
      </c>
      <c r="T474" s="6">
        <v>560</v>
      </c>
      <c r="U474" s="5">
        <v>0</v>
      </c>
      <c r="V474" s="14">
        <v>672000</v>
      </c>
      <c r="W474" s="4">
        <v>67200</v>
      </c>
      <c r="X474" s="3" t="s">
        <v>115</v>
      </c>
      <c r="Y474" s="3" t="s">
        <v>745</v>
      </c>
      <c r="Z474" s="3" t="s">
        <v>74</v>
      </c>
      <c r="AA474" s="3" t="s">
        <v>215</v>
      </c>
      <c r="AB474" s="3" t="s">
        <v>216</v>
      </c>
      <c r="AC474" s="3" t="s">
        <v>248</v>
      </c>
      <c r="AD474" s="3"/>
      <c r="AE474" s="3" t="s">
        <v>1611</v>
      </c>
      <c r="AF474" s="3" t="s">
        <v>353</v>
      </c>
      <c r="AG474" s="3" t="s">
        <v>1608</v>
      </c>
      <c r="AH474" s="3" t="s">
        <v>80</v>
      </c>
      <c r="AI474" s="2" t="s">
        <v>752</v>
      </c>
      <c r="AJ474" s="3" t="s">
        <v>753</v>
      </c>
      <c r="AK474" s="3"/>
      <c r="AL474" s="3"/>
      <c r="AM474" s="4"/>
      <c r="AN474" s="6">
        <v>0.4</v>
      </c>
      <c r="AO474" s="17">
        <v>0.4426457569242444</v>
      </c>
      <c r="AP474" s="3" t="s">
        <v>123</v>
      </c>
      <c r="AQ474" s="21">
        <v>480</v>
      </c>
      <c r="AR474" s="21">
        <v>531.17490830909333</v>
      </c>
      <c r="AS474" s="24">
        <v>607257.59999999998</v>
      </c>
      <c r="AT474" s="24">
        <v>672000.00000000012</v>
      </c>
    </row>
    <row r="475" spans="1:46" hidden="1" x14ac:dyDescent="0.6">
      <c r="A475" s="2" t="s">
        <v>1605</v>
      </c>
      <c r="B475" s="2" t="s">
        <v>239</v>
      </c>
      <c r="C475" s="3"/>
      <c r="D475" s="3"/>
      <c r="E475" s="3" t="s">
        <v>750</v>
      </c>
      <c r="F475" s="3" t="s">
        <v>1606</v>
      </c>
      <c r="G475" s="2" t="s">
        <v>741</v>
      </c>
      <c r="H475" s="3" t="s">
        <v>742</v>
      </c>
      <c r="I475" s="3" t="s">
        <v>50</v>
      </c>
      <c r="J475" s="3" t="s">
        <v>161</v>
      </c>
      <c r="K475" s="2" t="s">
        <v>347</v>
      </c>
      <c r="L475" s="2" t="s">
        <v>461</v>
      </c>
      <c r="M475" s="2" t="s">
        <v>1612</v>
      </c>
      <c r="N475" s="3" t="s">
        <v>1613</v>
      </c>
      <c r="O475" s="3"/>
      <c r="P475" s="3" t="s">
        <v>1614</v>
      </c>
      <c r="Q475" s="4">
        <v>6000</v>
      </c>
      <c r="R475" s="11"/>
      <c r="S475" s="5">
        <v>0</v>
      </c>
      <c r="T475" s="6">
        <v>76</v>
      </c>
      <c r="U475" s="5">
        <v>0</v>
      </c>
      <c r="V475" s="14">
        <v>456000</v>
      </c>
      <c r="W475" s="4">
        <v>45600</v>
      </c>
      <c r="X475" s="3" t="s">
        <v>115</v>
      </c>
      <c r="Y475" s="3" t="s">
        <v>745</v>
      </c>
      <c r="Z475" s="3" t="s">
        <v>88</v>
      </c>
      <c r="AA475" s="3" t="s">
        <v>117</v>
      </c>
      <c r="AB475" s="3" t="s">
        <v>1088</v>
      </c>
      <c r="AC475" s="3" t="s">
        <v>248</v>
      </c>
      <c r="AD475" s="3"/>
      <c r="AE475" s="3" t="s">
        <v>751</v>
      </c>
      <c r="AF475" s="3" t="s">
        <v>353</v>
      </c>
      <c r="AG475" s="3" t="s">
        <v>1608</v>
      </c>
      <c r="AH475" s="3" t="s">
        <v>80</v>
      </c>
      <c r="AI475" s="2" t="s">
        <v>752</v>
      </c>
      <c r="AJ475" s="3" t="s">
        <v>753</v>
      </c>
      <c r="AK475" s="3"/>
      <c r="AL475" s="3"/>
      <c r="AM475" s="4"/>
      <c r="AN475" s="6">
        <v>5.1400000000000001E-2</v>
      </c>
      <c r="AO475" s="17">
        <v>6.0073352725433168E-2</v>
      </c>
      <c r="AP475" s="3" t="s">
        <v>123</v>
      </c>
      <c r="AQ475" s="21">
        <v>308.40000000000003</v>
      </c>
      <c r="AR475" s="21">
        <v>360.44011635259903</v>
      </c>
      <c r="AS475" s="24">
        <v>390163.00800000003</v>
      </c>
      <c r="AT475" s="24">
        <v>456000.00000000006</v>
      </c>
    </row>
    <row r="476" spans="1:46" hidden="1" x14ac:dyDescent="0.6">
      <c r="A476" s="2" t="s">
        <v>1605</v>
      </c>
      <c r="B476" s="2" t="s">
        <v>239</v>
      </c>
      <c r="C476" s="3"/>
      <c r="D476" s="3"/>
      <c r="E476" s="3" t="s">
        <v>750</v>
      </c>
      <c r="F476" s="3" t="s">
        <v>1606</v>
      </c>
      <c r="G476" s="2" t="s">
        <v>741</v>
      </c>
      <c r="H476" s="3" t="s">
        <v>742</v>
      </c>
      <c r="I476" s="3" t="s">
        <v>50</v>
      </c>
      <c r="J476" s="3" t="s">
        <v>161</v>
      </c>
      <c r="K476" s="2" t="s">
        <v>347</v>
      </c>
      <c r="L476" s="2" t="s">
        <v>461</v>
      </c>
      <c r="M476" s="2" t="s">
        <v>1615</v>
      </c>
      <c r="N476" s="3" t="s">
        <v>1616</v>
      </c>
      <c r="O476" s="3"/>
      <c r="P476" s="3" t="s">
        <v>1333</v>
      </c>
      <c r="Q476" s="4">
        <v>12000</v>
      </c>
      <c r="R476" s="11"/>
      <c r="S476" s="5">
        <v>0</v>
      </c>
      <c r="T476" s="6">
        <v>76</v>
      </c>
      <c r="U476" s="5">
        <v>0</v>
      </c>
      <c r="V476" s="14">
        <v>912000</v>
      </c>
      <c r="W476" s="4">
        <v>91200</v>
      </c>
      <c r="X476" s="3" t="s">
        <v>115</v>
      </c>
      <c r="Y476" s="3" t="s">
        <v>745</v>
      </c>
      <c r="Z476" s="3" t="s">
        <v>88</v>
      </c>
      <c r="AA476" s="3" t="s">
        <v>117</v>
      </c>
      <c r="AB476" s="3" t="s">
        <v>507</v>
      </c>
      <c r="AC476" s="3" t="s">
        <v>248</v>
      </c>
      <c r="AD476" s="3"/>
      <c r="AE476" s="3" t="s">
        <v>751</v>
      </c>
      <c r="AF476" s="3" t="s">
        <v>353</v>
      </c>
      <c r="AG476" s="3" t="s">
        <v>1608</v>
      </c>
      <c r="AH476" s="3" t="s">
        <v>80</v>
      </c>
      <c r="AI476" s="2" t="s">
        <v>752</v>
      </c>
      <c r="AJ476" s="3" t="s">
        <v>753</v>
      </c>
      <c r="AK476" s="3"/>
      <c r="AL476" s="3"/>
      <c r="AM476" s="4"/>
      <c r="AN476" s="6">
        <v>0.05</v>
      </c>
      <c r="AO476" s="17">
        <v>6.0073352725433168E-2</v>
      </c>
      <c r="AP476" s="3" t="s">
        <v>123</v>
      </c>
      <c r="AQ476" s="21">
        <v>600</v>
      </c>
      <c r="AR476" s="21">
        <v>720.88023270519807</v>
      </c>
      <c r="AS476" s="24">
        <v>759071.99999999988</v>
      </c>
      <c r="AT476" s="24">
        <v>912000.00000000012</v>
      </c>
    </row>
    <row r="477" spans="1:46" hidden="1" x14ac:dyDescent="0.6">
      <c r="A477" s="2" t="s">
        <v>1605</v>
      </c>
      <c r="B477" s="2" t="s">
        <v>239</v>
      </c>
      <c r="C477" s="3"/>
      <c r="D477" s="3"/>
      <c r="E477" s="3" t="s">
        <v>750</v>
      </c>
      <c r="F477" s="3" t="s">
        <v>1606</v>
      </c>
      <c r="G477" s="2" t="s">
        <v>741</v>
      </c>
      <c r="H477" s="3" t="s">
        <v>742</v>
      </c>
      <c r="I477" s="3" t="s">
        <v>50</v>
      </c>
      <c r="J477" s="3" t="s">
        <v>161</v>
      </c>
      <c r="K477" s="2" t="s">
        <v>347</v>
      </c>
      <c r="L477" s="2" t="s">
        <v>461</v>
      </c>
      <c r="M477" s="2" t="s">
        <v>1286</v>
      </c>
      <c r="N477" s="3" t="s">
        <v>1287</v>
      </c>
      <c r="O477" s="3"/>
      <c r="P477" s="3" t="s">
        <v>745</v>
      </c>
      <c r="Q477" s="4">
        <v>153000</v>
      </c>
      <c r="R477" s="11"/>
      <c r="S477" s="5">
        <v>0</v>
      </c>
      <c r="T477" s="6">
        <v>35</v>
      </c>
      <c r="U477" s="5">
        <v>0</v>
      </c>
      <c r="V477" s="14">
        <v>5355000</v>
      </c>
      <c r="W477" s="4">
        <v>535500</v>
      </c>
      <c r="X477" s="3" t="s">
        <v>115</v>
      </c>
      <c r="Y477" s="3" t="s">
        <v>745</v>
      </c>
      <c r="Z477" s="3" t="s">
        <v>88</v>
      </c>
      <c r="AA477" s="3" t="s">
        <v>89</v>
      </c>
      <c r="AB477" s="3" t="s">
        <v>90</v>
      </c>
      <c r="AC477" s="3" t="s">
        <v>248</v>
      </c>
      <c r="AD477" s="3"/>
      <c r="AE477" s="3" t="s">
        <v>1288</v>
      </c>
      <c r="AF477" s="3" t="s">
        <v>353</v>
      </c>
      <c r="AG477" s="3" t="s">
        <v>1608</v>
      </c>
      <c r="AH477" s="3" t="s">
        <v>80</v>
      </c>
      <c r="AI477" s="2" t="s">
        <v>752</v>
      </c>
      <c r="AJ477" s="3" t="s">
        <v>753</v>
      </c>
      <c r="AK477" s="3"/>
      <c r="AL477" s="3"/>
      <c r="AM477" s="4"/>
      <c r="AN477" s="6">
        <v>0.02</v>
      </c>
      <c r="AO477" s="17">
        <v>2.7665359807765275E-2</v>
      </c>
      <c r="AP477" s="3" t="s">
        <v>83</v>
      </c>
      <c r="AQ477" s="21">
        <v>3060</v>
      </c>
      <c r="AR477" s="21">
        <v>4232.8000505880873</v>
      </c>
      <c r="AS477" s="24">
        <v>3871267.1999999997</v>
      </c>
      <c r="AT477" s="24">
        <v>5355000.0000000009</v>
      </c>
    </row>
    <row r="478" spans="1:46" hidden="1" x14ac:dyDescent="0.6">
      <c r="A478" s="2" t="s">
        <v>1605</v>
      </c>
      <c r="B478" s="2" t="s">
        <v>239</v>
      </c>
      <c r="C478" s="3"/>
      <c r="D478" s="3"/>
      <c r="E478" s="3" t="s">
        <v>750</v>
      </c>
      <c r="F478" s="3" t="s">
        <v>1606</v>
      </c>
      <c r="G478" s="2" t="s">
        <v>741</v>
      </c>
      <c r="H478" s="3" t="s">
        <v>742</v>
      </c>
      <c r="I478" s="3" t="s">
        <v>50</v>
      </c>
      <c r="J478" s="3" t="s">
        <v>161</v>
      </c>
      <c r="K478" s="2" t="s">
        <v>347</v>
      </c>
      <c r="L478" s="2" t="s">
        <v>461</v>
      </c>
      <c r="M478" s="2" t="s">
        <v>1617</v>
      </c>
      <c r="N478" s="3" t="s">
        <v>1618</v>
      </c>
      <c r="O478" s="3"/>
      <c r="P478" s="3" t="s">
        <v>745</v>
      </c>
      <c r="Q478" s="4">
        <v>3000</v>
      </c>
      <c r="R478" s="11"/>
      <c r="S478" s="5">
        <v>0</v>
      </c>
      <c r="T478" s="6">
        <v>35</v>
      </c>
      <c r="U478" s="5">
        <v>0</v>
      </c>
      <c r="V478" s="14">
        <v>105000</v>
      </c>
      <c r="W478" s="4">
        <v>10500</v>
      </c>
      <c r="X478" s="3" t="s">
        <v>115</v>
      </c>
      <c r="Y478" s="3" t="s">
        <v>745</v>
      </c>
      <c r="Z478" s="3" t="s">
        <v>88</v>
      </c>
      <c r="AA478" s="3" t="s">
        <v>89</v>
      </c>
      <c r="AB478" s="3" t="s">
        <v>272</v>
      </c>
      <c r="AC478" s="3" t="s">
        <v>248</v>
      </c>
      <c r="AD478" s="3"/>
      <c r="AE478" s="3" t="s">
        <v>1611</v>
      </c>
      <c r="AF478" s="3" t="s">
        <v>353</v>
      </c>
      <c r="AG478" s="3" t="s">
        <v>1608</v>
      </c>
      <c r="AH478" s="3" t="s">
        <v>80</v>
      </c>
      <c r="AI478" s="2" t="s">
        <v>752</v>
      </c>
      <c r="AJ478" s="3" t="s">
        <v>753</v>
      </c>
      <c r="AK478" s="3"/>
      <c r="AL478" s="3"/>
      <c r="AM478" s="4"/>
      <c r="AN478" s="6">
        <v>0.02</v>
      </c>
      <c r="AO478" s="17">
        <v>2.7665359807765275E-2</v>
      </c>
      <c r="AP478" s="3" t="s">
        <v>83</v>
      </c>
      <c r="AQ478" s="21">
        <v>60</v>
      </c>
      <c r="AR478" s="21">
        <v>82.996079423295825</v>
      </c>
      <c r="AS478" s="24">
        <v>75907.199999999997</v>
      </c>
      <c r="AT478" s="24">
        <v>105000</v>
      </c>
    </row>
    <row r="479" spans="1:46" hidden="1" x14ac:dyDescent="0.6">
      <c r="A479" s="2" t="s">
        <v>1605</v>
      </c>
      <c r="B479" s="2" t="s">
        <v>239</v>
      </c>
      <c r="C479" s="3"/>
      <c r="D479" s="3"/>
      <c r="E479" s="3" t="s">
        <v>750</v>
      </c>
      <c r="F479" s="3" t="s">
        <v>1606</v>
      </c>
      <c r="G479" s="2" t="s">
        <v>741</v>
      </c>
      <c r="H479" s="3" t="s">
        <v>742</v>
      </c>
      <c r="I479" s="3" t="s">
        <v>50</v>
      </c>
      <c r="J479" s="3" t="s">
        <v>161</v>
      </c>
      <c r="K479" s="2" t="s">
        <v>347</v>
      </c>
      <c r="L479" s="2" t="s">
        <v>461</v>
      </c>
      <c r="M479" s="2" t="s">
        <v>1619</v>
      </c>
      <c r="N479" s="3" t="s">
        <v>1620</v>
      </c>
      <c r="O479" s="3"/>
      <c r="P479" s="3" t="s">
        <v>1327</v>
      </c>
      <c r="Q479" s="4">
        <v>8000</v>
      </c>
      <c r="R479" s="11"/>
      <c r="S479" s="5">
        <v>0</v>
      </c>
      <c r="T479" s="6">
        <v>174</v>
      </c>
      <c r="U479" s="5">
        <v>0</v>
      </c>
      <c r="V479" s="14">
        <v>1392000</v>
      </c>
      <c r="W479" s="4">
        <v>139200</v>
      </c>
      <c r="X479" s="3" t="s">
        <v>115</v>
      </c>
      <c r="Y479" s="3" t="s">
        <v>745</v>
      </c>
      <c r="Z479" s="3" t="s">
        <v>88</v>
      </c>
      <c r="AA479" s="3" t="s">
        <v>117</v>
      </c>
      <c r="AB479" s="3" t="s">
        <v>259</v>
      </c>
      <c r="AC479" s="3" t="s">
        <v>248</v>
      </c>
      <c r="AD479" s="3"/>
      <c r="AE479" s="3" t="s">
        <v>1611</v>
      </c>
      <c r="AF479" s="3" t="s">
        <v>353</v>
      </c>
      <c r="AG479" s="3" t="s">
        <v>1608</v>
      </c>
      <c r="AH479" s="3" t="s">
        <v>80</v>
      </c>
      <c r="AI479" s="2" t="s">
        <v>752</v>
      </c>
      <c r="AJ479" s="3" t="s">
        <v>753</v>
      </c>
      <c r="AK479" s="3"/>
      <c r="AL479" s="3"/>
      <c r="AM479" s="4"/>
      <c r="AN479" s="6">
        <v>0.12282</v>
      </c>
      <c r="AO479" s="17">
        <v>0.13753636018717594</v>
      </c>
      <c r="AP479" s="3" t="s">
        <v>123</v>
      </c>
      <c r="AQ479" s="21">
        <v>982.56</v>
      </c>
      <c r="AR479" s="21">
        <v>1100.2908814974076</v>
      </c>
      <c r="AS479" s="24">
        <v>1243056.3071999999</v>
      </c>
      <c r="AT479" s="24">
        <v>1392000.0000000002</v>
      </c>
    </row>
    <row r="480" spans="1:46" hidden="1" x14ac:dyDescent="0.6">
      <c r="A480" s="2" t="s">
        <v>1605</v>
      </c>
      <c r="B480" s="2" t="s">
        <v>239</v>
      </c>
      <c r="C480" s="3"/>
      <c r="D480" s="3"/>
      <c r="E480" s="3" t="s">
        <v>750</v>
      </c>
      <c r="F480" s="3" t="s">
        <v>1606</v>
      </c>
      <c r="G480" s="2" t="s">
        <v>741</v>
      </c>
      <c r="H480" s="3" t="s">
        <v>742</v>
      </c>
      <c r="I480" s="3" t="s">
        <v>50</v>
      </c>
      <c r="J480" s="3" t="s">
        <v>161</v>
      </c>
      <c r="K480" s="2" t="s">
        <v>347</v>
      </c>
      <c r="L480" s="2" t="s">
        <v>461</v>
      </c>
      <c r="M480" s="2" t="s">
        <v>1621</v>
      </c>
      <c r="N480" s="3" t="s">
        <v>1622</v>
      </c>
      <c r="O480" s="3"/>
      <c r="P480" s="3" t="s">
        <v>1333</v>
      </c>
      <c r="Q480" s="4">
        <v>5000</v>
      </c>
      <c r="R480" s="11"/>
      <c r="S480" s="5">
        <v>0</v>
      </c>
      <c r="T480" s="6">
        <v>76</v>
      </c>
      <c r="U480" s="5">
        <v>0</v>
      </c>
      <c r="V480" s="14">
        <v>380000</v>
      </c>
      <c r="W480" s="4">
        <v>38000</v>
      </c>
      <c r="X480" s="3" t="s">
        <v>115</v>
      </c>
      <c r="Y480" s="3" t="s">
        <v>745</v>
      </c>
      <c r="Z480" s="3" t="s">
        <v>88</v>
      </c>
      <c r="AA480" s="3" t="s">
        <v>117</v>
      </c>
      <c r="AB480" s="3" t="s">
        <v>143</v>
      </c>
      <c r="AC480" s="3" t="s">
        <v>248</v>
      </c>
      <c r="AD480" s="3"/>
      <c r="AE480" s="3" t="s">
        <v>751</v>
      </c>
      <c r="AF480" s="3" t="s">
        <v>353</v>
      </c>
      <c r="AG480" s="3" t="s">
        <v>1608</v>
      </c>
      <c r="AH480" s="3" t="s">
        <v>80</v>
      </c>
      <c r="AI480" s="2" t="s">
        <v>752</v>
      </c>
      <c r="AJ480" s="3" t="s">
        <v>753</v>
      </c>
      <c r="AK480" s="3"/>
      <c r="AL480" s="3"/>
      <c r="AM480" s="4"/>
      <c r="AN480" s="6">
        <v>5.0930000000000003E-2</v>
      </c>
      <c r="AO480" s="17">
        <v>6.0073352725433168E-2</v>
      </c>
      <c r="AP480" s="3" t="s">
        <v>123</v>
      </c>
      <c r="AQ480" s="21">
        <v>254.65</v>
      </c>
      <c r="AR480" s="21">
        <v>300.36676362716582</v>
      </c>
      <c r="AS480" s="24">
        <v>322162.80799999996</v>
      </c>
      <c r="AT480" s="24">
        <v>380000</v>
      </c>
    </row>
    <row r="481" spans="1:46" hidden="1" x14ac:dyDescent="0.6">
      <c r="A481" s="2" t="s">
        <v>1605</v>
      </c>
      <c r="B481" s="2" t="s">
        <v>239</v>
      </c>
      <c r="C481" s="3"/>
      <c r="D481" s="3"/>
      <c r="E481" s="3" t="s">
        <v>765</v>
      </c>
      <c r="F481" s="3" t="s">
        <v>1606</v>
      </c>
      <c r="G481" s="2" t="s">
        <v>741</v>
      </c>
      <c r="H481" s="3" t="s">
        <v>742</v>
      </c>
      <c r="I481" s="3" t="s">
        <v>50</v>
      </c>
      <c r="J481" s="3" t="s">
        <v>161</v>
      </c>
      <c r="K481" s="2" t="s">
        <v>347</v>
      </c>
      <c r="L481" s="2" t="s">
        <v>461</v>
      </c>
      <c r="M481" s="2" t="s">
        <v>1621</v>
      </c>
      <c r="N481" s="3" t="s">
        <v>1622</v>
      </c>
      <c r="O481" s="3"/>
      <c r="P481" s="3" t="s">
        <v>1333</v>
      </c>
      <c r="Q481" s="4">
        <v>2000</v>
      </c>
      <c r="R481" s="11"/>
      <c r="S481" s="5">
        <v>0</v>
      </c>
      <c r="T481" s="6">
        <v>76</v>
      </c>
      <c r="U481" s="5">
        <v>0</v>
      </c>
      <c r="V481" s="14">
        <v>152000</v>
      </c>
      <c r="W481" s="4">
        <v>15200</v>
      </c>
      <c r="X481" s="3" t="s">
        <v>115</v>
      </c>
      <c r="Y481" s="3" t="s">
        <v>745</v>
      </c>
      <c r="Z481" s="3" t="s">
        <v>88</v>
      </c>
      <c r="AA481" s="3" t="s">
        <v>117</v>
      </c>
      <c r="AB481" s="3" t="s">
        <v>143</v>
      </c>
      <c r="AC481" s="3" t="s">
        <v>248</v>
      </c>
      <c r="AD481" s="3"/>
      <c r="AE481" s="3" t="s">
        <v>751</v>
      </c>
      <c r="AF481" s="3" t="s">
        <v>353</v>
      </c>
      <c r="AG481" s="3" t="s">
        <v>1608</v>
      </c>
      <c r="AH481" s="3" t="s">
        <v>80</v>
      </c>
      <c r="AI481" s="2" t="s">
        <v>766</v>
      </c>
      <c r="AJ481" s="3" t="s">
        <v>767</v>
      </c>
      <c r="AK481" s="3"/>
      <c r="AL481" s="3"/>
      <c r="AM481" s="4"/>
      <c r="AN481" s="6">
        <v>5.0930000000000003E-2</v>
      </c>
      <c r="AO481" s="17">
        <v>6.0073352725433168E-2</v>
      </c>
      <c r="AP481" s="3" t="s">
        <v>123</v>
      </c>
      <c r="AQ481" s="21">
        <v>101.86</v>
      </c>
      <c r="AR481" s="21">
        <v>120.14670545086634</v>
      </c>
      <c r="AS481" s="24">
        <v>128865.12319999999</v>
      </c>
      <c r="AT481" s="24">
        <v>152000</v>
      </c>
    </row>
    <row r="482" spans="1:46" hidden="1" x14ac:dyDescent="0.6">
      <c r="A482" s="2" t="s">
        <v>1605</v>
      </c>
      <c r="B482" s="2" t="s">
        <v>239</v>
      </c>
      <c r="C482" s="3"/>
      <c r="D482" s="3"/>
      <c r="E482" s="3" t="s">
        <v>1623</v>
      </c>
      <c r="F482" s="3" t="s">
        <v>1606</v>
      </c>
      <c r="G482" s="2" t="s">
        <v>741</v>
      </c>
      <c r="H482" s="3" t="s">
        <v>742</v>
      </c>
      <c r="I482" s="3" t="s">
        <v>50</v>
      </c>
      <c r="J482" s="3" t="s">
        <v>161</v>
      </c>
      <c r="K482" s="2" t="s">
        <v>347</v>
      </c>
      <c r="L482" s="2" t="s">
        <v>461</v>
      </c>
      <c r="M482" s="2" t="s">
        <v>1624</v>
      </c>
      <c r="N482" s="3" t="s">
        <v>1625</v>
      </c>
      <c r="O482" s="3"/>
      <c r="P482" s="3" t="s">
        <v>1626</v>
      </c>
      <c r="Q482" s="4">
        <v>80000</v>
      </c>
      <c r="R482" s="11"/>
      <c r="S482" s="5">
        <v>0</v>
      </c>
      <c r="T482" s="6">
        <v>76</v>
      </c>
      <c r="U482" s="5">
        <v>0</v>
      </c>
      <c r="V482" s="14">
        <v>6080000</v>
      </c>
      <c r="W482" s="4">
        <v>608000</v>
      </c>
      <c r="X482" s="3" t="s">
        <v>115</v>
      </c>
      <c r="Y482" s="3" t="s">
        <v>745</v>
      </c>
      <c r="Z482" s="3" t="s">
        <v>88</v>
      </c>
      <c r="AA482" s="3" t="s">
        <v>117</v>
      </c>
      <c r="AB482" s="3" t="s">
        <v>143</v>
      </c>
      <c r="AC482" s="3" t="s">
        <v>248</v>
      </c>
      <c r="AD482" s="3"/>
      <c r="AE482" s="3" t="s">
        <v>537</v>
      </c>
      <c r="AF482" s="3" t="s">
        <v>353</v>
      </c>
      <c r="AG482" s="3" t="s">
        <v>1608</v>
      </c>
      <c r="AH482" s="3" t="s">
        <v>80</v>
      </c>
      <c r="AI482" s="2" t="s">
        <v>1627</v>
      </c>
      <c r="AJ482" s="3" t="s">
        <v>1628</v>
      </c>
      <c r="AK482" s="3"/>
      <c r="AL482" s="3"/>
      <c r="AM482" s="4"/>
      <c r="AN482" s="6">
        <v>6.5000000000000002E-2</v>
      </c>
      <c r="AO482" s="17">
        <v>6.0073352725433168E-2</v>
      </c>
      <c r="AP482" s="3" t="s">
        <v>123</v>
      </c>
      <c r="AQ482" s="21">
        <v>5200</v>
      </c>
      <c r="AR482" s="21">
        <v>4805.8682180346532</v>
      </c>
      <c r="AS482" s="24">
        <v>6578623.9999999991</v>
      </c>
      <c r="AT482" s="24">
        <v>6080000</v>
      </c>
    </row>
    <row r="483" spans="1:46" hidden="1" x14ac:dyDescent="0.6">
      <c r="A483" s="2" t="s">
        <v>1605</v>
      </c>
      <c r="B483" s="2" t="s">
        <v>239</v>
      </c>
      <c r="C483" s="3"/>
      <c r="D483" s="3"/>
      <c r="E483" s="3" t="s">
        <v>754</v>
      </c>
      <c r="F483" s="3" t="s">
        <v>1606</v>
      </c>
      <c r="G483" s="2" t="s">
        <v>741</v>
      </c>
      <c r="H483" s="3" t="s">
        <v>742</v>
      </c>
      <c r="I483" s="3" t="s">
        <v>50</v>
      </c>
      <c r="J483" s="3" t="s">
        <v>161</v>
      </c>
      <c r="K483" s="2" t="s">
        <v>347</v>
      </c>
      <c r="L483" s="2" t="s">
        <v>461</v>
      </c>
      <c r="M483" s="2" t="s">
        <v>1629</v>
      </c>
      <c r="N483" s="3" t="s">
        <v>1630</v>
      </c>
      <c r="O483" s="3"/>
      <c r="P483" s="3" t="s">
        <v>745</v>
      </c>
      <c r="Q483" s="4">
        <v>9000</v>
      </c>
      <c r="R483" s="11"/>
      <c r="S483" s="5">
        <v>0</v>
      </c>
      <c r="T483" s="6">
        <v>77</v>
      </c>
      <c r="U483" s="5">
        <v>0</v>
      </c>
      <c r="V483" s="14">
        <v>693000</v>
      </c>
      <c r="W483" s="4">
        <v>69300</v>
      </c>
      <c r="X483" s="3" t="s">
        <v>115</v>
      </c>
      <c r="Y483" s="3" t="s">
        <v>745</v>
      </c>
      <c r="Z483" s="3" t="s">
        <v>88</v>
      </c>
      <c r="AA483" s="3" t="s">
        <v>117</v>
      </c>
      <c r="AB483" s="3" t="s">
        <v>507</v>
      </c>
      <c r="AC483" s="3" t="s">
        <v>248</v>
      </c>
      <c r="AD483" s="3"/>
      <c r="AE483" s="3" t="s">
        <v>751</v>
      </c>
      <c r="AF483" s="3" t="s">
        <v>353</v>
      </c>
      <c r="AG483" s="3" t="s">
        <v>1608</v>
      </c>
      <c r="AH483" s="3" t="s">
        <v>80</v>
      </c>
      <c r="AI483" s="2" t="s">
        <v>757</v>
      </c>
      <c r="AJ483" s="3" t="s">
        <v>758</v>
      </c>
      <c r="AK483" s="3"/>
      <c r="AL483" s="3"/>
      <c r="AM483" s="4"/>
      <c r="AN483" s="6">
        <v>4.1070000000000002E-2</v>
      </c>
      <c r="AO483" s="17">
        <v>6.0863791577083604E-2</v>
      </c>
      <c r="AP483" s="3" t="s">
        <v>123</v>
      </c>
      <c r="AQ483" s="21">
        <v>369.63</v>
      </c>
      <c r="AR483" s="21">
        <v>547.77412419375241</v>
      </c>
      <c r="AS483" s="24">
        <v>467626.30559999996</v>
      </c>
      <c r="AT483" s="24">
        <v>693000</v>
      </c>
    </row>
    <row r="484" spans="1:46" hidden="1" x14ac:dyDescent="0.6">
      <c r="A484" s="2" t="s">
        <v>1605</v>
      </c>
      <c r="B484" s="2" t="s">
        <v>239</v>
      </c>
      <c r="C484" s="3"/>
      <c r="D484" s="3"/>
      <c r="E484" s="3" t="s">
        <v>750</v>
      </c>
      <c r="F484" s="3" t="s">
        <v>1606</v>
      </c>
      <c r="G484" s="2" t="s">
        <v>741</v>
      </c>
      <c r="H484" s="3" t="s">
        <v>742</v>
      </c>
      <c r="I484" s="3" t="s">
        <v>50</v>
      </c>
      <c r="J484" s="3" t="s">
        <v>161</v>
      </c>
      <c r="K484" s="2" t="s">
        <v>347</v>
      </c>
      <c r="L484" s="2" t="s">
        <v>461</v>
      </c>
      <c r="M484" s="2" t="s">
        <v>1441</v>
      </c>
      <c r="N484" s="3" t="s">
        <v>1442</v>
      </c>
      <c r="O484" s="3"/>
      <c r="P484" s="3" t="s">
        <v>1327</v>
      </c>
      <c r="Q484" s="4">
        <v>81000</v>
      </c>
      <c r="R484" s="11"/>
      <c r="S484" s="5">
        <v>0</v>
      </c>
      <c r="T484" s="6">
        <v>76</v>
      </c>
      <c r="U484" s="5">
        <v>0</v>
      </c>
      <c r="V484" s="14">
        <v>6156000</v>
      </c>
      <c r="W484" s="4">
        <v>615600</v>
      </c>
      <c r="X484" s="3" t="s">
        <v>115</v>
      </c>
      <c r="Y484" s="3" t="s">
        <v>745</v>
      </c>
      <c r="Z484" s="3" t="s">
        <v>88</v>
      </c>
      <c r="AA484" s="3" t="s">
        <v>117</v>
      </c>
      <c r="AB484" s="3" t="s">
        <v>507</v>
      </c>
      <c r="AC484" s="3" t="s">
        <v>248</v>
      </c>
      <c r="AD484" s="3"/>
      <c r="AE484" s="3" t="s">
        <v>1611</v>
      </c>
      <c r="AF484" s="3" t="s">
        <v>353</v>
      </c>
      <c r="AG484" s="3" t="s">
        <v>1608</v>
      </c>
      <c r="AH484" s="3" t="s">
        <v>80</v>
      </c>
      <c r="AI484" s="2" t="s">
        <v>752</v>
      </c>
      <c r="AJ484" s="3" t="s">
        <v>753</v>
      </c>
      <c r="AK484" s="3"/>
      <c r="AL484" s="3"/>
      <c r="AM484" s="4"/>
      <c r="AN484" s="6">
        <v>5.1330000000000001E-2</v>
      </c>
      <c r="AO484" s="17">
        <v>6.0073352725433168E-2</v>
      </c>
      <c r="AP484" s="3" t="s">
        <v>123</v>
      </c>
      <c r="AQ484" s="21">
        <v>4157.7300000000005</v>
      </c>
      <c r="AR484" s="21">
        <v>4865.9415707600865</v>
      </c>
      <c r="AS484" s="24">
        <v>5260027.3776000002</v>
      </c>
      <c r="AT484" s="24">
        <v>6156000</v>
      </c>
    </row>
    <row r="485" spans="1:46" hidden="1" x14ac:dyDescent="0.6">
      <c r="A485" s="2" t="s">
        <v>1605</v>
      </c>
      <c r="B485" s="2" t="s">
        <v>239</v>
      </c>
      <c r="C485" s="3"/>
      <c r="D485" s="3"/>
      <c r="E485" s="3" t="s">
        <v>1413</v>
      </c>
      <c r="F485" s="3" t="s">
        <v>1606</v>
      </c>
      <c r="G485" s="2" t="s">
        <v>741</v>
      </c>
      <c r="H485" s="3" t="s">
        <v>742</v>
      </c>
      <c r="I485" s="3" t="s">
        <v>50</v>
      </c>
      <c r="J485" s="3" t="s">
        <v>161</v>
      </c>
      <c r="K485" s="2" t="s">
        <v>347</v>
      </c>
      <c r="L485" s="2" t="s">
        <v>461</v>
      </c>
      <c r="M485" s="2" t="s">
        <v>1631</v>
      </c>
      <c r="N485" s="3" t="s">
        <v>1632</v>
      </c>
      <c r="O485" s="3"/>
      <c r="P485" s="3" t="s">
        <v>1134</v>
      </c>
      <c r="Q485" s="4">
        <v>84000</v>
      </c>
      <c r="R485" s="11"/>
      <c r="S485" s="5">
        <v>0</v>
      </c>
      <c r="T485" s="6">
        <v>70</v>
      </c>
      <c r="U485" s="5">
        <v>0</v>
      </c>
      <c r="V485" s="14">
        <v>5880000</v>
      </c>
      <c r="W485" s="4">
        <v>588000</v>
      </c>
      <c r="X485" s="3" t="s">
        <v>115</v>
      </c>
      <c r="Y485" s="3" t="s">
        <v>745</v>
      </c>
      <c r="Z485" s="3" t="s">
        <v>88</v>
      </c>
      <c r="AA485" s="3" t="s">
        <v>117</v>
      </c>
      <c r="AB485" s="3" t="s">
        <v>507</v>
      </c>
      <c r="AC485" s="3" t="s">
        <v>248</v>
      </c>
      <c r="AD485" s="3"/>
      <c r="AE485" s="3" t="s">
        <v>1135</v>
      </c>
      <c r="AF485" s="3" t="s">
        <v>353</v>
      </c>
      <c r="AG485" s="3" t="s">
        <v>1608</v>
      </c>
      <c r="AH485" s="3" t="s">
        <v>80</v>
      </c>
      <c r="AI485" s="2" t="s">
        <v>1416</v>
      </c>
      <c r="AJ485" s="3" t="s">
        <v>1417</v>
      </c>
      <c r="AK485" s="3"/>
      <c r="AL485" s="3"/>
      <c r="AM485" s="4"/>
      <c r="AN485" s="6">
        <v>0.05</v>
      </c>
      <c r="AO485" s="17">
        <v>5.5330719615530551E-2</v>
      </c>
      <c r="AP485" s="3" t="s">
        <v>123</v>
      </c>
      <c r="AQ485" s="21">
        <v>4200</v>
      </c>
      <c r="AR485" s="21">
        <v>4647.7804477045665</v>
      </c>
      <c r="AS485" s="24">
        <v>5313504</v>
      </c>
      <c r="AT485" s="24">
        <v>5880000.0000000009</v>
      </c>
    </row>
    <row r="486" spans="1:46" hidden="1" x14ac:dyDescent="0.6">
      <c r="A486" s="2" t="s">
        <v>1605</v>
      </c>
      <c r="B486" s="2" t="s">
        <v>239</v>
      </c>
      <c r="C486" s="3"/>
      <c r="D486" s="3"/>
      <c r="E486" s="3" t="s">
        <v>1413</v>
      </c>
      <c r="F486" s="3" t="s">
        <v>1606</v>
      </c>
      <c r="G486" s="2" t="s">
        <v>741</v>
      </c>
      <c r="H486" s="3" t="s">
        <v>742</v>
      </c>
      <c r="I486" s="3" t="s">
        <v>50</v>
      </c>
      <c r="J486" s="3" t="s">
        <v>161</v>
      </c>
      <c r="K486" s="2" t="s">
        <v>347</v>
      </c>
      <c r="L486" s="2" t="s">
        <v>461</v>
      </c>
      <c r="M486" s="2" t="s">
        <v>1414</v>
      </c>
      <c r="N486" s="3" t="s">
        <v>1415</v>
      </c>
      <c r="O486" s="3"/>
      <c r="P486" s="3" t="s">
        <v>1134</v>
      </c>
      <c r="Q486" s="4">
        <v>138000</v>
      </c>
      <c r="R486" s="11"/>
      <c r="S486" s="5">
        <v>0</v>
      </c>
      <c r="T486" s="6">
        <v>70</v>
      </c>
      <c r="U486" s="5">
        <v>0</v>
      </c>
      <c r="V486" s="14">
        <v>9660000</v>
      </c>
      <c r="W486" s="4">
        <v>966000</v>
      </c>
      <c r="X486" s="3" t="s">
        <v>115</v>
      </c>
      <c r="Y486" s="3" t="s">
        <v>745</v>
      </c>
      <c r="Z486" s="3" t="s">
        <v>88</v>
      </c>
      <c r="AA486" s="3" t="s">
        <v>117</v>
      </c>
      <c r="AB486" s="3" t="s">
        <v>507</v>
      </c>
      <c r="AC486" s="3" t="s">
        <v>248</v>
      </c>
      <c r="AD486" s="3"/>
      <c r="AE486" s="3" t="s">
        <v>1135</v>
      </c>
      <c r="AF486" s="3" t="s">
        <v>353</v>
      </c>
      <c r="AG486" s="3" t="s">
        <v>1608</v>
      </c>
      <c r="AH486" s="3" t="s">
        <v>80</v>
      </c>
      <c r="AI486" s="2" t="s">
        <v>1416</v>
      </c>
      <c r="AJ486" s="3" t="s">
        <v>1417</v>
      </c>
      <c r="AK486" s="3"/>
      <c r="AL486" s="3"/>
      <c r="AM486" s="4"/>
      <c r="AN486" s="6">
        <v>0.05</v>
      </c>
      <c r="AO486" s="17">
        <v>5.5330719615530551E-2</v>
      </c>
      <c r="AP486" s="3" t="s">
        <v>123</v>
      </c>
      <c r="AQ486" s="21">
        <v>6900</v>
      </c>
      <c r="AR486" s="21">
        <v>7635.6393069432161</v>
      </c>
      <c r="AS486" s="24">
        <v>8729328</v>
      </c>
      <c r="AT486" s="24">
        <v>9660000</v>
      </c>
    </row>
    <row r="487" spans="1:46" hidden="1" x14ac:dyDescent="0.6">
      <c r="A487" s="2" t="s">
        <v>1605</v>
      </c>
      <c r="B487" s="2" t="s">
        <v>239</v>
      </c>
      <c r="C487" s="3"/>
      <c r="D487" s="3"/>
      <c r="E487" s="3" t="s">
        <v>1633</v>
      </c>
      <c r="F487" s="3" t="s">
        <v>1606</v>
      </c>
      <c r="G487" s="2" t="s">
        <v>741</v>
      </c>
      <c r="H487" s="3" t="s">
        <v>742</v>
      </c>
      <c r="I487" s="3" t="s">
        <v>50</v>
      </c>
      <c r="J487" s="3" t="s">
        <v>161</v>
      </c>
      <c r="K487" s="2" t="s">
        <v>347</v>
      </c>
      <c r="L487" s="2" t="s">
        <v>461</v>
      </c>
      <c r="M487" s="2" t="s">
        <v>1634</v>
      </c>
      <c r="N487" s="3" t="s">
        <v>1635</v>
      </c>
      <c r="O487" s="3"/>
      <c r="P487" s="3" t="s">
        <v>1333</v>
      </c>
      <c r="Q487" s="4">
        <v>12000</v>
      </c>
      <c r="R487" s="11"/>
      <c r="S487" s="5">
        <v>0</v>
      </c>
      <c r="T487" s="6">
        <v>243</v>
      </c>
      <c r="U487" s="5">
        <v>0</v>
      </c>
      <c r="V487" s="14">
        <v>2916000</v>
      </c>
      <c r="W487" s="4">
        <v>291600</v>
      </c>
      <c r="X487" s="3" t="s">
        <v>115</v>
      </c>
      <c r="Y487" s="3" t="s">
        <v>745</v>
      </c>
      <c r="Z487" s="3" t="s">
        <v>88</v>
      </c>
      <c r="AA487" s="3" t="s">
        <v>117</v>
      </c>
      <c r="AB487" s="3" t="s">
        <v>1636</v>
      </c>
      <c r="AC487" s="3" t="s">
        <v>248</v>
      </c>
      <c r="AD487" s="3"/>
      <c r="AE487" s="3" t="s">
        <v>537</v>
      </c>
      <c r="AF487" s="3" t="s">
        <v>353</v>
      </c>
      <c r="AG487" s="3" t="s">
        <v>1608</v>
      </c>
      <c r="AH487" s="3" t="s">
        <v>80</v>
      </c>
      <c r="AI487" s="2" t="s">
        <v>1637</v>
      </c>
      <c r="AJ487" s="3" t="s">
        <v>1638</v>
      </c>
      <c r="AK487" s="3"/>
      <c r="AL487" s="3"/>
      <c r="AM487" s="4"/>
      <c r="AN487" s="6">
        <v>0.17699999999999999</v>
      </c>
      <c r="AO487" s="17">
        <v>0.19207664095105603</v>
      </c>
      <c r="AP487" s="3" t="s">
        <v>123</v>
      </c>
      <c r="AQ487" s="21">
        <v>2124</v>
      </c>
      <c r="AR487" s="21">
        <v>2304.9196914126724</v>
      </c>
      <c r="AS487" s="24">
        <v>2687114.88</v>
      </c>
      <c r="AT487" s="24">
        <v>2916000</v>
      </c>
    </row>
    <row r="488" spans="1:46" hidden="1" x14ac:dyDescent="0.6">
      <c r="A488" s="2" t="s">
        <v>1605</v>
      </c>
      <c r="B488" s="2" t="s">
        <v>239</v>
      </c>
      <c r="C488" s="3"/>
      <c r="D488" s="3"/>
      <c r="E488" s="3" t="s">
        <v>1639</v>
      </c>
      <c r="F488" s="3" t="s">
        <v>1606</v>
      </c>
      <c r="G488" s="2" t="s">
        <v>741</v>
      </c>
      <c r="H488" s="3" t="s">
        <v>742</v>
      </c>
      <c r="I488" s="3" t="s">
        <v>50</v>
      </c>
      <c r="J488" s="3" t="s">
        <v>161</v>
      </c>
      <c r="K488" s="2" t="s">
        <v>347</v>
      </c>
      <c r="L488" s="2" t="s">
        <v>461</v>
      </c>
      <c r="M488" s="2" t="s">
        <v>743</v>
      </c>
      <c r="N488" s="3" t="s">
        <v>744</v>
      </c>
      <c r="O488" s="3"/>
      <c r="P488" s="3" t="s">
        <v>745</v>
      </c>
      <c r="Q488" s="4">
        <v>27600</v>
      </c>
      <c r="R488" s="11"/>
      <c r="S488" s="5">
        <v>0</v>
      </c>
      <c r="T488" s="6">
        <v>229</v>
      </c>
      <c r="U488" s="5">
        <v>0</v>
      </c>
      <c r="V488" s="14">
        <v>6320400</v>
      </c>
      <c r="W488" s="4">
        <v>632040</v>
      </c>
      <c r="X488" s="3" t="s">
        <v>115</v>
      </c>
      <c r="Y488" s="3" t="s">
        <v>745</v>
      </c>
      <c r="Z488" s="3" t="s">
        <v>88</v>
      </c>
      <c r="AA488" s="3" t="s">
        <v>117</v>
      </c>
      <c r="AB488" s="3" t="s">
        <v>179</v>
      </c>
      <c r="AC488" s="3" t="s">
        <v>248</v>
      </c>
      <c r="AD488" s="3"/>
      <c r="AE488" s="3" t="s">
        <v>1640</v>
      </c>
      <c r="AF488" s="3" t="s">
        <v>353</v>
      </c>
      <c r="AG488" s="3" t="s">
        <v>1608</v>
      </c>
      <c r="AH488" s="3" t="s">
        <v>80</v>
      </c>
      <c r="AI488" s="2" t="s">
        <v>1641</v>
      </c>
      <c r="AJ488" s="3" t="s">
        <v>1642</v>
      </c>
      <c r="AK488" s="3"/>
      <c r="AL488" s="3"/>
      <c r="AM488" s="4"/>
      <c r="AN488" s="6">
        <v>0.17699999999999999</v>
      </c>
      <c r="AO488" s="17">
        <v>0.18101049702794994</v>
      </c>
      <c r="AP488" s="3" t="s">
        <v>123</v>
      </c>
      <c r="AQ488" s="21">
        <v>4885.2</v>
      </c>
      <c r="AR488" s="21">
        <v>4995.8897179714186</v>
      </c>
      <c r="AS488" s="24">
        <v>6180364.2239999995</v>
      </c>
      <c r="AT488" s="24">
        <v>6320400.0000000009</v>
      </c>
    </row>
    <row r="489" spans="1:46" hidden="1" x14ac:dyDescent="0.6">
      <c r="A489" s="2" t="s">
        <v>1605</v>
      </c>
      <c r="B489" s="2" t="s">
        <v>239</v>
      </c>
      <c r="C489" s="3"/>
      <c r="D489" s="3"/>
      <c r="E489" s="3" t="s">
        <v>750</v>
      </c>
      <c r="F489" s="3" t="s">
        <v>1606</v>
      </c>
      <c r="G489" s="2" t="s">
        <v>741</v>
      </c>
      <c r="H489" s="3" t="s">
        <v>742</v>
      </c>
      <c r="I489" s="3" t="s">
        <v>50</v>
      </c>
      <c r="J489" s="3" t="s">
        <v>161</v>
      </c>
      <c r="K489" s="2" t="s">
        <v>347</v>
      </c>
      <c r="L489" s="2" t="s">
        <v>461</v>
      </c>
      <c r="M489" s="2" t="s">
        <v>1514</v>
      </c>
      <c r="N489" s="3" t="s">
        <v>1515</v>
      </c>
      <c r="O489" s="3"/>
      <c r="P489" s="3" t="s">
        <v>1327</v>
      </c>
      <c r="Q489" s="4">
        <v>2700</v>
      </c>
      <c r="R489" s="11"/>
      <c r="S489" s="5">
        <v>0</v>
      </c>
      <c r="T489" s="6">
        <v>167</v>
      </c>
      <c r="U489" s="5">
        <v>0</v>
      </c>
      <c r="V489" s="14">
        <v>450900</v>
      </c>
      <c r="W489" s="4">
        <v>45090</v>
      </c>
      <c r="X489" s="3" t="s">
        <v>115</v>
      </c>
      <c r="Y489" s="3" t="s">
        <v>745</v>
      </c>
      <c r="Z489" s="3" t="s">
        <v>88</v>
      </c>
      <c r="AA489" s="3" t="s">
        <v>117</v>
      </c>
      <c r="AB489" s="3" t="s">
        <v>1328</v>
      </c>
      <c r="AC489" s="3" t="s">
        <v>248</v>
      </c>
      <c r="AD489" s="3"/>
      <c r="AE489" s="3" t="s">
        <v>1611</v>
      </c>
      <c r="AF489" s="3" t="s">
        <v>353</v>
      </c>
      <c r="AG489" s="3" t="s">
        <v>1608</v>
      </c>
      <c r="AH489" s="3" t="s">
        <v>80</v>
      </c>
      <c r="AI489" s="2" t="s">
        <v>752</v>
      </c>
      <c r="AJ489" s="3" t="s">
        <v>753</v>
      </c>
      <c r="AK489" s="3"/>
      <c r="AL489" s="3"/>
      <c r="AM489" s="4"/>
      <c r="AN489" s="6">
        <v>0.123</v>
      </c>
      <c r="AO489" s="17">
        <v>0.13200328822562288</v>
      </c>
      <c r="AP489" s="3" t="s">
        <v>123</v>
      </c>
      <c r="AQ489" s="21">
        <v>332.1</v>
      </c>
      <c r="AR489" s="21">
        <v>356.40887820918175</v>
      </c>
      <c r="AS489" s="24">
        <v>420146.35200000001</v>
      </c>
      <c r="AT489" s="24">
        <v>450900</v>
      </c>
    </row>
    <row r="490" spans="1:46" hidden="1" x14ac:dyDescent="0.6">
      <c r="A490" s="2" t="s">
        <v>1605</v>
      </c>
      <c r="B490" s="2" t="s">
        <v>239</v>
      </c>
      <c r="C490" s="3"/>
      <c r="D490" s="3"/>
      <c r="E490" s="3" t="s">
        <v>750</v>
      </c>
      <c r="F490" s="3" t="s">
        <v>1606</v>
      </c>
      <c r="G490" s="2" t="s">
        <v>741</v>
      </c>
      <c r="H490" s="3" t="s">
        <v>742</v>
      </c>
      <c r="I490" s="3" t="s">
        <v>50</v>
      </c>
      <c r="J490" s="3" t="s">
        <v>161</v>
      </c>
      <c r="K490" s="2" t="s">
        <v>347</v>
      </c>
      <c r="L490" s="2" t="s">
        <v>461</v>
      </c>
      <c r="M490" s="2" t="s">
        <v>1453</v>
      </c>
      <c r="N490" s="3" t="s">
        <v>1454</v>
      </c>
      <c r="O490" s="3"/>
      <c r="P490" s="3" t="s">
        <v>1455</v>
      </c>
      <c r="Q490" s="4">
        <v>9600</v>
      </c>
      <c r="R490" s="11"/>
      <c r="S490" s="5">
        <v>0</v>
      </c>
      <c r="T490" s="6">
        <v>140</v>
      </c>
      <c r="U490" s="5">
        <v>0</v>
      </c>
      <c r="V490" s="14">
        <v>1344000</v>
      </c>
      <c r="W490" s="4">
        <v>134400</v>
      </c>
      <c r="X490" s="3" t="s">
        <v>115</v>
      </c>
      <c r="Y490" s="3" t="s">
        <v>745</v>
      </c>
      <c r="Z490" s="3" t="s">
        <v>88</v>
      </c>
      <c r="AA490" s="3" t="s">
        <v>117</v>
      </c>
      <c r="AB490" s="3" t="s">
        <v>331</v>
      </c>
      <c r="AC490" s="3" t="s">
        <v>248</v>
      </c>
      <c r="AD490" s="3"/>
      <c r="AE490" s="3" t="s">
        <v>1456</v>
      </c>
      <c r="AF490" s="3" t="s">
        <v>353</v>
      </c>
      <c r="AG490" s="3" t="s">
        <v>1608</v>
      </c>
      <c r="AH490" s="3" t="s">
        <v>80</v>
      </c>
      <c r="AI490" s="2" t="s">
        <v>752</v>
      </c>
      <c r="AJ490" s="3" t="s">
        <v>753</v>
      </c>
      <c r="AK490" s="3"/>
      <c r="AL490" s="3"/>
      <c r="AM490" s="4"/>
      <c r="AN490" s="6">
        <v>0.1</v>
      </c>
      <c r="AO490" s="17">
        <v>0.1106614392310611</v>
      </c>
      <c r="AP490" s="3" t="s">
        <v>123</v>
      </c>
      <c r="AQ490" s="21">
        <v>960</v>
      </c>
      <c r="AR490" s="21">
        <v>1062.3498166181867</v>
      </c>
      <c r="AS490" s="24">
        <v>1214515.2</v>
      </c>
      <c r="AT490" s="24">
        <v>1344000.0000000002</v>
      </c>
    </row>
    <row r="491" spans="1:46" hidden="1" x14ac:dyDescent="0.6">
      <c r="A491" s="2" t="s">
        <v>1605</v>
      </c>
      <c r="B491" s="2" t="s">
        <v>239</v>
      </c>
      <c r="C491" s="3"/>
      <c r="D491" s="3"/>
      <c r="E491" s="3" t="s">
        <v>1446</v>
      </c>
      <c r="F491" s="3" t="s">
        <v>1606</v>
      </c>
      <c r="G491" s="2" t="s">
        <v>741</v>
      </c>
      <c r="H491" s="3" t="s">
        <v>742</v>
      </c>
      <c r="I491" s="3" t="s">
        <v>50</v>
      </c>
      <c r="J491" s="3" t="s">
        <v>161</v>
      </c>
      <c r="K491" s="2" t="s">
        <v>347</v>
      </c>
      <c r="L491" s="2" t="s">
        <v>461</v>
      </c>
      <c r="M491" s="2" t="s">
        <v>1643</v>
      </c>
      <c r="N491" s="3" t="s">
        <v>1644</v>
      </c>
      <c r="O491" s="3"/>
      <c r="P491" s="3" t="s">
        <v>745</v>
      </c>
      <c r="Q491" s="4">
        <v>9000</v>
      </c>
      <c r="R491" s="11"/>
      <c r="S491" s="5">
        <v>0</v>
      </c>
      <c r="T491" s="6">
        <v>55</v>
      </c>
      <c r="U491" s="5">
        <v>0</v>
      </c>
      <c r="V491" s="14">
        <v>495000</v>
      </c>
      <c r="W491" s="4">
        <v>49500</v>
      </c>
      <c r="X491" s="3" t="s">
        <v>115</v>
      </c>
      <c r="Y491" s="3" t="s">
        <v>745</v>
      </c>
      <c r="Z491" s="3" t="s">
        <v>74</v>
      </c>
      <c r="AA491" s="3" t="s">
        <v>95</v>
      </c>
      <c r="AB491" s="3" t="s">
        <v>1645</v>
      </c>
      <c r="AC491" s="3" t="s">
        <v>248</v>
      </c>
      <c r="AD491" s="3"/>
      <c r="AE491" s="3" t="s">
        <v>1148</v>
      </c>
      <c r="AF491" s="3" t="s">
        <v>353</v>
      </c>
      <c r="AG491" s="3" t="s">
        <v>1608</v>
      </c>
      <c r="AH491" s="3" t="s">
        <v>80</v>
      </c>
      <c r="AI491" s="2" t="s">
        <v>1451</v>
      </c>
      <c r="AJ491" s="3" t="s">
        <v>1452</v>
      </c>
      <c r="AK491" s="3"/>
      <c r="AL491" s="3"/>
      <c r="AM491" s="4"/>
      <c r="AN491" s="6">
        <v>2.07E-2</v>
      </c>
      <c r="AO491" s="17">
        <v>4.3474136840774003E-2</v>
      </c>
      <c r="AP491" s="3" t="s">
        <v>83</v>
      </c>
      <c r="AQ491" s="21">
        <v>186.29999999999998</v>
      </c>
      <c r="AR491" s="21">
        <v>391.26723156696602</v>
      </c>
      <c r="AS491" s="24">
        <v>235691.85599999997</v>
      </c>
      <c r="AT491" s="24">
        <v>495000</v>
      </c>
    </row>
    <row r="492" spans="1:46" hidden="1" x14ac:dyDescent="0.6">
      <c r="A492" s="2" t="s">
        <v>1605</v>
      </c>
      <c r="B492" s="2" t="s">
        <v>239</v>
      </c>
      <c r="C492" s="3"/>
      <c r="D492" s="3"/>
      <c r="E492" s="3" t="s">
        <v>1446</v>
      </c>
      <c r="F492" s="3" t="s">
        <v>1606</v>
      </c>
      <c r="G492" s="2" t="s">
        <v>741</v>
      </c>
      <c r="H492" s="3" t="s">
        <v>742</v>
      </c>
      <c r="I492" s="3" t="s">
        <v>50</v>
      </c>
      <c r="J492" s="3" t="s">
        <v>161</v>
      </c>
      <c r="K492" s="2" t="s">
        <v>347</v>
      </c>
      <c r="L492" s="2" t="s">
        <v>461</v>
      </c>
      <c r="M492" s="2" t="s">
        <v>1646</v>
      </c>
      <c r="N492" s="3" t="s">
        <v>1647</v>
      </c>
      <c r="O492" s="3"/>
      <c r="P492" s="3" t="s">
        <v>745</v>
      </c>
      <c r="Q492" s="4">
        <v>4000</v>
      </c>
      <c r="R492" s="11"/>
      <c r="S492" s="5">
        <v>0</v>
      </c>
      <c r="T492" s="6">
        <v>50</v>
      </c>
      <c r="U492" s="5">
        <v>0</v>
      </c>
      <c r="V492" s="14">
        <v>200000</v>
      </c>
      <c r="W492" s="4">
        <v>20000</v>
      </c>
      <c r="X492" s="3" t="s">
        <v>115</v>
      </c>
      <c r="Y492" s="3" t="s">
        <v>745</v>
      </c>
      <c r="Z492" s="3" t="s">
        <v>74</v>
      </c>
      <c r="AA492" s="3" t="s">
        <v>95</v>
      </c>
      <c r="AB492" s="3" t="s">
        <v>1031</v>
      </c>
      <c r="AC492" s="3" t="s">
        <v>248</v>
      </c>
      <c r="AD492" s="3"/>
      <c r="AE492" s="3" t="s">
        <v>1148</v>
      </c>
      <c r="AF492" s="3" t="s">
        <v>353</v>
      </c>
      <c r="AG492" s="3" t="s">
        <v>1608</v>
      </c>
      <c r="AH492" s="3" t="s">
        <v>80</v>
      </c>
      <c r="AI492" s="2" t="s">
        <v>1451</v>
      </c>
      <c r="AJ492" s="3" t="s">
        <v>1452</v>
      </c>
      <c r="AK492" s="3"/>
      <c r="AL492" s="3"/>
      <c r="AM492" s="4"/>
      <c r="AN492" s="6">
        <v>2.3E-2</v>
      </c>
      <c r="AO492" s="17">
        <v>3.952194258252182E-2</v>
      </c>
      <c r="AP492" s="3" t="s">
        <v>83</v>
      </c>
      <c r="AQ492" s="21">
        <v>92</v>
      </c>
      <c r="AR492" s="21">
        <v>158.08777033008727</v>
      </c>
      <c r="AS492" s="24">
        <v>116391.03999999999</v>
      </c>
      <c r="AT492" s="24">
        <v>200000</v>
      </c>
    </row>
    <row r="493" spans="1:46" hidden="1" x14ac:dyDescent="0.6">
      <c r="AQ493" s="24">
        <v>793599.13255999947</v>
      </c>
      <c r="AR493" s="24">
        <v>933865.95837675442</v>
      </c>
      <c r="AS493" s="24">
        <v>1003998134.5843072</v>
      </c>
      <c r="AT493" s="24">
        <v>1181452501.2615998</v>
      </c>
    </row>
  </sheetData>
  <autoFilter ref="A2:AT493" xr:uid="{FE2E4BAF-2343-4BD2-A3BD-F7C9A0C7FCF1}">
    <filterColumn colId="12">
      <filters>
        <filter val="700672"/>
      </filters>
    </filterColumn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A878-BE2B-4DF0-B5EB-FCE34423BB5D}">
  <sheetPr filterMode="1">
    <tabColor rgb="FFFF0000"/>
  </sheetPr>
  <dimension ref="A1:T182"/>
  <sheetViews>
    <sheetView tabSelected="1" workbookViewId="0">
      <pane xSplit="1" ySplit="2" topLeftCell="F92" activePane="bottomRight" state="frozen"/>
      <selection pane="topRight" activeCell="B1" sqref="B1"/>
      <selection pane="bottomLeft" activeCell="A3" sqref="A3"/>
      <selection pane="bottomRight" activeCell="M191" sqref="M191"/>
    </sheetView>
  </sheetViews>
  <sheetFormatPr defaultColWidth="8.6875" defaultRowHeight="13.15" x14ac:dyDescent="0.6"/>
  <cols>
    <col min="1" max="1" width="7.1875" style="27" customWidth="1"/>
    <col min="2" max="2" width="29.0625" style="27" customWidth="1"/>
    <col min="3" max="3" width="4.8125" style="27" customWidth="1"/>
    <col min="4" max="4" width="6.1875" style="27" customWidth="1"/>
    <col min="5" max="5" width="12.9375" style="28" customWidth="1"/>
    <col min="6" max="6" width="12.8125" style="29" customWidth="1"/>
    <col min="7" max="7" width="12.4375" style="29" customWidth="1"/>
    <col min="8" max="8" width="5.4375" style="30" customWidth="1"/>
    <col min="9" max="9" width="4.5625" style="30" customWidth="1"/>
    <col min="10" max="10" width="11.8125" style="28" customWidth="1"/>
    <col min="11" max="11" width="17.8125" style="28" customWidth="1"/>
    <col min="12" max="12" width="16.5" style="27" customWidth="1"/>
    <col min="13" max="13" width="10.5625" style="27" customWidth="1"/>
    <col min="14" max="14" width="14.3125" style="27" customWidth="1"/>
    <col min="15" max="15" width="16.5625" style="27" bestFit="1" customWidth="1"/>
    <col min="16" max="16" width="12.8125" style="27" bestFit="1" customWidth="1"/>
    <col min="17" max="16384" width="8.6875" style="27"/>
  </cols>
  <sheetData>
    <row r="1" spans="1:18" x14ac:dyDescent="0.6">
      <c r="O1" s="30">
        <v>1.02</v>
      </c>
    </row>
    <row r="2" spans="1:18" s="42" customFormat="1" x14ac:dyDescent="0.6">
      <c r="A2" s="38" t="s">
        <v>13</v>
      </c>
      <c r="B2" s="38" t="s">
        <v>14</v>
      </c>
      <c r="C2" s="38" t="s">
        <v>15</v>
      </c>
      <c r="D2" s="38" t="s">
        <v>16</v>
      </c>
      <c r="E2" s="39" t="s">
        <v>1666</v>
      </c>
      <c r="F2" s="40" t="s">
        <v>1669</v>
      </c>
      <c r="G2" s="40" t="s">
        <v>1670</v>
      </c>
      <c r="H2" s="41" t="s">
        <v>1667</v>
      </c>
      <c r="I2" s="41" t="s">
        <v>1654</v>
      </c>
      <c r="J2" s="39" t="s">
        <v>1668</v>
      </c>
      <c r="K2" s="39" t="s">
        <v>1651</v>
      </c>
      <c r="L2" s="40" t="s">
        <v>1671</v>
      </c>
      <c r="M2" s="38" t="s">
        <v>1672</v>
      </c>
      <c r="N2" s="38" t="s">
        <v>1675</v>
      </c>
      <c r="O2" s="42" t="s">
        <v>1676</v>
      </c>
      <c r="P2" s="42" t="s">
        <v>1677</v>
      </c>
      <c r="R2" s="42" t="s">
        <v>1680</v>
      </c>
    </row>
    <row r="3" spans="1:18" hidden="1" x14ac:dyDescent="0.6">
      <c r="A3" s="31" t="s">
        <v>210</v>
      </c>
      <c r="B3" s="31" t="s">
        <v>211</v>
      </c>
      <c r="C3" s="31" t="s">
        <v>212</v>
      </c>
      <c r="D3" s="31" t="s">
        <v>213</v>
      </c>
      <c r="E3" s="32">
        <v>78000</v>
      </c>
      <c r="F3" s="33">
        <v>0.4</v>
      </c>
      <c r="G3" s="33">
        <v>0.55000000000000004</v>
      </c>
      <c r="H3" s="35">
        <v>31200</v>
      </c>
      <c r="I3" s="35">
        <v>42900</v>
      </c>
      <c r="J3" s="32">
        <v>39471744</v>
      </c>
      <c r="K3" s="32">
        <v>54273647.999999993</v>
      </c>
      <c r="L3" s="34">
        <f t="shared" ref="L3:L34" si="0">K3-J3</f>
        <v>14801903.999999993</v>
      </c>
      <c r="M3" s="35">
        <f t="shared" ref="M3:M34" si="1">L3/K3*100</f>
        <v>27.272727272727266</v>
      </c>
      <c r="N3" s="31" t="str">
        <f>VLOOKUP(A3,Sheet5!A:B,2,FALSE)</f>
        <v>COILMASTER(WD)</v>
      </c>
      <c r="O3" s="32">
        <f>J3*$O$1</f>
        <v>40261178.880000003</v>
      </c>
      <c r="P3" s="28">
        <f>K3-O3</f>
        <v>14012469.11999999</v>
      </c>
    </row>
    <row r="4" spans="1:18" hidden="1" x14ac:dyDescent="0.6">
      <c r="A4" s="31" t="s">
        <v>1065</v>
      </c>
      <c r="B4" s="31" t="s">
        <v>1066</v>
      </c>
      <c r="C4" s="31" t="s">
        <v>1067</v>
      </c>
      <c r="D4" s="31" t="s">
        <v>1068</v>
      </c>
      <c r="E4" s="32">
        <v>37200</v>
      </c>
      <c r="F4" s="33">
        <v>0.4</v>
      </c>
      <c r="G4" s="33">
        <v>0.55000000000000004</v>
      </c>
      <c r="H4" s="35">
        <v>14880</v>
      </c>
      <c r="I4" s="35">
        <v>20460</v>
      </c>
      <c r="J4" s="32">
        <v>18824985.599999998</v>
      </c>
      <c r="K4" s="32">
        <v>25884355.199999999</v>
      </c>
      <c r="L4" s="34">
        <f t="shared" si="0"/>
        <v>7059369.6000000015</v>
      </c>
      <c r="M4" s="35">
        <f t="shared" si="1"/>
        <v>27.27272727272728</v>
      </c>
      <c r="N4" s="31" t="str">
        <f>VLOOKUP(A4,Sheet5!A:B,2,FALSE)</f>
        <v>COILMASTER(WD)</v>
      </c>
      <c r="O4" s="32">
        <f t="shared" ref="O4:O67" si="2">J4*$O$1</f>
        <v>19201485.311999999</v>
      </c>
      <c r="P4" s="28">
        <f t="shared" ref="P4:P67" si="3">K4-O4</f>
        <v>6682869.8880000003</v>
      </c>
    </row>
    <row r="5" spans="1:18" hidden="1" x14ac:dyDescent="0.6">
      <c r="A5" s="31" t="s">
        <v>444</v>
      </c>
      <c r="B5" s="31" t="s">
        <v>445</v>
      </c>
      <c r="C5" s="31" t="s">
        <v>446</v>
      </c>
      <c r="D5" s="31" t="s">
        <v>243</v>
      </c>
      <c r="E5" s="32">
        <v>108540</v>
      </c>
      <c r="F5" s="33">
        <v>0.42000000000000004</v>
      </c>
      <c r="G5" s="33">
        <v>0.46999999999999986</v>
      </c>
      <c r="H5" s="35">
        <v>45586.8</v>
      </c>
      <c r="I5" s="35">
        <v>51013.799999999988</v>
      </c>
      <c r="J5" s="32">
        <v>57672772.415999994</v>
      </c>
      <c r="K5" s="32">
        <v>64538578.655999996</v>
      </c>
      <c r="L5" s="34">
        <f t="shared" si="0"/>
        <v>6865806.2400000021</v>
      </c>
      <c r="M5" s="35">
        <f t="shared" si="1"/>
        <v>10.638297872340431</v>
      </c>
      <c r="N5" s="31" t="str">
        <f>VLOOKUP(A5,Sheet5!A:B,2,FALSE)</f>
        <v>COILMASTER(WD)</v>
      </c>
      <c r="O5" s="32">
        <f t="shared" si="2"/>
        <v>58826227.864319995</v>
      </c>
      <c r="P5" s="28">
        <f t="shared" si="3"/>
        <v>5712350.7916800007</v>
      </c>
    </row>
    <row r="6" spans="1:18" hidden="1" x14ac:dyDescent="0.6">
      <c r="A6" s="31" t="s">
        <v>180</v>
      </c>
      <c r="B6" s="31" t="s">
        <v>181</v>
      </c>
      <c r="C6" s="31" t="s">
        <v>182</v>
      </c>
      <c r="D6" s="31" t="s">
        <v>183</v>
      </c>
      <c r="E6" s="32">
        <v>126000</v>
      </c>
      <c r="F6" s="33">
        <v>0.16632</v>
      </c>
      <c r="G6" s="33">
        <v>0.20100000000000001</v>
      </c>
      <c r="H6" s="35">
        <v>20956.32</v>
      </c>
      <c r="I6" s="35">
        <v>25310.215000000004</v>
      </c>
      <c r="J6" s="32">
        <v>26512259.558399998</v>
      </c>
      <c r="K6" s="32">
        <v>32020459.200799994</v>
      </c>
      <c r="L6" s="34">
        <f t="shared" si="0"/>
        <v>5508199.6423999965</v>
      </c>
      <c r="M6" s="35">
        <f t="shared" si="1"/>
        <v>17.202125703001727</v>
      </c>
      <c r="N6" s="31" t="str">
        <f>VLOOKUP(A6,Sheet5!A:B,2,FALSE)</f>
        <v>COILMASTER(WD)</v>
      </c>
      <c r="O6" s="32">
        <f t="shared" si="2"/>
        <v>27042504.749567997</v>
      </c>
      <c r="P6" s="28">
        <f t="shared" si="3"/>
        <v>4977954.4512319975</v>
      </c>
    </row>
    <row r="7" spans="1:18" hidden="1" x14ac:dyDescent="0.6">
      <c r="A7" s="31" t="s">
        <v>435</v>
      </c>
      <c r="B7" s="31" t="s">
        <v>436</v>
      </c>
      <c r="C7" s="31" t="s">
        <v>437</v>
      </c>
      <c r="D7" s="31" t="s">
        <v>243</v>
      </c>
      <c r="E7" s="32">
        <v>20412</v>
      </c>
      <c r="F7" s="33">
        <v>0.79049999999999987</v>
      </c>
      <c r="G7" s="33">
        <v>0.92999999999999994</v>
      </c>
      <c r="H7" s="35">
        <v>16135.685999999998</v>
      </c>
      <c r="I7" s="35">
        <v>18983.16</v>
      </c>
      <c r="J7" s="32">
        <v>20413579.072319999</v>
      </c>
      <c r="K7" s="32">
        <v>24015975.3792</v>
      </c>
      <c r="L7" s="34">
        <f t="shared" si="0"/>
        <v>3602396.306880001</v>
      </c>
      <c r="M7" s="35">
        <f t="shared" si="1"/>
        <v>15.000000000000005</v>
      </c>
      <c r="N7" s="31" t="str">
        <f>VLOOKUP(A7,Sheet5!A:B,2,FALSE)</f>
        <v>COILMASTER(WD)</v>
      </c>
      <c r="O7" s="32">
        <f t="shared" si="2"/>
        <v>20821850.653766401</v>
      </c>
      <c r="P7" s="28">
        <f t="shared" si="3"/>
        <v>3194124.7254335992</v>
      </c>
    </row>
    <row r="8" spans="1:18" hidden="1" x14ac:dyDescent="0.6">
      <c r="A8" s="31" t="s">
        <v>139</v>
      </c>
      <c r="B8" s="31" t="s">
        <v>140</v>
      </c>
      <c r="C8" s="31" t="s">
        <v>141</v>
      </c>
      <c r="D8" s="31" t="s">
        <v>142</v>
      </c>
      <c r="E8" s="32">
        <v>1155000</v>
      </c>
      <c r="F8" s="33">
        <v>5.0239999999999986E-2</v>
      </c>
      <c r="G8" s="33">
        <v>5.2479999999999978E-2</v>
      </c>
      <c r="H8" s="35">
        <v>58027.200000000004</v>
      </c>
      <c r="I8" s="35">
        <v>60614.400000000001</v>
      </c>
      <c r="J8" s="32">
        <v>73411371.263999999</v>
      </c>
      <c r="K8" s="32">
        <v>76684489.728000015</v>
      </c>
      <c r="L8" s="34">
        <f t="shared" si="0"/>
        <v>3273118.4640000165</v>
      </c>
      <c r="M8" s="35">
        <f t="shared" si="1"/>
        <v>4.2682926829268499</v>
      </c>
      <c r="N8" s="31" t="str">
        <f>VLOOKUP(A8,Sheet5!A:B,2,FALSE)</f>
        <v>COILMASTER(WD)</v>
      </c>
      <c r="O8" s="32">
        <f t="shared" si="2"/>
        <v>74879598.689280003</v>
      </c>
      <c r="P8" s="28">
        <f t="shared" si="3"/>
        <v>1804891.0387200117</v>
      </c>
    </row>
    <row r="9" spans="1:18" hidden="1" x14ac:dyDescent="0.6">
      <c r="A9" s="31" t="s">
        <v>287</v>
      </c>
      <c r="B9" s="31" t="s">
        <v>288</v>
      </c>
      <c r="C9" s="31" t="s">
        <v>289</v>
      </c>
      <c r="D9" s="31" t="s">
        <v>290</v>
      </c>
      <c r="E9" s="32">
        <v>333000</v>
      </c>
      <c r="F9" s="33">
        <v>1.7999999999999999E-2</v>
      </c>
      <c r="G9" s="33">
        <v>3.5942243019546669E-2</v>
      </c>
      <c r="H9" s="35">
        <v>5994</v>
      </c>
      <c r="I9" s="35">
        <v>11952.780561527759</v>
      </c>
      <c r="J9" s="32">
        <v>7583129.2799999993</v>
      </c>
      <c r="K9" s="32">
        <v>15121701.743999999</v>
      </c>
      <c r="L9" s="34">
        <f t="shared" si="0"/>
        <v>7538572.4639999997</v>
      </c>
      <c r="M9" s="35">
        <f t="shared" si="1"/>
        <v>49.852672613326476</v>
      </c>
      <c r="N9" s="31" t="str">
        <f>VLOOKUP(A9,Sheet5!A:B,2,FALSE)</f>
        <v>COILMASTER(ZQ)</v>
      </c>
      <c r="O9" s="32">
        <f t="shared" si="2"/>
        <v>7734791.8655999992</v>
      </c>
      <c r="P9" s="28">
        <f t="shared" si="3"/>
        <v>7386909.8783999998</v>
      </c>
    </row>
    <row r="10" spans="1:18" hidden="1" x14ac:dyDescent="0.6">
      <c r="A10" s="31" t="s">
        <v>462</v>
      </c>
      <c r="B10" s="31" t="s">
        <v>463</v>
      </c>
      <c r="C10" s="31"/>
      <c r="D10" s="31" t="s">
        <v>464</v>
      </c>
      <c r="E10" s="32">
        <v>437000</v>
      </c>
      <c r="F10" s="33">
        <v>4.9319999999999996E-2</v>
      </c>
      <c r="G10" s="33">
        <v>6.2444669280384481E-2</v>
      </c>
      <c r="H10" s="35">
        <v>21552.840000000004</v>
      </c>
      <c r="I10" s="35">
        <v>26818.799797647654</v>
      </c>
      <c r="J10" s="32">
        <v>27266928.9408</v>
      </c>
      <c r="K10" s="32">
        <v>33929000</v>
      </c>
      <c r="L10" s="34">
        <f t="shared" si="0"/>
        <v>6662071.0592</v>
      </c>
      <c r="M10" s="35">
        <f t="shared" si="1"/>
        <v>19.635329833475787</v>
      </c>
      <c r="N10" s="31" t="str">
        <f>VLOOKUP(A10,Sheet5!A:B,2,FALSE)</f>
        <v>COILMASTER(ZQ)</v>
      </c>
      <c r="O10" s="32">
        <f t="shared" si="2"/>
        <v>27812267.519616</v>
      </c>
      <c r="P10" s="28">
        <f t="shared" si="3"/>
        <v>6116732.4803839996</v>
      </c>
    </row>
    <row r="11" spans="1:18" hidden="1" x14ac:dyDescent="0.6">
      <c r="A11" s="31" t="s">
        <v>488</v>
      </c>
      <c r="B11" s="31" t="s">
        <v>489</v>
      </c>
      <c r="C11" s="31" t="s">
        <v>490</v>
      </c>
      <c r="D11" s="31" t="s">
        <v>491</v>
      </c>
      <c r="E11" s="32">
        <v>90000</v>
      </c>
      <c r="F11" s="33">
        <v>0.04</v>
      </c>
      <c r="G11" s="33">
        <v>9.1999999999999985E-2</v>
      </c>
      <c r="H11" s="35">
        <v>3600</v>
      </c>
      <c r="I11" s="35">
        <v>8280</v>
      </c>
      <c r="J11" s="32">
        <v>4554432</v>
      </c>
      <c r="K11" s="32">
        <v>10475193.599999998</v>
      </c>
      <c r="L11" s="34">
        <f t="shared" si="0"/>
        <v>5920761.5999999978</v>
      </c>
      <c r="M11" s="35">
        <f t="shared" si="1"/>
        <v>56.521739130434781</v>
      </c>
      <c r="N11" s="31" t="str">
        <f>VLOOKUP(A11,Sheet5!A:B,2,FALSE)</f>
        <v>COILMASTER(ZQ)</v>
      </c>
      <c r="O11" s="32">
        <f t="shared" si="2"/>
        <v>4645520.6399999997</v>
      </c>
      <c r="P11" s="28">
        <f t="shared" si="3"/>
        <v>5829672.9599999981</v>
      </c>
    </row>
    <row r="12" spans="1:18" hidden="1" x14ac:dyDescent="0.6">
      <c r="A12" s="31" t="s">
        <v>999</v>
      </c>
      <c r="B12" s="31" t="s">
        <v>1000</v>
      </c>
      <c r="C12" s="31" t="s">
        <v>1001</v>
      </c>
      <c r="D12" s="31" t="s">
        <v>1002</v>
      </c>
      <c r="E12" s="32">
        <v>600000</v>
      </c>
      <c r="F12" s="33">
        <v>2.1000000000000001E-2</v>
      </c>
      <c r="G12" s="33">
        <v>2.7400000000000001E-2</v>
      </c>
      <c r="H12" s="35">
        <v>12600</v>
      </c>
      <c r="I12" s="35">
        <v>16440</v>
      </c>
      <c r="J12" s="32">
        <v>15940512</v>
      </c>
      <c r="K12" s="32">
        <v>20798572.799999997</v>
      </c>
      <c r="L12" s="34">
        <f t="shared" si="0"/>
        <v>4858060.799999997</v>
      </c>
      <c r="M12" s="35">
        <f t="shared" si="1"/>
        <v>23.357664233576632</v>
      </c>
      <c r="N12" s="31" t="str">
        <f>VLOOKUP(A12,Sheet5!A:B,2,FALSE)</f>
        <v>COILMASTER(ZQ)</v>
      </c>
      <c r="O12" s="32">
        <f t="shared" si="2"/>
        <v>16259322.24</v>
      </c>
      <c r="P12" s="28">
        <f t="shared" si="3"/>
        <v>4539250.5599999968</v>
      </c>
    </row>
    <row r="13" spans="1:18" hidden="1" x14ac:dyDescent="0.6">
      <c r="A13" s="31" t="s">
        <v>919</v>
      </c>
      <c r="B13" s="31" t="s">
        <v>920</v>
      </c>
      <c r="C13" s="31" t="s">
        <v>921</v>
      </c>
      <c r="D13" s="31" t="s">
        <v>922</v>
      </c>
      <c r="E13" s="32">
        <v>180000</v>
      </c>
      <c r="F13" s="33">
        <v>1.7999999999999999E-2</v>
      </c>
      <c r="G13" s="33">
        <v>3.6999999999999998E-2</v>
      </c>
      <c r="H13" s="35">
        <v>3240</v>
      </c>
      <c r="I13" s="35">
        <v>6660</v>
      </c>
      <c r="J13" s="32">
        <v>4098988.7999999989</v>
      </c>
      <c r="K13" s="32">
        <v>8425699.1999999993</v>
      </c>
      <c r="L13" s="34">
        <f t="shared" si="0"/>
        <v>4326710.4000000004</v>
      </c>
      <c r="M13" s="35">
        <f t="shared" si="1"/>
        <v>51.351351351351362</v>
      </c>
      <c r="N13" s="31" t="str">
        <f>VLOOKUP(A13,Sheet5!A:B,2,FALSE)</f>
        <v>COILMASTER(ZQ)</v>
      </c>
      <c r="O13" s="32">
        <f t="shared" si="2"/>
        <v>4180968.575999999</v>
      </c>
      <c r="P13" s="28">
        <f t="shared" si="3"/>
        <v>4244730.6239999998</v>
      </c>
    </row>
    <row r="14" spans="1:18" hidden="1" x14ac:dyDescent="0.6">
      <c r="A14" s="31" t="s">
        <v>806</v>
      </c>
      <c r="B14" s="31" t="s">
        <v>807</v>
      </c>
      <c r="C14" s="31" t="s">
        <v>808</v>
      </c>
      <c r="D14" s="31" t="s">
        <v>809</v>
      </c>
      <c r="E14" s="32">
        <v>768000</v>
      </c>
      <c r="F14" s="33">
        <v>1.4E-2</v>
      </c>
      <c r="G14" s="33">
        <v>1.7999999999999999E-2</v>
      </c>
      <c r="H14" s="35">
        <v>10752</v>
      </c>
      <c r="I14" s="35">
        <v>13824</v>
      </c>
      <c r="J14" s="32">
        <v>13602570.239999998</v>
      </c>
      <c r="K14" s="32">
        <v>17489018.879999995</v>
      </c>
      <c r="L14" s="34">
        <f t="shared" si="0"/>
        <v>3886448.6399999969</v>
      </c>
      <c r="M14" s="35">
        <f t="shared" si="1"/>
        <v>22.222222222222211</v>
      </c>
      <c r="N14" s="31" t="str">
        <f>VLOOKUP(A14,Sheet5!A:B,2,FALSE)</f>
        <v>COILMASTER(ZQ)</v>
      </c>
      <c r="O14" s="32">
        <f t="shared" si="2"/>
        <v>13874621.644799998</v>
      </c>
      <c r="P14" s="28">
        <f t="shared" si="3"/>
        <v>3614397.2351999972</v>
      </c>
    </row>
    <row r="15" spans="1:18" hidden="1" x14ac:dyDescent="0.6">
      <c r="A15" s="31" t="s">
        <v>1265</v>
      </c>
      <c r="B15" s="31" t="s">
        <v>1266</v>
      </c>
      <c r="C15" s="31" t="s">
        <v>1267</v>
      </c>
      <c r="D15" s="31" t="s">
        <v>1268</v>
      </c>
      <c r="E15" s="32">
        <v>1008000</v>
      </c>
      <c r="F15" s="33">
        <v>3.7999999999999999E-2</v>
      </c>
      <c r="G15" s="33">
        <v>4.0700000000000007E-2</v>
      </c>
      <c r="H15" s="35">
        <v>38304</v>
      </c>
      <c r="I15" s="35">
        <v>41025.599999999999</v>
      </c>
      <c r="J15" s="32">
        <v>48459156.479999997</v>
      </c>
      <c r="K15" s="32">
        <v>51902307.071999997</v>
      </c>
      <c r="L15" s="34">
        <f t="shared" si="0"/>
        <v>3443150.5920000002</v>
      </c>
      <c r="M15" s="35">
        <f t="shared" si="1"/>
        <v>6.6339066339066344</v>
      </c>
      <c r="N15" s="31" t="str">
        <f>VLOOKUP(A15,Sheet5!A:B,2,FALSE)</f>
        <v>COILMASTER(ZQ)</v>
      </c>
      <c r="O15" s="32">
        <f t="shared" si="2"/>
        <v>49428339.6096</v>
      </c>
      <c r="P15" s="28">
        <f t="shared" si="3"/>
        <v>2473967.4623999968</v>
      </c>
    </row>
    <row r="16" spans="1:18" hidden="1" x14ac:dyDescent="0.6">
      <c r="A16" s="31" t="s">
        <v>773</v>
      </c>
      <c r="B16" s="31" t="s">
        <v>774</v>
      </c>
      <c r="C16" s="31" t="s">
        <v>775</v>
      </c>
      <c r="D16" s="31" t="s">
        <v>776</v>
      </c>
      <c r="E16" s="32">
        <v>206000</v>
      </c>
      <c r="F16" s="33">
        <v>4.9999999999999996E-2</v>
      </c>
      <c r="G16" s="33">
        <v>8.3786518274946237E-2</v>
      </c>
      <c r="H16" s="35">
        <v>10300</v>
      </c>
      <c r="I16" s="35">
        <v>17260.022764638928</v>
      </c>
      <c r="J16" s="32">
        <v>13030736</v>
      </c>
      <c r="K16" s="32">
        <v>21836000</v>
      </c>
      <c r="L16" s="34">
        <f t="shared" si="0"/>
        <v>8805264</v>
      </c>
      <c r="M16" s="35">
        <f t="shared" si="1"/>
        <v>40.324528301886794</v>
      </c>
      <c r="N16" s="31" t="str">
        <f>VLOOKUP(A16,Sheet5!A:B,2,FALSE)</f>
        <v>COILMASTER(TH)</v>
      </c>
      <c r="O16" s="32">
        <f t="shared" si="2"/>
        <v>13291350.720000001</v>
      </c>
      <c r="P16" s="28">
        <f t="shared" si="3"/>
        <v>8544649.2799999993</v>
      </c>
    </row>
    <row r="17" spans="1:16" hidden="1" x14ac:dyDescent="0.6">
      <c r="A17" s="31" t="s">
        <v>549</v>
      </c>
      <c r="B17" s="31" t="s">
        <v>550</v>
      </c>
      <c r="C17" s="31" t="s">
        <v>551</v>
      </c>
      <c r="D17" s="31" t="s">
        <v>552</v>
      </c>
      <c r="E17" s="32">
        <v>3858000</v>
      </c>
      <c r="F17" s="33">
        <v>2.1999999999999995E-2</v>
      </c>
      <c r="G17" s="33">
        <v>2.5717276640349774E-2</v>
      </c>
      <c r="H17" s="35">
        <v>84876</v>
      </c>
      <c r="I17" s="35">
        <v>90802.444827368163</v>
      </c>
      <c r="J17" s="32">
        <v>107378325.12</v>
      </c>
      <c r="K17" s="32">
        <v>114875989</v>
      </c>
      <c r="L17" s="34">
        <f t="shared" si="0"/>
        <v>7497663.8799999952</v>
      </c>
      <c r="M17" s="35">
        <f t="shared" si="1"/>
        <v>6.5267458807253407</v>
      </c>
      <c r="N17" s="31" t="str">
        <f>VLOOKUP(A17,Sheet5!A:B,2,FALSE)</f>
        <v>COILMASTER(TH)</v>
      </c>
      <c r="O17" s="32">
        <f t="shared" si="2"/>
        <v>109525891.6224</v>
      </c>
      <c r="P17" s="28">
        <f t="shared" si="3"/>
        <v>5350097.3775999993</v>
      </c>
    </row>
    <row r="18" spans="1:16" hidden="1" x14ac:dyDescent="0.6">
      <c r="A18" s="31" t="s">
        <v>636</v>
      </c>
      <c r="B18" s="31" t="s">
        <v>637</v>
      </c>
      <c r="C18" s="31" t="s">
        <v>638</v>
      </c>
      <c r="D18" s="31" t="s">
        <v>639</v>
      </c>
      <c r="E18" s="32">
        <v>455000</v>
      </c>
      <c r="F18" s="33">
        <v>3.1E-2</v>
      </c>
      <c r="G18" s="33">
        <v>3.9E-2</v>
      </c>
      <c r="H18" s="35">
        <v>14105</v>
      </c>
      <c r="I18" s="35">
        <v>17745</v>
      </c>
      <c r="J18" s="32">
        <v>17844517.599999998</v>
      </c>
      <c r="K18" s="32">
        <v>22449554.399999999</v>
      </c>
      <c r="L18" s="34">
        <f t="shared" si="0"/>
        <v>4605036.8000000007</v>
      </c>
      <c r="M18" s="35">
        <f t="shared" si="1"/>
        <v>20.512820512820518</v>
      </c>
      <c r="N18" s="31" t="str">
        <f>VLOOKUP(A18,Sheet5!A:B,2,FALSE)</f>
        <v>COILMASTER(TH)</v>
      </c>
      <c r="O18" s="32">
        <f t="shared" si="2"/>
        <v>18201407.952</v>
      </c>
      <c r="P18" s="28">
        <f t="shared" si="3"/>
        <v>4248146.4479999989</v>
      </c>
    </row>
    <row r="19" spans="1:16" hidden="1" x14ac:dyDescent="0.6">
      <c r="A19" s="31" t="s">
        <v>150</v>
      </c>
      <c r="B19" s="31" t="s">
        <v>151</v>
      </c>
      <c r="C19" s="31" t="s">
        <v>152</v>
      </c>
      <c r="D19" s="31" t="s">
        <v>153</v>
      </c>
      <c r="E19" s="32">
        <v>1078000</v>
      </c>
      <c r="F19" s="33">
        <v>2.3999999999999997E-2</v>
      </c>
      <c r="G19" s="33">
        <v>2.7E-2</v>
      </c>
      <c r="H19" s="35">
        <v>25872</v>
      </c>
      <c r="I19" s="35">
        <v>29106</v>
      </c>
      <c r="J19" s="32">
        <v>32731184.639999997</v>
      </c>
      <c r="K19" s="32">
        <v>36822582.720000006</v>
      </c>
      <c r="L19" s="34">
        <f t="shared" si="0"/>
        <v>4091398.0800000094</v>
      </c>
      <c r="M19" s="35">
        <f t="shared" si="1"/>
        <v>11.111111111111134</v>
      </c>
      <c r="N19" s="31" t="str">
        <f>VLOOKUP(A19,Sheet5!A:B,2,FALSE)</f>
        <v>COILMASTER(TH)</v>
      </c>
      <c r="O19" s="32">
        <f t="shared" si="2"/>
        <v>33385808.332799997</v>
      </c>
      <c r="P19" s="28">
        <f t="shared" si="3"/>
        <v>3436774.3872000091</v>
      </c>
    </row>
    <row r="20" spans="1:16" hidden="1" x14ac:dyDescent="0.6">
      <c r="A20" s="31" t="s">
        <v>144</v>
      </c>
      <c r="B20" s="31" t="s">
        <v>145</v>
      </c>
      <c r="C20" s="31" t="s">
        <v>146</v>
      </c>
      <c r="D20" s="31" t="s">
        <v>147</v>
      </c>
      <c r="E20" s="32">
        <v>578000</v>
      </c>
      <c r="F20" s="33">
        <v>2.3999999999999997E-2</v>
      </c>
      <c r="G20" s="33">
        <v>2.8000000000000001E-2</v>
      </c>
      <c r="H20" s="35">
        <v>13872</v>
      </c>
      <c r="I20" s="35">
        <v>16184</v>
      </c>
      <c r="J20" s="32">
        <v>17549744.639999997</v>
      </c>
      <c r="K20" s="32">
        <v>20474702.079999998</v>
      </c>
      <c r="L20" s="34">
        <f t="shared" si="0"/>
        <v>2924957.4400000013</v>
      </c>
      <c r="M20" s="35">
        <f t="shared" si="1"/>
        <v>14.285714285714294</v>
      </c>
      <c r="N20" s="31" t="str">
        <f>VLOOKUP(A20,Sheet5!A:B,2,FALSE)</f>
        <v>COILMASTER(TH)</v>
      </c>
      <c r="O20" s="32">
        <f t="shared" si="2"/>
        <v>17900739.532799996</v>
      </c>
      <c r="P20" s="28">
        <f t="shared" si="3"/>
        <v>2573962.5472000018</v>
      </c>
    </row>
    <row r="21" spans="1:16" hidden="1" x14ac:dyDescent="0.6">
      <c r="A21" s="31" t="s">
        <v>473</v>
      </c>
      <c r="B21" s="31" t="s">
        <v>474</v>
      </c>
      <c r="C21" s="31"/>
      <c r="D21" s="31" t="s">
        <v>475</v>
      </c>
      <c r="E21" s="32">
        <v>586750</v>
      </c>
      <c r="F21" s="33">
        <v>0.02</v>
      </c>
      <c r="G21" s="33">
        <v>2.7665359807765272E-2</v>
      </c>
      <c r="H21" s="35">
        <v>11735</v>
      </c>
      <c r="I21" s="35">
        <v>14434.875743012519</v>
      </c>
      <c r="J21" s="32">
        <v>14846183.199999999</v>
      </c>
      <c r="K21" s="32">
        <v>18261849.999999996</v>
      </c>
      <c r="L21" s="34">
        <f t="shared" si="0"/>
        <v>3415666.799999997</v>
      </c>
      <c r="M21" s="35">
        <f t="shared" si="1"/>
        <v>18.703837782042882</v>
      </c>
      <c r="N21" s="31" t="str">
        <f>VLOOKUP(A21,Sheet5!A:B,2,FALSE)</f>
        <v>COILMASTER(ZQ)</v>
      </c>
      <c r="O21" s="32">
        <f t="shared" si="2"/>
        <v>15143106.864</v>
      </c>
      <c r="P21" s="28">
        <f t="shared" si="3"/>
        <v>3118743.1359999962</v>
      </c>
    </row>
    <row r="22" spans="1:16" hidden="1" x14ac:dyDescent="0.6">
      <c r="A22" s="31" t="s">
        <v>674</v>
      </c>
      <c r="B22" s="31" t="s">
        <v>675</v>
      </c>
      <c r="C22" s="31" t="s">
        <v>676</v>
      </c>
      <c r="D22" s="31" t="s">
        <v>677</v>
      </c>
      <c r="E22" s="32">
        <v>69000</v>
      </c>
      <c r="F22" s="33">
        <v>1.4E-2</v>
      </c>
      <c r="G22" s="33">
        <v>4.7999999999999994E-2</v>
      </c>
      <c r="H22" s="35">
        <v>966</v>
      </c>
      <c r="I22" s="35">
        <v>3312</v>
      </c>
      <c r="J22" s="32">
        <v>1222105.92</v>
      </c>
      <c r="K22" s="32">
        <v>4190077.4399999995</v>
      </c>
      <c r="L22" s="34">
        <f t="shared" si="0"/>
        <v>2967971.5199999996</v>
      </c>
      <c r="M22" s="35">
        <f t="shared" si="1"/>
        <v>70.833333333333329</v>
      </c>
      <c r="N22" s="31" t="str">
        <f>VLOOKUP(A22,Sheet5!A:B,2,FALSE)</f>
        <v>COILMASTER(ZQ)</v>
      </c>
      <c r="O22" s="32">
        <f t="shared" si="2"/>
        <v>1246548.0384</v>
      </c>
      <c r="P22" s="28">
        <f t="shared" si="3"/>
        <v>2943529.4015999995</v>
      </c>
    </row>
    <row r="23" spans="1:16" hidden="1" x14ac:dyDescent="0.6">
      <c r="A23" s="31" t="s">
        <v>1286</v>
      </c>
      <c r="B23" s="31" t="s">
        <v>1287</v>
      </c>
      <c r="C23" s="31"/>
      <c r="D23" s="31" t="s">
        <v>745</v>
      </c>
      <c r="E23" s="32">
        <v>252000</v>
      </c>
      <c r="F23" s="33">
        <v>0.02</v>
      </c>
      <c r="G23" s="33">
        <v>2.7665359807765275E-2</v>
      </c>
      <c r="H23" s="35">
        <v>5040</v>
      </c>
      <c r="I23" s="35">
        <v>6971.6706715568498</v>
      </c>
      <c r="J23" s="32">
        <v>6376204.7999999989</v>
      </c>
      <c r="K23" s="32">
        <v>8820000.0000000019</v>
      </c>
      <c r="L23" s="34">
        <f t="shared" si="0"/>
        <v>2443795.200000003</v>
      </c>
      <c r="M23" s="35">
        <f t="shared" si="1"/>
        <v>27.707428571428601</v>
      </c>
      <c r="N23" s="31" t="str">
        <f>VLOOKUP(A23,Sheet5!A:B,2,FALSE)</f>
        <v>COILMASTER(ZQ)</v>
      </c>
      <c r="O23" s="32">
        <f t="shared" si="2"/>
        <v>6503728.8959999988</v>
      </c>
      <c r="P23" s="28">
        <f t="shared" si="3"/>
        <v>2316271.1040000031</v>
      </c>
    </row>
    <row r="24" spans="1:16" hidden="1" x14ac:dyDescent="0.6">
      <c r="A24" s="31" t="s">
        <v>628</v>
      </c>
      <c r="B24" s="31" t="s">
        <v>629</v>
      </c>
      <c r="C24" s="31" t="s">
        <v>630</v>
      </c>
      <c r="D24" s="31" t="s">
        <v>631</v>
      </c>
      <c r="E24" s="32">
        <v>845000</v>
      </c>
      <c r="F24" s="33">
        <v>0.02</v>
      </c>
      <c r="G24" s="33">
        <v>2.1700000000000001E-2</v>
      </c>
      <c r="H24" s="35">
        <v>16900</v>
      </c>
      <c r="I24" s="35">
        <v>18336.5</v>
      </c>
      <c r="J24" s="32">
        <v>21380527.999999996</v>
      </c>
      <c r="K24" s="32">
        <v>23197872.879999995</v>
      </c>
      <c r="L24" s="34">
        <f t="shared" si="0"/>
        <v>1817344.879999999</v>
      </c>
      <c r="M24" s="35">
        <f t="shared" si="1"/>
        <v>7.834101382488476</v>
      </c>
      <c r="N24" s="31" t="str">
        <f>VLOOKUP(A24,Sheet5!A:B,2,FALSE)</f>
        <v>COILMASTER(ZQ)</v>
      </c>
      <c r="O24" s="32">
        <f t="shared" si="2"/>
        <v>21808138.559999995</v>
      </c>
      <c r="P24" s="28">
        <f t="shared" si="3"/>
        <v>1389734.3200000003</v>
      </c>
    </row>
    <row r="25" spans="1:16" hidden="1" x14ac:dyDescent="0.6">
      <c r="A25" s="31" t="s">
        <v>497</v>
      </c>
      <c r="B25" s="31" t="s">
        <v>498</v>
      </c>
      <c r="C25" s="31" t="s">
        <v>499</v>
      </c>
      <c r="D25" s="31" t="s">
        <v>500</v>
      </c>
      <c r="E25" s="32">
        <v>25500</v>
      </c>
      <c r="F25" s="33">
        <v>0.04</v>
      </c>
      <c r="G25" s="33">
        <v>9.1999999999999998E-2</v>
      </c>
      <c r="H25" s="35">
        <v>1020</v>
      </c>
      <c r="I25" s="35">
        <v>2346</v>
      </c>
      <c r="J25" s="32">
        <v>1290422.3999999999</v>
      </c>
      <c r="K25" s="32">
        <v>2967971.5199999996</v>
      </c>
      <c r="L25" s="34">
        <f t="shared" si="0"/>
        <v>1677549.1199999996</v>
      </c>
      <c r="M25" s="35">
        <f t="shared" si="1"/>
        <v>56.521739130434781</v>
      </c>
      <c r="N25" s="31" t="str">
        <f>VLOOKUP(A25,Sheet5!A:B,2,FALSE)</f>
        <v>COILMASTER(ZQ)</v>
      </c>
      <c r="O25" s="32">
        <f t="shared" si="2"/>
        <v>1316230.848</v>
      </c>
      <c r="P25" s="28">
        <f t="shared" si="3"/>
        <v>1651740.6719999996</v>
      </c>
    </row>
    <row r="26" spans="1:16" hidden="1" x14ac:dyDescent="0.6">
      <c r="A26" s="31" t="s">
        <v>128</v>
      </c>
      <c r="B26" s="31" t="s">
        <v>129</v>
      </c>
      <c r="C26" s="31" t="s">
        <v>130</v>
      </c>
      <c r="D26" s="31" t="s">
        <v>131</v>
      </c>
      <c r="E26" s="32">
        <v>1214500</v>
      </c>
      <c r="F26" s="33">
        <v>1.8999999999999996E-2</v>
      </c>
      <c r="G26" s="33">
        <v>2.0899999999999998E-2</v>
      </c>
      <c r="H26" s="35">
        <v>23075.5</v>
      </c>
      <c r="I26" s="35">
        <v>25383.050000000003</v>
      </c>
      <c r="J26" s="32">
        <v>29193276.559999999</v>
      </c>
      <c r="K26" s="32">
        <v>32112604.215999991</v>
      </c>
      <c r="L26" s="34">
        <f t="shared" si="0"/>
        <v>2919327.655999992</v>
      </c>
      <c r="M26" s="35">
        <f t="shared" si="1"/>
        <v>9.0909090909090686</v>
      </c>
      <c r="N26" s="31" t="str">
        <f>VLOOKUP(A26,Sheet5!A:B,2,FALSE)</f>
        <v>COILMASTER(TH)</v>
      </c>
      <c r="O26" s="32">
        <f t="shared" si="2"/>
        <v>29777142.091199998</v>
      </c>
      <c r="P26" s="28">
        <f t="shared" si="3"/>
        <v>2335462.1247999929</v>
      </c>
    </row>
    <row r="27" spans="1:16" hidden="1" x14ac:dyDescent="0.6">
      <c r="A27" s="31" t="s">
        <v>1045</v>
      </c>
      <c r="B27" s="31" t="s">
        <v>1046</v>
      </c>
      <c r="C27" s="31" t="s">
        <v>1047</v>
      </c>
      <c r="D27" s="31" t="s">
        <v>1048</v>
      </c>
      <c r="E27" s="32">
        <v>115000</v>
      </c>
      <c r="F27" s="33">
        <v>2.1999999999999999E-2</v>
      </c>
      <c r="G27" s="33">
        <v>4.2288478563298343E-2</v>
      </c>
      <c r="H27" s="35">
        <v>2530</v>
      </c>
      <c r="I27" s="35">
        <v>4359.270266852157</v>
      </c>
      <c r="J27" s="32">
        <v>3200753.6</v>
      </c>
      <c r="K27" s="32">
        <v>5515000</v>
      </c>
      <c r="L27" s="34">
        <f t="shared" si="0"/>
        <v>2314246.4</v>
      </c>
      <c r="M27" s="35">
        <f t="shared" si="1"/>
        <v>41.962763372620124</v>
      </c>
      <c r="N27" s="31" t="str">
        <f>VLOOKUP(A27,Sheet5!A:B,2,FALSE)</f>
        <v>COILMASTER(TH)</v>
      </c>
      <c r="O27" s="32">
        <f t="shared" si="2"/>
        <v>3264768.6720000003</v>
      </c>
      <c r="P27" s="28">
        <f t="shared" si="3"/>
        <v>2250231.3279999997</v>
      </c>
    </row>
    <row r="28" spans="1:16" hidden="1" x14ac:dyDescent="0.6">
      <c r="A28" s="31" t="s">
        <v>688</v>
      </c>
      <c r="B28" s="31" t="s">
        <v>689</v>
      </c>
      <c r="C28" s="31" t="s">
        <v>690</v>
      </c>
      <c r="D28" s="31" t="s">
        <v>691</v>
      </c>
      <c r="E28" s="32">
        <v>339000</v>
      </c>
      <c r="F28" s="33">
        <v>1.4E-2</v>
      </c>
      <c r="G28" s="33">
        <v>1.7847413684077402E-2</v>
      </c>
      <c r="H28" s="35">
        <v>4746</v>
      </c>
      <c r="I28" s="35">
        <v>6069.0413557607189</v>
      </c>
      <c r="J28" s="32">
        <v>6004259.5200000005</v>
      </c>
      <c r="K28" s="32">
        <v>7678065.5999999996</v>
      </c>
      <c r="L28" s="34">
        <f t="shared" si="0"/>
        <v>1673806.0799999991</v>
      </c>
      <c r="M28" s="35">
        <f t="shared" si="1"/>
        <v>21.799840834910285</v>
      </c>
      <c r="N28" s="31" t="str">
        <f>VLOOKUP(A28,Sheet5!A:B,2,FALSE)</f>
        <v>COILMASTER(ZQ)</v>
      </c>
      <c r="O28" s="32">
        <f t="shared" si="2"/>
        <v>6124344.7104000002</v>
      </c>
      <c r="P28" s="28">
        <f t="shared" si="3"/>
        <v>1553720.8895999994</v>
      </c>
    </row>
    <row r="29" spans="1:16" hidden="1" x14ac:dyDescent="0.6">
      <c r="A29" s="31" t="s">
        <v>896</v>
      </c>
      <c r="B29" s="31" t="s">
        <v>897</v>
      </c>
      <c r="C29" s="31" t="s">
        <v>898</v>
      </c>
      <c r="D29" s="31" t="s">
        <v>899</v>
      </c>
      <c r="E29" s="32">
        <v>26000</v>
      </c>
      <c r="F29" s="33">
        <v>7.0000000000000007E-2</v>
      </c>
      <c r="G29" s="33">
        <v>0.12</v>
      </c>
      <c r="H29" s="35">
        <v>1820</v>
      </c>
      <c r="I29" s="35">
        <v>3120</v>
      </c>
      <c r="J29" s="32">
        <v>2302518.4</v>
      </c>
      <c r="K29" s="32">
        <v>3947174.3999999994</v>
      </c>
      <c r="L29" s="34">
        <f t="shared" si="0"/>
        <v>1644655.9999999995</v>
      </c>
      <c r="M29" s="35">
        <f t="shared" si="1"/>
        <v>41.666666666666664</v>
      </c>
      <c r="N29" s="31" t="str">
        <f>VLOOKUP(A29,Sheet5!A:B,2,FALSE)</f>
        <v>COILMASTER(ZQ)</v>
      </c>
      <c r="O29" s="32">
        <f t="shared" si="2"/>
        <v>2348568.7680000002</v>
      </c>
      <c r="P29" s="28">
        <f t="shared" si="3"/>
        <v>1598605.6319999993</v>
      </c>
    </row>
    <row r="30" spans="1:16" hidden="1" x14ac:dyDescent="0.6">
      <c r="A30" s="31" t="s">
        <v>84</v>
      </c>
      <c r="B30" s="31" t="s">
        <v>85</v>
      </c>
      <c r="C30" s="31" t="s">
        <v>86</v>
      </c>
      <c r="D30" s="31" t="s">
        <v>87</v>
      </c>
      <c r="E30" s="32">
        <v>120000</v>
      </c>
      <c r="F30" s="33">
        <v>2.4999999999999998E-2</v>
      </c>
      <c r="G30" s="33">
        <v>3.3000000000000002E-2</v>
      </c>
      <c r="H30" s="35">
        <v>3000</v>
      </c>
      <c r="I30" s="35">
        <v>3960</v>
      </c>
      <c r="J30" s="32">
        <v>3795359.9999999995</v>
      </c>
      <c r="K30" s="32">
        <v>5009875.1999999983</v>
      </c>
      <c r="L30" s="34">
        <f t="shared" si="0"/>
        <v>1214515.1999999988</v>
      </c>
      <c r="M30" s="35">
        <f t="shared" si="1"/>
        <v>24.242424242424228</v>
      </c>
      <c r="N30" s="31" t="str">
        <f>VLOOKUP(A30,Sheet5!A:B,2,FALSE)</f>
        <v>COILMASTER(ZQ)</v>
      </c>
      <c r="O30" s="32">
        <f t="shared" si="2"/>
        <v>3871267.1999999997</v>
      </c>
      <c r="P30" s="28">
        <f t="shared" si="3"/>
        <v>1138607.9999999986</v>
      </c>
    </row>
    <row r="31" spans="1:16" hidden="1" x14ac:dyDescent="0.6">
      <c r="A31" s="31" t="s">
        <v>799</v>
      </c>
      <c r="B31" s="31" t="s">
        <v>800</v>
      </c>
      <c r="C31" s="31" t="s">
        <v>801</v>
      </c>
      <c r="D31" s="31" t="s">
        <v>802</v>
      </c>
      <c r="E31" s="32">
        <v>219000</v>
      </c>
      <c r="F31" s="33">
        <v>1.4E-2</v>
      </c>
      <c r="G31" s="33">
        <v>1.7999999999999999E-2</v>
      </c>
      <c r="H31" s="35">
        <v>3066</v>
      </c>
      <c r="I31" s="35">
        <v>3942</v>
      </c>
      <c r="J31" s="32">
        <v>3878857.9199999995</v>
      </c>
      <c r="K31" s="32">
        <v>4987103.04</v>
      </c>
      <c r="L31" s="34">
        <f t="shared" si="0"/>
        <v>1108245.1200000006</v>
      </c>
      <c r="M31" s="35">
        <f t="shared" si="1"/>
        <v>22.222222222222236</v>
      </c>
      <c r="N31" s="31" t="str">
        <f>VLOOKUP(A31,Sheet5!A:B,2,FALSE)</f>
        <v>COILMASTER(ZQ)</v>
      </c>
      <c r="O31" s="32">
        <f t="shared" si="2"/>
        <v>3956435.0783999995</v>
      </c>
      <c r="P31" s="28">
        <f t="shared" si="3"/>
        <v>1030667.9616000005</v>
      </c>
    </row>
    <row r="32" spans="1:16" hidden="1" x14ac:dyDescent="0.6">
      <c r="A32" s="31" t="s">
        <v>1146</v>
      </c>
      <c r="B32" s="31" t="s">
        <v>1147</v>
      </c>
      <c r="C32" s="31"/>
      <c r="D32" s="31" t="s">
        <v>745</v>
      </c>
      <c r="E32" s="32">
        <v>108000</v>
      </c>
      <c r="F32" s="33">
        <v>0.02</v>
      </c>
      <c r="G32" s="33">
        <v>2.7665359807765275E-2</v>
      </c>
      <c r="H32" s="35">
        <v>2160</v>
      </c>
      <c r="I32" s="35">
        <v>2987.8588592386495</v>
      </c>
      <c r="J32" s="32">
        <v>2732659.1999999997</v>
      </c>
      <c r="K32" s="32">
        <v>3780000</v>
      </c>
      <c r="L32" s="34">
        <f t="shared" si="0"/>
        <v>1047340.8000000003</v>
      </c>
      <c r="M32" s="35">
        <f t="shared" si="1"/>
        <v>27.707428571428576</v>
      </c>
      <c r="N32" s="31" t="str">
        <f>VLOOKUP(A32,Sheet5!A:B,2,FALSE)</f>
        <v>COILMASTER(ZQ)</v>
      </c>
      <c r="O32" s="32">
        <f t="shared" si="2"/>
        <v>2787312.3839999996</v>
      </c>
      <c r="P32" s="28">
        <f t="shared" si="3"/>
        <v>992687.61600000039</v>
      </c>
    </row>
    <row r="33" spans="1:16" hidden="1" x14ac:dyDescent="0.6">
      <c r="A33" s="31" t="s">
        <v>482</v>
      </c>
      <c r="B33" s="31" t="s">
        <v>483</v>
      </c>
      <c r="C33" s="31"/>
      <c r="D33" s="31" t="s">
        <v>475</v>
      </c>
      <c r="E33" s="32">
        <v>135000</v>
      </c>
      <c r="F33" s="33">
        <v>0.02</v>
      </c>
      <c r="G33" s="33">
        <v>2.6084482104464402E-2</v>
      </c>
      <c r="H33" s="35">
        <v>2700</v>
      </c>
      <c r="I33" s="35">
        <v>3521.4050841026942</v>
      </c>
      <c r="J33" s="32">
        <v>3415823.9999999995</v>
      </c>
      <c r="K33" s="32">
        <v>4455000</v>
      </c>
      <c r="L33" s="34">
        <f t="shared" si="0"/>
        <v>1039176.0000000005</v>
      </c>
      <c r="M33" s="35">
        <f t="shared" si="1"/>
        <v>23.326060606060615</v>
      </c>
      <c r="N33" s="31" t="str">
        <f>VLOOKUP(A33,Sheet5!A:B,2,FALSE)</f>
        <v>COILMASTER(ZQ)</v>
      </c>
      <c r="O33" s="32">
        <f t="shared" si="2"/>
        <v>3484140.4799999995</v>
      </c>
      <c r="P33" s="28">
        <f t="shared" si="3"/>
        <v>970859.52000000048</v>
      </c>
    </row>
    <row r="34" spans="1:16" hidden="1" x14ac:dyDescent="0.6">
      <c r="A34" s="31" t="s">
        <v>760</v>
      </c>
      <c r="B34" s="31" t="s">
        <v>761</v>
      </c>
      <c r="C34" s="31"/>
      <c r="D34" s="31" t="s">
        <v>464</v>
      </c>
      <c r="E34" s="32">
        <v>125000</v>
      </c>
      <c r="F34" s="33">
        <v>5.7819999999999996E-2</v>
      </c>
      <c r="G34" s="33">
        <v>6.4025546983685344E-2</v>
      </c>
      <c r="H34" s="35">
        <v>7227.5</v>
      </c>
      <c r="I34" s="35">
        <v>8003.1933729606681</v>
      </c>
      <c r="J34" s="32">
        <v>9143654.8000000007</v>
      </c>
      <c r="K34" s="32">
        <v>10125000</v>
      </c>
      <c r="L34" s="34">
        <f t="shared" si="0"/>
        <v>981345.19999999925</v>
      </c>
      <c r="M34" s="35">
        <f t="shared" si="1"/>
        <v>9.6922982716049315</v>
      </c>
      <c r="N34" s="31" t="str">
        <f>VLOOKUP(A34,Sheet5!A:B,2,FALSE)</f>
        <v>COILMASTER(ZQ)</v>
      </c>
      <c r="O34" s="32">
        <f t="shared" si="2"/>
        <v>9326527.8960000016</v>
      </c>
      <c r="P34" s="28">
        <f t="shared" si="3"/>
        <v>798472.10399999842</v>
      </c>
    </row>
    <row r="35" spans="1:16" hidden="1" x14ac:dyDescent="0.6">
      <c r="A35" s="31" t="s">
        <v>91</v>
      </c>
      <c r="B35" s="31" t="s">
        <v>92</v>
      </c>
      <c r="C35" s="31" t="s">
        <v>93</v>
      </c>
      <c r="D35" s="31" t="s">
        <v>94</v>
      </c>
      <c r="E35" s="32">
        <v>96000</v>
      </c>
      <c r="F35" s="33">
        <v>0.03</v>
      </c>
      <c r="G35" s="33">
        <v>3.7999999999999999E-2</v>
      </c>
      <c r="H35" s="35">
        <v>2880</v>
      </c>
      <c r="I35" s="35">
        <v>3648</v>
      </c>
      <c r="J35" s="32">
        <v>3643545.6000000001</v>
      </c>
      <c r="K35" s="32">
        <v>4615157.7599999998</v>
      </c>
      <c r="L35" s="34">
        <f t="shared" ref="L35:L66" si="4">K35-J35</f>
        <v>971612.15999999968</v>
      </c>
      <c r="M35" s="35">
        <f t="shared" ref="M35:M66" si="5">L35/K35*100</f>
        <v>21.052631578947363</v>
      </c>
      <c r="N35" s="31" t="str">
        <f>VLOOKUP(A35,Sheet5!A:B,2,FALSE)</f>
        <v>COILMASTER(ZQ)</v>
      </c>
      <c r="O35" s="32">
        <f t="shared" si="2"/>
        <v>3716416.5120000001</v>
      </c>
      <c r="P35" s="28">
        <f t="shared" si="3"/>
        <v>898741.24799999967</v>
      </c>
    </row>
    <row r="36" spans="1:16" hidden="1" x14ac:dyDescent="0.6">
      <c r="A36" s="31" t="s">
        <v>393</v>
      </c>
      <c r="B36" s="31" t="s">
        <v>394</v>
      </c>
      <c r="C36" s="31" t="s">
        <v>395</v>
      </c>
      <c r="D36" s="31" t="s">
        <v>396</v>
      </c>
      <c r="E36" s="32">
        <v>75000</v>
      </c>
      <c r="F36" s="33">
        <v>1.7999999999999999E-2</v>
      </c>
      <c r="G36" s="33">
        <v>2.8000000000000001E-2</v>
      </c>
      <c r="H36" s="35">
        <v>1350</v>
      </c>
      <c r="I36" s="35">
        <v>2100</v>
      </c>
      <c r="J36" s="32">
        <v>1707911.9999999998</v>
      </c>
      <c r="K36" s="32">
        <v>2656752</v>
      </c>
      <c r="L36" s="34">
        <f t="shared" si="4"/>
        <v>948840.00000000023</v>
      </c>
      <c r="M36" s="35">
        <f t="shared" si="5"/>
        <v>35.714285714285722</v>
      </c>
      <c r="N36" s="31" t="str">
        <f>VLOOKUP(A36,Sheet5!A:B,2,FALSE)</f>
        <v>COILMASTER(ZQ)</v>
      </c>
      <c r="O36" s="32">
        <f t="shared" si="2"/>
        <v>1742070.2399999998</v>
      </c>
      <c r="P36" s="28">
        <f t="shared" si="3"/>
        <v>914681.76000000024</v>
      </c>
    </row>
    <row r="37" spans="1:16" hidden="1" x14ac:dyDescent="0.6">
      <c r="A37" s="31" t="s">
        <v>70</v>
      </c>
      <c r="B37" s="31" t="s">
        <v>71</v>
      </c>
      <c r="C37" s="31" t="s">
        <v>72</v>
      </c>
      <c r="D37" s="31" t="s">
        <v>73</v>
      </c>
      <c r="E37" s="32">
        <v>47000</v>
      </c>
      <c r="F37" s="33">
        <v>7.0000000000000007E-2</v>
      </c>
      <c r="G37" s="33">
        <v>8.5000000000000006E-2</v>
      </c>
      <c r="H37" s="35">
        <v>3290.0000000000005</v>
      </c>
      <c r="I37" s="35">
        <v>3995.0000000000005</v>
      </c>
      <c r="J37" s="32">
        <v>4162244.8000000003</v>
      </c>
      <c r="K37" s="32">
        <v>5054154.4000000004</v>
      </c>
      <c r="L37" s="34">
        <f t="shared" si="4"/>
        <v>891909.60000000009</v>
      </c>
      <c r="M37" s="35">
        <f t="shared" si="5"/>
        <v>17.647058823529413</v>
      </c>
      <c r="N37" s="31" t="str">
        <f>VLOOKUP(A37,Sheet5!A:B,2,FALSE)</f>
        <v>COILMASTER(ZQ)</v>
      </c>
      <c r="O37" s="32">
        <f t="shared" si="2"/>
        <v>4245489.6960000005</v>
      </c>
      <c r="P37" s="28">
        <f t="shared" si="3"/>
        <v>808664.70399999991</v>
      </c>
    </row>
    <row r="38" spans="1:16" hidden="1" x14ac:dyDescent="0.6">
      <c r="A38" s="31" t="s">
        <v>1042</v>
      </c>
      <c r="B38" s="31" t="s">
        <v>1043</v>
      </c>
      <c r="C38" s="31"/>
      <c r="D38" s="31" t="s">
        <v>518</v>
      </c>
      <c r="E38" s="32">
        <v>73500</v>
      </c>
      <c r="F38" s="33">
        <v>2.0500000000000001E-2</v>
      </c>
      <c r="G38" s="33">
        <v>3.4779309472619202E-2</v>
      </c>
      <c r="H38" s="35">
        <v>1506.75</v>
      </c>
      <c r="I38" s="35">
        <v>2556.2792462375114</v>
      </c>
      <c r="J38" s="32">
        <v>1906219.5599999996</v>
      </c>
      <c r="K38" s="32">
        <v>3234000</v>
      </c>
      <c r="L38" s="34">
        <f t="shared" si="4"/>
        <v>1327780.4400000004</v>
      </c>
      <c r="M38" s="35">
        <f t="shared" si="5"/>
        <v>41.056909090909102</v>
      </c>
      <c r="N38" s="31" t="str">
        <f>VLOOKUP(A38,Sheet5!A:B,2,FALSE)</f>
        <v>COILMASTER(TH)</v>
      </c>
      <c r="O38" s="32">
        <f t="shared" si="2"/>
        <v>1944343.9511999995</v>
      </c>
      <c r="P38" s="28">
        <f t="shared" si="3"/>
        <v>1289656.0488000005</v>
      </c>
    </row>
    <row r="39" spans="1:16" hidden="1" x14ac:dyDescent="0.6">
      <c r="A39" s="31" t="s">
        <v>382</v>
      </c>
      <c r="B39" s="31" t="s">
        <v>383</v>
      </c>
      <c r="C39" s="31" t="s">
        <v>384</v>
      </c>
      <c r="D39" s="31" t="s">
        <v>385</v>
      </c>
      <c r="E39" s="32">
        <v>192000</v>
      </c>
      <c r="F39" s="33">
        <v>7.0000000000000007E-2</v>
      </c>
      <c r="G39" s="33">
        <v>0.08</v>
      </c>
      <c r="H39" s="35">
        <v>13440</v>
      </c>
      <c r="I39" s="35">
        <v>15360</v>
      </c>
      <c r="J39" s="32">
        <v>17003212.800000001</v>
      </c>
      <c r="K39" s="32">
        <v>19432243.199999999</v>
      </c>
      <c r="L39" s="34">
        <f t="shared" si="4"/>
        <v>2429030.3999999985</v>
      </c>
      <c r="M39" s="35">
        <f t="shared" si="5"/>
        <v>12.499999999999993</v>
      </c>
      <c r="N39" s="31" t="str">
        <f>VLOOKUP(A39,Sheet5!A:B,2,FALSE)</f>
        <v>COILMASTER(WD)</v>
      </c>
      <c r="O39" s="32">
        <f t="shared" si="2"/>
        <v>17343277.056000002</v>
      </c>
      <c r="P39" s="28">
        <f t="shared" si="3"/>
        <v>2088966.1439999975</v>
      </c>
    </row>
    <row r="40" spans="1:16" hidden="1" x14ac:dyDescent="0.6">
      <c r="A40" s="31" t="s">
        <v>421</v>
      </c>
      <c r="B40" s="31" t="s">
        <v>422</v>
      </c>
      <c r="C40" s="31" t="s">
        <v>423</v>
      </c>
      <c r="D40" s="31" t="s">
        <v>424</v>
      </c>
      <c r="E40" s="32">
        <v>60000</v>
      </c>
      <c r="F40" s="33">
        <v>2.3E-2</v>
      </c>
      <c r="G40" s="33">
        <v>3.3950000000000001E-2</v>
      </c>
      <c r="H40" s="35">
        <v>1380</v>
      </c>
      <c r="I40" s="35">
        <v>2037.0000000000002</v>
      </c>
      <c r="J40" s="32">
        <v>1745865.6</v>
      </c>
      <c r="K40" s="32">
        <v>2577049.44</v>
      </c>
      <c r="L40" s="34">
        <f t="shared" si="4"/>
        <v>831183.83999999985</v>
      </c>
      <c r="M40" s="35">
        <f t="shared" si="5"/>
        <v>32.253313696612665</v>
      </c>
      <c r="N40" s="31" t="str">
        <f>VLOOKUP(A40,Sheet5!A:B,2,FALSE)</f>
        <v>COILMASTER(ZQ)</v>
      </c>
      <c r="O40" s="32">
        <f t="shared" si="2"/>
        <v>1780782.912</v>
      </c>
      <c r="P40" s="28">
        <f t="shared" si="3"/>
        <v>796266.52799999993</v>
      </c>
    </row>
    <row r="41" spans="1:16" hidden="1" x14ac:dyDescent="0.6">
      <c r="A41" s="31" t="s">
        <v>889</v>
      </c>
      <c r="B41" s="31" t="s">
        <v>890</v>
      </c>
      <c r="C41" s="31" t="s">
        <v>891</v>
      </c>
      <c r="D41" s="31" t="s">
        <v>892</v>
      </c>
      <c r="E41" s="32">
        <v>52000</v>
      </c>
      <c r="F41" s="33">
        <v>3.3500000000000002E-2</v>
      </c>
      <c r="G41" s="33">
        <v>4.5499999999999999E-2</v>
      </c>
      <c r="H41" s="35">
        <v>1742</v>
      </c>
      <c r="I41" s="35">
        <v>2366</v>
      </c>
      <c r="J41" s="32">
        <v>2203839.04</v>
      </c>
      <c r="K41" s="32">
        <v>2993273.9199999995</v>
      </c>
      <c r="L41" s="34">
        <f t="shared" si="4"/>
        <v>789434.87999999942</v>
      </c>
      <c r="M41" s="35">
        <f t="shared" si="5"/>
        <v>26.373626373626358</v>
      </c>
      <c r="N41" s="31" t="str">
        <f>VLOOKUP(A41,Sheet5!A:B,2,FALSE)</f>
        <v>COILMASTER(ZQ)</v>
      </c>
      <c r="O41" s="32">
        <f t="shared" si="2"/>
        <v>2247915.8207999999</v>
      </c>
      <c r="P41" s="28">
        <f t="shared" si="3"/>
        <v>745358.09919999959</v>
      </c>
    </row>
    <row r="42" spans="1:16" hidden="1" x14ac:dyDescent="0.6">
      <c r="A42" s="31" t="s">
        <v>818</v>
      </c>
      <c r="B42" s="31" t="s">
        <v>819</v>
      </c>
      <c r="C42" s="31" t="s">
        <v>820</v>
      </c>
      <c r="D42" s="31" t="s">
        <v>821</v>
      </c>
      <c r="E42" s="32">
        <v>17000</v>
      </c>
      <c r="F42" s="33">
        <v>9.0999999999999998E-2</v>
      </c>
      <c r="G42" s="33">
        <v>0.12716</v>
      </c>
      <c r="H42" s="35">
        <v>1547</v>
      </c>
      <c r="I42" s="35">
        <v>2169.6999999999998</v>
      </c>
      <c r="J42" s="32">
        <v>1957140.6399999997</v>
      </c>
      <c r="K42" s="32">
        <v>2744930.8639999996</v>
      </c>
      <c r="L42" s="34">
        <f t="shared" si="4"/>
        <v>787790.22399999993</v>
      </c>
      <c r="M42" s="35">
        <f t="shared" si="5"/>
        <v>28.699820251647694</v>
      </c>
      <c r="N42" s="31" t="str">
        <f>VLOOKUP(A42,Sheet5!A:B,2,FALSE)</f>
        <v>COILMASTER(ZQ)</v>
      </c>
      <c r="O42" s="32">
        <f t="shared" si="2"/>
        <v>1996283.4527999996</v>
      </c>
      <c r="P42" s="28">
        <f t="shared" si="3"/>
        <v>748647.41119999997</v>
      </c>
    </row>
    <row r="43" spans="1:16" hidden="1" x14ac:dyDescent="0.6">
      <c r="A43" s="31" t="s">
        <v>226</v>
      </c>
      <c r="B43" s="31" t="s">
        <v>227</v>
      </c>
      <c r="C43" s="31" t="s">
        <v>228</v>
      </c>
      <c r="D43" s="31" t="s">
        <v>229</v>
      </c>
      <c r="E43" s="32">
        <v>16500</v>
      </c>
      <c r="F43" s="33">
        <v>9.0999999999999984E-2</v>
      </c>
      <c r="G43" s="33">
        <v>0.12660000000000002</v>
      </c>
      <c r="H43" s="35">
        <v>1501.5</v>
      </c>
      <c r="I43" s="35">
        <v>2088.8999999999996</v>
      </c>
      <c r="J43" s="32">
        <v>1899577.6799999997</v>
      </c>
      <c r="K43" s="32">
        <v>2642709.1679999996</v>
      </c>
      <c r="L43" s="34">
        <f t="shared" si="4"/>
        <v>743131.4879999999</v>
      </c>
      <c r="M43" s="35">
        <f t="shared" si="5"/>
        <v>28.120063191153239</v>
      </c>
      <c r="N43" s="31" t="str">
        <f>VLOOKUP(A43,Sheet5!A:B,2,FALSE)</f>
        <v>COILMASTER(ZQ)</v>
      </c>
      <c r="O43" s="32">
        <f t="shared" si="2"/>
        <v>1937569.2335999997</v>
      </c>
      <c r="P43" s="28">
        <f t="shared" si="3"/>
        <v>705139.93439999991</v>
      </c>
    </row>
    <row r="44" spans="1:16" hidden="1" x14ac:dyDescent="0.6">
      <c r="A44" s="31" t="s">
        <v>401</v>
      </c>
      <c r="B44" s="31" t="s">
        <v>402</v>
      </c>
      <c r="C44" s="31" t="s">
        <v>403</v>
      </c>
      <c r="D44" s="31" t="s">
        <v>404</v>
      </c>
      <c r="E44" s="32">
        <v>42000</v>
      </c>
      <c r="F44" s="33">
        <v>2.3E-2</v>
      </c>
      <c r="G44" s="33">
        <v>3.3950000000000001E-2</v>
      </c>
      <c r="H44" s="35">
        <v>966</v>
      </c>
      <c r="I44" s="35">
        <v>1425.9</v>
      </c>
      <c r="J44" s="32">
        <v>1222105.92</v>
      </c>
      <c r="K44" s="32">
        <v>1803934.608</v>
      </c>
      <c r="L44" s="34">
        <f t="shared" si="4"/>
        <v>581828.68800000008</v>
      </c>
      <c r="M44" s="35">
        <f t="shared" si="5"/>
        <v>32.253313696612665</v>
      </c>
      <c r="N44" s="31" t="str">
        <f>VLOOKUP(A44,Sheet5!A:B,2,FALSE)</f>
        <v>COILMASTER(ZQ)</v>
      </c>
      <c r="O44" s="32">
        <f t="shared" si="2"/>
        <v>1246548.0384</v>
      </c>
      <c r="P44" s="28">
        <f t="shared" si="3"/>
        <v>557386.56960000005</v>
      </c>
    </row>
    <row r="45" spans="1:16" hidden="1" x14ac:dyDescent="0.6">
      <c r="A45" s="31" t="s">
        <v>479</v>
      </c>
      <c r="B45" s="31" t="s">
        <v>480</v>
      </c>
      <c r="C45" s="31"/>
      <c r="D45" s="31" t="s">
        <v>475</v>
      </c>
      <c r="E45" s="32">
        <v>102000</v>
      </c>
      <c r="F45" s="33">
        <v>0.02</v>
      </c>
      <c r="G45" s="33">
        <v>2.4503604401163528E-2</v>
      </c>
      <c r="H45" s="35">
        <v>2040</v>
      </c>
      <c r="I45" s="35">
        <v>2499.3676489186796</v>
      </c>
      <c r="J45" s="32">
        <v>2580844.7999999998</v>
      </c>
      <c r="K45" s="32">
        <v>3161999.9999999995</v>
      </c>
      <c r="L45" s="34">
        <f t="shared" si="4"/>
        <v>581155.19999999972</v>
      </c>
      <c r="M45" s="35">
        <f t="shared" si="5"/>
        <v>18.379354838709673</v>
      </c>
      <c r="N45" s="31" t="str">
        <f>VLOOKUP(A45,Sheet5!A:B,2,FALSE)</f>
        <v>COILMASTER(ZQ)</v>
      </c>
      <c r="O45" s="32">
        <f t="shared" si="2"/>
        <v>2632461.696</v>
      </c>
      <c r="P45" s="28">
        <f t="shared" si="3"/>
        <v>529538.30399999954</v>
      </c>
    </row>
    <row r="46" spans="1:16" hidden="1" x14ac:dyDescent="0.6">
      <c r="A46" s="31" t="s">
        <v>877</v>
      </c>
      <c r="B46" s="31" t="s">
        <v>878</v>
      </c>
      <c r="C46" s="31" t="s">
        <v>879</v>
      </c>
      <c r="D46" s="31" t="s">
        <v>880</v>
      </c>
      <c r="E46" s="32">
        <v>12000</v>
      </c>
      <c r="F46" s="33">
        <v>9.0999999999999998E-2</v>
      </c>
      <c r="G46" s="33">
        <v>0.12716</v>
      </c>
      <c r="H46" s="35">
        <v>1092</v>
      </c>
      <c r="I46" s="35">
        <v>1525.5</v>
      </c>
      <c r="J46" s="32">
        <v>1381511.0399999998</v>
      </c>
      <c r="K46" s="32">
        <v>1929940.5599999996</v>
      </c>
      <c r="L46" s="34">
        <f t="shared" si="4"/>
        <v>548429.51999999979</v>
      </c>
      <c r="M46" s="35">
        <f t="shared" si="5"/>
        <v>28.416912487708945</v>
      </c>
      <c r="N46" s="31" t="str">
        <f>VLOOKUP(A46,Sheet5!A:B,2,FALSE)</f>
        <v>COILMASTER(ZQ)</v>
      </c>
      <c r="O46" s="32">
        <f t="shared" si="2"/>
        <v>1409141.2607999998</v>
      </c>
      <c r="P46" s="28">
        <f t="shared" si="3"/>
        <v>520799.29919999978</v>
      </c>
    </row>
    <row r="47" spans="1:16" hidden="1" x14ac:dyDescent="0.6">
      <c r="A47" s="31" t="s">
        <v>361</v>
      </c>
      <c r="B47" s="31" t="s">
        <v>362</v>
      </c>
      <c r="C47" s="31" t="s">
        <v>363</v>
      </c>
      <c r="D47" s="31" t="s">
        <v>364</v>
      </c>
      <c r="E47" s="32">
        <v>28000</v>
      </c>
      <c r="F47" s="33">
        <v>4.4999999999999998E-2</v>
      </c>
      <c r="G47" s="33">
        <v>0.06</v>
      </c>
      <c r="H47" s="35">
        <v>1260</v>
      </c>
      <c r="I47" s="35">
        <v>1680</v>
      </c>
      <c r="J47" s="32">
        <v>1594051.2000000002</v>
      </c>
      <c r="K47" s="32">
        <v>2125401.6</v>
      </c>
      <c r="L47" s="34">
        <f t="shared" si="4"/>
        <v>531350.39999999991</v>
      </c>
      <c r="M47" s="35">
        <f t="shared" si="5"/>
        <v>24.999999999999993</v>
      </c>
      <c r="N47" s="31" t="str">
        <f>VLOOKUP(A47,Sheet5!A:B,2,FALSE)</f>
        <v>COILMASTER(ZQ)</v>
      </c>
      <c r="O47" s="32">
        <f t="shared" si="2"/>
        <v>1625932.2240000002</v>
      </c>
      <c r="P47" s="28">
        <f t="shared" si="3"/>
        <v>499469.37599999993</v>
      </c>
    </row>
    <row r="48" spans="1:16" hidden="1" x14ac:dyDescent="0.6">
      <c r="A48" s="31" t="s">
        <v>908</v>
      </c>
      <c r="B48" s="31" t="s">
        <v>909</v>
      </c>
      <c r="C48" s="31" t="s">
        <v>910</v>
      </c>
      <c r="D48" s="31" t="s">
        <v>911</v>
      </c>
      <c r="E48" s="32">
        <v>9000</v>
      </c>
      <c r="F48" s="33">
        <v>4.8000000000000008E-2</v>
      </c>
      <c r="G48" s="33">
        <v>9.4499999999999987E-2</v>
      </c>
      <c r="H48" s="35">
        <v>432</v>
      </c>
      <c r="I48" s="35">
        <v>850.5</v>
      </c>
      <c r="J48" s="32">
        <v>546531.83999999997</v>
      </c>
      <c r="K48" s="32">
        <v>1075984.56</v>
      </c>
      <c r="L48" s="34">
        <f t="shared" si="4"/>
        <v>529452.72000000009</v>
      </c>
      <c r="M48" s="35">
        <f t="shared" si="5"/>
        <v>49.206349206349216</v>
      </c>
      <c r="N48" s="31" t="str">
        <f>VLOOKUP(A48,Sheet5!A:B,2,FALSE)</f>
        <v>COILMASTER(ZQ)</v>
      </c>
      <c r="O48" s="32">
        <f t="shared" si="2"/>
        <v>557462.47679999995</v>
      </c>
      <c r="P48" s="28">
        <f t="shared" si="3"/>
        <v>518522.08320000011</v>
      </c>
    </row>
    <row r="49" spans="1:16" hidden="1" x14ac:dyDescent="0.6">
      <c r="A49" s="31" t="s">
        <v>186</v>
      </c>
      <c r="B49" s="31" t="s">
        <v>187</v>
      </c>
      <c r="C49" s="31" t="s">
        <v>188</v>
      </c>
      <c r="D49" s="31" t="s">
        <v>189</v>
      </c>
      <c r="E49" s="32">
        <v>9120</v>
      </c>
      <c r="F49" s="33">
        <v>1.79</v>
      </c>
      <c r="G49" s="33">
        <v>1.98</v>
      </c>
      <c r="H49" s="35">
        <v>16324.800000000001</v>
      </c>
      <c r="I49" s="35">
        <v>18057.599999999999</v>
      </c>
      <c r="J49" s="32">
        <v>20652830.976</v>
      </c>
      <c r="K49" s="32">
        <v>22845030.911999997</v>
      </c>
      <c r="L49" s="34">
        <f t="shared" si="4"/>
        <v>2192199.935999997</v>
      </c>
      <c r="M49" s="35">
        <f t="shared" si="5"/>
        <v>9.5959595959595845</v>
      </c>
      <c r="N49" s="31" t="str">
        <f>VLOOKUP(A49,Sheet5!A:B,2,FALSE)</f>
        <v>COILMASTER(WD)</v>
      </c>
      <c r="O49" s="32">
        <f t="shared" si="2"/>
        <v>21065887.595520001</v>
      </c>
      <c r="P49" s="28">
        <f t="shared" si="3"/>
        <v>1779143.3164799958</v>
      </c>
    </row>
    <row r="50" spans="1:16" hidden="1" x14ac:dyDescent="0.6">
      <c r="A50" s="31" t="s">
        <v>903</v>
      </c>
      <c r="B50" s="31" t="s">
        <v>904</v>
      </c>
      <c r="C50" s="31" t="s">
        <v>905</v>
      </c>
      <c r="D50" s="31" t="s">
        <v>906</v>
      </c>
      <c r="E50" s="32">
        <v>23800</v>
      </c>
      <c r="F50" s="33">
        <v>0.22500000000000001</v>
      </c>
      <c r="G50" s="33">
        <v>0.28799999999999998</v>
      </c>
      <c r="H50" s="35">
        <v>5355</v>
      </c>
      <c r="I50" s="35">
        <v>6854.4</v>
      </c>
      <c r="J50" s="32">
        <v>6774717.5999999996</v>
      </c>
      <c r="K50" s="32">
        <v>8671638.527999999</v>
      </c>
      <c r="L50" s="34">
        <f t="shared" si="4"/>
        <v>1896920.9279999994</v>
      </c>
      <c r="M50" s="35">
        <f t="shared" si="5"/>
        <v>21.874999999999993</v>
      </c>
      <c r="N50" s="31" t="str">
        <f>VLOOKUP(A50,Sheet5!A:B,2,FALSE)</f>
        <v>COILMASTER(WD)</v>
      </c>
      <c r="O50" s="32">
        <f t="shared" si="2"/>
        <v>6910211.9519999996</v>
      </c>
      <c r="P50" s="28">
        <f t="shared" si="3"/>
        <v>1761426.5759999994</v>
      </c>
    </row>
    <row r="51" spans="1:16" hidden="1" x14ac:dyDescent="0.6">
      <c r="A51" s="31" t="s">
        <v>426</v>
      </c>
      <c r="B51" s="31" t="s">
        <v>427</v>
      </c>
      <c r="C51" s="31" t="s">
        <v>428</v>
      </c>
      <c r="D51" s="31" t="s">
        <v>243</v>
      </c>
      <c r="E51" s="32">
        <v>21870</v>
      </c>
      <c r="F51" s="33">
        <v>0.45942</v>
      </c>
      <c r="G51" s="33">
        <v>0.52</v>
      </c>
      <c r="H51" s="35">
        <v>10047.5154</v>
      </c>
      <c r="I51" s="35">
        <v>11372.400000000001</v>
      </c>
      <c r="J51" s="32">
        <v>12711312.682847999</v>
      </c>
      <c r="K51" s="32">
        <v>14387450.688000001</v>
      </c>
      <c r="L51" s="34">
        <f t="shared" si="4"/>
        <v>1676138.005152002</v>
      </c>
      <c r="M51" s="35">
        <f t="shared" si="5"/>
        <v>11.650000000000013</v>
      </c>
      <c r="N51" s="31" t="str">
        <f>VLOOKUP(A51,Sheet5!A:B,2,FALSE)</f>
        <v>COILMASTER(WD)</v>
      </c>
      <c r="O51" s="32">
        <f t="shared" si="2"/>
        <v>12965538.93650496</v>
      </c>
      <c r="P51" s="28">
        <f t="shared" si="3"/>
        <v>1421911.751495041</v>
      </c>
    </row>
    <row r="52" spans="1:16" hidden="1" x14ac:dyDescent="0.6">
      <c r="A52" s="31" t="s">
        <v>503</v>
      </c>
      <c r="B52" s="31" t="s">
        <v>504</v>
      </c>
      <c r="C52" s="31" t="s">
        <v>505</v>
      </c>
      <c r="D52" s="31" t="s">
        <v>506</v>
      </c>
      <c r="E52" s="32">
        <v>27000</v>
      </c>
      <c r="F52" s="33">
        <v>4.7500000000000007E-2</v>
      </c>
      <c r="G52" s="33">
        <v>8.900000000000001E-2</v>
      </c>
      <c r="H52" s="35">
        <v>1282.5</v>
      </c>
      <c r="I52" s="35">
        <v>2403</v>
      </c>
      <c r="J52" s="32">
        <v>1622516.3999999997</v>
      </c>
      <c r="K52" s="32">
        <v>3040083.36</v>
      </c>
      <c r="L52" s="34">
        <f t="shared" si="4"/>
        <v>1417566.9600000002</v>
      </c>
      <c r="M52" s="35">
        <f t="shared" si="5"/>
        <v>46.629213483146074</v>
      </c>
      <c r="N52" s="31" t="str">
        <f>VLOOKUP(A52,Sheet5!A:B,2,FALSE)</f>
        <v>COILMASTER(WD)</v>
      </c>
      <c r="O52" s="32">
        <f t="shared" si="2"/>
        <v>1654966.7279999997</v>
      </c>
      <c r="P52" s="28">
        <f t="shared" si="3"/>
        <v>1385116.6320000002</v>
      </c>
    </row>
    <row r="53" spans="1:16" hidden="1" x14ac:dyDescent="0.6">
      <c r="A53" s="31" t="s">
        <v>1539</v>
      </c>
      <c r="B53" s="31" t="s">
        <v>1540</v>
      </c>
      <c r="C53" s="31" t="s">
        <v>1541</v>
      </c>
      <c r="D53" s="31" t="s">
        <v>1542</v>
      </c>
      <c r="E53" s="32">
        <v>63000</v>
      </c>
      <c r="F53" s="33">
        <v>0.02</v>
      </c>
      <c r="G53" s="33">
        <v>2.5999999999999999E-2</v>
      </c>
      <c r="H53" s="35">
        <v>1260</v>
      </c>
      <c r="I53" s="35">
        <v>1638</v>
      </c>
      <c r="J53" s="32">
        <v>1594051.1999999997</v>
      </c>
      <c r="K53" s="32">
        <v>2072266.5599999996</v>
      </c>
      <c r="L53" s="34">
        <f t="shared" si="4"/>
        <v>478215.35999999987</v>
      </c>
      <c r="M53" s="35">
        <f t="shared" si="5"/>
        <v>23.076923076923077</v>
      </c>
      <c r="N53" s="31" t="str">
        <f>VLOOKUP(A53,Sheet5!A:B,2,FALSE)</f>
        <v>COILMASTER(ZQ)</v>
      </c>
      <c r="O53" s="32">
        <f t="shared" si="2"/>
        <v>1625932.2239999997</v>
      </c>
      <c r="P53" s="28">
        <f t="shared" si="3"/>
        <v>446334.33599999989</v>
      </c>
    </row>
    <row r="54" spans="1:16" hidden="1" x14ac:dyDescent="0.6">
      <c r="A54" s="31" t="s">
        <v>556</v>
      </c>
      <c r="B54" s="31" t="s">
        <v>557</v>
      </c>
      <c r="C54" s="31" t="s">
        <v>558</v>
      </c>
      <c r="D54" s="31" t="s">
        <v>559</v>
      </c>
      <c r="E54" s="32">
        <v>18000</v>
      </c>
      <c r="F54" s="33">
        <v>7.4620000000000006E-2</v>
      </c>
      <c r="G54" s="33">
        <v>9.485266219805237E-2</v>
      </c>
      <c r="H54" s="35">
        <v>1343.16</v>
      </c>
      <c r="I54" s="35">
        <v>1707.3479195649427</v>
      </c>
      <c r="J54" s="32">
        <v>1699258.5792</v>
      </c>
      <c r="K54" s="32">
        <v>2160000</v>
      </c>
      <c r="L54" s="34">
        <f t="shared" si="4"/>
        <v>460741.42079999996</v>
      </c>
      <c r="M54" s="35">
        <f t="shared" si="5"/>
        <v>21.330621333333333</v>
      </c>
      <c r="N54" s="31" t="str">
        <f>VLOOKUP(A54,Sheet5!A:B,2,FALSE)</f>
        <v>COILMASTER(ZQ)</v>
      </c>
      <c r="O54" s="32">
        <f t="shared" si="2"/>
        <v>1733243.7507840001</v>
      </c>
      <c r="P54" s="28">
        <f t="shared" si="3"/>
        <v>426756.24921599985</v>
      </c>
    </row>
    <row r="55" spans="1:16" hidden="1" x14ac:dyDescent="0.6">
      <c r="A55" s="31" t="s">
        <v>591</v>
      </c>
      <c r="B55" s="31" t="s">
        <v>592</v>
      </c>
      <c r="C55" s="31" t="s">
        <v>593</v>
      </c>
      <c r="D55" s="31" t="s">
        <v>594</v>
      </c>
      <c r="E55" s="32">
        <v>30000</v>
      </c>
      <c r="F55" s="33">
        <v>1.9E-2</v>
      </c>
      <c r="G55" s="33">
        <v>3.1E-2</v>
      </c>
      <c r="H55" s="35">
        <v>570</v>
      </c>
      <c r="I55" s="35">
        <v>930</v>
      </c>
      <c r="J55" s="32">
        <v>721118.4</v>
      </c>
      <c r="K55" s="32">
        <v>1176561.5999999999</v>
      </c>
      <c r="L55" s="34">
        <f t="shared" si="4"/>
        <v>455443.19999999984</v>
      </c>
      <c r="M55" s="35">
        <f t="shared" si="5"/>
        <v>38.709677419354833</v>
      </c>
      <c r="N55" s="31" t="str">
        <f>VLOOKUP(A55,Sheet5!A:B,2,FALSE)</f>
        <v>COILMASTER(ZQ)</v>
      </c>
      <c r="O55" s="32">
        <f t="shared" si="2"/>
        <v>735540.76800000004</v>
      </c>
      <c r="P55" s="28">
        <f t="shared" si="3"/>
        <v>441020.83199999982</v>
      </c>
    </row>
    <row r="56" spans="1:16" hidden="1" x14ac:dyDescent="0.6">
      <c r="A56" s="31" t="s">
        <v>1198</v>
      </c>
      <c r="B56" s="31" t="s">
        <v>1199</v>
      </c>
      <c r="C56" s="31" t="s">
        <v>1200</v>
      </c>
      <c r="D56" s="31" t="s">
        <v>243</v>
      </c>
      <c r="E56" s="32">
        <v>7290</v>
      </c>
      <c r="F56" s="33">
        <v>0.49399999999999999</v>
      </c>
      <c r="G56" s="33">
        <v>0.63</v>
      </c>
      <c r="H56" s="35">
        <v>3601.2599999999998</v>
      </c>
      <c r="I56" s="35">
        <v>4592.7</v>
      </c>
      <c r="J56" s="32">
        <v>4556026.0511999996</v>
      </c>
      <c r="K56" s="32">
        <v>5810316.6239999989</v>
      </c>
      <c r="L56" s="34">
        <f t="shared" si="4"/>
        <v>1254290.5727999993</v>
      </c>
      <c r="M56" s="35">
        <f t="shared" si="5"/>
        <v>21.587301587301582</v>
      </c>
      <c r="N56" s="31" t="str">
        <f>VLOOKUP(A56,Sheet5!A:B,2,FALSE)</f>
        <v>COILMASTER(WD)</v>
      </c>
      <c r="O56" s="32">
        <f t="shared" si="2"/>
        <v>4647146.5722239995</v>
      </c>
      <c r="P56" s="28">
        <f t="shared" si="3"/>
        <v>1163170.0517759994</v>
      </c>
    </row>
    <row r="57" spans="1:16" hidden="1" x14ac:dyDescent="0.6">
      <c r="A57" s="31" t="s">
        <v>164</v>
      </c>
      <c r="B57" s="31" t="s">
        <v>165</v>
      </c>
      <c r="C57" s="31" t="s">
        <v>166</v>
      </c>
      <c r="D57" s="31" t="s">
        <v>167</v>
      </c>
      <c r="E57" s="32">
        <v>36000</v>
      </c>
      <c r="F57" s="33">
        <v>0.21560000000000001</v>
      </c>
      <c r="G57" s="33">
        <v>0.24079999999999999</v>
      </c>
      <c r="H57" s="35">
        <v>7761.6</v>
      </c>
      <c r="I57" s="35">
        <v>8668.7999999999993</v>
      </c>
      <c r="J57" s="32">
        <v>9819355.3919999991</v>
      </c>
      <c r="K57" s="32">
        <v>10967072.255999997</v>
      </c>
      <c r="L57" s="34">
        <f t="shared" si="4"/>
        <v>1147716.8639999982</v>
      </c>
      <c r="M57" s="35">
        <f t="shared" si="5"/>
        <v>10.465116279069754</v>
      </c>
      <c r="N57" s="31" t="str">
        <f>VLOOKUP(A57,Sheet5!A:B,2,FALSE)</f>
        <v>COILMASTER(WD)</v>
      </c>
      <c r="O57" s="32">
        <f t="shared" si="2"/>
        <v>10015742.499839999</v>
      </c>
      <c r="P57" s="28">
        <f t="shared" si="3"/>
        <v>951329.75615999848</v>
      </c>
    </row>
    <row r="58" spans="1:16" hidden="1" x14ac:dyDescent="0.6">
      <c r="A58" s="31" t="s">
        <v>1411</v>
      </c>
      <c r="B58" s="31" t="s">
        <v>1412</v>
      </c>
      <c r="C58" s="31"/>
      <c r="D58" s="31" t="s">
        <v>1134</v>
      </c>
      <c r="E58" s="32">
        <v>168000</v>
      </c>
      <c r="F58" s="33">
        <v>5.0930000000000003E-2</v>
      </c>
      <c r="G58" s="33">
        <v>5.6121158467180986E-2</v>
      </c>
      <c r="H58" s="35">
        <v>8556.24</v>
      </c>
      <c r="I58" s="35">
        <v>9428.3546224864058</v>
      </c>
      <c r="J58" s="32">
        <v>10824670.3488</v>
      </c>
      <c r="K58" s="32">
        <v>11928000</v>
      </c>
      <c r="L58" s="34">
        <f t="shared" si="4"/>
        <v>1103329.6512000002</v>
      </c>
      <c r="M58" s="35">
        <f t="shared" si="5"/>
        <v>9.249913239436621</v>
      </c>
      <c r="N58" s="31" t="str">
        <f>VLOOKUP(A58,Sheet5!A:B,2,FALSE)</f>
        <v>COILMASTER(WD)</v>
      </c>
      <c r="O58" s="32">
        <f t="shared" si="2"/>
        <v>11041163.755775999</v>
      </c>
      <c r="P58" s="28">
        <f t="shared" si="3"/>
        <v>886836.24422400072</v>
      </c>
    </row>
    <row r="59" spans="1:16" hidden="1" x14ac:dyDescent="0.6">
      <c r="A59" s="31" t="s">
        <v>1441</v>
      </c>
      <c r="B59" s="31" t="s">
        <v>1442</v>
      </c>
      <c r="C59" s="31"/>
      <c r="D59" s="31" t="s">
        <v>1327</v>
      </c>
      <c r="E59" s="32">
        <v>90000</v>
      </c>
      <c r="F59" s="33">
        <v>5.1330000000000001E-2</v>
      </c>
      <c r="G59" s="33">
        <v>6.0073352725433168E-2</v>
      </c>
      <c r="H59" s="35">
        <v>4619.7000000000007</v>
      </c>
      <c r="I59" s="35">
        <v>5406.6017452889846</v>
      </c>
      <c r="J59" s="32">
        <v>5844474.8640000001</v>
      </c>
      <c r="K59" s="32">
        <v>6840000</v>
      </c>
      <c r="L59" s="34">
        <f t="shared" si="4"/>
        <v>995525.13599999994</v>
      </c>
      <c r="M59" s="35">
        <f t="shared" si="5"/>
        <v>14.554461052631579</v>
      </c>
      <c r="N59" s="31" t="str">
        <f>VLOOKUP(A59,Sheet5!A:B,2,FALSE)</f>
        <v>COILMASTER(WD)</v>
      </c>
      <c r="O59" s="32">
        <f t="shared" si="2"/>
        <v>5961364.3612799998</v>
      </c>
      <c r="P59" s="28">
        <f t="shared" si="3"/>
        <v>878635.63872000016</v>
      </c>
    </row>
    <row r="60" spans="1:16" hidden="1" x14ac:dyDescent="0.6">
      <c r="A60" s="31" t="s">
        <v>1414</v>
      </c>
      <c r="B60" s="31" t="s">
        <v>1415</v>
      </c>
      <c r="C60" s="31"/>
      <c r="D60" s="31" t="s">
        <v>1134</v>
      </c>
      <c r="E60" s="32">
        <v>141000</v>
      </c>
      <c r="F60" s="33">
        <v>0.05</v>
      </c>
      <c r="G60" s="33">
        <v>5.5330719615530551E-2</v>
      </c>
      <c r="H60" s="35">
        <v>7050</v>
      </c>
      <c r="I60" s="35">
        <v>7801.6314657898074</v>
      </c>
      <c r="J60" s="32">
        <v>8919096</v>
      </c>
      <c r="K60" s="32">
        <v>9870000</v>
      </c>
      <c r="L60" s="34">
        <f t="shared" si="4"/>
        <v>950904</v>
      </c>
      <c r="M60" s="35">
        <f t="shared" si="5"/>
        <v>9.6342857142857152</v>
      </c>
      <c r="N60" s="31" t="str">
        <f>VLOOKUP(A60,Sheet5!A:B,2,FALSE)</f>
        <v>COILMASTER(WD)</v>
      </c>
      <c r="O60" s="32">
        <f t="shared" si="2"/>
        <v>9097477.9199999999</v>
      </c>
      <c r="P60" s="28">
        <f t="shared" si="3"/>
        <v>772522.08000000007</v>
      </c>
    </row>
    <row r="61" spans="1:16" hidden="1" x14ac:dyDescent="0.6">
      <c r="A61" s="31" t="s">
        <v>601</v>
      </c>
      <c r="B61" s="31" t="s">
        <v>602</v>
      </c>
      <c r="C61" s="31" t="s">
        <v>603</v>
      </c>
      <c r="D61" s="31" t="s">
        <v>604</v>
      </c>
      <c r="E61" s="32">
        <v>105000</v>
      </c>
      <c r="F61" s="33">
        <v>5.6039999999999993E-2</v>
      </c>
      <c r="G61" s="33">
        <v>6.2860000000000013E-2</v>
      </c>
      <c r="H61" s="35">
        <v>5884.1999999999989</v>
      </c>
      <c r="I61" s="35">
        <v>6600.2999999999993</v>
      </c>
      <c r="J61" s="32">
        <v>7444219.1040000003</v>
      </c>
      <c r="K61" s="32">
        <v>8350171.5360000003</v>
      </c>
      <c r="L61" s="34">
        <f t="shared" si="4"/>
        <v>905952.43200000003</v>
      </c>
      <c r="M61" s="35">
        <f t="shared" si="5"/>
        <v>10.849506840598155</v>
      </c>
      <c r="N61" s="31" t="str">
        <f>VLOOKUP(A61,Sheet5!A:B,2,FALSE)</f>
        <v>COILMASTER(WD)</v>
      </c>
      <c r="O61" s="32">
        <f t="shared" si="2"/>
        <v>7593103.4860800002</v>
      </c>
      <c r="P61" s="28">
        <f t="shared" si="3"/>
        <v>757068.04992000014</v>
      </c>
    </row>
    <row r="62" spans="1:16" hidden="1" x14ac:dyDescent="0.6">
      <c r="A62" s="31" t="s">
        <v>912</v>
      </c>
      <c r="B62" s="31" t="s">
        <v>913</v>
      </c>
      <c r="C62" s="31" t="s">
        <v>914</v>
      </c>
      <c r="D62" s="31" t="s">
        <v>915</v>
      </c>
      <c r="E62" s="32">
        <v>16000</v>
      </c>
      <c r="F62" s="33">
        <v>0.14549999999999999</v>
      </c>
      <c r="G62" s="33">
        <v>0.19000000000000003</v>
      </c>
      <c r="H62" s="35">
        <v>2328</v>
      </c>
      <c r="I62" s="35">
        <v>3040</v>
      </c>
      <c r="J62" s="32">
        <v>2945199.3599999994</v>
      </c>
      <c r="K62" s="32">
        <v>3845964.8</v>
      </c>
      <c r="L62" s="34">
        <f t="shared" si="4"/>
        <v>900765.44000000041</v>
      </c>
      <c r="M62" s="35">
        <f t="shared" si="5"/>
        <v>23.421052631578959</v>
      </c>
      <c r="N62" s="31" t="str">
        <f>VLOOKUP(A62,Sheet5!A:B,2,FALSE)</f>
        <v>COILMASTER(WD)</v>
      </c>
      <c r="O62" s="32">
        <f t="shared" si="2"/>
        <v>3004103.3471999993</v>
      </c>
      <c r="P62" s="28">
        <f t="shared" si="3"/>
        <v>841861.45280000055</v>
      </c>
    </row>
    <row r="63" spans="1:16" hidden="1" x14ac:dyDescent="0.6">
      <c r="A63" s="31" t="s">
        <v>1404</v>
      </c>
      <c r="B63" s="31" t="s">
        <v>1405</v>
      </c>
      <c r="C63" s="31"/>
      <c r="D63" s="31" t="s">
        <v>1134</v>
      </c>
      <c r="E63" s="32">
        <v>124000</v>
      </c>
      <c r="F63" s="33">
        <v>5.0930000000000003E-2</v>
      </c>
      <c r="G63" s="33">
        <v>5.6121158467180986E-2</v>
      </c>
      <c r="H63" s="35">
        <v>6315.32</v>
      </c>
      <c r="I63" s="35">
        <v>6959.0236499304419</v>
      </c>
      <c r="J63" s="32">
        <v>7989637.6383999996</v>
      </c>
      <c r="K63" s="32">
        <v>8804000</v>
      </c>
      <c r="L63" s="34">
        <f t="shared" si="4"/>
        <v>814362.36160000041</v>
      </c>
      <c r="M63" s="35">
        <f t="shared" si="5"/>
        <v>9.2499132394366246</v>
      </c>
      <c r="N63" s="31" t="str">
        <f>VLOOKUP(A63,Sheet5!A:B,2,FALSE)</f>
        <v>COILMASTER(WD)</v>
      </c>
      <c r="O63" s="32">
        <f t="shared" si="2"/>
        <v>8149430.3911680002</v>
      </c>
      <c r="P63" s="28">
        <f t="shared" si="3"/>
        <v>654569.60883199982</v>
      </c>
    </row>
    <row r="64" spans="1:16" hidden="1" x14ac:dyDescent="0.6">
      <c r="A64" s="31" t="s">
        <v>1468</v>
      </c>
      <c r="B64" s="31" t="s">
        <v>1469</v>
      </c>
      <c r="C64" s="31"/>
      <c r="D64" s="31" t="s">
        <v>1470</v>
      </c>
      <c r="E64" s="32">
        <v>15200</v>
      </c>
      <c r="F64" s="33">
        <v>0.16</v>
      </c>
      <c r="G64" s="33">
        <v>0.2</v>
      </c>
      <c r="H64" s="35">
        <v>2432</v>
      </c>
      <c r="I64" s="35">
        <v>3040</v>
      </c>
      <c r="J64" s="32">
        <v>3076771.8399999999</v>
      </c>
      <c r="K64" s="32">
        <v>3845964.8</v>
      </c>
      <c r="L64" s="34">
        <f t="shared" si="4"/>
        <v>769192.95999999996</v>
      </c>
      <c r="M64" s="35">
        <f t="shared" si="5"/>
        <v>20</v>
      </c>
      <c r="N64" s="31" t="str">
        <f>VLOOKUP(A64,Sheet5!A:B,2,FALSE)</f>
        <v>COILMASTER(WD)</v>
      </c>
      <c r="O64" s="32">
        <f t="shared" si="2"/>
        <v>3138307.2768000001</v>
      </c>
      <c r="P64" s="28">
        <f t="shared" si="3"/>
        <v>707657.5231999997</v>
      </c>
    </row>
    <row r="65" spans="1:16" hidden="1" x14ac:dyDescent="0.6">
      <c r="A65" s="31" t="s">
        <v>175</v>
      </c>
      <c r="B65" s="31" t="s">
        <v>176</v>
      </c>
      <c r="C65" s="31" t="s">
        <v>177</v>
      </c>
      <c r="D65" s="31" t="s">
        <v>178</v>
      </c>
      <c r="E65" s="32">
        <v>18000</v>
      </c>
      <c r="F65" s="33">
        <v>0.17413000000000001</v>
      </c>
      <c r="G65" s="33">
        <v>0.20549999999999999</v>
      </c>
      <c r="H65" s="35">
        <v>3134.34</v>
      </c>
      <c r="I65" s="35">
        <v>3699</v>
      </c>
      <c r="J65" s="32">
        <v>3965316.2207999998</v>
      </c>
      <c r="K65" s="32">
        <v>4679678.88</v>
      </c>
      <c r="L65" s="34">
        <f t="shared" si="4"/>
        <v>714362.65920000011</v>
      </c>
      <c r="M65" s="35">
        <f t="shared" si="5"/>
        <v>15.265206812652071</v>
      </c>
      <c r="N65" s="31" t="str">
        <f>VLOOKUP(A65,Sheet5!A:B,2,FALSE)</f>
        <v>COILMASTER(WD)</v>
      </c>
      <c r="O65" s="32">
        <f t="shared" si="2"/>
        <v>4044622.5452159997</v>
      </c>
      <c r="P65" s="28">
        <f t="shared" si="3"/>
        <v>635056.33478400018</v>
      </c>
    </row>
    <row r="66" spans="1:16" hidden="1" x14ac:dyDescent="0.6">
      <c r="A66" s="31" t="s">
        <v>531</v>
      </c>
      <c r="B66" s="31" t="s">
        <v>532</v>
      </c>
      <c r="C66" s="31"/>
      <c r="D66" s="31" t="s">
        <v>518</v>
      </c>
      <c r="E66" s="32">
        <v>18000</v>
      </c>
      <c r="F66" s="33">
        <v>5.1999999999999998E-2</v>
      </c>
      <c r="G66" s="33">
        <v>7.904388516504364E-2</v>
      </c>
      <c r="H66" s="35">
        <v>936</v>
      </c>
      <c r="I66" s="35">
        <v>1422.7899329707855</v>
      </c>
      <c r="J66" s="32">
        <v>1184152.3199999998</v>
      </c>
      <c r="K66" s="32">
        <v>1800000</v>
      </c>
      <c r="L66" s="34">
        <f t="shared" si="4"/>
        <v>615847.68000000017</v>
      </c>
      <c r="M66" s="35">
        <f t="shared" si="5"/>
        <v>34.213760000000008</v>
      </c>
      <c r="N66" s="31" t="str">
        <f>VLOOKUP(A66,Sheet5!A:B,2,FALSE)</f>
        <v>COILMASTER(WD)</v>
      </c>
      <c r="O66" s="32">
        <f t="shared" si="2"/>
        <v>1207835.3663999999</v>
      </c>
      <c r="P66" s="28">
        <f t="shared" si="3"/>
        <v>592164.63360000006</v>
      </c>
    </row>
    <row r="67" spans="1:16" hidden="1" x14ac:dyDescent="0.6">
      <c r="A67" s="31" t="s">
        <v>529</v>
      </c>
      <c r="B67" s="31" t="s">
        <v>530</v>
      </c>
      <c r="C67" s="31"/>
      <c r="D67" s="31" t="s">
        <v>518</v>
      </c>
      <c r="E67" s="32">
        <v>18000</v>
      </c>
      <c r="F67" s="33">
        <v>5.1999999999999998E-2</v>
      </c>
      <c r="G67" s="33">
        <v>7.904388516504364E-2</v>
      </c>
      <c r="H67" s="35">
        <v>936</v>
      </c>
      <c r="I67" s="35">
        <v>1422.7899329707855</v>
      </c>
      <c r="J67" s="32">
        <v>1184152.3199999998</v>
      </c>
      <c r="K67" s="32">
        <v>1800000</v>
      </c>
      <c r="L67" s="34">
        <f t="shared" ref="L67:L98" si="6">K67-J67</f>
        <v>615847.68000000017</v>
      </c>
      <c r="M67" s="35">
        <f t="shared" ref="M67:M98" si="7">L67/K67*100</f>
        <v>34.213760000000008</v>
      </c>
      <c r="N67" s="31" t="str">
        <f>VLOOKUP(A67,Sheet5!A:B,2,FALSE)</f>
        <v>COILMASTER(WD)</v>
      </c>
      <c r="O67" s="32">
        <f t="shared" si="2"/>
        <v>1207835.3663999999</v>
      </c>
      <c r="P67" s="28">
        <f t="shared" si="3"/>
        <v>592164.63360000006</v>
      </c>
    </row>
    <row r="68" spans="1:16" hidden="1" x14ac:dyDescent="0.6">
      <c r="A68" s="31" t="s">
        <v>524</v>
      </c>
      <c r="B68" s="31" t="s">
        <v>525</v>
      </c>
      <c r="C68" s="31"/>
      <c r="D68" s="31" t="s">
        <v>518</v>
      </c>
      <c r="E68" s="32">
        <v>12000</v>
      </c>
      <c r="F68" s="33">
        <v>5.5E-2</v>
      </c>
      <c r="G68" s="33">
        <v>9.485266219805237E-2</v>
      </c>
      <c r="H68" s="35">
        <v>660</v>
      </c>
      <c r="I68" s="35">
        <v>1138.2319463766285</v>
      </c>
      <c r="J68" s="32">
        <v>834979.2</v>
      </c>
      <c r="K68" s="32">
        <v>1440000</v>
      </c>
      <c r="L68" s="34">
        <f t="shared" si="6"/>
        <v>605020.80000000005</v>
      </c>
      <c r="M68" s="35">
        <f t="shared" si="7"/>
        <v>42.015333333333338</v>
      </c>
      <c r="N68" s="31" t="str">
        <f>VLOOKUP(A68,Sheet5!A:B,2,FALSE)</f>
        <v>COILMASTER(WD)</v>
      </c>
      <c r="O68" s="32">
        <f t="shared" ref="O68:O131" si="8">J68*$O$1</f>
        <v>851678.78399999999</v>
      </c>
      <c r="P68" s="28">
        <f t="shared" ref="P68:P131" si="9">K68-O68</f>
        <v>588321.21600000001</v>
      </c>
    </row>
    <row r="69" spans="1:16" hidden="1" x14ac:dyDescent="0.6">
      <c r="A69" s="31" t="s">
        <v>541</v>
      </c>
      <c r="B69" s="31" t="s">
        <v>542</v>
      </c>
      <c r="C69" s="31" t="s">
        <v>543</v>
      </c>
      <c r="D69" s="31" t="s">
        <v>544</v>
      </c>
      <c r="E69" s="32">
        <v>50000</v>
      </c>
      <c r="F69" s="33">
        <v>1.2999999999999999E-2</v>
      </c>
      <c r="G69" s="33">
        <v>2.2132287846212219E-2</v>
      </c>
      <c r="H69" s="35">
        <v>650</v>
      </c>
      <c r="I69" s="35">
        <v>1106.614392310611</v>
      </c>
      <c r="J69" s="32">
        <v>822327.99999999988</v>
      </c>
      <c r="K69" s="32">
        <v>1400000</v>
      </c>
      <c r="L69" s="34">
        <f t="shared" si="6"/>
        <v>577672.00000000012</v>
      </c>
      <c r="M69" s="35">
        <f t="shared" si="7"/>
        <v>41.262285714285724</v>
      </c>
      <c r="N69" s="31" t="str">
        <f>VLOOKUP(A69,Sheet5!A:B,2,FALSE)</f>
        <v>COILMASTER(WD)</v>
      </c>
      <c r="O69" s="32">
        <f t="shared" si="8"/>
        <v>838774.55999999994</v>
      </c>
      <c r="P69" s="28">
        <f t="shared" si="9"/>
        <v>561225.44000000006</v>
      </c>
    </row>
    <row r="70" spans="1:16" hidden="1" x14ac:dyDescent="0.6">
      <c r="A70" s="31" t="s">
        <v>1631</v>
      </c>
      <c r="B70" s="31" t="s">
        <v>1632</v>
      </c>
      <c r="C70" s="31"/>
      <c r="D70" s="31" t="s">
        <v>1134</v>
      </c>
      <c r="E70" s="32">
        <v>84000</v>
      </c>
      <c r="F70" s="33">
        <v>0.05</v>
      </c>
      <c r="G70" s="33">
        <v>5.5330719615530551E-2</v>
      </c>
      <c r="H70" s="35">
        <v>4200</v>
      </c>
      <c r="I70" s="35">
        <v>4647.7804477045665</v>
      </c>
      <c r="J70" s="32">
        <v>5313504</v>
      </c>
      <c r="K70" s="32">
        <v>5880000.0000000009</v>
      </c>
      <c r="L70" s="34">
        <f t="shared" si="6"/>
        <v>566496.00000000093</v>
      </c>
      <c r="M70" s="35">
        <f t="shared" si="7"/>
        <v>9.6342857142857277</v>
      </c>
      <c r="N70" s="31" t="str">
        <f>VLOOKUP(A70,Sheet5!A:B,2,FALSE)</f>
        <v>COILMASTER(WD)</v>
      </c>
      <c r="O70" s="32">
        <f t="shared" si="8"/>
        <v>5419774.0800000001</v>
      </c>
      <c r="P70" s="28">
        <f t="shared" si="9"/>
        <v>460225.92000000086</v>
      </c>
    </row>
    <row r="71" spans="1:16" hidden="1" x14ac:dyDescent="0.6">
      <c r="A71" s="31" t="s">
        <v>196</v>
      </c>
      <c r="B71" s="31" t="s">
        <v>197</v>
      </c>
      <c r="C71" s="31" t="s">
        <v>198</v>
      </c>
      <c r="D71" s="31" t="s">
        <v>199</v>
      </c>
      <c r="E71" s="32">
        <v>9000</v>
      </c>
      <c r="F71" s="33">
        <v>0.18010000000000001</v>
      </c>
      <c r="G71" s="33">
        <v>0.21529999999999999</v>
      </c>
      <c r="H71" s="35">
        <v>1620.9</v>
      </c>
      <c r="I71" s="35">
        <v>1937.6999999999998</v>
      </c>
      <c r="J71" s="32">
        <v>2050633.0079999999</v>
      </c>
      <c r="K71" s="32">
        <v>2451423.0239999997</v>
      </c>
      <c r="L71" s="34">
        <f t="shared" si="6"/>
        <v>400790.01599999983</v>
      </c>
      <c r="M71" s="35">
        <f t="shared" si="7"/>
        <v>16.349280074314905</v>
      </c>
      <c r="N71" s="31" t="str">
        <f>VLOOKUP(A71,Sheet5!A:B,2,FALSE)</f>
        <v>COILMASTER(WD)</v>
      </c>
      <c r="O71" s="32">
        <f t="shared" si="8"/>
        <v>2091645.6681599999</v>
      </c>
      <c r="P71" s="28">
        <f t="shared" si="9"/>
        <v>359777.35583999986</v>
      </c>
    </row>
    <row r="72" spans="1:16" hidden="1" x14ac:dyDescent="0.6">
      <c r="A72" s="31" t="s">
        <v>743</v>
      </c>
      <c r="B72" s="31" t="s">
        <v>744</v>
      </c>
      <c r="C72" s="31"/>
      <c r="D72" s="31" t="s">
        <v>745</v>
      </c>
      <c r="E72" s="32">
        <v>68400</v>
      </c>
      <c r="F72" s="33">
        <v>0.17699999999999999</v>
      </c>
      <c r="G72" s="33">
        <v>0.18101049702794994</v>
      </c>
      <c r="H72" s="35">
        <v>12106.8</v>
      </c>
      <c r="I72" s="35">
        <v>12381.117996711775</v>
      </c>
      <c r="J72" s="32">
        <v>15316554.815999998</v>
      </c>
      <c r="K72" s="32">
        <v>15663600</v>
      </c>
      <c r="L72" s="34">
        <f t="shared" si="6"/>
        <v>347045.18400000222</v>
      </c>
      <c r="M72" s="35">
        <f t="shared" si="7"/>
        <v>2.2156157205240317</v>
      </c>
      <c r="N72" s="31" t="str">
        <f>VLOOKUP(A72,Sheet5!A:B,2,FALSE)</f>
        <v>COILMASTER(WD)</v>
      </c>
      <c r="O72" s="32">
        <f t="shared" si="8"/>
        <v>15622885.912319997</v>
      </c>
      <c r="P72" s="28">
        <f t="shared" si="9"/>
        <v>40714.087680002674</v>
      </c>
    </row>
    <row r="73" spans="1:16" hidden="1" x14ac:dyDescent="0.6">
      <c r="A73" s="31" t="s">
        <v>1592</v>
      </c>
      <c r="B73" s="31" t="s">
        <v>1593</v>
      </c>
      <c r="C73" s="31"/>
      <c r="D73" s="31" t="s">
        <v>745</v>
      </c>
      <c r="E73" s="32">
        <v>20000</v>
      </c>
      <c r="F73" s="33">
        <v>2.955E-2</v>
      </c>
      <c r="G73" s="33">
        <v>4.663589224737575E-2</v>
      </c>
      <c r="H73" s="35">
        <v>591</v>
      </c>
      <c r="I73" s="35">
        <v>932.717844947515</v>
      </c>
      <c r="J73" s="32">
        <v>747685.91999999993</v>
      </c>
      <c r="K73" s="32">
        <v>1180000</v>
      </c>
      <c r="L73" s="34">
        <f t="shared" si="6"/>
        <v>432314.08000000007</v>
      </c>
      <c r="M73" s="35">
        <f t="shared" si="7"/>
        <v>36.636786440677973</v>
      </c>
      <c r="N73" s="31" t="str">
        <f>VLOOKUP(A73,Sheet5!A:B,2,FALSE)</f>
        <v>COILMASTER(ZQ)</v>
      </c>
      <c r="O73" s="32">
        <f t="shared" si="8"/>
        <v>762639.63839999994</v>
      </c>
      <c r="P73" s="28">
        <f t="shared" si="9"/>
        <v>417360.36160000006</v>
      </c>
    </row>
    <row r="74" spans="1:16" hidden="1" x14ac:dyDescent="0.6">
      <c r="A74" s="31" t="s">
        <v>1117</v>
      </c>
      <c r="B74" s="31" t="s">
        <v>1118</v>
      </c>
      <c r="C74" s="31" t="s">
        <v>1119</v>
      </c>
      <c r="D74" s="31" t="s">
        <v>1120</v>
      </c>
      <c r="E74" s="32">
        <v>40000</v>
      </c>
      <c r="F74" s="33">
        <v>2.4000000000000004E-2</v>
      </c>
      <c r="G74" s="33">
        <v>3.1617554066017454E-2</v>
      </c>
      <c r="H74" s="35">
        <v>960</v>
      </c>
      <c r="I74" s="35">
        <v>1264.7021626406981</v>
      </c>
      <c r="J74" s="32">
        <v>1214515.1999999997</v>
      </c>
      <c r="K74" s="32">
        <v>1600000</v>
      </c>
      <c r="L74" s="34">
        <f t="shared" si="6"/>
        <v>385484.80000000028</v>
      </c>
      <c r="M74" s="35">
        <f t="shared" si="7"/>
        <v>24.092800000000018</v>
      </c>
      <c r="N74" s="31" t="str">
        <f>VLOOKUP(A74,Sheet5!A:B,2,FALSE)</f>
        <v>COILMASTER(ZQ)</v>
      </c>
      <c r="O74" s="32">
        <f t="shared" si="8"/>
        <v>1238805.5039999997</v>
      </c>
      <c r="P74" s="28">
        <f t="shared" si="9"/>
        <v>361194.49600000028</v>
      </c>
    </row>
    <row r="75" spans="1:16" hidden="1" x14ac:dyDescent="0.6">
      <c r="A75" s="31" t="s">
        <v>870</v>
      </c>
      <c r="B75" s="31" t="s">
        <v>871</v>
      </c>
      <c r="C75" s="31" t="s">
        <v>872</v>
      </c>
      <c r="D75" s="31" t="s">
        <v>873</v>
      </c>
      <c r="E75" s="32">
        <v>11400</v>
      </c>
      <c r="F75" s="33">
        <v>8.4000000000000005E-2</v>
      </c>
      <c r="G75" s="33">
        <v>0.10840000000000001</v>
      </c>
      <c r="H75" s="35">
        <v>957.6</v>
      </c>
      <c r="I75" s="35">
        <v>1234.2</v>
      </c>
      <c r="J75" s="32">
        <v>1211478.912</v>
      </c>
      <c r="K75" s="32">
        <v>1561411.1039999998</v>
      </c>
      <c r="L75" s="34">
        <f t="shared" si="6"/>
        <v>349932.19199999981</v>
      </c>
      <c r="M75" s="35">
        <f t="shared" si="7"/>
        <v>22.411278561011173</v>
      </c>
      <c r="N75" s="31" t="str">
        <f>VLOOKUP(A75,Sheet5!A:B,2,FALSE)</f>
        <v>COILMASTER(ZQ)</v>
      </c>
      <c r="O75" s="32">
        <f t="shared" si="8"/>
        <v>1235708.49024</v>
      </c>
      <c r="P75" s="28">
        <f t="shared" si="9"/>
        <v>325702.61375999986</v>
      </c>
    </row>
    <row r="76" spans="1:16" hidden="1" x14ac:dyDescent="0.6">
      <c r="A76" s="31" t="s">
        <v>1597</v>
      </c>
      <c r="B76" s="31" t="s">
        <v>1598</v>
      </c>
      <c r="C76" s="31"/>
      <c r="D76" s="31" t="s">
        <v>745</v>
      </c>
      <c r="E76" s="32">
        <v>6000</v>
      </c>
      <c r="F76" s="33">
        <v>0.28100000000000003</v>
      </c>
      <c r="G76" s="33">
        <v>0.32566080687997978</v>
      </c>
      <c r="H76" s="35">
        <v>1686.0000000000002</v>
      </c>
      <c r="I76" s="35">
        <v>1953.9648412798788</v>
      </c>
      <c r="J76" s="32">
        <v>2132992.3200000003</v>
      </c>
      <c r="K76" s="32">
        <v>2472000</v>
      </c>
      <c r="L76" s="34">
        <f t="shared" si="6"/>
        <v>339007.6799999997</v>
      </c>
      <c r="M76" s="35">
        <f t="shared" si="7"/>
        <v>13.713902912621348</v>
      </c>
      <c r="N76" s="31" t="str">
        <f>VLOOKUP(A76,Sheet5!A:B,2,FALSE)</f>
        <v>COILMASTER(ZQ)</v>
      </c>
      <c r="O76" s="32">
        <f t="shared" si="8"/>
        <v>2175652.1664000005</v>
      </c>
      <c r="P76" s="28">
        <f t="shared" si="9"/>
        <v>296347.83359999955</v>
      </c>
    </row>
    <row r="77" spans="1:16" hidden="1" x14ac:dyDescent="0.6">
      <c r="A77" s="31" t="s">
        <v>411</v>
      </c>
      <c r="B77" s="31" t="s">
        <v>412</v>
      </c>
      <c r="C77" s="31" t="s">
        <v>413</v>
      </c>
      <c r="D77" s="31" t="s">
        <v>414</v>
      </c>
      <c r="E77" s="32">
        <v>24000</v>
      </c>
      <c r="F77" s="33">
        <v>2.3E-2</v>
      </c>
      <c r="G77" s="33">
        <v>3.3950000000000001E-2</v>
      </c>
      <c r="H77" s="35">
        <v>552</v>
      </c>
      <c r="I77" s="35">
        <v>814.80000000000007</v>
      </c>
      <c r="J77" s="32">
        <v>698346.24</v>
      </c>
      <c r="K77" s="32">
        <v>1030819.776</v>
      </c>
      <c r="L77" s="34">
        <f t="shared" si="6"/>
        <v>332473.53599999996</v>
      </c>
      <c r="M77" s="35">
        <f t="shared" si="7"/>
        <v>32.253313696612665</v>
      </c>
      <c r="N77" s="31" t="str">
        <f>VLOOKUP(A77,Sheet5!A:B,2,FALSE)</f>
        <v>COILMASTER(ZQ)</v>
      </c>
      <c r="O77" s="32">
        <f t="shared" si="8"/>
        <v>712313.16480000003</v>
      </c>
      <c r="P77" s="28">
        <f t="shared" si="9"/>
        <v>318506.61119999993</v>
      </c>
    </row>
    <row r="78" spans="1:16" hidden="1" x14ac:dyDescent="0.6">
      <c r="A78" s="31" t="s">
        <v>885</v>
      </c>
      <c r="B78" s="31" t="s">
        <v>886</v>
      </c>
      <c r="C78" s="31" t="s">
        <v>887</v>
      </c>
      <c r="D78" s="31" t="s">
        <v>888</v>
      </c>
      <c r="E78" s="32">
        <v>25000</v>
      </c>
      <c r="F78" s="33">
        <v>3.5000000000000003E-2</v>
      </c>
      <c r="G78" s="33">
        <v>4.5499999999999999E-2</v>
      </c>
      <c r="H78" s="35">
        <v>875.00000000000011</v>
      </c>
      <c r="I78" s="35">
        <v>1137.5</v>
      </c>
      <c r="J78" s="32">
        <v>1106980</v>
      </c>
      <c r="K78" s="32">
        <v>1439074</v>
      </c>
      <c r="L78" s="34">
        <f t="shared" si="6"/>
        <v>332094</v>
      </c>
      <c r="M78" s="35">
        <f t="shared" si="7"/>
        <v>23.076923076923077</v>
      </c>
      <c r="N78" s="31" t="str">
        <f>VLOOKUP(A78,Sheet5!A:B,2,FALSE)</f>
        <v>COILMASTER(ZQ)</v>
      </c>
      <c r="O78" s="32">
        <f t="shared" si="8"/>
        <v>1129119.6000000001</v>
      </c>
      <c r="P78" s="28">
        <f t="shared" si="9"/>
        <v>309954.39999999991</v>
      </c>
    </row>
    <row r="79" spans="1:16" hidden="1" x14ac:dyDescent="0.6">
      <c r="A79" s="31" t="s">
        <v>1643</v>
      </c>
      <c r="B79" s="31" t="s">
        <v>1644</v>
      </c>
      <c r="C79" s="31"/>
      <c r="D79" s="31" t="s">
        <v>745</v>
      </c>
      <c r="E79" s="32">
        <v>9000</v>
      </c>
      <c r="F79" s="33">
        <v>2.07E-2</v>
      </c>
      <c r="G79" s="33">
        <v>4.3474136840774003E-2</v>
      </c>
      <c r="H79" s="35">
        <v>186.29999999999998</v>
      </c>
      <c r="I79" s="35">
        <v>391.26723156696602</v>
      </c>
      <c r="J79" s="32">
        <v>235691.85599999997</v>
      </c>
      <c r="K79" s="32">
        <v>495000</v>
      </c>
      <c r="L79" s="34">
        <f t="shared" si="6"/>
        <v>259308.14400000003</v>
      </c>
      <c r="M79" s="35">
        <f t="shared" si="7"/>
        <v>52.385483636363638</v>
      </c>
      <c r="N79" s="31" t="str">
        <f>VLOOKUP(A79,Sheet5!A:B,2,FALSE)</f>
        <v>COILMASTER(ZQ)</v>
      </c>
      <c r="O79" s="32">
        <f t="shared" si="8"/>
        <v>240405.69311999998</v>
      </c>
      <c r="P79" s="28">
        <f t="shared" si="9"/>
        <v>254594.30688000002</v>
      </c>
    </row>
    <row r="80" spans="1:16" hidden="1" x14ac:dyDescent="0.6">
      <c r="A80" s="31" t="s">
        <v>1023</v>
      </c>
      <c r="B80" s="31" t="s">
        <v>1024</v>
      </c>
      <c r="C80" s="31"/>
      <c r="D80" s="31" t="s">
        <v>475</v>
      </c>
      <c r="E80" s="32">
        <v>24000</v>
      </c>
      <c r="F80" s="33">
        <v>4.8800000000000003E-2</v>
      </c>
      <c r="G80" s="33">
        <v>5.9282913873782726E-2</v>
      </c>
      <c r="H80" s="35">
        <v>1171.2</v>
      </c>
      <c r="I80" s="35">
        <v>1422.7899329707855</v>
      </c>
      <c r="J80" s="32">
        <v>1481708.544</v>
      </c>
      <c r="K80" s="32">
        <v>1800000</v>
      </c>
      <c r="L80" s="34">
        <f t="shared" si="6"/>
        <v>318291.45600000001</v>
      </c>
      <c r="M80" s="35">
        <f t="shared" si="7"/>
        <v>17.682858666666668</v>
      </c>
      <c r="N80" s="31" t="str">
        <f>VLOOKUP(A80,Sheet5!A:B,2,FALSE)</f>
        <v>COILMASTER(WD)</v>
      </c>
      <c r="O80" s="32">
        <f t="shared" si="8"/>
        <v>1511342.7148800001</v>
      </c>
      <c r="P80" s="28">
        <f t="shared" si="9"/>
        <v>288657.2851199999</v>
      </c>
    </row>
    <row r="81" spans="1:20" hidden="1" x14ac:dyDescent="0.6">
      <c r="A81" s="31" t="s">
        <v>609</v>
      </c>
      <c r="B81" s="31" t="s">
        <v>610</v>
      </c>
      <c r="C81" s="31" t="s">
        <v>611</v>
      </c>
      <c r="D81" s="31" t="s">
        <v>612</v>
      </c>
      <c r="E81" s="32">
        <v>39000</v>
      </c>
      <c r="F81" s="33">
        <v>4.8999999999999995E-2</v>
      </c>
      <c r="G81" s="33">
        <v>5.4959999999999995E-2</v>
      </c>
      <c r="H81" s="35">
        <v>1911</v>
      </c>
      <c r="I81" s="35">
        <v>2143.44</v>
      </c>
      <c r="J81" s="32">
        <v>2417644.3199999998</v>
      </c>
      <c r="K81" s="32">
        <v>2711708.8128</v>
      </c>
      <c r="L81" s="34">
        <f t="shared" si="6"/>
        <v>294064.49280000012</v>
      </c>
      <c r="M81" s="35">
        <f t="shared" si="7"/>
        <v>10.844250363901024</v>
      </c>
      <c r="N81" s="31" t="str">
        <f>VLOOKUP(A81,Sheet5!A:B,2,FALSE)</f>
        <v>COILMASTER(WD)</v>
      </c>
      <c r="O81" s="32">
        <f t="shared" si="8"/>
        <v>2465997.2064</v>
      </c>
      <c r="P81" s="28">
        <f t="shared" si="9"/>
        <v>245711.60639999993</v>
      </c>
    </row>
    <row r="82" spans="1:20" hidden="1" x14ac:dyDescent="0.6">
      <c r="A82" s="31" t="s">
        <v>660</v>
      </c>
      <c r="B82" s="31" t="s">
        <v>661</v>
      </c>
      <c r="C82" s="31" t="s">
        <v>662</v>
      </c>
      <c r="D82" s="31" t="s">
        <v>663</v>
      </c>
      <c r="E82" s="32">
        <v>9000</v>
      </c>
      <c r="F82" s="33">
        <v>3.7999999999999999E-2</v>
      </c>
      <c r="G82" s="33">
        <v>0.06</v>
      </c>
      <c r="H82" s="35">
        <v>342</v>
      </c>
      <c r="I82" s="35">
        <v>540</v>
      </c>
      <c r="J82" s="32">
        <v>432671.04</v>
      </c>
      <c r="K82" s="32">
        <v>683164.79999999993</v>
      </c>
      <c r="L82" s="34">
        <f t="shared" si="6"/>
        <v>250493.75999999995</v>
      </c>
      <c r="M82" s="35">
        <f t="shared" si="7"/>
        <v>36.666666666666664</v>
      </c>
      <c r="N82" s="31" t="str">
        <f>VLOOKUP(A82,Sheet5!A:B,2,FALSE)</f>
        <v>COILMASTER(WD)</v>
      </c>
      <c r="O82" s="32">
        <f t="shared" si="8"/>
        <v>441324.4608</v>
      </c>
      <c r="P82" s="28">
        <f t="shared" si="9"/>
        <v>241840.33919999993</v>
      </c>
    </row>
    <row r="83" spans="1:20" hidden="1" x14ac:dyDescent="0.6">
      <c r="A83" s="31" t="s">
        <v>1097</v>
      </c>
      <c r="B83" s="31" t="s">
        <v>1098</v>
      </c>
      <c r="C83" s="31" t="s">
        <v>1099</v>
      </c>
      <c r="D83" s="31" t="s">
        <v>1100</v>
      </c>
      <c r="E83" s="32">
        <v>50000</v>
      </c>
      <c r="F83" s="33">
        <v>0.05</v>
      </c>
      <c r="G83" s="33">
        <v>5.5133109902617938E-2</v>
      </c>
      <c r="H83" s="35">
        <v>2500</v>
      </c>
      <c r="I83" s="35">
        <v>2696.1869229796384</v>
      </c>
      <c r="J83" s="32">
        <v>3162800</v>
      </c>
      <c r="K83" s="32">
        <v>3411000</v>
      </c>
      <c r="L83" s="34">
        <f t="shared" si="6"/>
        <v>248200</v>
      </c>
      <c r="M83" s="35">
        <f t="shared" si="7"/>
        <v>7.2764585165640581</v>
      </c>
      <c r="N83" s="31" t="str">
        <f>VLOOKUP(A83,Sheet5!A:B,2,FALSE)</f>
        <v>COILMASTER(WD)</v>
      </c>
      <c r="O83" s="32">
        <f t="shared" si="8"/>
        <v>3226056</v>
      </c>
      <c r="P83" s="28">
        <f t="shared" si="9"/>
        <v>184944</v>
      </c>
    </row>
    <row r="84" spans="1:20" hidden="1" x14ac:dyDescent="0.6">
      <c r="A84" s="31" t="s">
        <v>1634</v>
      </c>
      <c r="B84" s="31" t="s">
        <v>1635</v>
      </c>
      <c r="C84" s="31"/>
      <c r="D84" s="31" t="s">
        <v>1333</v>
      </c>
      <c r="E84" s="32">
        <v>12000</v>
      </c>
      <c r="F84" s="33">
        <v>0.17699999999999999</v>
      </c>
      <c r="G84" s="33">
        <v>0.19207664095105603</v>
      </c>
      <c r="H84" s="35">
        <v>2124</v>
      </c>
      <c r="I84" s="35">
        <v>2304.9196914126724</v>
      </c>
      <c r="J84" s="32">
        <v>2687114.88</v>
      </c>
      <c r="K84" s="32">
        <v>2916000</v>
      </c>
      <c r="L84" s="34">
        <f t="shared" si="6"/>
        <v>228885.12000000011</v>
      </c>
      <c r="M84" s="35">
        <f t="shared" si="7"/>
        <v>7.8492839506172878</v>
      </c>
      <c r="N84" s="31" t="str">
        <f>VLOOKUP(A84,Sheet5!A:B,2,FALSE)</f>
        <v>COILMASTER(WD)</v>
      </c>
      <c r="O84" s="32">
        <f t="shared" si="8"/>
        <v>2740857.1776000001</v>
      </c>
      <c r="P84" s="28">
        <f t="shared" si="9"/>
        <v>175142.82239999995</v>
      </c>
    </row>
    <row r="85" spans="1:20" hidden="1" x14ac:dyDescent="0.6">
      <c r="A85" s="31" t="s">
        <v>1629</v>
      </c>
      <c r="B85" s="31" t="s">
        <v>1630</v>
      </c>
      <c r="C85" s="31"/>
      <c r="D85" s="31" t="s">
        <v>745</v>
      </c>
      <c r="E85" s="32">
        <v>9000</v>
      </c>
      <c r="F85" s="33">
        <v>4.1070000000000002E-2</v>
      </c>
      <c r="G85" s="33">
        <v>6.0863791577083604E-2</v>
      </c>
      <c r="H85" s="35">
        <v>369.63</v>
      </c>
      <c r="I85" s="35">
        <v>547.77412419375241</v>
      </c>
      <c r="J85" s="32">
        <v>467626.30559999996</v>
      </c>
      <c r="K85" s="32">
        <v>693000</v>
      </c>
      <c r="L85" s="34">
        <f t="shared" si="6"/>
        <v>225373.69440000004</v>
      </c>
      <c r="M85" s="35">
        <f t="shared" si="7"/>
        <v>32.521456623376629</v>
      </c>
      <c r="N85" s="31" t="str">
        <f>VLOOKUP(A85,Sheet5!A:B,2,FALSE)</f>
        <v>COILMASTER(WD)</v>
      </c>
      <c r="O85" s="32">
        <f t="shared" si="8"/>
        <v>476978.83171199996</v>
      </c>
      <c r="P85" s="28">
        <f t="shared" si="9"/>
        <v>216021.16828800004</v>
      </c>
    </row>
    <row r="86" spans="1:20" hidden="1" x14ac:dyDescent="0.6">
      <c r="A86" s="31" t="s">
        <v>1453</v>
      </c>
      <c r="B86" s="31" t="s">
        <v>1454</v>
      </c>
      <c r="C86" s="31"/>
      <c r="D86" s="31" t="s">
        <v>1455</v>
      </c>
      <c r="E86" s="32">
        <v>16000</v>
      </c>
      <c r="F86" s="33">
        <v>0.1</v>
      </c>
      <c r="G86" s="33">
        <v>0.1106614392310611</v>
      </c>
      <c r="H86" s="35">
        <v>1600</v>
      </c>
      <c r="I86" s="35">
        <v>1770.5830276969778</v>
      </c>
      <c r="J86" s="32">
        <v>2024192</v>
      </c>
      <c r="K86" s="32">
        <v>2240000.0000000005</v>
      </c>
      <c r="L86" s="34">
        <f t="shared" si="6"/>
        <v>215808.00000000047</v>
      </c>
      <c r="M86" s="35">
        <f t="shared" si="7"/>
        <v>9.634285714285733</v>
      </c>
      <c r="N86" s="31" t="str">
        <f>VLOOKUP(A86,Sheet5!A:B,2,FALSE)</f>
        <v>COILMASTER(WD)</v>
      </c>
      <c r="O86" s="32">
        <f t="shared" si="8"/>
        <v>2064675.8400000001</v>
      </c>
      <c r="P86" s="28">
        <f t="shared" si="9"/>
        <v>175324.16000000038</v>
      </c>
    </row>
    <row r="87" spans="1:20" hidden="1" x14ac:dyDescent="0.6">
      <c r="A87" s="31" t="s">
        <v>1018</v>
      </c>
      <c r="B87" s="31" t="s">
        <v>1019</v>
      </c>
      <c r="C87" s="31"/>
      <c r="D87" s="31" t="s">
        <v>475</v>
      </c>
      <c r="E87" s="32">
        <v>18000</v>
      </c>
      <c r="F87" s="33">
        <v>5.7329999999999999E-2</v>
      </c>
      <c r="G87" s="33">
        <v>6.5606424686986214E-2</v>
      </c>
      <c r="H87" s="35">
        <v>1031.94</v>
      </c>
      <c r="I87" s="35">
        <v>1180.9156443657519</v>
      </c>
      <c r="J87" s="32">
        <v>1305527.9328000001</v>
      </c>
      <c r="K87" s="32">
        <v>1493999.9999999998</v>
      </c>
      <c r="L87" s="34">
        <f t="shared" si="6"/>
        <v>188472.0671999997</v>
      </c>
      <c r="M87" s="35">
        <f t="shared" si="7"/>
        <v>12.615265542168657</v>
      </c>
      <c r="N87" s="31" t="str">
        <f>VLOOKUP(A87,Sheet5!A:B,2,FALSE)</f>
        <v>COILMASTER(WD)</v>
      </c>
      <c r="O87" s="32">
        <f t="shared" si="8"/>
        <v>1331638.4914560001</v>
      </c>
      <c r="P87" s="28">
        <f t="shared" si="9"/>
        <v>162361.50854399963</v>
      </c>
    </row>
    <row r="88" spans="1:20" hidden="1" x14ac:dyDescent="0.6">
      <c r="A88" s="31" t="s">
        <v>450</v>
      </c>
      <c r="B88" s="31" t="s">
        <v>451</v>
      </c>
      <c r="C88" s="31" t="s">
        <v>452</v>
      </c>
      <c r="D88" s="31" t="s">
        <v>453</v>
      </c>
      <c r="E88" s="32">
        <v>6240</v>
      </c>
      <c r="F88" s="33">
        <v>0.3</v>
      </c>
      <c r="G88" s="33">
        <v>0.32</v>
      </c>
      <c r="H88" s="35">
        <v>1872</v>
      </c>
      <c r="I88" s="35">
        <v>1996.8</v>
      </c>
      <c r="J88" s="32">
        <v>2368304.6399999997</v>
      </c>
      <c r="K88" s="32">
        <v>2526191.6159999995</v>
      </c>
      <c r="L88" s="34">
        <f t="shared" si="6"/>
        <v>157886.97599999979</v>
      </c>
      <c r="M88" s="35">
        <f t="shared" si="7"/>
        <v>6.2499999999999929</v>
      </c>
      <c r="N88" s="31" t="str">
        <f>VLOOKUP(A88,Sheet5!A:B,2,FALSE)</f>
        <v>COILMASTER(WD)</v>
      </c>
      <c r="O88" s="32">
        <f t="shared" si="8"/>
        <v>2415670.7327999999</v>
      </c>
      <c r="P88" s="28">
        <f t="shared" si="9"/>
        <v>110520.88319999957</v>
      </c>
    </row>
    <row r="89" spans="1:20" hidden="1" x14ac:dyDescent="0.6">
      <c r="A89" s="31" t="s">
        <v>1615</v>
      </c>
      <c r="B89" s="31" t="s">
        <v>1616</v>
      </c>
      <c r="C89" s="31"/>
      <c r="D89" s="31" t="s">
        <v>1333</v>
      </c>
      <c r="E89" s="32">
        <v>12000</v>
      </c>
      <c r="F89" s="33">
        <v>0.05</v>
      </c>
      <c r="G89" s="33">
        <v>6.0073352725433168E-2</v>
      </c>
      <c r="H89" s="35">
        <v>600</v>
      </c>
      <c r="I89" s="35">
        <v>720.88023270519807</v>
      </c>
      <c r="J89" s="32">
        <v>759071.99999999988</v>
      </c>
      <c r="K89" s="32">
        <v>912000.00000000012</v>
      </c>
      <c r="L89" s="34">
        <f t="shared" si="6"/>
        <v>152928.00000000023</v>
      </c>
      <c r="M89" s="35">
        <f t="shared" si="7"/>
        <v>16.768421052631602</v>
      </c>
      <c r="N89" s="31" t="str">
        <f>VLOOKUP(A89,Sheet5!A:B,2,FALSE)</f>
        <v>COILMASTER(WD)</v>
      </c>
      <c r="O89" s="32">
        <f t="shared" si="8"/>
        <v>774253.44</v>
      </c>
      <c r="P89" s="28">
        <f t="shared" si="9"/>
        <v>137746.56000000017</v>
      </c>
    </row>
    <row r="90" spans="1:20" hidden="1" x14ac:dyDescent="0.6">
      <c r="A90" s="31" t="s">
        <v>1619</v>
      </c>
      <c r="B90" s="31" t="s">
        <v>1620</v>
      </c>
      <c r="C90" s="31"/>
      <c r="D90" s="31" t="s">
        <v>1327</v>
      </c>
      <c r="E90" s="32">
        <v>8000</v>
      </c>
      <c r="F90" s="33">
        <v>0.12282</v>
      </c>
      <c r="G90" s="33">
        <v>0.13753636018717594</v>
      </c>
      <c r="H90" s="35">
        <v>982.56</v>
      </c>
      <c r="I90" s="35">
        <v>1100.2908814974076</v>
      </c>
      <c r="J90" s="32">
        <v>1243056.3071999999</v>
      </c>
      <c r="K90" s="32">
        <v>1392000.0000000002</v>
      </c>
      <c r="L90" s="34">
        <f t="shared" si="6"/>
        <v>148943.69280000031</v>
      </c>
      <c r="M90" s="35">
        <f t="shared" si="7"/>
        <v>10.699977931034503</v>
      </c>
      <c r="N90" s="31" t="str">
        <f>VLOOKUP(A90,Sheet5!A:B,2,FALSE)</f>
        <v>COILMASTER(WD)</v>
      </c>
      <c r="O90" s="32">
        <f t="shared" si="8"/>
        <v>1267917.433344</v>
      </c>
      <c r="P90" s="28">
        <f t="shared" si="9"/>
        <v>124082.56665600021</v>
      </c>
    </row>
    <row r="91" spans="1:20" hidden="1" x14ac:dyDescent="0.6">
      <c r="A91" s="31" t="s">
        <v>1427</v>
      </c>
      <c r="B91" s="31" t="s">
        <v>1428</v>
      </c>
      <c r="C91" s="31"/>
      <c r="D91" s="31" t="s">
        <v>1134</v>
      </c>
      <c r="E91" s="32">
        <v>20000</v>
      </c>
      <c r="F91" s="33">
        <v>5.0930000000000003E-2</v>
      </c>
      <c r="G91" s="33">
        <v>5.6121158467180986E-2</v>
      </c>
      <c r="H91" s="35">
        <v>1018.6</v>
      </c>
      <c r="I91" s="35">
        <v>1122.4231693436197</v>
      </c>
      <c r="J91" s="32">
        <v>1288651.2319999998</v>
      </c>
      <c r="K91" s="32">
        <v>1420000</v>
      </c>
      <c r="L91" s="34">
        <f t="shared" si="6"/>
        <v>131348.76800000016</v>
      </c>
      <c r="M91" s="35">
        <f t="shared" si="7"/>
        <v>9.2499132394366299</v>
      </c>
      <c r="N91" s="31" t="str">
        <f>VLOOKUP(A91,Sheet5!A:B,2,FALSE)</f>
        <v>COILMASTER(WD)</v>
      </c>
      <c r="O91" s="32">
        <f t="shared" si="8"/>
        <v>1314424.2566399998</v>
      </c>
      <c r="P91" s="28">
        <f t="shared" si="9"/>
        <v>105575.7433600002</v>
      </c>
    </row>
    <row r="92" spans="1:20" x14ac:dyDescent="0.6">
      <c r="A92" s="31">
        <v>700325</v>
      </c>
      <c r="B92" s="31" t="s">
        <v>1419</v>
      </c>
      <c r="C92" s="31"/>
      <c r="D92" s="31" t="s">
        <v>1678</v>
      </c>
      <c r="E92" s="32">
        <v>144000</v>
      </c>
      <c r="F92" s="33">
        <v>9.5000000000000015E-2</v>
      </c>
      <c r="G92" s="33">
        <v>9.5643101049702806E-2</v>
      </c>
      <c r="H92" s="35">
        <v>13680</v>
      </c>
      <c r="I92" s="35">
        <v>13772.606551157203</v>
      </c>
      <c r="J92" s="32">
        <v>17306841.599999998</v>
      </c>
      <c r="K92" s="32">
        <v>17424000</v>
      </c>
      <c r="L92" s="34">
        <f t="shared" si="6"/>
        <v>117158.40000000224</v>
      </c>
      <c r="M92" s="35">
        <f t="shared" si="7"/>
        <v>0.6723966942148889</v>
      </c>
      <c r="N92" s="31" t="e">
        <f>VLOOKUP(A92,Sheet5!A:B,2,FALSE)</f>
        <v>#N/A</v>
      </c>
      <c r="O92" s="32">
        <f t="shared" si="8"/>
        <v>17652978.431999996</v>
      </c>
      <c r="P92" s="28">
        <f t="shared" si="9"/>
        <v>-228978.4319999963</v>
      </c>
      <c r="Q92" s="49">
        <f>P92/E92</f>
        <v>-1.5901279999999742</v>
      </c>
      <c r="R92" s="49">
        <v>121</v>
      </c>
      <c r="S92" s="58">
        <f>Q92/R92</f>
        <v>-1.3141553719008051E-2</v>
      </c>
      <c r="T92" s="27" t="s">
        <v>1679</v>
      </c>
    </row>
    <row r="93" spans="1:20" hidden="1" x14ac:dyDescent="0.6">
      <c r="A93" s="31" t="s">
        <v>729</v>
      </c>
      <c r="B93" s="31" t="s">
        <v>730</v>
      </c>
      <c r="C93" s="31"/>
      <c r="D93" s="31" t="s">
        <v>475</v>
      </c>
      <c r="E93" s="32">
        <v>2800</v>
      </c>
      <c r="F93" s="33">
        <v>7.0000000000000007E-2</v>
      </c>
      <c r="G93" s="33">
        <v>0.10275705071455674</v>
      </c>
      <c r="H93" s="35">
        <v>196.00000000000003</v>
      </c>
      <c r="I93" s="35">
        <v>287.71974200075886</v>
      </c>
      <c r="J93" s="32">
        <v>247963.52000000002</v>
      </c>
      <c r="K93" s="32">
        <v>364000</v>
      </c>
      <c r="L93" s="34">
        <f t="shared" si="6"/>
        <v>116036.47999999998</v>
      </c>
      <c r="M93" s="35">
        <f t="shared" si="7"/>
        <v>31.87815384615384</v>
      </c>
      <c r="N93" s="31" t="str">
        <f>VLOOKUP(A93,Sheet5!A:B,2,FALSE)</f>
        <v>COILMASTER(WD)</v>
      </c>
      <c r="O93" s="32">
        <f t="shared" si="8"/>
        <v>252922.79040000003</v>
      </c>
      <c r="P93" s="28">
        <f t="shared" si="9"/>
        <v>111077.20959999997</v>
      </c>
    </row>
    <row r="94" spans="1:20" hidden="1" x14ac:dyDescent="0.6">
      <c r="A94" s="31" t="s">
        <v>1008</v>
      </c>
      <c r="B94" s="31" t="s">
        <v>1009</v>
      </c>
      <c r="C94" s="31" t="s">
        <v>1010</v>
      </c>
      <c r="D94" s="31" t="s">
        <v>1011</v>
      </c>
      <c r="E94" s="32">
        <v>3000</v>
      </c>
      <c r="F94" s="33">
        <v>6.3E-2</v>
      </c>
      <c r="G94" s="33">
        <v>8.6999999999999994E-2</v>
      </c>
      <c r="H94" s="35">
        <v>189</v>
      </c>
      <c r="I94" s="35">
        <v>261</v>
      </c>
      <c r="J94" s="32">
        <v>239107.68</v>
      </c>
      <c r="K94" s="32">
        <v>330196.31999999995</v>
      </c>
      <c r="L94" s="34">
        <f t="shared" si="6"/>
        <v>91088.639999999956</v>
      </c>
      <c r="M94" s="35">
        <f t="shared" si="7"/>
        <v>27.586206896551712</v>
      </c>
      <c r="N94" s="31" t="str">
        <f>VLOOKUP(A94,Sheet5!A:B,2,FALSE)</f>
        <v>COILMASTER(WD)</v>
      </c>
      <c r="O94" s="32">
        <f t="shared" si="8"/>
        <v>243889.83359999998</v>
      </c>
      <c r="P94" s="28">
        <f t="shared" si="9"/>
        <v>86306.486399999965</v>
      </c>
    </row>
    <row r="95" spans="1:20" hidden="1" x14ac:dyDescent="0.6">
      <c r="A95" s="31" t="s">
        <v>1367</v>
      </c>
      <c r="B95" s="31" t="s">
        <v>1368</v>
      </c>
      <c r="C95" s="31" t="s">
        <v>1369</v>
      </c>
      <c r="D95" s="31" t="s">
        <v>1370</v>
      </c>
      <c r="E95" s="32">
        <v>24000</v>
      </c>
      <c r="F95" s="33">
        <v>6.0999999999999999E-2</v>
      </c>
      <c r="G95" s="33">
        <v>6.4000000000000001E-2</v>
      </c>
      <c r="H95" s="35">
        <v>1464</v>
      </c>
      <c r="I95" s="35">
        <v>1536</v>
      </c>
      <c r="J95" s="32">
        <v>1852135.68</v>
      </c>
      <c r="K95" s="32">
        <v>1943224.3199999998</v>
      </c>
      <c r="L95" s="34">
        <f t="shared" si="6"/>
        <v>91088.639999999898</v>
      </c>
      <c r="M95" s="35">
        <f t="shared" si="7"/>
        <v>4.6874999999999956</v>
      </c>
      <c r="N95" s="31" t="str">
        <f>VLOOKUP(A95,Sheet5!A:B,2,FALSE)</f>
        <v>COILMASTER(WD)</v>
      </c>
      <c r="O95" s="32">
        <f t="shared" si="8"/>
        <v>1889178.3936000001</v>
      </c>
      <c r="P95" s="28">
        <f t="shared" si="9"/>
        <v>54045.926399999764</v>
      </c>
    </row>
    <row r="96" spans="1:20" hidden="1" x14ac:dyDescent="0.6">
      <c r="A96" s="31" t="s">
        <v>1621</v>
      </c>
      <c r="B96" s="31" t="s">
        <v>1622</v>
      </c>
      <c r="C96" s="31"/>
      <c r="D96" s="31" t="s">
        <v>1333</v>
      </c>
      <c r="E96" s="32">
        <v>7000</v>
      </c>
      <c r="F96" s="33">
        <v>5.0930000000000003E-2</v>
      </c>
      <c r="G96" s="33">
        <v>6.0073352725433168E-2</v>
      </c>
      <c r="H96" s="35">
        <v>356.51</v>
      </c>
      <c r="I96" s="35">
        <v>420.51346907803213</v>
      </c>
      <c r="J96" s="32">
        <v>451027.93119999993</v>
      </c>
      <c r="K96" s="32">
        <v>532000</v>
      </c>
      <c r="L96" s="34">
        <f t="shared" si="6"/>
        <v>80972.068800000066</v>
      </c>
      <c r="M96" s="35">
        <f t="shared" si="7"/>
        <v>15.220313684210538</v>
      </c>
      <c r="N96" s="31" t="str">
        <f>VLOOKUP(A96,Sheet5!A:B,2,FALSE)</f>
        <v>COILMASTER(WD)</v>
      </c>
      <c r="O96" s="32">
        <f t="shared" si="8"/>
        <v>460048.48982399993</v>
      </c>
      <c r="P96" s="28">
        <f t="shared" si="9"/>
        <v>71951.510176000069</v>
      </c>
    </row>
    <row r="97" spans="1:16" hidden="1" x14ac:dyDescent="0.6">
      <c r="A97" s="31" t="s">
        <v>1612</v>
      </c>
      <c r="B97" s="31" t="s">
        <v>1613</v>
      </c>
      <c r="C97" s="31"/>
      <c r="D97" s="31" t="s">
        <v>1665</v>
      </c>
      <c r="E97" s="32">
        <v>6000</v>
      </c>
      <c r="F97" s="33">
        <v>5.1400000000000001E-2</v>
      </c>
      <c r="G97" s="33">
        <v>6.0073352725433168E-2</v>
      </c>
      <c r="H97" s="35">
        <v>308.40000000000003</v>
      </c>
      <c r="I97" s="35">
        <v>360.44011635259903</v>
      </c>
      <c r="J97" s="32">
        <v>390163.00800000003</v>
      </c>
      <c r="K97" s="32">
        <v>456000.00000000006</v>
      </c>
      <c r="L97" s="34">
        <f t="shared" si="6"/>
        <v>65836.992000000027</v>
      </c>
      <c r="M97" s="35">
        <f t="shared" si="7"/>
        <v>14.437936842105268</v>
      </c>
      <c r="N97" s="31" t="str">
        <f>VLOOKUP(A97,Sheet5!A:B,2,FALSE)</f>
        <v>COILMASTER(WD)</v>
      </c>
      <c r="O97" s="32">
        <f t="shared" si="8"/>
        <v>397966.26816000004</v>
      </c>
      <c r="P97" s="28">
        <f t="shared" si="9"/>
        <v>58033.731840000022</v>
      </c>
    </row>
    <row r="98" spans="1:16" hidden="1" x14ac:dyDescent="0.6">
      <c r="A98" s="31" t="s">
        <v>1609</v>
      </c>
      <c r="B98" s="31" t="s">
        <v>1610</v>
      </c>
      <c r="C98" s="31"/>
      <c r="D98" s="31" t="s">
        <v>1327</v>
      </c>
      <c r="E98" s="32">
        <v>1200</v>
      </c>
      <c r="F98" s="33">
        <v>0.4</v>
      </c>
      <c r="G98" s="33">
        <v>0.4426457569242444</v>
      </c>
      <c r="H98" s="35">
        <v>480</v>
      </c>
      <c r="I98" s="35">
        <v>531.17490830909333</v>
      </c>
      <c r="J98" s="32">
        <v>607257.59999999998</v>
      </c>
      <c r="K98" s="32">
        <v>672000.00000000012</v>
      </c>
      <c r="L98" s="34">
        <f t="shared" si="6"/>
        <v>64742.40000000014</v>
      </c>
      <c r="M98" s="35">
        <f t="shared" si="7"/>
        <v>9.634285714285733</v>
      </c>
      <c r="N98" s="31" t="str">
        <f>VLOOKUP(A98,Sheet5!A:B,2,FALSE)</f>
        <v>COILMASTER(WD)</v>
      </c>
      <c r="O98" s="32">
        <f t="shared" si="8"/>
        <v>619402.75199999998</v>
      </c>
      <c r="P98" s="28">
        <f t="shared" si="9"/>
        <v>52597.248000000138</v>
      </c>
    </row>
    <row r="99" spans="1:16" hidden="1" x14ac:dyDescent="0.6">
      <c r="A99" s="31" t="s">
        <v>1386</v>
      </c>
      <c r="B99" s="31" t="s">
        <v>1387</v>
      </c>
      <c r="C99" s="31" t="s">
        <v>1388</v>
      </c>
      <c r="D99" s="31" t="s">
        <v>1389</v>
      </c>
      <c r="E99" s="32">
        <v>972</v>
      </c>
      <c r="F99" s="33">
        <v>0.49153000000000002</v>
      </c>
      <c r="G99" s="33">
        <v>0.54</v>
      </c>
      <c r="H99" s="35">
        <v>477.76716000000005</v>
      </c>
      <c r="I99" s="35">
        <v>524.88</v>
      </c>
      <c r="J99" s="32">
        <v>604432.78945919999</v>
      </c>
      <c r="K99" s="32">
        <v>664036.18559999997</v>
      </c>
      <c r="L99" s="34">
        <f t="shared" ref="L99:L130" si="10">K99-J99</f>
        <v>59603.396140799974</v>
      </c>
      <c r="M99" s="35">
        <f t="shared" ref="M99:M130" si="11">L99/K99*100</f>
        <v>8.9759259259259228</v>
      </c>
      <c r="N99" s="31" t="str">
        <f>VLOOKUP(A99,Sheet5!A:B,2,FALSE)</f>
        <v>COILMASTER(WD)</v>
      </c>
      <c r="O99" s="32">
        <f t="shared" si="8"/>
        <v>616521.44524838403</v>
      </c>
      <c r="P99" s="28">
        <f t="shared" si="9"/>
        <v>47514.740351615939</v>
      </c>
    </row>
    <row r="100" spans="1:16" hidden="1" x14ac:dyDescent="0.6">
      <c r="A100" s="31" t="s">
        <v>720</v>
      </c>
      <c r="B100" s="31" t="s">
        <v>721</v>
      </c>
      <c r="C100" s="31"/>
      <c r="D100" s="31" t="s">
        <v>475</v>
      </c>
      <c r="E100" s="32">
        <v>2000</v>
      </c>
      <c r="F100" s="33">
        <v>5.1999999999999998E-2</v>
      </c>
      <c r="G100" s="33">
        <v>7.5091690906791464E-2</v>
      </c>
      <c r="H100" s="35">
        <v>104</v>
      </c>
      <c r="I100" s="35">
        <v>150.18338181358294</v>
      </c>
      <c r="J100" s="32">
        <v>131572.47999999998</v>
      </c>
      <c r="K100" s="32">
        <v>190000.00000000003</v>
      </c>
      <c r="L100" s="34">
        <f t="shared" si="10"/>
        <v>58427.520000000048</v>
      </c>
      <c r="M100" s="35">
        <f t="shared" si="11"/>
        <v>30.751326315789495</v>
      </c>
      <c r="N100" s="31" t="str">
        <f>VLOOKUP(A100,Sheet5!A:B,2,FALSE)</f>
        <v>COILMASTER(WD)</v>
      </c>
      <c r="O100" s="32">
        <f t="shared" si="8"/>
        <v>134203.92959999997</v>
      </c>
      <c r="P100" s="28">
        <f t="shared" si="9"/>
        <v>55796.070400000055</v>
      </c>
    </row>
    <row r="101" spans="1:16" hidden="1" x14ac:dyDescent="0.6">
      <c r="A101" s="31" t="s">
        <v>1253</v>
      </c>
      <c r="B101" s="31" t="s">
        <v>1254</v>
      </c>
      <c r="C101" s="31" t="s">
        <v>1255</v>
      </c>
      <c r="D101" s="31" t="s">
        <v>1256</v>
      </c>
      <c r="E101" s="32">
        <v>8000</v>
      </c>
      <c r="F101" s="33">
        <v>4.9050000000000003E-2</v>
      </c>
      <c r="G101" s="33">
        <v>5.4469999999999998E-2</v>
      </c>
      <c r="H101" s="35">
        <v>392.40000000000003</v>
      </c>
      <c r="I101" s="35">
        <v>435.76</v>
      </c>
      <c r="J101" s="32">
        <v>496433.08799999999</v>
      </c>
      <c r="K101" s="32">
        <v>551288.69119999988</v>
      </c>
      <c r="L101" s="34">
        <f t="shared" si="10"/>
        <v>54855.603199999896</v>
      </c>
      <c r="M101" s="35">
        <f t="shared" si="11"/>
        <v>9.9504314301450165</v>
      </c>
      <c r="N101" s="31" t="str">
        <f>VLOOKUP(A101,Sheet5!A:B,2,FALSE)</f>
        <v>COILMASTER(WD)</v>
      </c>
      <c r="O101" s="32">
        <f t="shared" si="8"/>
        <v>506361.74975999998</v>
      </c>
      <c r="P101" s="28">
        <f t="shared" si="9"/>
        <v>44926.941439999908</v>
      </c>
    </row>
    <row r="102" spans="1:16" hidden="1" x14ac:dyDescent="0.6">
      <c r="A102" s="31" t="s">
        <v>732</v>
      </c>
      <c r="B102" s="31" t="s">
        <v>733</v>
      </c>
      <c r="C102" s="31"/>
      <c r="D102" s="31" t="s">
        <v>734</v>
      </c>
      <c r="E102" s="32">
        <v>3000</v>
      </c>
      <c r="F102" s="33">
        <v>6.5000000000000002E-2</v>
      </c>
      <c r="G102" s="33">
        <v>7.904388516504364E-2</v>
      </c>
      <c r="H102" s="35">
        <v>195</v>
      </c>
      <c r="I102" s="35">
        <v>237.13165549513093</v>
      </c>
      <c r="J102" s="32">
        <v>246698.39999999997</v>
      </c>
      <c r="K102" s="32">
        <v>300000</v>
      </c>
      <c r="L102" s="34">
        <f t="shared" si="10"/>
        <v>53301.600000000035</v>
      </c>
      <c r="M102" s="35">
        <f t="shared" si="11"/>
        <v>17.76720000000001</v>
      </c>
      <c r="N102" s="31" t="str">
        <f>VLOOKUP(A102,Sheet5!A:B,2,FALSE)</f>
        <v>COILMASTER(WD)</v>
      </c>
      <c r="O102" s="32">
        <f t="shared" si="8"/>
        <v>251632.36799999996</v>
      </c>
      <c r="P102" s="28">
        <f t="shared" si="9"/>
        <v>48367.632000000041</v>
      </c>
    </row>
    <row r="103" spans="1:16" hidden="1" x14ac:dyDescent="0.6">
      <c r="A103" s="31" t="s">
        <v>736</v>
      </c>
      <c r="B103" s="31" t="s">
        <v>737</v>
      </c>
      <c r="C103" s="31"/>
      <c r="D103" s="31" t="s">
        <v>475</v>
      </c>
      <c r="E103" s="32">
        <v>2000</v>
      </c>
      <c r="F103" s="33">
        <v>5.1999999999999998E-2</v>
      </c>
      <c r="G103" s="33">
        <v>7.1139496648539274E-2</v>
      </c>
      <c r="H103" s="35">
        <v>104</v>
      </c>
      <c r="I103" s="35">
        <v>142.27899329707856</v>
      </c>
      <c r="J103" s="32">
        <v>131572.47999999998</v>
      </c>
      <c r="K103" s="32">
        <v>180000</v>
      </c>
      <c r="L103" s="34">
        <f t="shared" si="10"/>
        <v>48427.520000000019</v>
      </c>
      <c r="M103" s="35">
        <f t="shared" si="11"/>
        <v>26.90417777777779</v>
      </c>
      <c r="N103" s="31" t="str">
        <f>VLOOKUP(A103,Sheet5!A:B,2,FALSE)</f>
        <v>COILMASTER(WD)</v>
      </c>
      <c r="O103" s="32">
        <f t="shared" si="8"/>
        <v>134203.92959999997</v>
      </c>
      <c r="P103" s="28">
        <f t="shared" si="9"/>
        <v>45796.070400000026</v>
      </c>
    </row>
    <row r="104" spans="1:16" hidden="1" x14ac:dyDescent="0.6">
      <c r="A104" s="31" t="s">
        <v>256</v>
      </c>
      <c r="B104" s="31" t="s">
        <v>257</v>
      </c>
      <c r="C104" s="31" t="s">
        <v>258</v>
      </c>
      <c r="D104" s="31" t="s">
        <v>258</v>
      </c>
      <c r="E104" s="32">
        <v>7000</v>
      </c>
      <c r="F104" s="33">
        <v>5.8000000000000003E-2</v>
      </c>
      <c r="G104" s="33">
        <v>6.2722334640192237E-2</v>
      </c>
      <c r="H104" s="35">
        <v>406</v>
      </c>
      <c r="I104" s="35">
        <v>439.33400784115338</v>
      </c>
      <c r="J104" s="32">
        <v>513638.72</v>
      </c>
      <c r="K104" s="32">
        <v>555810.24</v>
      </c>
      <c r="L104" s="34">
        <f t="shared" si="10"/>
        <v>42171.520000000019</v>
      </c>
      <c r="M104" s="35">
        <f t="shared" si="11"/>
        <v>7.587395295200035</v>
      </c>
      <c r="N104" s="31" t="str">
        <f>VLOOKUP(A104,Sheet5!A:B,2,FALSE)</f>
        <v>COILMASTER(WD)</v>
      </c>
      <c r="O104" s="32">
        <f t="shared" si="8"/>
        <v>523911.49439999997</v>
      </c>
      <c r="P104" s="28">
        <f t="shared" si="9"/>
        <v>31898.745600000024</v>
      </c>
    </row>
    <row r="105" spans="1:16" hidden="1" x14ac:dyDescent="0.6">
      <c r="A105" s="31" t="s">
        <v>1514</v>
      </c>
      <c r="B105" s="31" t="s">
        <v>1515</v>
      </c>
      <c r="C105" s="31"/>
      <c r="D105" s="31" t="s">
        <v>1327</v>
      </c>
      <c r="E105" s="32">
        <v>3600</v>
      </c>
      <c r="F105" s="33">
        <v>0.123</v>
      </c>
      <c r="G105" s="33">
        <v>0.13200328822562288</v>
      </c>
      <c r="H105" s="35">
        <v>442.8</v>
      </c>
      <c r="I105" s="35">
        <v>475.21183761224233</v>
      </c>
      <c r="J105" s="32">
        <v>560195.13599999994</v>
      </c>
      <c r="K105" s="32">
        <v>601200</v>
      </c>
      <c r="L105" s="34">
        <f t="shared" si="10"/>
        <v>41004.86400000006</v>
      </c>
      <c r="M105" s="35">
        <f t="shared" si="11"/>
        <v>6.8205029940119859</v>
      </c>
      <c r="N105" s="31" t="str">
        <f>VLOOKUP(A105,Sheet5!A:B,2,FALSE)</f>
        <v>COILMASTER(WD)</v>
      </c>
      <c r="O105" s="32">
        <f t="shared" si="8"/>
        <v>571399.03871999995</v>
      </c>
      <c r="P105" s="28">
        <f t="shared" si="9"/>
        <v>29800.961280000047</v>
      </c>
    </row>
    <row r="106" spans="1:16" hidden="1" x14ac:dyDescent="0.6">
      <c r="A106" s="31" t="s">
        <v>725</v>
      </c>
      <c r="B106" s="31" t="s">
        <v>726</v>
      </c>
      <c r="C106" s="31"/>
      <c r="D106" s="31" t="s">
        <v>475</v>
      </c>
      <c r="E106" s="32">
        <v>2800</v>
      </c>
      <c r="F106" s="33">
        <v>0.11</v>
      </c>
      <c r="G106" s="33">
        <v>0.11856582774756545</v>
      </c>
      <c r="H106" s="35">
        <v>308</v>
      </c>
      <c r="I106" s="35">
        <v>331.98431769318324</v>
      </c>
      <c r="J106" s="32">
        <v>389656.95999999996</v>
      </c>
      <c r="K106" s="32">
        <v>419999.99999999994</v>
      </c>
      <c r="L106" s="34">
        <f t="shared" si="10"/>
        <v>30343.039999999979</v>
      </c>
      <c r="M106" s="35">
        <f t="shared" si="11"/>
        <v>7.2245333333333299</v>
      </c>
      <c r="N106" s="31" t="str">
        <f>VLOOKUP(A106,Sheet5!A:B,2,FALSE)</f>
        <v>COILMASTER(WD)</v>
      </c>
      <c r="O106" s="32">
        <f t="shared" si="8"/>
        <v>397450.0992</v>
      </c>
      <c r="P106" s="28">
        <f t="shared" si="9"/>
        <v>22549.900799999945</v>
      </c>
    </row>
    <row r="107" spans="1:16" hidden="1" x14ac:dyDescent="0.6">
      <c r="A107" s="31" t="s">
        <v>1316</v>
      </c>
      <c r="B107" s="31" t="s">
        <v>1317</v>
      </c>
      <c r="C107" s="31"/>
      <c r="D107" s="31" t="s">
        <v>1318</v>
      </c>
      <c r="E107" s="32">
        <v>1200</v>
      </c>
      <c r="F107" s="33">
        <v>5.2499999999999998E-2</v>
      </c>
      <c r="G107" s="33">
        <v>6.7187302390287099E-2</v>
      </c>
      <c r="H107" s="35">
        <v>63</v>
      </c>
      <c r="I107" s="35">
        <v>80.624762868344519</v>
      </c>
      <c r="J107" s="32">
        <v>79702.559999999983</v>
      </c>
      <c r="K107" s="32">
        <v>102000.00000000001</v>
      </c>
      <c r="L107" s="34">
        <f t="shared" si="10"/>
        <v>22297.440000000031</v>
      </c>
      <c r="M107" s="35">
        <f t="shared" si="11"/>
        <v>21.860235294117675</v>
      </c>
      <c r="N107" s="31" t="str">
        <f>VLOOKUP(A107,Sheet5!A:B,2,FALSE)</f>
        <v>COILMASTER(WD)</v>
      </c>
      <c r="O107" s="32">
        <f t="shared" si="8"/>
        <v>81296.611199999985</v>
      </c>
      <c r="P107" s="28">
        <f t="shared" si="9"/>
        <v>20703.38880000003</v>
      </c>
    </row>
    <row r="108" spans="1:16" hidden="1" x14ac:dyDescent="0.6">
      <c r="A108" s="31" t="s">
        <v>755</v>
      </c>
      <c r="B108" s="31" t="s">
        <v>756</v>
      </c>
      <c r="C108" s="31"/>
      <c r="D108" s="31" t="s">
        <v>745</v>
      </c>
      <c r="E108" s="32">
        <v>35500</v>
      </c>
      <c r="F108" s="33">
        <v>5.7820000000000003E-2</v>
      </c>
      <c r="G108" s="33">
        <v>6.3235108132034909E-2</v>
      </c>
      <c r="H108" s="35">
        <v>2052.61</v>
      </c>
      <c r="I108" s="35">
        <v>2244.846338687239</v>
      </c>
      <c r="J108" s="32">
        <v>2596797.9631999996</v>
      </c>
      <c r="K108" s="32">
        <v>2840000</v>
      </c>
      <c r="L108" s="34">
        <f t="shared" si="10"/>
        <v>243202.03680000035</v>
      </c>
      <c r="M108" s="35">
        <f t="shared" si="11"/>
        <v>8.5634520000000123</v>
      </c>
      <c r="N108" s="31" t="str">
        <f>VLOOKUP(A108,Sheet5!A:B,2,FALSE)</f>
        <v>COILMASTER(ZQ)</v>
      </c>
      <c r="O108" s="32">
        <f t="shared" si="8"/>
        <v>2648733.9224639996</v>
      </c>
      <c r="P108" s="28">
        <f t="shared" si="9"/>
        <v>191266.0775360004</v>
      </c>
    </row>
    <row r="109" spans="1:16" hidden="1" x14ac:dyDescent="0.6">
      <c r="A109" s="31" t="s">
        <v>881</v>
      </c>
      <c r="B109" s="31" t="s">
        <v>882</v>
      </c>
      <c r="C109" s="31" t="s">
        <v>883</v>
      </c>
      <c r="D109" s="31" t="s">
        <v>884</v>
      </c>
      <c r="E109" s="32">
        <v>13000</v>
      </c>
      <c r="F109" s="33">
        <v>3.2500000000000001E-2</v>
      </c>
      <c r="G109" s="33">
        <v>4.5500000000000006E-2</v>
      </c>
      <c r="H109" s="35">
        <v>422.5</v>
      </c>
      <c r="I109" s="35">
        <v>591.5</v>
      </c>
      <c r="J109" s="32">
        <v>534513.19999999995</v>
      </c>
      <c r="K109" s="32">
        <v>748318.48</v>
      </c>
      <c r="L109" s="34">
        <f t="shared" si="10"/>
        <v>213805.28000000003</v>
      </c>
      <c r="M109" s="35">
        <f t="shared" si="11"/>
        <v>28.571428571428577</v>
      </c>
      <c r="N109" s="31" t="str">
        <f>VLOOKUP(A109,Sheet5!A:B,2,FALSE)</f>
        <v>COILMASTER(ZQ)</v>
      </c>
      <c r="O109" s="32">
        <f t="shared" si="8"/>
        <v>545203.46399999992</v>
      </c>
      <c r="P109" s="28">
        <f t="shared" si="9"/>
        <v>203115.01600000006</v>
      </c>
    </row>
    <row r="110" spans="1:16" hidden="1" x14ac:dyDescent="0.6">
      <c r="A110" s="31" t="s">
        <v>788</v>
      </c>
      <c r="B110" s="31" t="s">
        <v>789</v>
      </c>
      <c r="C110" s="31" t="s">
        <v>790</v>
      </c>
      <c r="D110" s="31" t="s">
        <v>791</v>
      </c>
      <c r="E110" s="32">
        <v>42000</v>
      </c>
      <c r="F110" s="33">
        <v>1.4E-2</v>
      </c>
      <c r="G110" s="33">
        <v>1.7999999999999999E-2</v>
      </c>
      <c r="H110" s="35">
        <v>588</v>
      </c>
      <c r="I110" s="35">
        <v>756</v>
      </c>
      <c r="J110" s="32">
        <v>743890.55999999982</v>
      </c>
      <c r="K110" s="32">
        <v>956430.71999999974</v>
      </c>
      <c r="L110" s="34">
        <f t="shared" si="10"/>
        <v>212540.15999999992</v>
      </c>
      <c r="M110" s="35">
        <f t="shared" si="11"/>
        <v>22.222222222222218</v>
      </c>
      <c r="N110" s="31" t="str">
        <f>VLOOKUP(A110,Sheet5!A:B,2,FALSE)</f>
        <v>COILMASTER(ZQ)</v>
      </c>
      <c r="O110" s="32">
        <f t="shared" si="8"/>
        <v>758768.37119999982</v>
      </c>
      <c r="P110" s="28">
        <f t="shared" si="9"/>
        <v>197662.34879999992</v>
      </c>
    </row>
    <row r="111" spans="1:16" hidden="1" x14ac:dyDescent="0.6">
      <c r="A111" s="31" t="s">
        <v>619</v>
      </c>
      <c r="B111" s="31" t="s">
        <v>620</v>
      </c>
      <c r="C111" s="31" t="s">
        <v>621</v>
      </c>
      <c r="D111" s="31" t="s">
        <v>622</v>
      </c>
      <c r="E111" s="32">
        <v>105000</v>
      </c>
      <c r="F111" s="33">
        <v>2.2000000000000002E-2</v>
      </c>
      <c r="G111" s="33">
        <v>2.349E-2</v>
      </c>
      <c r="H111" s="35">
        <v>2310</v>
      </c>
      <c r="I111" s="35">
        <v>2466.4499999999998</v>
      </c>
      <c r="J111" s="32">
        <v>2922427.2</v>
      </c>
      <c r="K111" s="32">
        <v>3120355.2239999995</v>
      </c>
      <c r="L111" s="34">
        <f t="shared" si="10"/>
        <v>197928.02399999928</v>
      </c>
      <c r="M111" s="35">
        <f t="shared" si="11"/>
        <v>6.3431247339293089</v>
      </c>
      <c r="N111" s="31" t="str">
        <f>VLOOKUP(A111,Sheet5!A:B,2,FALSE)</f>
        <v>COILMASTER(ZQ)</v>
      </c>
      <c r="O111" s="32">
        <f t="shared" si="8"/>
        <v>2980875.7440000004</v>
      </c>
      <c r="P111" s="28">
        <f t="shared" si="9"/>
        <v>139479.47999999905</v>
      </c>
    </row>
    <row r="112" spans="1:16" hidden="1" x14ac:dyDescent="0.6">
      <c r="A112" s="31" t="s">
        <v>1029</v>
      </c>
      <c r="B112" s="31" t="s">
        <v>1030</v>
      </c>
      <c r="C112" s="31"/>
      <c r="D112" s="31" t="s">
        <v>518</v>
      </c>
      <c r="E112" s="32">
        <v>30000</v>
      </c>
      <c r="F112" s="33">
        <v>2.9000000000000001E-2</v>
      </c>
      <c r="G112" s="33">
        <v>3.3988870620968767E-2</v>
      </c>
      <c r="H112" s="35">
        <v>870</v>
      </c>
      <c r="I112" s="35">
        <v>1019.666118629063</v>
      </c>
      <c r="J112" s="32">
        <v>1100654.3999999999</v>
      </c>
      <c r="K112" s="32">
        <v>1290000</v>
      </c>
      <c r="L112" s="34">
        <f t="shared" si="10"/>
        <v>189345.60000000009</v>
      </c>
      <c r="M112" s="35">
        <f t="shared" si="11"/>
        <v>14.677953488372101</v>
      </c>
      <c r="N112" s="31" t="str">
        <f>VLOOKUP(A112,Sheet5!A:B,2,FALSE)</f>
        <v>COILMASTER(ZQ)</v>
      </c>
      <c r="O112" s="32">
        <f t="shared" si="8"/>
        <v>1122667.4879999999</v>
      </c>
      <c r="P112" s="28">
        <f t="shared" si="9"/>
        <v>167332.5120000001</v>
      </c>
    </row>
    <row r="113" spans="1:19" hidden="1" x14ac:dyDescent="0.6">
      <c r="A113" s="31" t="s">
        <v>1155</v>
      </c>
      <c r="B113" s="31" t="s">
        <v>1156</v>
      </c>
      <c r="C113" s="31" t="s">
        <v>1157</v>
      </c>
      <c r="D113" s="31" t="s">
        <v>1158</v>
      </c>
      <c r="E113" s="32">
        <v>9000</v>
      </c>
      <c r="F113" s="33">
        <v>0.03</v>
      </c>
      <c r="G113" s="33">
        <v>4.5999999999999999E-2</v>
      </c>
      <c r="H113" s="35">
        <v>270</v>
      </c>
      <c r="I113" s="35">
        <v>414</v>
      </c>
      <c r="J113" s="32">
        <v>341582.39999999997</v>
      </c>
      <c r="K113" s="32">
        <v>523759.67999999993</v>
      </c>
      <c r="L113" s="34">
        <f t="shared" si="10"/>
        <v>182177.27999999997</v>
      </c>
      <c r="M113" s="35">
        <f t="shared" si="11"/>
        <v>34.782608695652172</v>
      </c>
      <c r="N113" s="31" t="str">
        <f>VLOOKUP(A113,Sheet5!A:B,2,FALSE)</f>
        <v>COILMASTER(ZQ)</v>
      </c>
      <c r="O113" s="32">
        <f t="shared" si="8"/>
        <v>348414.04799999995</v>
      </c>
      <c r="P113" s="28">
        <f t="shared" si="9"/>
        <v>175345.63199999998</v>
      </c>
    </row>
    <row r="114" spans="1:19" hidden="1" x14ac:dyDescent="0.6">
      <c r="A114" s="31" t="s">
        <v>296</v>
      </c>
      <c r="B114" s="31" t="s">
        <v>297</v>
      </c>
      <c r="C114" s="31" t="s">
        <v>298</v>
      </c>
      <c r="D114" s="31"/>
      <c r="E114" s="32">
        <v>3000</v>
      </c>
      <c r="F114" s="33">
        <v>1.5299999999999999E-2</v>
      </c>
      <c r="G114" s="33">
        <v>6.1654230428734039E-2</v>
      </c>
      <c r="H114" s="35">
        <v>45.9</v>
      </c>
      <c r="I114" s="35">
        <v>184.96269128620213</v>
      </c>
      <c r="J114" s="32">
        <v>58069.007999999994</v>
      </c>
      <c r="K114" s="32">
        <v>234000.00000000003</v>
      </c>
      <c r="L114" s="34">
        <f t="shared" si="10"/>
        <v>175930.99200000003</v>
      </c>
      <c r="M114" s="35">
        <f t="shared" si="11"/>
        <v>75.184184615384623</v>
      </c>
      <c r="N114" s="31" t="str">
        <f>VLOOKUP(A114,Sheet5!A:B,2,FALSE)</f>
        <v>COILMASTER(ZQ)</v>
      </c>
      <c r="O114" s="32">
        <f t="shared" si="8"/>
        <v>59230.388159999995</v>
      </c>
      <c r="P114" s="28">
        <f t="shared" si="9"/>
        <v>174769.61184000003</v>
      </c>
    </row>
    <row r="115" spans="1:19" hidden="1" x14ac:dyDescent="0.6">
      <c r="A115" s="31" t="s">
        <v>1141</v>
      </c>
      <c r="B115" s="31" t="s">
        <v>1142</v>
      </c>
      <c r="C115" s="31"/>
      <c r="D115" s="31" t="s">
        <v>745</v>
      </c>
      <c r="E115" s="32">
        <v>15500</v>
      </c>
      <c r="F115" s="33">
        <v>0.08</v>
      </c>
      <c r="G115" s="33">
        <v>8.8529151384848875E-2</v>
      </c>
      <c r="H115" s="35">
        <v>1240</v>
      </c>
      <c r="I115" s="35">
        <v>1372.2018464651576</v>
      </c>
      <c r="J115" s="32">
        <v>1568748.7999999998</v>
      </c>
      <c r="K115" s="32">
        <v>1736000</v>
      </c>
      <c r="L115" s="34">
        <f t="shared" si="10"/>
        <v>167251.20000000019</v>
      </c>
      <c r="M115" s="35">
        <f t="shared" si="11"/>
        <v>9.6342857142857241</v>
      </c>
      <c r="N115" s="31" t="str">
        <f>VLOOKUP(A115,Sheet5!A:B,2,FALSE)</f>
        <v>COILMASTER(ZQ)</v>
      </c>
      <c r="O115" s="32">
        <f t="shared" si="8"/>
        <v>1600123.7759999998</v>
      </c>
      <c r="P115" s="28">
        <f t="shared" si="9"/>
        <v>135876.22400000016</v>
      </c>
    </row>
    <row r="116" spans="1:19" hidden="1" x14ac:dyDescent="0.6">
      <c r="A116" s="31" t="s">
        <v>369</v>
      </c>
      <c r="B116" s="31" t="s">
        <v>370</v>
      </c>
      <c r="C116" s="31" t="s">
        <v>371</v>
      </c>
      <c r="D116" s="31" t="s">
        <v>372</v>
      </c>
      <c r="E116" s="32">
        <v>9600</v>
      </c>
      <c r="F116" s="33">
        <v>0.08</v>
      </c>
      <c r="G116" s="33">
        <v>9.1999999999999985E-2</v>
      </c>
      <c r="H116" s="35">
        <v>768</v>
      </c>
      <c r="I116" s="35">
        <v>883.19999999999993</v>
      </c>
      <c r="J116" s="32">
        <v>971612.16000000003</v>
      </c>
      <c r="K116" s="32">
        <v>1117353.9839999995</v>
      </c>
      <c r="L116" s="34">
        <f t="shared" si="10"/>
        <v>145741.82399999944</v>
      </c>
      <c r="M116" s="35">
        <f t="shared" si="11"/>
        <v>13.04347826086952</v>
      </c>
      <c r="N116" s="31" t="str">
        <f>VLOOKUP(A116,Sheet5!A:B,2,FALSE)</f>
        <v>COILMASTER(ZQ)</v>
      </c>
      <c r="O116" s="32">
        <f t="shared" si="8"/>
        <v>991044.40320000006</v>
      </c>
      <c r="P116" s="28">
        <f t="shared" si="9"/>
        <v>126309.58079999941</v>
      </c>
    </row>
    <row r="117" spans="1:19" hidden="1" x14ac:dyDescent="0.6">
      <c r="A117" s="31" t="s">
        <v>1563</v>
      </c>
      <c r="B117" s="31" t="s">
        <v>1564</v>
      </c>
      <c r="C117" s="31" t="s">
        <v>1565</v>
      </c>
      <c r="D117" s="31" t="s">
        <v>1566</v>
      </c>
      <c r="E117" s="32">
        <v>16000</v>
      </c>
      <c r="F117" s="33">
        <v>0.06</v>
      </c>
      <c r="G117" s="33">
        <v>6.7000000000000004E-2</v>
      </c>
      <c r="H117" s="35">
        <v>960</v>
      </c>
      <c r="I117" s="35">
        <v>1072</v>
      </c>
      <c r="J117" s="32">
        <v>1214515.2</v>
      </c>
      <c r="K117" s="32">
        <v>1356208.64</v>
      </c>
      <c r="L117" s="34">
        <f t="shared" si="10"/>
        <v>141693.43999999994</v>
      </c>
      <c r="M117" s="35">
        <f t="shared" si="11"/>
        <v>10.447761194029848</v>
      </c>
      <c r="N117" s="31" t="str">
        <f>VLOOKUP(A117,Sheet5!A:B,2,FALSE)</f>
        <v>COILMASTER(ZQ)</v>
      </c>
      <c r="O117" s="32">
        <f t="shared" si="8"/>
        <v>1238805.504</v>
      </c>
      <c r="P117" s="28">
        <f t="shared" si="9"/>
        <v>117403.13599999994</v>
      </c>
    </row>
    <row r="118" spans="1:19" hidden="1" x14ac:dyDescent="0.6">
      <c r="A118" s="31" t="s">
        <v>1084</v>
      </c>
      <c r="B118" s="31" t="s">
        <v>1085</v>
      </c>
      <c r="C118" s="31" t="s">
        <v>1086</v>
      </c>
      <c r="D118" s="31" t="s">
        <v>1087</v>
      </c>
      <c r="E118" s="32">
        <v>544000</v>
      </c>
      <c r="F118" s="33">
        <v>2.2000000000000002E-2</v>
      </c>
      <c r="G118" s="33">
        <v>2.3906719871984037E-2</v>
      </c>
      <c r="H118" s="35">
        <v>11968</v>
      </c>
      <c r="I118" s="35">
        <v>12998.648349563678</v>
      </c>
      <c r="J118" s="32">
        <v>15140956.159999998</v>
      </c>
      <c r="K118" s="32">
        <v>16444850</v>
      </c>
      <c r="L118" s="34">
        <f t="shared" si="10"/>
        <v>1303893.8400000017</v>
      </c>
      <c r="M118" s="35">
        <f t="shared" si="11"/>
        <v>7.9288886186252947</v>
      </c>
      <c r="N118" s="31" t="str">
        <f>VLOOKUP(A118,Sheet5!A:B,2,FALSE)</f>
        <v>COILMASTER(TH)</v>
      </c>
      <c r="O118" s="32">
        <f t="shared" si="8"/>
        <v>15443775.283199998</v>
      </c>
      <c r="P118" s="28">
        <f t="shared" si="9"/>
        <v>1001074.7168000024</v>
      </c>
    </row>
    <row r="119" spans="1:19" hidden="1" x14ac:dyDescent="0.6">
      <c r="A119" s="31" t="s">
        <v>624</v>
      </c>
      <c r="B119" s="31" t="s">
        <v>625</v>
      </c>
      <c r="C119" s="31" t="s">
        <v>626</v>
      </c>
      <c r="D119" s="31" t="s">
        <v>627</v>
      </c>
      <c r="E119" s="32">
        <v>84000</v>
      </c>
      <c r="F119" s="33">
        <v>0.02</v>
      </c>
      <c r="G119" s="33">
        <v>2.6849999999999995E-2</v>
      </c>
      <c r="H119" s="35">
        <v>1680</v>
      </c>
      <c r="I119" s="35">
        <v>2255.3999999999996</v>
      </c>
      <c r="J119" s="32">
        <v>2125401.5999999996</v>
      </c>
      <c r="K119" s="32">
        <v>2853351.6479999996</v>
      </c>
      <c r="L119" s="34">
        <f t="shared" si="10"/>
        <v>727950.04799999995</v>
      </c>
      <c r="M119" s="35">
        <f t="shared" si="11"/>
        <v>25.512104283054004</v>
      </c>
      <c r="N119" s="31" t="str">
        <f>VLOOKUP(A119,Sheet5!A:B,2,FALSE)</f>
        <v>COILMASTER(TH)</v>
      </c>
      <c r="O119" s="32">
        <f t="shared" si="8"/>
        <v>2167909.6319999998</v>
      </c>
      <c r="P119" s="28">
        <f t="shared" si="9"/>
        <v>685442.01599999983</v>
      </c>
    </row>
    <row r="120" spans="1:19" hidden="1" x14ac:dyDescent="0.6">
      <c r="A120" s="31" t="s">
        <v>699</v>
      </c>
      <c r="B120" s="31" t="s">
        <v>700</v>
      </c>
      <c r="C120" s="31" t="s">
        <v>701</v>
      </c>
      <c r="D120" s="31" t="s">
        <v>702</v>
      </c>
      <c r="E120" s="32">
        <v>4000</v>
      </c>
      <c r="F120" s="33">
        <v>4.8000000000000001E-2</v>
      </c>
      <c r="G120" s="33">
        <v>9.5000000000000001E-2</v>
      </c>
      <c r="H120" s="35">
        <v>192</v>
      </c>
      <c r="I120" s="35">
        <v>380</v>
      </c>
      <c r="J120" s="32">
        <v>242903.03999999998</v>
      </c>
      <c r="K120" s="32">
        <v>480745.6</v>
      </c>
      <c r="L120" s="34">
        <f t="shared" si="10"/>
        <v>237842.56</v>
      </c>
      <c r="M120" s="35">
        <f t="shared" si="11"/>
        <v>49.473684210526322</v>
      </c>
      <c r="N120" s="31" t="str">
        <f>VLOOKUP(A120,Sheet5!A:B,2,FALSE)</f>
        <v>COILMASTER(TH)</v>
      </c>
      <c r="O120" s="32">
        <f t="shared" si="8"/>
        <v>247761.10079999999</v>
      </c>
      <c r="P120" s="28">
        <f t="shared" si="9"/>
        <v>232984.49919999999</v>
      </c>
    </row>
    <row r="121" spans="1:19" hidden="1" x14ac:dyDescent="0.6">
      <c r="A121" s="31" t="s">
        <v>348</v>
      </c>
      <c r="B121" s="31" t="s">
        <v>349</v>
      </c>
      <c r="C121" s="31" t="s">
        <v>350</v>
      </c>
      <c r="D121" s="31" t="s">
        <v>243</v>
      </c>
      <c r="E121" s="32">
        <v>16000</v>
      </c>
      <c r="F121" s="33">
        <v>0.06</v>
      </c>
      <c r="G121" s="33">
        <v>6.7000000000000004E-2</v>
      </c>
      <c r="H121" s="35">
        <v>960</v>
      </c>
      <c r="I121" s="35">
        <v>1072</v>
      </c>
      <c r="J121" s="32">
        <v>1214515.2</v>
      </c>
      <c r="K121" s="32">
        <v>1356208.64</v>
      </c>
      <c r="L121" s="34">
        <f t="shared" si="10"/>
        <v>141693.43999999994</v>
      </c>
      <c r="M121" s="35">
        <f t="shared" si="11"/>
        <v>10.447761194029848</v>
      </c>
      <c r="N121" s="31" t="str">
        <f>VLOOKUP(A121,Sheet5!A:B,2,FALSE)</f>
        <v>COILMASTER(ZQ)</v>
      </c>
      <c r="O121" s="32">
        <f t="shared" si="8"/>
        <v>1238805.504</v>
      </c>
      <c r="P121" s="28">
        <f t="shared" si="9"/>
        <v>117403.13599999994</v>
      </c>
    </row>
    <row r="122" spans="1:19" hidden="1" x14ac:dyDescent="0.6">
      <c r="A122" s="31" t="s">
        <v>1348</v>
      </c>
      <c r="B122" s="31" t="s">
        <v>1349</v>
      </c>
      <c r="C122" s="31"/>
      <c r="D122" s="31" t="s">
        <v>518</v>
      </c>
      <c r="E122" s="32">
        <v>4800</v>
      </c>
      <c r="F122" s="33">
        <v>6.1760000000000002E-2</v>
      </c>
      <c r="G122" s="33">
        <v>8.2996079423295815E-2</v>
      </c>
      <c r="H122" s="35">
        <v>296.44800000000004</v>
      </c>
      <c r="I122" s="35">
        <v>398.38118123181994</v>
      </c>
      <c r="J122" s="32">
        <v>375042.29376000003</v>
      </c>
      <c r="K122" s="32">
        <v>504000</v>
      </c>
      <c r="L122" s="34">
        <f t="shared" si="10"/>
        <v>128957.70623999997</v>
      </c>
      <c r="M122" s="35">
        <f t="shared" si="11"/>
        <v>25.586846476190473</v>
      </c>
      <c r="N122" s="31" t="str">
        <f>VLOOKUP(A122,Sheet5!A:B,2,FALSE)</f>
        <v>COILMASTER(ZQ)</v>
      </c>
      <c r="O122" s="32">
        <f t="shared" si="8"/>
        <v>382543.13963520003</v>
      </c>
      <c r="P122" s="28">
        <f t="shared" si="9"/>
        <v>121456.86036479997</v>
      </c>
    </row>
    <row r="123" spans="1:19" hidden="1" x14ac:dyDescent="0.6">
      <c r="A123" s="31" t="s">
        <v>1646</v>
      </c>
      <c r="B123" s="31" t="s">
        <v>1647</v>
      </c>
      <c r="C123" s="31"/>
      <c r="D123" s="31" t="s">
        <v>745</v>
      </c>
      <c r="E123" s="32">
        <v>4000</v>
      </c>
      <c r="F123" s="33">
        <v>2.3E-2</v>
      </c>
      <c r="G123" s="33">
        <v>3.952194258252182E-2</v>
      </c>
      <c r="H123" s="35">
        <v>92</v>
      </c>
      <c r="I123" s="35">
        <v>158.08777033008727</v>
      </c>
      <c r="J123" s="32">
        <v>116391.03999999999</v>
      </c>
      <c r="K123" s="32">
        <v>200000</v>
      </c>
      <c r="L123" s="34">
        <f t="shared" si="10"/>
        <v>83608.960000000006</v>
      </c>
      <c r="M123" s="35">
        <f t="shared" si="11"/>
        <v>41.804480000000005</v>
      </c>
      <c r="N123" s="31" t="str">
        <f>VLOOKUP(A123,Sheet5!A:B,2,FALSE)</f>
        <v>COILMASTER(ZQ)</v>
      </c>
      <c r="O123" s="32">
        <f t="shared" si="8"/>
        <v>118718.86079999999</v>
      </c>
      <c r="P123" s="28">
        <f t="shared" si="9"/>
        <v>81281.139200000005</v>
      </c>
    </row>
    <row r="124" spans="1:19" s="57" customFormat="1" x14ac:dyDescent="0.6">
      <c r="A124" s="50">
        <v>700186</v>
      </c>
      <c r="B124" s="50" t="s">
        <v>581</v>
      </c>
      <c r="C124" s="50" t="s">
        <v>582</v>
      </c>
      <c r="D124" s="50" t="s">
        <v>583</v>
      </c>
      <c r="E124" s="51">
        <v>1192000</v>
      </c>
      <c r="F124" s="52">
        <v>1.95E-2</v>
      </c>
      <c r="G124" s="52">
        <v>1.9675405228956971E-2</v>
      </c>
      <c r="H124" s="53">
        <v>23244</v>
      </c>
      <c r="I124" s="53">
        <v>23425.862368787151</v>
      </c>
      <c r="J124" s="51">
        <v>29406449.279999997</v>
      </c>
      <c r="K124" s="51">
        <v>29636527</v>
      </c>
      <c r="L124" s="54">
        <f t="shared" si="10"/>
        <v>230077.72000000253</v>
      </c>
      <c r="M124" s="53">
        <f t="shared" si="11"/>
        <v>0.77633158568142124</v>
      </c>
      <c r="N124" s="50" t="e">
        <f>VLOOKUP(A124,Sheet5!A:B,2,FALSE)</f>
        <v>#N/A</v>
      </c>
      <c r="O124" s="51">
        <f t="shared" si="8"/>
        <v>29994578.2656</v>
      </c>
      <c r="P124" s="55">
        <f t="shared" si="9"/>
        <v>-358051.26559999958</v>
      </c>
      <c r="Q124" s="56">
        <f>P124/E124</f>
        <v>-0.30037857852348959</v>
      </c>
      <c r="R124" s="56"/>
      <c r="S124" s="56"/>
    </row>
    <row r="125" spans="1:19" hidden="1" x14ac:dyDescent="0.6">
      <c r="A125" s="31" t="s">
        <v>291</v>
      </c>
      <c r="B125" s="31" t="s">
        <v>292</v>
      </c>
      <c r="C125" s="31" t="s">
        <v>293</v>
      </c>
      <c r="D125" s="31" t="s">
        <v>294</v>
      </c>
      <c r="E125" s="32">
        <v>3000</v>
      </c>
      <c r="F125" s="33">
        <v>1.5299999999999999E-2</v>
      </c>
      <c r="G125" s="33">
        <v>3.6360187175920072E-2</v>
      </c>
      <c r="H125" s="35">
        <v>45.9</v>
      </c>
      <c r="I125" s="35">
        <v>109.08056152776021</v>
      </c>
      <c r="J125" s="32">
        <v>58069.007999999994</v>
      </c>
      <c r="K125" s="32">
        <v>137999.99999999997</v>
      </c>
      <c r="L125" s="34">
        <f t="shared" si="10"/>
        <v>79930.991999999969</v>
      </c>
      <c r="M125" s="35">
        <f t="shared" si="11"/>
        <v>57.921008695652162</v>
      </c>
      <c r="N125" s="31" t="str">
        <f>VLOOKUP(A125,Sheet5!A:B,2,FALSE)</f>
        <v>COILMASTER(ZQ)</v>
      </c>
      <c r="O125" s="32">
        <f t="shared" si="8"/>
        <v>59230.388159999995</v>
      </c>
      <c r="P125" s="28">
        <f t="shared" si="9"/>
        <v>78769.611839999969</v>
      </c>
    </row>
    <row r="126" spans="1:19" hidden="1" x14ac:dyDescent="0.6">
      <c r="A126" s="31" t="s">
        <v>710</v>
      </c>
      <c r="B126" s="31" t="s">
        <v>711</v>
      </c>
      <c r="C126" s="31"/>
      <c r="D126" s="31" t="s">
        <v>475</v>
      </c>
      <c r="E126" s="32">
        <v>2400</v>
      </c>
      <c r="F126" s="33">
        <v>0.12</v>
      </c>
      <c r="G126" s="33">
        <v>0.14227899329707855</v>
      </c>
      <c r="H126" s="35">
        <v>288</v>
      </c>
      <c r="I126" s="35">
        <v>341.46958391298853</v>
      </c>
      <c r="J126" s="32">
        <v>364354.55999999994</v>
      </c>
      <c r="K126" s="32">
        <v>432000</v>
      </c>
      <c r="L126" s="34">
        <f t="shared" si="10"/>
        <v>67645.440000000061</v>
      </c>
      <c r="M126" s="35">
        <f t="shared" si="11"/>
        <v>15.658666666666681</v>
      </c>
      <c r="N126" s="31" t="str">
        <f>VLOOKUP(A126,Sheet5!A:B,2,FALSE)</f>
        <v>COILMASTER(ZQ)</v>
      </c>
      <c r="O126" s="32">
        <f t="shared" si="8"/>
        <v>371641.65119999996</v>
      </c>
      <c r="P126" s="28">
        <f t="shared" si="9"/>
        <v>60358.348800000036</v>
      </c>
    </row>
    <row r="127" spans="1:19" hidden="1" x14ac:dyDescent="0.6">
      <c r="A127" s="31" t="s">
        <v>1037</v>
      </c>
      <c r="B127" s="31" t="s">
        <v>1038</v>
      </c>
      <c r="C127" s="31"/>
      <c r="D127" s="31" t="s">
        <v>518</v>
      </c>
      <c r="E127" s="32">
        <v>14000</v>
      </c>
      <c r="F127" s="33">
        <v>2.35E-2</v>
      </c>
      <c r="G127" s="33">
        <v>3.4779309472619202E-2</v>
      </c>
      <c r="H127" s="35">
        <v>329</v>
      </c>
      <c r="I127" s="35">
        <v>486.91033261666882</v>
      </c>
      <c r="J127" s="32">
        <v>416224.48</v>
      </c>
      <c r="K127" s="32">
        <v>616000</v>
      </c>
      <c r="L127" s="34">
        <f t="shared" si="10"/>
        <v>199775.52000000002</v>
      </c>
      <c r="M127" s="35">
        <f t="shared" si="11"/>
        <v>32.431090909090912</v>
      </c>
      <c r="N127" s="31" t="str">
        <f>VLOOKUP(A127,Sheet5!A:B,2,FALSE)</f>
        <v>COILMASTER(TH)</v>
      </c>
      <c r="O127" s="32">
        <f t="shared" si="8"/>
        <v>424548.96960000001</v>
      </c>
      <c r="P127" s="28">
        <f t="shared" si="9"/>
        <v>191451.03039999999</v>
      </c>
    </row>
    <row r="128" spans="1:19" hidden="1" x14ac:dyDescent="0.6">
      <c r="A128" s="31" t="s">
        <v>304</v>
      </c>
      <c r="B128" s="31" t="s">
        <v>305</v>
      </c>
      <c r="C128" s="31" t="s">
        <v>298</v>
      </c>
      <c r="D128" s="31" t="s">
        <v>243</v>
      </c>
      <c r="E128" s="32">
        <v>3000</v>
      </c>
      <c r="F128" s="33">
        <v>0.02</v>
      </c>
      <c r="G128" s="33">
        <v>3.4779309472619202E-2</v>
      </c>
      <c r="H128" s="35">
        <v>60</v>
      </c>
      <c r="I128" s="35">
        <v>104.33792841785761</v>
      </c>
      <c r="J128" s="32">
        <v>75907.199999999997</v>
      </c>
      <c r="K128" s="32">
        <v>132000</v>
      </c>
      <c r="L128" s="34">
        <f t="shared" si="10"/>
        <v>56092.800000000003</v>
      </c>
      <c r="M128" s="35">
        <f t="shared" si="11"/>
        <v>42.49454545454546</v>
      </c>
      <c r="N128" s="31" t="str">
        <f>VLOOKUP(A128,Sheet5!A:B,2,FALSE)</f>
        <v>COILMASTER(ZQ)</v>
      </c>
      <c r="O128" s="32">
        <f t="shared" si="8"/>
        <v>77425.343999999997</v>
      </c>
      <c r="P128" s="28">
        <f t="shared" si="9"/>
        <v>54574.656000000003</v>
      </c>
    </row>
    <row r="129" spans="1:20" hidden="1" x14ac:dyDescent="0.6">
      <c r="A129" s="31" t="s">
        <v>1052</v>
      </c>
      <c r="B129" s="31" t="s">
        <v>1053</v>
      </c>
      <c r="C129" s="31" t="s">
        <v>1054</v>
      </c>
      <c r="D129" s="31"/>
      <c r="E129" s="32">
        <v>10000</v>
      </c>
      <c r="F129" s="33">
        <v>0.05</v>
      </c>
      <c r="G129" s="33">
        <v>5.8492475022132291E-2</v>
      </c>
      <c r="H129" s="35">
        <v>500</v>
      </c>
      <c r="I129" s="35">
        <v>584.92475022132294</v>
      </c>
      <c r="J129" s="32">
        <v>632560</v>
      </c>
      <c r="K129" s="32">
        <v>740000</v>
      </c>
      <c r="L129" s="34">
        <f t="shared" si="10"/>
        <v>107440</v>
      </c>
      <c r="M129" s="35">
        <f t="shared" si="11"/>
        <v>14.518918918918919</v>
      </c>
      <c r="N129" s="31" t="str">
        <f>VLOOKUP(A129,Sheet5!A:B,2,FALSE)</f>
        <v>COILMASTER(TH)</v>
      </c>
      <c r="O129" s="32">
        <f t="shared" si="8"/>
        <v>645211.19999999995</v>
      </c>
      <c r="P129" s="28">
        <f t="shared" si="9"/>
        <v>94788.800000000047</v>
      </c>
    </row>
    <row r="130" spans="1:20" hidden="1" x14ac:dyDescent="0.6">
      <c r="A130" s="31" t="s">
        <v>1313</v>
      </c>
      <c r="B130" s="31" t="s">
        <v>1314</v>
      </c>
      <c r="C130" s="31"/>
      <c r="D130" s="31" t="s">
        <v>1315</v>
      </c>
      <c r="E130" s="32">
        <v>1200</v>
      </c>
      <c r="F130" s="33">
        <v>5.2499999999999998E-2</v>
      </c>
      <c r="G130" s="33">
        <v>6.7187302390287099E-2</v>
      </c>
      <c r="H130" s="35">
        <v>63</v>
      </c>
      <c r="I130" s="35">
        <v>80.624762868344519</v>
      </c>
      <c r="J130" s="32">
        <v>79702.559999999983</v>
      </c>
      <c r="K130" s="32">
        <v>102000.00000000001</v>
      </c>
      <c r="L130" s="34">
        <f t="shared" si="10"/>
        <v>22297.440000000031</v>
      </c>
      <c r="M130" s="35">
        <f t="shared" si="11"/>
        <v>21.860235294117675</v>
      </c>
      <c r="N130" s="31" t="str">
        <f>VLOOKUP(A130,Sheet5!A:B,2,FALSE)</f>
        <v>COILMASTER(WD)</v>
      </c>
      <c r="O130" s="32">
        <f t="shared" si="8"/>
        <v>81296.611199999985</v>
      </c>
      <c r="P130" s="28">
        <f t="shared" si="9"/>
        <v>20703.38880000003</v>
      </c>
    </row>
    <row r="131" spans="1:20" hidden="1" x14ac:dyDescent="0.6">
      <c r="A131" s="31" t="s">
        <v>268</v>
      </c>
      <c r="B131" s="31" t="s">
        <v>269</v>
      </c>
      <c r="C131" s="31" t="s">
        <v>270</v>
      </c>
      <c r="D131" s="31" t="s">
        <v>271</v>
      </c>
      <c r="E131" s="32">
        <v>6000</v>
      </c>
      <c r="F131" s="33">
        <v>1.5299999999999999E-2</v>
      </c>
      <c r="G131" s="33">
        <v>2.1341848994561784E-2</v>
      </c>
      <c r="H131" s="35">
        <v>91.8</v>
      </c>
      <c r="I131" s="35">
        <v>128.05109396737069</v>
      </c>
      <c r="J131" s="32">
        <v>116138.01599999999</v>
      </c>
      <c r="K131" s="32">
        <v>162000</v>
      </c>
      <c r="L131" s="34">
        <f t="shared" ref="L131:L162" si="12">K131-J131</f>
        <v>45861.984000000011</v>
      </c>
      <c r="M131" s="35">
        <f t="shared" ref="M131:M162" si="13">L131/K131*100</f>
        <v>28.309866666666672</v>
      </c>
      <c r="N131" s="31" t="str">
        <f>VLOOKUP(A131,Sheet5!A:B,2,FALSE)</f>
        <v>COILMASTER(ZQ)</v>
      </c>
      <c r="O131" s="32">
        <f t="shared" si="8"/>
        <v>118460.77631999999</v>
      </c>
      <c r="P131" s="28">
        <f t="shared" si="9"/>
        <v>43539.22368000001</v>
      </c>
    </row>
    <row r="132" spans="1:20" hidden="1" x14ac:dyDescent="0.6">
      <c r="A132" s="31" t="s">
        <v>276</v>
      </c>
      <c r="B132" s="31" t="s">
        <v>277</v>
      </c>
      <c r="C132" s="31" t="s">
        <v>278</v>
      </c>
      <c r="D132" s="31" t="s">
        <v>279</v>
      </c>
      <c r="E132" s="32">
        <v>6000</v>
      </c>
      <c r="F132" s="33">
        <v>2.3E-2</v>
      </c>
      <c r="G132" s="33">
        <v>2.845579865941571E-2</v>
      </c>
      <c r="H132" s="35">
        <v>138</v>
      </c>
      <c r="I132" s="35">
        <v>170.73479195649426</v>
      </c>
      <c r="J132" s="32">
        <v>174586.56</v>
      </c>
      <c r="K132" s="32">
        <v>216000</v>
      </c>
      <c r="L132" s="34">
        <f t="shared" si="12"/>
        <v>41413.440000000002</v>
      </c>
      <c r="M132" s="35">
        <f t="shared" si="13"/>
        <v>19.172888888888888</v>
      </c>
      <c r="N132" s="31" t="str">
        <f>VLOOKUP(A132,Sheet5!A:B,2,FALSE)</f>
        <v>COILMASTER(ZQ)</v>
      </c>
      <c r="O132" s="32">
        <f t="shared" ref="O132:O171" si="14">J132*$O$1</f>
        <v>178078.29120000001</v>
      </c>
      <c r="P132" s="28">
        <f t="shared" ref="P132:P171" si="15">K132-O132</f>
        <v>37921.708799999993</v>
      </c>
    </row>
    <row r="133" spans="1:20" hidden="1" x14ac:dyDescent="0.6">
      <c r="A133" s="31" t="s">
        <v>534</v>
      </c>
      <c r="B133" s="31" t="s">
        <v>535</v>
      </c>
      <c r="C133" s="31"/>
      <c r="D133" s="31" t="s">
        <v>518</v>
      </c>
      <c r="E133" s="32">
        <v>5000</v>
      </c>
      <c r="F133" s="33">
        <v>4.4999999999999998E-2</v>
      </c>
      <c r="G133" s="33">
        <v>5.0588086505627926E-2</v>
      </c>
      <c r="H133" s="35">
        <v>225</v>
      </c>
      <c r="I133" s="35">
        <v>252.94043252813964</v>
      </c>
      <c r="J133" s="32">
        <v>284652</v>
      </c>
      <c r="K133" s="32">
        <v>320000</v>
      </c>
      <c r="L133" s="34">
        <f t="shared" si="12"/>
        <v>35348</v>
      </c>
      <c r="M133" s="35">
        <f t="shared" si="13"/>
        <v>11.046250000000001</v>
      </c>
      <c r="N133" s="31" t="str">
        <f>VLOOKUP(A133,Sheet5!A:B,2,FALSE)</f>
        <v>COILMASTER(ZQ)</v>
      </c>
      <c r="O133" s="32">
        <f t="shared" si="14"/>
        <v>290345.03999999998</v>
      </c>
      <c r="P133" s="28">
        <f t="shared" si="15"/>
        <v>29654.960000000021</v>
      </c>
    </row>
    <row r="134" spans="1:20" hidden="1" x14ac:dyDescent="0.6">
      <c r="A134" s="31" t="s">
        <v>516</v>
      </c>
      <c r="B134" s="31" t="s">
        <v>517</v>
      </c>
      <c r="C134" s="31"/>
      <c r="D134" s="31" t="s">
        <v>518</v>
      </c>
      <c r="E134" s="32">
        <v>1200</v>
      </c>
      <c r="F134" s="33">
        <v>6.1760000000000002E-2</v>
      </c>
      <c r="G134" s="33">
        <v>8.2996079423295815E-2</v>
      </c>
      <c r="H134" s="35">
        <v>74.112000000000009</v>
      </c>
      <c r="I134" s="35">
        <v>99.595295307954984</v>
      </c>
      <c r="J134" s="32">
        <v>93760.573440000007</v>
      </c>
      <c r="K134" s="32">
        <v>126000</v>
      </c>
      <c r="L134" s="34">
        <f t="shared" si="12"/>
        <v>32239.426559999993</v>
      </c>
      <c r="M134" s="35">
        <f t="shared" si="13"/>
        <v>25.586846476190473</v>
      </c>
      <c r="N134" s="31" t="str">
        <f>VLOOKUP(A134,Sheet5!A:B,2,FALSE)</f>
        <v>COILMASTER(ZQ)</v>
      </c>
      <c r="O134" s="32">
        <f t="shared" si="14"/>
        <v>95635.784908800008</v>
      </c>
      <c r="P134" s="28">
        <f t="shared" si="15"/>
        <v>30364.215091199992</v>
      </c>
    </row>
    <row r="135" spans="1:20" hidden="1" x14ac:dyDescent="0.6">
      <c r="A135" s="31" t="s">
        <v>1617</v>
      </c>
      <c r="B135" s="31" t="s">
        <v>1618</v>
      </c>
      <c r="C135" s="31"/>
      <c r="D135" s="31" t="s">
        <v>745</v>
      </c>
      <c r="E135" s="32">
        <v>3000</v>
      </c>
      <c r="F135" s="33">
        <v>0.02</v>
      </c>
      <c r="G135" s="33">
        <v>2.7665359807765275E-2</v>
      </c>
      <c r="H135" s="35">
        <v>60</v>
      </c>
      <c r="I135" s="35">
        <v>82.996079423295825</v>
      </c>
      <c r="J135" s="32">
        <v>75907.199999999997</v>
      </c>
      <c r="K135" s="32">
        <v>105000</v>
      </c>
      <c r="L135" s="34">
        <f t="shared" si="12"/>
        <v>29092.800000000003</v>
      </c>
      <c r="M135" s="35">
        <f t="shared" si="13"/>
        <v>27.707428571428572</v>
      </c>
      <c r="N135" s="31" t="str">
        <f>VLOOKUP(A135,Sheet5!A:B,2,FALSE)</f>
        <v>COILMASTER(ZQ)</v>
      </c>
      <c r="O135" s="32">
        <f t="shared" si="14"/>
        <v>77425.343999999997</v>
      </c>
      <c r="P135" s="28">
        <f t="shared" si="15"/>
        <v>27574.656000000003</v>
      </c>
    </row>
    <row r="136" spans="1:20" hidden="1" x14ac:dyDescent="0.6">
      <c r="A136" s="31" t="s">
        <v>1494</v>
      </c>
      <c r="B136" s="31" t="s">
        <v>1495</v>
      </c>
      <c r="C136" s="31" t="s">
        <v>1496</v>
      </c>
      <c r="D136" s="31" t="s">
        <v>1497</v>
      </c>
      <c r="E136" s="32">
        <v>9000</v>
      </c>
      <c r="F136" s="33">
        <v>1.9E-2</v>
      </c>
      <c r="G136" s="33">
        <v>2.1479999999999999E-2</v>
      </c>
      <c r="H136" s="35">
        <v>171</v>
      </c>
      <c r="I136" s="35">
        <v>193.32</v>
      </c>
      <c r="J136" s="32">
        <v>216335.52</v>
      </c>
      <c r="K136" s="32">
        <v>244572.99839999998</v>
      </c>
      <c r="L136" s="34">
        <f t="shared" si="12"/>
        <v>28237.478399999993</v>
      </c>
      <c r="M136" s="35">
        <f t="shared" si="13"/>
        <v>11.545623836126627</v>
      </c>
      <c r="N136" s="31" t="str">
        <f>VLOOKUP(A136,Sheet5!A:B,2,FALSE)</f>
        <v>COILMASTER(ZQ)</v>
      </c>
      <c r="O136" s="32">
        <f t="shared" si="14"/>
        <v>220662.2304</v>
      </c>
      <c r="P136" s="28">
        <f t="shared" si="15"/>
        <v>23910.767999999982</v>
      </c>
    </row>
    <row r="137" spans="1:20" hidden="1" x14ac:dyDescent="0.6">
      <c r="A137" s="31" t="s">
        <v>340</v>
      </c>
      <c r="B137" s="31" t="s">
        <v>341</v>
      </c>
      <c r="C137" s="31" t="s">
        <v>342</v>
      </c>
      <c r="D137" s="31" t="s">
        <v>343</v>
      </c>
      <c r="E137" s="32">
        <v>2000</v>
      </c>
      <c r="F137" s="33">
        <v>2.5000000000000001E-2</v>
      </c>
      <c r="G137" s="33">
        <v>3.5569748324269637E-2</v>
      </c>
      <c r="H137" s="35">
        <v>50</v>
      </c>
      <c r="I137" s="35">
        <v>71.139496648539279</v>
      </c>
      <c r="J137" s="32">
        <v>63255.999999999993</v>
      </c>
      <c r="K137" s="32">
        <v>90000</v>
      </c>
      <c r="L137" s="34">
        <f t="shared" si="12"/>
        <v>26744.000000000007</v>
      </c>
      <c r="M137" s="35">
        <f t="shared" si="13"/>
        <v>29.715555555555561</v>
      </c>
      <c r="N137" s="31" t="str">
        <f>VLOOKUP(A137,Sheet5!A:B,2,FALSE)</f>
        <v>COILMASTER(ZQ)</v>
      </c>
      <c r="O137" s="32">
        <f t="shared" si="14"/>
        <v>64521.119999999995</v>
      </c>
      <c r="P137" s="28">
        <f t="shared" si="15"/>
        <v>25478.880000000005</v>
      </c>
    </row>
    <row r="138" spans="1:20" hidden="1" x14ac:dyDescent="0.6">
      <c r="A138" s="31" t="s">
        <v>263</v>
      </c>
      <c r="B138" s="31" t="s">
        <v>264</v>
      </c>
      <c r="C138" s="31" t="s">
        <v>265</v>
      </c>
      <c r="D138" s="31" t="s">
        <v>266</v>
      </c>
      <c r="E138" s="32">
        <v>1000</v>
      </c>
      <c r="F138" s="33">
        <v>1.4999999999999999E-2</v>
      </c>
      <c r="G138" s="33">
        <v>3.4779309472619202E-2</v>
      </c>
      <c r="H138" s="35">
        <v>15</v>
      </c>
      <c r="I138" s="35">
        <v>34.779309472619204</v>
      </c>
      <c r="J138" s="32">
        <v>18976.8</v>
      </c>
      <c r="K138" s="32">
        <v>44000</v>
      </c>
      <c r="L138" s="34">
        <f t="shared" si="12"/>
        <v>25023.200000000001</v>
      </c>
      <c r="M138" s="35">
        <f t="shared" si="13"/>
        <v>56.870909090909095</v>
      </c>
      <c r="N138" s="31" t="str">
        <f>VLOOKUP(A138,Sheet5!A:B,2,FALSE)</f>
        <v>COILMASTER(ZQ)</v>
      </c>
      <c r="O138" s="32">
        <f t="shared" si="14"/>
        <v>19356.335999999999</v>
      </c>
      <c r="P138" s="28">
        <f t="shared" si="15"/>
        <v>24643.664000000001</v>
      </c>
    </row>
    <row r="139" spans="1:20" hidden="1" x14ac:dyDescent="0.6">
      <c r="A139" s="31" t="s">
        <v>333</v>
      </c>
      <c r="B139" s="31" t="s">
        <v>334</v>
      </c>
      <c r="C139" s="31" t="s">
        <v>335</v>
      </c>
      <c r="D139" s="31" t="s">
        <v>336</v>
      </c>
      <c r="E139" s="32">
        <v>800</v>
      </c>
      <c r="F139" s="33">
        <v>0.13</v>
      </c>
      <c r="G139" s="33">
        <v>0.1517642595168838</v>
      </c>
      <c r="H139" s="35">
        <v>104</v>
      </c>
      <c r="I139" s="35">
        <v>121.41140761350704</v>
      </c>
      <c r="J139" s="32">
        <v>131572.47999999998</v>
      </c>
      <c r="K139" s="32">
        <v>153600</v>
      </c>
      <c r="L139" s="34">
        <f t="shared" si="12"/>
        <v>22027.520000000019</v>
      </c>
      <c r="M139" s="35">
        <f t="shared" si="13"/>
        <v>14.340833333333345</v>
      </c>
      <c r="N139" s="31" t="str">
        <f>VLOOKUP(A139,Sheet5!A:B,2,FALSE)</f>
        <v>COILMASTER(WD)</v>
      </c>
      <c r="O139" s="32">
        <f t="shared" si="14"/>
        <v>134203.92959999997</v>
      </c>
      <c r="P139" s="28">
        <f t="shared" si="15"/>
        <v>19396.070400000026</v>
      </c>
    </row>
    <row r="140" spans="1:20" hidden="1" x14ac:dyDescent="0.6">
      <c r="A140" s="31" t="s">
        <v>1331</v>
      </c>
      <c r="B140" s="31" t="s">
        <v>1332</v>
      </c>
      <c r="C140" s="31"/>
      <c r="D140" s="31" t="s">
        <v>1333</v>
      </c>
      <c r="E140" s="32">
        <v>3200</v>
      </c>
      <c r="F140" s="33">
        <v>5.067E-2</v>
      </c>
      <c r="G140" s="33">
        <v>5.5330719615530551E-2</v>
      </c>
      <c r="H140" s="35">
        <v>162.14400000000001</v>
      </c>
      <c r="I140" s="35">
        <v>177.05830276969778</v>
      </c>
      <c r="J140" s="32">
        <v>205131.61727999998</v>
      </c>
      <c r="K140" s="32">
        <v>224000</v>
      </c>
      <c r="L140" s="34">
        <f t="shared" si="12"/>
        <v>18868.382720000023</v>
      </c>
      <c r="M140" s="35">
        <f t="shared" si="13"/>
        <v>8.4233851428571533</v>
      </c>
      <c r="N140" s="31" t="str">
        <f>VLOOKUP(A140,Sheet5!A:B,2,FALSE)</f>
        <v>COILMASTER(WD)</v>
      </c>
      <c r="O140" s="32">
        <f t="shared" si="14"/>
        <v>209234.24962559997</v>
      </c>
      <c r="P140" s="28">
        <f t="shared" si="15"/>
        <v>14765.750374400028</v>
      </c>
    </row>
    <row r="141" spans="1:20" hidden="1" x14ac:dyDescent="0.6">
      <c r="A141" s="31" t="s">
        <v>327</v>
      </c>
      <c r="B141" s="31" t="s">
        <v>328</v>
      </c>
      <c r="C141" s="31" t="s">
        <v>329</v>
      </c>
      <c r="D141" s="31" t="s">
        <v>330</v>
      </c>
      <c r="E141" s="32">
        <v>600</v>
      </c>
      <c r="F141" s="33">
        <v>0.13</v>
      </c>
      <c r="G141" s="33">
        <v>0.15334513722018467</v>
      </c>
      <c r="H141" s="35">
        <v>78</v>
      </c>
      <c r="I141" s="35">
        <v>92.007082332110798</v>
      </c>
      <c r="J141" s="32">
        <v>98679.359999999986</v>
      </c>
      <c r="K141" s="32">
        <v>116400</v>
      </c>
      <c r="L141" s="34">
        <f t="shared" si="12"/>
        <v>17720.640000000014</v>
      </c>
      <c r="M141" s="35">
        <f t="shared" si="13"/>
        <v>15.223917525773208</v>
      </c>
      <c r="N141" s="31" t="str">
        <f>VLOOKUP(A141,Sheet5!A:B,2,FALSE)</f>
        <v>COILMASTER(WD)</v>
      </c>
      <c r="O141" s="32">
        <f t="shared" si="14"/>
        <v>100652.94719999998</v>
      </c>
      <c r="P141" s="28">
        <f t="shared" si="15"/>
        <v>15747.052800000019</v>
      </c>
    </row>
    <row r="142" spans="1:20" x14ac:dyDescent="0.6">
      <c r="A142" s="31">
        <v>700366</v>
      </c>
      <c r="B142" s="31" t="s">
        <v>1448</v>
      </c>
      <c r="C142" s="31"/>
      <c r="D142" s="31" t="s">
        <v>1664</v>
      </c>
      <c r="E142" s="32">
        <v>6300</v>
      </c>
      <c r="F142" s="33">
        <v>0.17899999999999999</v>
      </c>
      <c r="G142" s="33">
        <v>0.18101049702794994</v>
      </c>
      <c r="H142" s="35">
        <v>1127.7</v>
      </c>
      <c r="I142" s="35">
        <v>1140.3661312760846</v>
      </c>
      <c r="J142" s="32">
        <v>1426675.824</v>
      </c>
      <c r="K142" s="32">
        <v>1442700</v>
      </c>
      <c r="L142" s="34">
        <f t="shared" si="12"/>
        <v>16024.175999999978</v>
      </c>
      <c r="M142" s="35">
        <f t="shared" si="13"/>
        <v>1.1107074235807846</v>
      </c>
      <c r="N142" s="31" t="e">
        <f>VLOOKUP(A142,Sheet5!A:B,2,FALSE)</f>
        <v>#N/A</v>
      </c>
      <c r="O142" s="32">
        <f t="shared" si="14"/>
        <v>1455209.34048</v>
      </c>
      <c r="P142" s="28">
        <f t="shared" si="15"/>
        <v>-12509.340480000013</v>
      </c>
      <c r="Q142" s="49">
        <f>P142/E142</f>
        <v>-1.9856096000000021</v>
      </c>
      <c r="R142" s="49">
        <v>229</v>
      </c>
      <c r="S142" s="58">
        <f>Q142/R142</f>
        <v>-8.6707842794759918E-3</v>
      </c>
      <c r="T142" s="27" t="s">
        <v>1679</v>
      </c>
    </row>
    <row r="143" spans="1:20" hidden="1" x14ac:dyDescent="0.6">
      <c r="A143" s="31" t="s">
        <v>111</v>
      </c>
      <c r="B143" s="31" t="s">
        <v>112</v>
      </c>
      <c r="C143" s="31" t="s">
        <v>113</v>
      </c>
      <c r="D143" s="31" t="s">
        <v>114</v>
      </c>
      <c r="E143" s="32">
        <v>2000</v>
      </c>
      <c r="F143" s="33">
        <v>5.2999999999999999E-2</v>
      </c>
      <c r="G143" s="33">
        <v>5.8000000000000003E-2</v>
      </c>
      <c r="H143" s="35">
        <v>106</v>
      </c>
      <c r="I143" s="35">
        <v>116</v>
      </c>
      <c r="J143" s="32">
        <v>134102.72</v>
      </c>
      <c r="K143" s="32">
        <v>146753.91999999998</v>
      </c>
      <c r="L143" s="34">
        <f t="shared" si="12"/>
        <v>12651.199999999983</v>
      </c>
      <c r="M143" s="35">
        <f t="shared" si="13"/>
        <v>8.6206896551724039</v>
      </c>
      <c r="N143" s="31" t="str">
        <f>VLOOKUP(A143,Sheet5!A:B,2,FALSE)</f>
        <v>COILMASTER(WD)</v>
      </c>
      <c r="O143" s="32">
        <f t="shared" si="14"/>
        <v>136784.77439999999</v>
      </c>
      <c r="P143" s="28">
        <f t="shared" si="15"/>
        <v>9969.1455999999889</v>
      </c>
    </row>
    <row r="144" spans="1:20" hidden="1" x14ac:dyDescent="0.6">
      <c r="A144" s="31" t="s">
        <v>1293</v>
      </c>
      <c r="B144" s="31" t="s">
        <v>1294</v>
      </c>
      <c r="C144" s="31"/>
      <c r="D144" s="31" t="s">
        <v>745</v>
      </c>
      <c r="E144" s="32">
        <v>200</v>
      </c>
      <c r="F144" s="33">
        <v>0.21</v>
      </c>
      <c r="G144" s="33">
        <v>0.25294043252813964</v>
      </c>
      <c r="H144" s="35">
        <v>42</v>
      </c>
      <c r="I144" s="35">
        <v>50.588086505627928</v>
      </c>
      <c r="J144" s="32">
        <v>53135.039999999994</v>
      </c>
      <c r="K144" s="32">
        <v>64000</v>
      </c>
      <c r="L144" s="34">
        <f t="shared" si="12"/>
        <v>10864.960000000006</v>
      </c>
      <c r="M144" s="35">
        <f t="shared" si="13"/>
        <v>16.976500000000012</v>
      </c>
      <c r="N144" s="31" t="str">
        <f>VLOOKUP(A144,Sheet5!A:B,2,FALSE)</f>
        <v>COILMASTER(WD)</v>
      </c>
      <c r="O144" s="32">
        <f t="shared" si="14"/>
        <v>54197.740799999992</v>
      </c>
      <c r="P144" s="28">
        <f t="shared" si="15"/>
        <v>9802.2592000000077</v>
      </c>
    </row>
    <row r="145" spans="1:20" hidden="1" x14ac:dyDescent="0.6">
      <c r="A145" s="31" t="s">
        <v>1055</v>
      </c>
      <c r="B145" s="31" t="s">
        <v>1056</v>
      </c>
      <c r="C145" s="31"/>
      <c r="D145" s="31" t="s">
        <v>518</v>
      </c>
      <c r="E145" s="32">
        <v>8000</v>
      </c>
      <c r="F145" s="33">
        <v>0.05</v>
      </c>
      <c r="G145" s="33">
        <v>5.9282913873782726E-2</v>
      </c>
      <c r="H145" s="35">
        <v>400</v>
      </c>
      <c r="I145" s="35">
        <v>474.2633109902618</v>
      </c>
      <c r="J145" s="32">
        <v>506047.99999999994</v>
      </c>
      <c r="K145" s="32">
        <v>600000</v>
      </c>
      <c r="L145" s="34">
        <f t="shared" si="12"/>
        <v>93952.000000000058</v>
      </c>
      <c r="M145" s="35">
        <f t="shared" si="13"/>
        <v>15.658666666666676</v>
      </c>
      <c r="N145" s="31" t="str">
        <f>VLOOKUP(A145,Sheet5!A:B,2,FALSE)</f>
        <v>COILMASTER(TH)</v>
      </c>
      <c r="O145" s="32">
        <f t="shared" si="14"/>
        <v>516168.95999999996</v>
      </c>
      <c r="P145" s="28">
        <f t="shared" si="15"/>
        <v>83831.040000000037</v>
      </c>
    </row>
    <row r="146" spans="1:20" hidden="1" x14ac:dyDescent="0.6">
      <c r="A146" s="31" t="s">
        <v>1325</v>
      </c>
      <c r="B146" s="31" t="s">
        <v>1326</v>
      </c>
      <c r="C146" s="31"/>
      <c r="D146" s="31" t="s">
        <v>1327</v>
      </c>
      <c r="E146" s="32">
        <v>900</v>
      </c>
      <c r="F146" s="33">
        <v>0.123</v>
      </c>
      <c r="G146" s="33">
        <v>0.13200328822562288</v>
      </c>
      <c r="H146" s="35">
        <v>110.7</v>
      </c>
      <c r="I146" s="35">
        <v>118.80295940306058</v>
      </c>
      <c r="J146" s="32">
        <v>140048.78399999999</v>
      </c>
      <c r="K146" s="32">
        <v>150300</v>
      </c>
      <c r="L146" s="34">
        <f t="shared" si="12"/>
        <v>10251.216000000015</v>
      </c>
      <c r="M146" s="35">
        <f t="shared" si="13"/>
        <v>6.8205029940119859</v>
      </c>
      <c r="N146" s="31" t="str">
        <f>VLOOKUP(A146,Sheet5!A:B,2,FALSE)</f>
        <v>COILMASTER(WD)</v>
      </c>
      <c r="O146" s="32">
        <f t="shared" si="14"/>
        <v>142849.75967999999</v>
      </c>
      <c r="P146" s="28">
        <f t="shared" si="15"/>
        <v>7450.2403200000117</v>
      </c>
    </row>
    <row r="147" spans="1:20" hidden="1" x14ac:dyDescent="0.6">
      <c r="A147" s="31" t="s">
        <v>308</v>
      </c>
      <c r="B147" s="31" t="s">
        <v>309</v>
      </c>
      <c r="C147" s="31" t="s">
        <v>298</v>
      </c>
      <c r="D147" s="31" t="s">
        <v>310</v>
      </c>
      <c r="E147" s="32">
        <v>2000</v>
      </c>
      <c r="F147" s="33">
        <v>6.3E-2</v>
      </c>
      <c r="G147" s="33">
        <v>6.6792082964461874E-2</v>
      </c>
      <c r="H147" s="35">
        <v>126</v>
      </c>
      <c r="I147" s="35">
        <v>133.58416592892377</v>
      </c>
      <c r="J147" s="32">
        <v>159405.12</v>
      </c>
      <c r="K147" s="32">
        <v>169000.00000000003</v>
      </c>
      <c r="L147" s="34">
        <f t="shared" si="12"/>
        <v>9594.8800000000338</v>
      </c>
      <c r="M147" s="35">
        <f t="shared" si="13"/>
        <v>5.677443786982268</v>
      </c>
      <c r="N147" s="31" t="str">
        <f>VLOOKUP(A147,Sheet5!A:B,2,FALSE)</f>
        <v>COILMASTER(WD)</v>
      </c>
      <c r="O147" s="32">
        <f t="shared" si="14"/>
        <v>162593.2224</v>
      </c>
      <c r="P147" s="28">
        <f t="shared" si="15"/>
        <v>6406.7776000000304</v>
      </c>
    </row>
    <row r="148" spans="1:20" hidden="1" x14ac:dyDescent="0.6">
      <c r="A148" s="31" t="s">
        <v>1481</v>
      </c>
      <c r="B148" s="31" t="s">
        <v>1482</v>
      </c>
      <c r="C148" s="31" t="s">
        <v>1483</v>
      </c>
      <c r="D148" s="31" t="s">
        <v>1484</v>
      </c>
      <c r="E148" s="32">
        <v>3000</v>
      </c>
      <c r="F148" s="33">
        <v>1.4E-2</v>
      </c>
      <c r="G148" s="33">
        <v>2.0500000000000001E-2</v>
      </c>
      <c r="H148" s="35">
        <v>42</v>
      </c>
      <c r="I148" s="35">
        <v>61.5</v>
      </c>
      <c r="J148" s="32">
        <v>53135.039999999994</v>
      </c>
      <c r="K148" s="32">
        <v>77804.87999999999</v>
      </c>
      <c r="L148" s="34">
        <f t="shared" si="12"/>
        <v>24669.839999999997</v>
      </c>
      <c r="M148" s="35">
        <f t="shared" si="13"/>
        <v>31.707317073170731</v>
      </c>
      <c r="N148" s="31" t="str">
        <f>VLOOKUP(A148,Sheet5!A:B,2,FALSE)</f>
        <v>COILMASTER(ZQ)</v>
      </c>
      <c r="O148" s="32">
        <f t="shared" si="14"/>
        <v>54197.740799999992</v>
      </c>
      <c r="P148" s="28">
        <f t="shared" si="15"/>
        <v>23607.139199999998</v>
      </c>
    </row>
    <row r="149" spans="1:20" hidden="1" x14ac:dyDescent="0.6">
      <c r="A149" s="31" t="s">
        <v>245</v>
      </c>
      <c r="B149" s="31" t="s">
        <v>246</v>
      </c>
      <c r="C149" s="31"/>
      <c r="D149" s="31" t="s">
        <v>243</v>
      </c>
      <c r="E149" s="32">
        <v>1500</v>
      </c>
      <c r="F149" s="33">
        <v>2.3E-2</v>
      </c>
      <c r="G149" s="33">
        <v>3.3988870620968767E-2</v>
      </c>
      <c r="H149" s="35">
        <v>34.5</v>
      </c>
      <c r="I149" s="35">
        <v>50.983305931453152</v>
      </c>
      <c r="J149" s="32">
        <v>43646.64</v>
      </c>
      <c r="K149" s="32">
        <v>64500.000000000007</v>
      </c>
      <c r="L149" s="34">
        <f t="shared" si="12"/>
        <v>20853.360000000008</v>
      </c>
      <c r="M149" s="35">
        <f t="shared" si="13"/>
        <v>32.330790697674431</v>
      </c>
      <c r="N149" s="31" t="str">
        <f>VLOOKUP(A149,Sheet5!A:B,2,FALSE)</f>
        <v>COILMASTER(ZQ)</v>
      </c>
      <c r="O149" s="32">
        <f t="shared" si="14"/>
        <v>44519.572800000002</v>
      </c>
      <c r="P149" s="28">
        <f t="shared" si="15"/>
        <v>19980.427200000006</v>
      </c>
    </row>
    <row r="150" spans="1:20" hidden="1" x14ac:dyDescent="0.6">
      <c r="A150" s="31" t="s">
        <v>862</v>
      </c>
      <c r="B150" s="31" t="s">
        <v>863</v>
      </c>
      <c r="C150" s="31" t="s">
        <v>864</v>
      </c>
      <c r="D150" s="31" t="s">
        <v>865</v>
      </c>
      <c r="E150" s="32">
        <v>1000</v>
      </c>
      <c r="F150" s="33">
        <v>5.024E-2</v>
      </c>
      <c r="G150" s="33">
        <v>5.6480000000000002E-2</v>
      </c>
      <c r="H150" s="35">
        <v>50.24</v>
      </c>
      <c r="I150" s="35">
        <v>56.480000000000004</v>
      </c>
      <c r="J150" s="32">
        <v>63559.628799999999</v>
      </c>
      <c r="K150" s="32">
        <v>71453.977599999998</v>
      </c>
      <c r="L150" s="34">
        <f t="shared" si="12"/>
        <v>7894.3487999999998</v>
      </c>
      <c r="M150" s="35">
        <f t="shared" si="13"/>
        <v>11.048158640226628</v>
      </c>
      <c r="N150" s="31" t="str">
        <f>VLOOKUP(A150,Sheet5!A:B,2,FALSE)</f>
        <v>COILMASTER(WD)</v>
      </c>
      <c r="O150" s="32">
        <f t="shared" si="14"/>
        <v>64830.821376</v>
      </c>
      <c r="P150" s="28">
        <f t="shared" si="15"/>
        <v>6623.1562239999985</v>
      </c>
    </row>
    <row r="151" spans="1:20" x14ac:dyDescent="0.6">
      <c r="A151" s="31">
        <v>700321</v>
      </c>
      <c r="B151" s="31" t="s">
        <v>1422</v>
      </c>
      <c r="C151" s="31"/>
      <c r="D151" s="31" t="s">
        <v>1134</v>
      </c>
      <c r="E151" s="32">
        <v>9600</v>
      </c>
      <c r="F151" s="33">
        <v>9.5000000000000001E-2</v>
      </c>
      <c r="G151" s="33">
        <v>9.5643101049702806E-2</v>
      </c>
      <c r="H151" s="35">
        <v>912</v>
      </c>
      <c r="I151" s="35">
        <v>918.17377007714697</v>
      </c>
      <c r="J151" s="32">
        <v>1153789.4399999999</v>
      </c>
      <c r="K151" s="32">
        <v>1161600</v>
      </c>
      <c r="L151" s="34">
        <f t="shared" si="12"/>
        <v>7810.5600000000559</v>
      </c>
      <c r="M151" s="35">
        <f t="shared" si="13"/>
        <v>0.6723966942148808</v>
      </c>
      <c r="N151" s="31" t="e">
        <f>VLOOKUP(A151,Sheet5!A:B,2,FALSE)</f>
        <v>#N/A</v>
      </c>
      <c r="O151" s="32">
        <f t="shared" si="14"/>
        <v>1176865.2287999999</v>
      </c>
      <c r="P151" s="28">
        <f t="shared" si="15"/>
        <v>-15265.228799999924</v>
      </c>
      <c r="Q151" s="49">
        <f>P151/E151</f>
        <v>-1.5901279999999922</v>
      </c>
      <c r="R151" s="49">
        <v>121</v>
      </c>
      <c r="S151" s="58">
        <f>Q151/R151</f>
        <v>-1.31415537190082E-2</v>
      </c>
      <c r="T151" s="27" t="s">
        <v>1679</v>
      </c>
    </row>
    <row r="152" spans="1:20" hidden="1" x14ac:dyDescent="0.6">
      <c r="A152" s="31" t="s">
        <v>1329</v>
      </c>
      <c r="B152" s="31" t="s">
        <v>1330</v>
      </c>
      <c r="C152" s="31"/>
      <c r="D152" s="31"/>
      <c r="E152" s="32">
        <v>400</v>
      </c>
      <c r="F152" s="33">
        <v>0.05</v>
      </c>
      <c r="G152" s="33">
        <v>6.0073352725433168E-2</v>
      </c>
      <c r="H152" s="35">
        <v>20</v>
      </c>
      <c r="I152" s="35">
        <v>24.029341090173268</v>
      </c>
      <c r="J152" s="32">
        <v>25302.399999999998</v>
      </c>
      <c r="K152" s="32">
        <v>30400.000000000004</v>
      </c>
      <c r="L152" s="34">
        <f t="shared" si="12"/>
        <v>5097.6000000000058</v>
      </c>
      <c r="M152" s="35">
        <f t="shared" si="13"/>
        <v>16.768421052631595</v>
      </c>
      <c r="N152" s="31" t="str">
        <f>VLOOKUP(A152,Sheet5!A:B,2,FALSE)</f>
        <v>COILMASTER(WD)</v>
      </c>
      <c r="O152" s="32">
        <f t="shared" si="14"/>
        <v>25808.447999999997</v>
      </c>
      <c r="P152" s="28">
        <f t="shared" si="15"/>
        <v>4591.552000000007</v>
      </c>
    </row>
    <row r="153" spans="1:20" hidden="1" x14ac:dyDescent="0.6">
      <c r="A153" s="31" t="s">
        <v>846</v>
      </c>
      <c r="B153" s="31" t="s">
        <v>847</v>
      </c>
      <c r="C153" s="31" t="s">
        <v>848</v>
      </c>
      <c r="D153" s="31" t="s">
        <v>849</v>
      </c>
      <c r="E153" s="32">
        <v>160</v>
      </c>
      <c r="F153" s="33">
        <v>0.1</v>
      </c>
      <c r="G153" s="33">
        <v>0.125</v>
      </c>
      <c r="H153" s="35">
        <v>16</v>
      </c>
      <c r="I153" s="35">
        <v>20</v>
      </c>
      <c r="J153" s="32">
        <v>20241.919999999998</v>
      </c>
      <c r="K153" s="32">
        <v>25302.399999999998</v>
      </c>
      <c r="L153" s="34">
        <f t="shared" si="12"/>
        <v>5060.4799999999996</v>
      </c>
      <c r="M153" s="35">
        <f t="shared" si="13"/>
        <v>20</v>
      </c>
      <c r="N153" s="31" t="str">
        <f>VLOOKUP(A153,Sheet5!A:B,2,FALSE)</f>
        <v>COILMASTER(WD)</v>
      </c>
      <c r="O153" s="32">
        <f t="shared" si="14"/>
        <v>20646.758399999999</v>
      </c>
      <c r="P153" s="28">
        <f t="shared" si="15"/>
        <v>4655.641599999999</v>
      </c>
    </row>
    <row r="154" spans="1:20" hidden="1" x14ac:dyDescent="0.6">
      <c r="A154" s="31" t="s">
        <v>1319</v>
      </c>
      <c r="B154" s="31" t="s">
        <v>1320</v>
      </c>
      <c r="C154" s="31"/>
      <c r="D154" s="31" t="s">
        <v>1318</v>
      </c>
      <c r="E154" s="32">
        <v>200</v>
      </c>
      <c r="F154" s="33">
        <v>5.2499999999999998E-2</v>
      </c>
      <c r="G154" s="33">
        <v>6.7187302390287099E-2</v>
      </c>
      <c r="H154" s="35">
        <v>10.5</v>
      </c>
      <c r="I154" s="35">
        <v>13.437460478057419</v>
      </c>
      <c r="J154" s="32">
        <v>13283.759999999998</v>
      </c>
      <c r="K154" s="32">
        <v>17000</v>
      </c>
      <c r="L154" s="34">
        <f t="shared" si="12"/>
        <v>3716.2400000000016</v>
      </c>
      <c r="M154" s="35">
        <f t="shared" si="13"/>
        <v>21.860235294117654</v>
      </c>
      <c r="N154" s="31" t="str">
        <f>VLOOKUP(A154,Sheet5!A:B,2,FALSE)</f>
        <v>COILMASTER(WD)</v>
      </c>
      <c r="O154" s="32">
        <f t="shared" si="14"/>
        <v>13549.435199999998</v>
      </c>
      <c r="P154" s="28">
        <f t="shared" si="15"/>
        <v>3450.5648000000019</v>
      </c>
    </row>
    <row r="155" spans="1:20" x14ac:dyDescent="0.6">
      <c r="A155" s="31">
        <v>700516</v>
      </c>
      <c r="B155" s="31" t="s">
        <v>317</v>
      </c>
      <c r="C155" s="31" t="s">
        <v>318</v>
      </c>
      <c r="D155" s="31" t="s">
        <v>319</v>
      </c>
      <c r="E155" s="32">
        <v>2000</v>
      </c>
      <c r="F155" s="33">
        <v>6.4199999999999993E-2</v>
      </c>
      <c r="G155" s="33">
        <v>6.5606424686986214E-2</v>
      </c>
      <c r="H155" s="35">
        <v>128.39999999999998</v>
      </c>
      <c r="I155" s="35">
        <v>131.21284937397243</v>
      </c>
      <c r="J155" s="32">
        <v>162441.40799999997</v>
      </c>
      <c r="K155" s="32">
        <v>166000</v>
      </c>
      <c r="L155" s="34">
        <f t="shared" si="12"/>
        <v>3558.5920000000333</v>
      </c>
      <c r="M155" s="35">
        <f t="shared" si="13"/>
        <v>2.1437301204819477</v>
      </c>
      <c r="N155" s="31" t="e">
        <f>VLOOKUP(A155,Sheet5!A:B,2,FALSE)</f>
        <v>#N/A</v>
      </c>
      <c r="O155" s="32">
        <f t="shared" si="14"/>
        <v>165690.23615999997</v>
      </c>
      <c r="P155" s="28">
        <f t="shared" si="15"/>
        <v>309.76384000002872</v>
      </c>
      <c r="Q155" s="49">
        <f t="shared" ref="Q155:Q157" si="16">P155/E155</f>
        <v>0.15488192000001436</v>
      </c>
      <c r="R155" s="49">
        <v>83</v>
      </c>
      <c r="S155" s="58">
        <f t="shared" ref="S155:S157" si="17">Q155/R155</f>
        <v>1.8660472289158355E-3</v>
      </c>
    </row>
    <row r="156" spans="1:20" x14ac:dyDescent="0.6">
      <c r="A156" s="31">
        <v>700522</v>
      </c>
      <c r="B156" s="31" t="s">
        <v>1410</v>
      </c>
      <c r="C156" s="31"/>
      <c r="D156" s="31" t="s">
        <v>1134</v>
      </c>
      <c r="E156" s="32">
        <v>380000</v>
      </c>
      <c r="F156" s="33">
        <v>4.9000000000000002E-2</v>
      </c>
      <c r="G156" s="33">
        <v>4.9007208802327056E-2</v>
      </c>
      <c r="H156" s="35">
        <v>18620</v>
      </c>
      <c r="I156" s="35">
        <v>18622.739344884281</v>
      </c>
      <c r="J156" s="32">
        <v>23556534.399999999</v>
      </c>
      <c r="K156" s="32">
        <v>23560000</v>
      </c>
      <c r="L156" s="34">
        <f t="shared" si="12"/>
        <v>3465.6000000014901</v>
      </c>
      <c r="M156" s="35">
        <f t="shared" si="13"/>
        <v>1.4709677419361163E-2</v>
      </c>
      <c r="N156" s="31" t="e">
        <f>VLOOKUP(A156,Sheet5!A:B,2,FALSE)</f>
        <v>#N/A</v>
      </c>
      <c r="O156" s="32">
        <f t="shared" si="14"/>
        <v>24027665.088</v>
      </c>
      <c r="P156" s="28">
        <f t="shared" si="15"/>
        <v>-467665.08799999952</v>
      </c>
      <c r="Q156" s="49">
        <f t="shared" si="16"/>
        <v>-1.2306975999999987</v>
      </c>
      <c r="R156" s="49">
        <v>62</v>
      </c>
      <c r="S156" s="58">
        <f t="shared" si="17"/>
        <v>-1.984996129032256E-2</v>
      </c>
      <c r="T156" s="27" t="s">
        <v>1679</v>
      </c>
    </row>
    <row r="157" spans="1:20" x14ac:dyDescent="0.6">
      <c r="A157" s="31">
        <v>700328</v>
      </c>
      <c r="B157" s="31" t="s">
        <v>1432</v>
      </c>
      <c r="C157" s="31"/>
      <c r="D157" s="31" t="s">
        <v>1134</v>
      </c>
      <c r="E157" s="32">
        <v>4000</v>
      </c>
      <c r="F157" s="33">
        <v>9.5000000000000001E-2</v>
      </c>
      <c r="G157" s="33">
        <v>9.5643101049702806E-2</v>
      </c>
      <c r="H157" s="35">
        <v>380</v>
      </c>
      <c r="I157" s="35">
        <v>382.57240419881123</v>
      </c>
      <c r="J157" s="32">
        <v>480745.6</v>
      </c>
      <c r="K157" s="32">
        <v>484000</v>
      </c>
      <c r="L157" s="34">
        <f t="shared" si="12"/>
        <v>3254.4000000000233</v>
      </c>
      <c r="M157" s="35">
        <f t="shared" si="13"/>
        <v>0.6723966942148808</v>
      </c>
      <c r="N157" s="31" t="e">
        <f>VLOOKUP(A157,Sheet5!A:B,2,FALSE)</f>
        <v>#N/A</v>
      </c>
      <c r="O157" s="32">
        <f t="shared" si="14"/>
        <v>490360.51199999999</v>
      </c>
      <c r="P157" s="28">
        <f t="shared" si="15"/>
        <v>-6360.5119999999879</v>
      </c>
      <c r="Q157" s="49">
        <f t="shared" si="16"/>
        <v>-1.5901279999999969</v>
      </c>
      <c r="R157" s="49">
        <v>121</v>
      </c>
      <c r="S157" s="58">
        <f t="shared" si="17"/>
        <v>-1.3141553719008239E-2</v>
      </c>
      <c r="T157" s="27" t="s">
        <v>1679</v>
      </c>
    </row>
    <row r="158" spans="1:20" hidden="1" x14ac:dyDescent="0.6">
      <c r="A158" s="31" t="s">
        <v>1310</v>
      </c>
      <c r="B158" s="31" t="s">
        <v>1311</v>
      </c>
      <c r="C158" s="31"/>
      <c r="D158" s="31" t="s">
        <v>745</v>
      </c>
      <c r="E158" s="32">
        <v>100</v>
      </c>
      <c r="F158" s="33">
        <v>0.16</v>
      </c>
      <c r="G158" s="33">
        <v>0.18101049702794994</v>
      </c>
      <c r="H158" s="35">
        <v>16</v>
      </c>
      <c r="I158" s="35">
        <v>18.101049702794995</v>
      </c>
      <c r="J158" s="32">
        <v>20241.919999999998</v>
      </c>
      <c r="K158" s="32">
        <v>22900.000000000004</v>
      </c>
      <c r="L158" s="34">
        <f t="shared" si="12"/>
        <v>2658.0800000000054</v>
      </c>
      <c r="M158" s="35">
        <f t="shared" si="13"/>
        <v>11.607336244541507</v>
      </c>
      <c r="N158" s="31" t="str">
        <f>VLOOKUP(A158,Sheet5!A:B,2,FALSE)</f>
        <v>COILMASTER(WD)</v>
      </c>
      <c r="O158" s="32">
        <f t="shared" si="14"/>
        <v>20646.758399999999</v>
      </c>
      <c r="P158" s="28">
        <f t="shared" si="15"/>
        <v>2253.2416000000048</v>
      </c>
    </row>
    <row r="159" spans="1:20" hidden="1" x14ac:dyDescent="0.6">
      <c r="A159" s="31" t="s">
        <v>323</v>
      </c>
      <c r="B159" s="31" t="s">
        <v>324</v>
      </c>
      <c r="C159" s="31" t="s">
        <v>325</v>
      </c>
      <c r="D159" s="31" t="s">
        <v>326</v>
      </c>
      <c r="E159" s="32">
        <v>600</v>
      </c>
      <c r="F159" s="33">
        <v>6.4500000000000002E-2</v>
      </c>
      <c r="G159" s="33">
        <v>6.7977741241937534E-2</v>
      </c>
      <c r="H159" s="35">
        <v>38.700000000000003</v>
      </c>
      <c r="I159" s="35">
        <v>40.786644745162519</v>
      </c>
      <c r="J159" s="32">
        <v>48960.144</v>
      </c>
      <c r="K159" s="32">
        <v>51600</v>
      </c>
      <c r="L159" s="34">
        <f t="shared" si="12"/>
        <v>2639.8559999999998</v>
      </c>
      <c r="M159" s="35">
        <f t="shared" si="13"/>
        <v>5.1159999999999997</v>
      </c>
      <c r="N159" s="31" t="str">
        <f>VLOOKUP(A159,Sheet5!A:B,2,FALSE)</f>
        <v>COILMASTER(WD)</v>
      </c>
      <c r="O159" s="32">
        <f t="shared" si="14"/>
        <v>49939.346880000005</v>
      </c>
      <c r="P159" s="28">
        <f t="shared" si="15"/>
        <v>1660.6531199999954</v>
      </c>
    </row>
    <row r="160" spans="1:20" hidden="1" x14ac:dyDescent="0.6">
      <c r="A160" s="31" t="s">
        <v>281</v>
      </c>
      <c r="B160" s="31" t="s">
        <v>282</v>
      </c>
      <c r="C160" s="31" t="s">
        <v>283</v>
      </c>
      <c r="D160" s="31" t="s">
        <v>284</v>
      </c>
      <c r="E160" s="32">
        <v>3000</v>
      </c>
      <c r="F160" s="33">
        <v>2.3E-2</v>
      </c>
      <c r="G160" s="33">
        <v>2.845579865941571E-2</v>
      </c>
      <c r="H160" s="35">
        <v>69</v>
      </c>
      <c r="I160" s="35">
        <v>85.367395978247131</v>
      </c>
      <c r="J160" s="32">
        <v>87293.28</v>
      </c>
      <c r="K160" s="32">
        <v>108000</v>
      </c>
      <c r="L160" s="34">
        <f t="shared" si="12"/>
        <v>20706.72</v>
      </c>
      <c r="M160" s="35">
        <f t="shared" si="13"/>
        <v>19.172888888888888</v>
      </c>
      <c r="N160" s="31" t="str">
        <f>VLOOKUP(A160,Sheet5!A:B,2,FALSE)</f>
        <v>COILMASTER(ZQ)</v>
      </c>
      <c r="O160" s="32">
        <f t="shared" si="14"/>
        <v>89039.145600000003</v>
      </c>
      <c r="P160" s="28">
        <f t="shared" si="15"/>
        <v>18960.854399999997</v>
      </c>
    </row>
    <row r="161" spans="1:20" hidden="1" x14ac:dyDescent="0.6">
      <c r="A161" s="31" t="s">
        <v>717</v>
      </c>
      <c r="B161" s="31" t="s">
        <v>718</v>
      </c>
      <c r="C161" s="31"/>
      <c r="D161" s="31" t="s">
        <v>475</v>
      </c>
      <c r="E161" s="32">
        <v>2400</v>
      </c>
      <c r="F161" s="33">
        <v>0.12</v>
      </c>
      <c r="G161" s="33">
        <v>0.12647021626406982</v>
      </c>
      <c r="H161" s="35">
        <v>288</v>
      </c>
      <c r="I161" s="35">
        <v>303.52851903376757</v>
      </c>
      <c r="J161" s="32">
        <v>364354.55999999994</v>
      </c>
      <c r="K161" s="32">
        <v>384000</v>
      </c>
      <c r="L161" s="34">
        <f t="shared" si="12"/>
        <v>19645.440000000061</v>
      </c>
      <c r="M161" s="35">
        <f t="shared" si="13"/>
        <v>5.1160000000000156</v>
      </c>
      <c r="N161" s="31" t="str">
        <f>VLOOKUP(A161,Sheet5!A:B,2,FALSE)</f>
        <v>COILMASTER(ZQ)</v>
      </c>
      <c r="O161" s="32">
        <f t="shared" si="14"/>
        <v>371641.65119999996</v>
      </c>
      <c r="P161" s="28">
        <f t="shared" si="15"/>
        <v>12358.348800000036</v>
      </c>
    </row>
    <row r="162" spans="1:20" x14ac:dyDescent="0.6">
      <c r="A162" s="31">
        <v>700513</v>
      </c>
      <c r="B162" s="31" t="s">
        <v>1232</v>
      </c>
      <c r="C162" s="31"/>
      <c r="D162" s="31" t="s">
        <v>1134</v>
      </c>
      <c r="E162" s="32">
        <v>92000</v>
      </c>
      <c r="F162" s="33">
        <v>4.9000000000000002E-2</v>
      </c>
      <c r="G162" s="33">
        <v>4.9007208802327056E-2</v>
      </c>
      <c r="H162" s="35">
        <v>4508</v>
      </c>
      <c r="I162" s="35">
        <v>4508.663209814089</v>
      </c>
      <c r="J162" s="32">
        <v>5703160.96</v>
      </c>
      <c r="K162" s="32">
        <v>5704000</v>
      </c>
      <c r="L162" s="34">
        <f t="shared" si="12"/>
        <v>839.04000000003725</v>
      </c>
      <c r="M162" s="35">
        <f t="shared" si="13"/>
        <v>1.4709677419355492E-2</v>
      </c>
      <c r="N162" s="31" t="e">
        <f>VLOOKUP(A162,Sheet5!A:B,2,FALSE)</f>
        <v>#N/A</v>
      </c>
      <c r="O162" s="32">
        <f t="shared" si="14"/>
        <v>5817224.1792000001</v>
      </c>
      <c r="P162" s="28">
        <f t="shared" si="15"/>
        <v>-113224.17920000013</v>
      </c>
      <c r="Q162" s="49">
        <f t="shared" ref="Q162:Q163" si="18">P162/E162</f>
        <v>-1.2306976000000014</v>
      </c>
      <c r="R162" s="49">
        <v>62</v>
      </c>
      <c r="S162" s="58">
        <f t="shared" ref="S162:S163" si="19">Q162/R162</f>
        <v>-1.9849961290322602E-2</v>
      </c>
      <c r="T162" s="27" t="s">
        <v>1679</v>
      </c>
    </row>
    <row r="163" spans="1:20" x14ac:dyDescent="0.6">
      <c r="A163" s="31">
        <v>700819</v>
      </c>
      <c r="B163" s="31" t="s">
        <v>1308</v>
      </c>
      <c r="C163" s="31"/>
      <c r="D163" s="31" t="s">
        <v>1134</v>
      </c>
      <c r="E163" s="32">
        <v>200</v>
      </c>
      <c r="F163" s="33">
        <v>9.5000000000000001E-2</v>
      </c>
      <c r="G163" s="33">
        <v>9.5643101049702806E-2</v>
      </c>
      <c r="H163" s="35">
        <v>19</v>
      </c>
      <c r="I163" s="35">
        <v>19.128620209940561</v>
      </c>
      <c r="J163" s="32">
        <v>24037.279999999999</v>
      </c>
      <c r="K163" s="32">
        <v>24200</v>
      </c>
      <c r="L163" s="34">
        <f t="shared" ref="L163:L169" si="20">K163-J163</f>
        <v>162.72000000000116</v>
      </c>
      <c r="M163" s="35">
        <f t="shared" ref="M163:M169" si="21">L163/K163*100</f>
        <v>0.6723966942148808</v>
      </c>
      <c r="N163" s="31" t="e">
        <f>VLOOKUP(A163,Sheet5!A:B,2,FALSE)</f>
        <v>#N/A</v>
      </c>
      <c r="O163" s="32">
        <f t="shared" si="14"/>
        <v>24518.025600000001</v>
      </c>
      <c r="P163" s="28">
        <f t="shared" si="15"/>
        <v>-318.02560000000085</v>
      </c>
      <c r="Q163" s="49">
        <f t="shared" si="18"/>
        <v>-1.5901280000000042</v>
      </c>
      <c r="R163" s="49">
        <v>121</v>
      </c>
      <c r="S163" s="58">
        <f t="shared" si="19"/>
        <v>-1.3141553719008299E-2</v>
      </c>
      <c r="T163" s="27" t="s">
        <v>1679</v>
      </c>
    </row>
    <row r="164" spans="1:20" hidden="1" x14ac:dyDescent="0.6">
      <c r="A164" s="31" t="s">
        <v>1303</v>
      </c>
      <c r="B164" s="31" t="s">
        <v>1304</v>
      </c>
      <c r="C164" s="31"/>
      <c r="D164" s="31" t="s">
        <v>745</v>
      </c>
      <c r="E164" s="32">
        <v>1200</v>
      </c>
      <c r="F164" s="33">
        <v>0.02</v>
      </c>
      <c r="G164" s="33">
        <v>3.0827115214367019E-2</v>
      </c>
      <c r="H164" s="35">
        <v>24</v>
      </c>
      <c r="I164" s="35">
        <v>36.992538257240426</v>
      </c>
      <c r="J164" s="32">
        <v>30362.879999999997</v>
      </c>
      <c r="K164" s="32">
        <v>46800</v>
      </c>
      <c r="L164" s="34">
        <f t="shared" si="20"/>
        <v>16437.120000000003</v>
      </c>
      <c r="M164" s="35">
        <f t="shared" si="21"/>
        <v>35.122051282051288</v>
      </c>
      <c r="N164" s="31" t="str">
        <f>VLOOKUP(A164,Sheet5!A:B,2,FALSE)</f>
        <v>COILMASTER(ZQ)</v>
      </c>
      <c r="O164" s="32">
        <f t="shared" si="14"/>
        <v>30970.137599999998</v>
      </c>
      <c r="P164" s="28">
        <f t="shared" si="15"/>
        <v>15829.862400000002</v>
      </c>
    </row>
    <row r="165" spans="1:20" hidden="1" x14ac:dyDescent="0.6">
      <c r="A165" s="31" t="s">
        <v>1305</v>
      </c>
      <c r="B165" s="31" t="s">
        <v>1306</v>
      </c>
      <c r="C165" s="31"/>
      <c r="D165" s="31" t="s">
        <v>745</v>
      </c>
      <c r="E165" s="32">
        <v>200</v>
      </c>
      <c r="F165" s="33">
        <v>0.08</v>
      </c>
      <c r="G165" s="33">
        <v>0.10275705071455674</v>
      </c>
      <c r="H165" s="35">
        <v>16</v>
      </c>
      <c r="I165" s="35">
        <v>20.551410142911347</v>
      </c>
      <c r="J165" s="32">
        <v>20241.919999999998</v>
      </c>
      <c r="K165" s="32">
        <v>26000</v>
      </c>
      <c r="L165" s="34">
        <f t="shared" si="20"/>
        <v>5758.0800000000017</v>
      </c>
      <c r="M165" s="35">
        <f t="shared" si="21"/>
        <v>22.146461538461544</v>
      </c>
      <c r="N165" s="31" t="str">
        <f>VLOOKUP(A165,Sheet5!A:B,2,FALSE)</f>
        <v>COILMASTER(ZQ)</v>
      </c>
      <c r="O165" s="32">
        <f t="shared" si="14"/>
        <v>20646.758399999999</v>
      </c>
      <c r="P165" s="28">
        <f t="shared" si="15"/>
        <v>5353.2416000000012</v>
      </c>
    </row>
    <row r="166" spans="1:20" hidden="1" x14ac:dyDescent="0.6">
      <c r="A166" s="31" t="s">
        <v>1300</v>
      </c>
      <c r="B166" s="31" t="s">
        <v>1301</v>
      </c>
      <c r="C166" s="31"/>
      <c r="D166" s="31" t="s">
        <v>745</v>
      </c>
      <c r="E166" s="32">
        <v>200</v>
      </c>
      <c r="F166" s="33">
        <v>2.5000000000000001E-2</v>
      </c>
      <c r="G166" s="33">
        <v>4.7426331099026185E-2</v>
      </c>
      <c r="H166" s="35">
        <v>5</v>
      </c>
      <c r="I166" s="35">
        <v>9.4852662198052364</v>
      </c>
      <c r="J166" s="32">
        <v>6325.5999999999995</v>
      </c>
      <c r="K166" s="32">
        <v>12000</v>
      </c>
      <c r="L166" s="34">
        <f t="shared" si="20"/>
        <v>5674.4000000000005</v>
      </c>
      <c r="M166" s="35">
        <f t="shared" si="21"/>
        <v>47.286666666666669</v>
      </c>
      <c r="N166" s="31" t="str">
        <f>VLOOKUP(A166,Sheet5!A:B,2,FALSE)</f>
        <v>COILMASTER(ZQ)</v>
      </c>
      <c r="O166" s="32">
        <f t="shared" si="14"/>
        <v>6452.1119999999992</v>
      </c>
      <c r="P166" s="28">
        <f t="shared" si="15"/>
        <v>5547.8880000000008</v>
      </c>
    </row>
    <row r="167" spans="1:20" x14ac:dyDescent="0.6">
      <c r="A167" s="31">
        <v>700322</v>
      </c>
      <c r="B167" s="31" t="s">
        <v>1133</v>
      </c>
      <c r="C167" s="31"/>
      <c r="D167" s="31" t="s">
        <v>1134</v>
      </c>
      <c r="E167" s="32">
        <v>99000</v>
      </c>
      <c r="F167" s="33">
        <v>9.2200000000000004E-2</v>
      </c>
      <c r="G167" s="33">
        <v>9.0110029088149746E-2</v>
      </c>
      <c r="H167" s="35">
        <v>9127.7999999999993</v>
      </c>
      <c r="I167" s="35">
        <v>8920.8928797268254</v>
      </c>
      <c r="J167" s="32">
        <v>11547762.335999999</v>
      </c>
      <c r="K167" s="32">
        <v>11286000</v>
      </c>
      <c r="L167" s="34">
        <f t="shared" si="20"/>
        <v>-261762.3359999992</v>
      </c>
      <c r="M167" s="35">
        <f t="shared" si="21"/>
        <v>-2.3193543859649051</v>
      </c>
      <c r="N167" s="31" t="e">
        <f>VLOOKUP(A167,Sheet5!A:B,2,FALSE)</f>
        <v>#N/A</v>
      </c>
      <c r="O167" s="32">
        <f t="shared" si="14"/>
        <v>11778717.58272</v>
      </c>
      <c r="P167" s="28">
        <f t="shared" si="15"/>
        <v>-492717.5827200003</v>
      </c>
      <c r="Q167" s="49">
        <f>P167/E167</f>
        <v>-4.9769452800000034</v>
      </c>
      <c r="R167" s="49">
        <v>114</v>
      </c>
      <c r="S167" s="58">
        <f>Q167/R167</f>
        <v>-4.3657414736842134E-2</v>
      </c>
      <c r="T167" s="27" t="s">
        <v>1679</v>
      </c>
    </row>
    <row r="168" spans="1:20" hidden="1" x14ac:dyDescent="0.6">
      <c r="A168" s="31" t="s">
        <v>1321</v>
      </c>
      <c r="B168" s="31" t="s">
        <v>1322</v>
      </c>
      <c r="C168" s="31" t="s">
        <v>1323</v>
      </c>
      <c r="D168" s="31" t="s">
        <v>1324</v>
      </c>
      <c r="E168" s="32">
        <v>100</v>
      </c>
      <c r="F168" s="33">
        <v>7.0400000000000004E-2</v>
      </c>
      <c r="G168" s="33">
        <v>8.8529151384848875E-2</v>
      </c>
      <c r="H168" s="35">
        <v>7.04</v>
      </c>
      <c r="I168" s="35">
        <v>8.852915138484887</v>
      </c>
      <c r="J168" s="32">
        <v>8906.4447999999993</v>
      </c>
      <c r="K168" s="32">
        <v>11200</v>
      </c>
      <c r="L168" s="34">
        <f t="shared" si="20"/>
        <v>2293.5552000000007</v>
      </c>
      <c r="M168" s="35">
        <f t="shared" si="21"/>
        <v>20.478171428571436</v>
      </c>
      <c r="N168" s="31" t="str">
        <f>VLOOKUP(A168,Sheet5!A:B,2,FALSE)</f>
        <v>COILMASTER(ZQ)</v>
      </c>
      <c r="O168" s="32">
        <f t="shared" si="14"/>
        <v>9084.5736959999995</v>
      </c>
      <c r="P168" s="28">
        <f t="shared" si="15"/>
        <v>2115.4263040000005</v>
      </c>
    </row>
    <row r="169" spans="1:20" x14ac:dyDescent="0.6">
      <c r="A169" s="31">
        <v>700519</v>
      </c>
      <c r="B169" s="31" t="s">
        <v>1625</v>
      </c>
      <c r="C169" s="31"/>
      <c r="D169" s="31" t="s">
        <v>1626</v>
      </c>
      <c r="E169" s="32">
        <v>80000</v>
      </c>
      <c r="F169" s="33">
        <v>6.5000000000000002E-2</v>
      </c>
      <c r="G169" s="33">
        <v>6.0073352725433168E-2</v>
      </c>
      <c r="H169" s="35">
        <v>5200</v>
      </c>
      <c r="I169" s="35">
        <v>4805.8682180346532</v>
      </c>
      <c r="J169" s="32">
        <v>6578623.9999999991</v>
      </c>
      <c r="K169" s="32">
        <v>6080000</v>
      </c>
      <c r="L169" s="34">
        <f t="shared" si="20"/>
        <v>-498623.99999999907</v>
      </c>
      <c r="M169" s="35">
        <f t="shared" si="21"/>
        <v>-8.2010526315789321</v>
      </c>
      <c r="N169" s="31" t="e">
        <f>VLOOKUP(A169,Sheet5!A:B,2,FALSE)</f>
        <v>#N/A</v>
      </c>
      <c r="O169" s="32">
        <f t="shared" si="14"/>
        <v>6710196.4799999995</v>
      </c>
      <c r="P169" s="28">
        <f t="shared" si="15"/>
        <v>-630196.47999999952</v>
      </c>
      <c r="Q169" s="49">
        <f>P169/E169</f>
        <v>-7.8774559999999942</v>
      </c>
      <c r="R169" s="49">
        <v>76</v>
      </c>
      <c r="S169" s="58">
        <f>Q169/R169</f>
        <v>-0.10365073684210518</v>
      </c>
      <c r="T169" s="27" t="s">
        <v>1679</v>
      </c>
    </row>
    <row r="170" spans="1:20" s="42" customFormat="1" hidden="1" x14ac:dyDescent="0.6">
      <c r="A170" s="43" t="s">
        <v>1656</v>
      </c>
      <c r="B170" s="43"/>
      <c r="C170" s="43"/>
      <c r="D170" s="43"/>
      <c r="E170" s="44">
        <f>SUM(E3:E169)</f>
        <v>20766854</v>
      </c>
      <c r="F170" s="45"/>
      <c r="G170" s="45"/>
      <c r="H170" s="46">
        <v>793599.13255999947</v>
      </c>
      <c r="I170" s="46">
        <v>933865.95837675442</v>
      </c>
      <c r="J170" s="44">
        <v>1003998134.5843072</v>
      </c>
      <c r="K170" s="44">
        <v>1181452501.2615998</v>
      </c>
      <c r="L170" s="47">
        <f t="shared" ref="L170" si="22">K170-J170</f>
        <v>177454366.67729259</v>
      </c>
      <c r="M170" s="46">
        <f t="shared" ref="M170" si="23">L170/K170*100</f>
        <v>15.020017011923889</v>
      </c>
      <c r="O170" s="32">
        <f t="shared" si="14"/>
        <v>1024078097.2759933</v>
      </c>
      <c r="P170" s="28">
        <f t="shared" si="15"/>
        <v>157374403.98560643</v>
      </c>
    </row>
    <row r="171" spans="1:20" ht="15.75" hidden="1" x14ac:dyDescent="0.6">
      <c r="K171" s="36" t="s">
        <v>1673</v>
      </c>
      <c r="L171" s="37">
        <v>67871497</v>
      </c>
      <c r="M171" s="31"/>
      <c r="O171" s="35">
        <f t="shared" si="14"/>
        <v>0</v>
      </c>
      <c r="P171" s="28" t="e">
        <f t="shared" si="15"/>
        <v>#VALUE!</v>
      </c>
    </row>
    <row r="172" spans="1:20" ht="15.75" hidden="1" x14ac:dyDescent="0.6">
      <c r="K172" s="36" t="s">
        <v>1674</v>
      </c>
      <c r="L172" s="34">
        <f>SUM(L170:L171)</f>
        <v>245325863.67729259</v>
      </c>
      <c r="M172" s="35">
        <f>L172/K170*100</f>
        <v>20.764767387205524</v>
      </c>
    </row>
    <row r="176" spans="1:20" x14ac:dyDescent="0.6">
      <c r="O176" s="59"/>
    </row>
    <row r="177" spans="7:12" x14ac:dyDescent="0.6">
      <c r="G177" s="29" t="s">
        <v>1681</v>
      </c>
    </row>
    <row r="178" spans="7:12" x14ac:dyDescent="0.6">
      <c r="G178" s="29" t="s">
        <v>1682</v>
      </c>
    </row>
    <row r="179" spans="7:12" x14ac:dyDescent="0.6">
      <c r="G179" s="29" t="s">
        <v>1683</v>
      </c>
    </row>
    <row r="180" spans="7:12" x14ac:dyDescent="0.6">
      <c r="J180" s="28">
        <f>76*34%</f>
        <v>25.840000000000003</v>
      </c>
      <c r="K180" s="28">
        <f>76+J180</f>
        <v>101.84</v>
      </c>
    </row>
    <row r="181" spans="7:12" x14ac:dyDescent="0.6">
      <c r="G181" s="29" t="s">
        <v>1684</v>
      </c>
    </row>
    <row r="182" spans="7:12" x14ac:dyDescent="0.6">
      <c r="J182" s="28">
        <f>J180/2</f>
        <v>12.920000000000002</v>
      </c>
      <c r="K182" s="28">
        <f>76+J182</f>
        <v>88.92</v>
      </c>
      <c r="L182" s="27" t="s">
        <v>1685</v>
      </c>
    </row>
  </sheetData>
  <autoFilter ref="A2:P172" xr:uid="{C6F4A878-BE2B-4DF0-B5EB-FCE34423BB5D}">
    <filterColumn colId="15">
      <filters>
        <filter val="-113,224"/>
        <filter val="-12,509"/>
        <filter val="-15,265"/>
        <filter val="-228,978"/>
        <filter val="310"/>
        <filter val="-318"/>
        <filter val="-358,051"/>
        <filter val="-467,665"/>
        <filter val="-492,718"/>
        <filter val="-6,361"/>
        <filter val="-630,196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판매현황</vt:lpstr>
      <vt:lpstr>Sheet5</vt:lpstr>
      <vt:lpstr>Sheet3</vt:lpstr>
      <vt:lpstr>Sheet2</vt:lpstr>
      <vt:lpstr>제품별판매이익율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cm_eric</cp:lastModifiedBy>
  <dcterms:created xsi:type="dcterms:W3CDTF">2022-07-26T18:02:54Z</dcterms:created>
  <dcterms:modified xsi:type="dcterms:W3CDTF">2022-08-25T05:56:59Z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