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relick-PC\Documents\Systema Nominal\"/>
    </mc:Choice>
  </mc:AlternateContent>
  <bookViews>
    <workbookView xWindow="555" yWindow="555" windowWidth="25035" windowHeight="14025" tabRatio="500"/>
  </bookViews>
  <sheets>
    <sheet name="Hoja1" sheetId="1" r:id="rId1"/>
  </sheet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65" i="1" l="1"/>
  <c r="F166" i="1"/>
  <c r="F170" i="1"/>
  <c r="F174" i="1"/>
  <c r="I177" i="1"/>
  <c r="F178" i="1"/>
  <c r="F180" i="1"/>
  <c r="E166" i="1"/>
  <c r="E170" i="1"/>
  <c r="E174" i="1"/>
  <c r="E178" i="1"/>
  <c r="E180" i="1"/>
  <c r="D166" i="1"/>
  <c r="D170" i="1"/>
  <c r="D174" i="1"/>
  <c r="D178" i="1"/>
  <c r="D180" i="1"/>
  <c r="C166" i="1"/>
  <c r="C170" i="1"/>
  <c r="C174" i="1"/>
  <c r="C178" i="1"/>
  <c r="C180" i="1"/>
  <c r="B166" i="1"/>
  <c r="B170" i="1"/>
  <c r="B174" i="1"/>
  <c r="B178" i="1"/>
  <c r="B180" i="1"/>
  <c r="I178" i="1"/>
  <c r="H178" i="1"/>
  <c r="G178" i="1"/>
  <c r="A178" i="1"/>
  <c r="G174" i="1"/>
  <c r="A174" i="1"/>
  <c r="I173" i="1"/>
  <c r="G170" i="1"/>
  <c r="A170" i="1"/>
  <c r="I169" i="1"/>
  <c r="A166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H159" i="1"/>
  <c r="H157" i="1"/>
  <c r="H156" i="1"/>
  <c r="H155" i="1"/>
  <c r="H153" i="1"/>
  <c r="I153" i="1"/>
  <c r="F153" i="1"/>
  <c r="E153" i="1"/>
  <c r="D153" i="1"/>
  <c r="I152" i="1"/>
  <c r="E152" i="1"/>
  <c r="I151" i="1"/>
  <c r="E151" i="1"/>
  <c r="I150" i="1"/>
  <c r="E150" i="1"/>
  <c r="I149" i="1"/>
  <c r="E149" i="1"/>
  <c r="I148" i="1"/>
  <c r="E148" i="1"/>
  <c r="I147" i="1"/>
  <c r="E147" i="1"/>
  <c r="I146" i="1"/>
  <c r="E146" i="1"/>
  <c r="I145" i="1"/>
  <c r="E145" i="1"/>
  <c r="I144" i="1"/>
  <c r="E144" i="1"/>
  <c r="I143" i="1"/>
  <c r="E143" i="1"/>
  <c r="I142" i="1"/>
  <c r="E142" i="1"/>
  <c r="I141" i="1"/>
  <c r="E141" i="1"/>
  <c r="I140" i="1"/>
  <c r="E140" i="1"/>
  <c r="I139" i="1"/>
  <c r="E139" i="1"/>
  <c r="I138" i="1"/>
  <c r="E138" i="1"/>
  <c r="I137" i="1"/>
  <c r="E137" i="1"/>
  <c r="I136" i="1"/>
  <c r="E136" i="1"/>
  <c r="I135" i="1"/>
  <c r="E135" i="1"/>
  <c r="I134" i="1"/>
  <c r="E134" i="1"/>
  <c r="I133" i="1"/>
  <c r="E133" i="1"/>
  <c r="I132" i="1"/>
  <c r="E132" i="1"/>
  <c r="I131" i="1"/>
  <c r="E131" i="1"/>
  <c r="I130" i="1"/>
  <c r="E130" i="1"/>
  <c r="I129" i="1"/>
  <c r="E129" i="1"/>
  <c r="I128" i="1"/>
  <c r="E128" i="1"/>
  <c r="I127" i="1"/>
  <c r="E127" i="1"/>
  <c r="I126" i="1"/>
  <c r="E126" i="1"/>
  <c r="I125" i="1"/>
  <c r="E125" i="1"/>
  <c r="I124" i="1"/>
  <c r="E124" i="1"/>
  <c r="I123" i="1"/>
  <c r="E123" i="1"/>
  <c r="I122" i="1"/>
  <c r="E122" i="1"/>
  <c r="I121" i="1"/>
  <c r="E121" i="1"/>
  <c r="I120" i="1"/>
  <c r="E120" i="1"/>
  <c r="I119" i="1"/>
  <c r="E119" i="1"/>
  <c r="I118" i="1"/>
  <c r="E118" i="1"/>
  <c r="I117" i="1"/>
  <c r="E117" i="1"/>
  <c r="I116" i="1"/>
  <c r="E116" i="1"/>
  <c r="I115" i="1"/>
  <c r="E115" i="1"/>
  <c r="I114" i="1"/>
  <c r="E114" i="1"/>
  <c r="I113" i="1"/>
  <c r="E113" i="1"/>
  <c r="I112" i="1"/>
  <c r="E112" i="1"/>
  <c r="I111" i="1"/>
  <c r="E111" i="1"/>
  <c r="I110" i="1"/>
  <c r="E110" i="1"/>
  <c r="I109" i="1"/>
  <c r="E109" i="1"/>
  <c r="I108" i="1"/>
  <c r="E108" i="1"/>
  <c r="I107" i="1"/>
  <c r="E107" i="1"/>
  <c r="I106" i="1"/>
  <c r="E106" i="1"/>
  <c r="I105" i="1"/>
  <c r="E105" i="1"/>
  <c r="I104" i="1"/>
  <c r="E104" i="1"/>
  <c r="I103" i="1"/>
  <c r="E103" i="1"/>
  <c r="I102" i="1"/>
  <c r="E102" i="1"/>
  <c r="I101" i="1"/>
  <c r="E101" i="1"/>
  <c r="I100" i="1"/>
  <c r="E100" i="1"/>
  <c r="I99" i="1"/>
  <c r="E99" i="1"/>
  <c r="I98" i="1"/>
  <c r="E98" i="1"/>
  <c r="I97" i="1"/>
  <c r="E97" i="1"/>
  <c r="I96" i="1"/>
  <c r="E96" i="1"/>
  <c r="I95" i="1"/>
  <c r="E95" i="1"/>
  <c r="I94" i="1"/>
  <c r="E94" i="1"/>
  <c r="I93" i="1"/>
  <c r="E93" i="1"/>
  <c r="I92" i="1"/>
  <c r="E92" i="1"/>
  <c r="I91" i="1"/>
  <c r="E91" i="1"/>
  <c r="I90" i="1"/>
  <c r="E90" i="1"/>
  <c r="I89" i="1"/>
  <c r="E89" i="1"/>
  <c r="I88" i="1"/>
  <c r="E88" i="1"/>
  <c r="I87" i="1"/>
  <c r="E87" i="1"/>
  <c r="I86" i="1"/>
  <c r="E86" i="1"/>
  <c r="I85" i="1"/>
  <c r="E85" i="1"/>
  <c r="I84" i="1"/>
  <c r="E84" i="1"/>
  <c r="I83" i="1"/>
  <c r="E83" i="1"/>
  <c r="I82" i="1"/>
  <c r="E82" i="1"/>
  <c r="I81" i="1"/>
  <c r="E81" i="1"/>
  <c r="I80" i="1"/>
  <c r="E80" i="1"/>
  <c r="I79" i="1"/>
  <c r="E79" i="1"/>
  <c r="I78" i="1"/>
  <c r="E78" i="1"/>
  <c r="I77" i="1"/>
  <c r="E77" i="1"/>
  <c r="I76" i="1"/>
  <c r="E76" i="1"/>
  <c r="I75" i="1"/>
  <c r="E75" i="1"/>
  <c r="I74" i="1"/>
  <c r="E74" i="1"/>
  <c r="I73" i="1"/>
  <c r="E73" i="1"/>
  <c r="I72" i="1"/>
  <c r="E72" i="1"/>
  <c r="I71" i="1"/>
  <c r="E71" i="1"/>
  <c r="I70" i="1"/>
  <c r="E70" i="1"/>
  <c r="I69" i="1"/>
  <c r="E69" i="1"/>
  <c r="I68" i="1"/>
  <c r="E68" i="1"/>
  <c r="I67" i="1"/>
  <c r="E67" i="1"/>
  <c r="I66" i="1"/>
  <c r="E66" i="1"/>
  <c r="I65" i="1"/>
  <c r="E65" i="1"/>
  <c r="I64" i="1"/>
  <c r="E64" i="1"/>
  <c r="I63" i="1"/>
  <c r="E63" i="1"/>
  <c r="I62" i="1"/>
  <c r="E62" i="1"/>
  <c r="I61" i="1"/>
  <c r="E61" i="1"/>
  <c r="I60" i="1"/>
  <c r="E60" i="1"/>
  <c r="I59" i="1"/>
  <c r="E59" i="1"/>
  <c r="I58" i="1"/>
  <c r="E58" i="1"/>
  <c r="I57" i="1"/>
  <c r="E57" i="1"/>
  <c r="I56" i="1"/>
  <c r="E56" i="1"/>
  <c r="I55" i="1"/>
  <c r="E55" i="1"/>
  <c r="I54" i="1"/>
  <c r="E54" i="1"/>
  <c r="I53" i="1"/>
  <c r="E53" i="1"/>
  <c r="I52" i="1"/>
  <c r="E52" i="1"/>
  <c r="I51" i="1"/>
  <c r="E51" i="1"/>
  <c r="I50" i="1"/>
  <c r="E50" i="1"/>
  <c r="I49" i="1"/>
  <c r="E49" i="1"/>
  <c r="I48" i="1"/>
  <c r="E48" i="1"/>
  <c r="I47" i="1"/>
  <c r="E47" i="1"/>
  <c r="I46" i="1"/>
  <c r="E46" i="1"/>
  <c r="I45" i="1"/>
  <c r="E45" i="1"/>
  <c r="I44" i="1"/>
  <c r="E44" i="1"/>
  <c r="I43" i="1"/>
  <c r="E43" i="1"/>
  <c r="I42" i="1"/>
  <c r="E42" i="1"/>
  <c r="I41" i="1"/>
  <c r="E41" i="1"/>
  <c r="I40" i="1"/>
  <c r="E40" i="1"/>
  <c r="I39" i="1"/>
  <c r="E39" i="1"/>
  <c r="I38" i="1"/>
  <c r="E38" i="1"/>
  <c r="I37" i="1"/>
  <c r="E37" i="1"/>
  <c r="I36" i="1"/>
  <c r="E36" i="1"/>
  <c r="I35" i="1"/>
  <c r="E35" i="1"/>
  <c r="I34" i="1"/>
  <c r="E34" i="1"/>
  <c r="I33" i="1"/>
  <c r="E33" i="1"/>
  <c r="I32" i="1"/>
  <c r="E32" i="1"/>
  <c r="I31" i="1"/>
  <c r="E31" i="1"/>
  <c r="I30" i="1"/>
  <c r="E30" i="1"/>
  <c r="I29" i="1"/>
  <c r="E29" i="1"/>
  <c r="I28" i="1"/>
  <c r="E28" i="1"/>
  <c r="I27" i="1"/>
  <c r="E27" i="1"/>
  <c r="I26" i="1"/>
  <c r="E26" i="1"/>
  <c r="I25" i="1"/>
  <c r="E25" i="1"/>
  <c r="I24" i="1"/>
  <c r="E24" i="1"/>
  <c r="I23" i="1"/>
  <c r="E23" i="1"/>
  <c r="I22" i="1"/>
  <c r="E22" i="1"/>
  <c r="I21" i="1"/>
  <c r="E21" i="1"/>
  <c r="I20" i="1"/>
  <c r="E20" i="1"/>
  <c r="I19" i="1"/>
  <c r="E19" i="1"/>
  <c r="I18" i="1"/>
  <c r="E18" i="1"/>
  <c r="I17" i="1"/>
  <c r="E17" i="1"/>
  <c r="I16" i="1"/>
  <c r="E16" i="1"/>
  <c r="I15" i="1"/>
  <c r="E15" i="1"/>
  <c r="I14" i="1"/>
  <c r="E14" i="1"/>
  <c r="I13" i="1"/>
  <c r="E13" i="1"/>
  <c r="I12" i="1"/>
  <c r="E12" i="1"/>
  <c r="I11" i="1"/>
  <c r="E11" i="1"/>
  <c r="I10" i="1"/>
  <c r="E10" i="1"/>
  <c r="I9" i="1"/>
  <c r="E9" i="1"/>
  <c r="I8" i="1"/>
  <c r="E8" i="1"/>
  <c r="I7" i="1"/>
  <c r="E7" i="1"/>
  <c r="I6" i="1"/>
  <c r="E6" i="1"/>
  <c r="I5" i="1"/>
  <c r="E5" i="1"/>
  <c r="I4" i="1"/>
  <c r="E4" i="1"/>
  <c r="I3" i="1"/>
  <c r="E3" i="1"/>
</calcChain>
</file>

<file path=xl/sharedStrings.xml><?xml version="1.0" encoding="utf-8"?>
<sst xmlns="http://schemas.openxmlformats.org/spreadsheetml/2006/main" count="199" uniqueCount="173">
  <si>
    <t>SECCION</t>
  </si>
  <si>
    <t>DISTRITO</t>
  </si>
  <si>
    <t>PADRINO</t>
  </si>
  <si>
    <t>TOTAL LN 18</t>
  </si>
  <si>
    <t>JEFAS DE MANZANA 18</t>
  </si>
  <si>
    <t>AVANCE JEFAS DE MANZANA</t>
  </si>
  <si>
    <t>meta 18</t>
  </si>
  <si>
    <t>avance</t>
  </si>
  <si>
    <t>% avance</t>
  </si>
  <si>
    <t>ULISES CONTRERAS</t>
  </si>
  <si>
    <t>ROBERTO ROJAS REYES</t>
  </si>
  <si>
    <t>PROF. RODOLFO MONTELONGO</t>
  </si>
  <si>
    <t>CHRISTIAN PEREZ
ROSY VELAZCO</t>
  </si>
  <si>
    <t>PATY TORRES
JENNY VALLEJO
JESSICA MENCHACA</t>
  </si>
  <si>
    <t>FELIPE TREVIÑO/
MARIO MARTÍNEZ</t>
  </si>
  <si>
    <t>SRA. MARY SAUCEDO</t>
  </si>
  <si>
    <t>EVERARDO BENAVIDES</t>
  </si>
  <si>
    <t>RICARDO VILLARREAL</t>
  </si>
  <si>
    <t>RAMIRO GUZMAN</t>
  </si>
  <si>
    <t>JUAREZ MATA</t>
  </si>
  <si>
    <t>JESUS BRIONES</t>
  </si>
  <si>
    <t>PEDRO PEÑA</t>
  </si>
  <si>
    <t>LEANDRO GALVAN</t>
  </si>
  <si>
    <t>FELIX ZAMBRANO</t>
  </si>
  <si>
    <t>SILIVA CAMPOS</t>
  </si>
  <si>
    <t>MARYCRUZ OYERVIDEZ</t>
  </si>
  <si>
    <t>VICENTE ROJAS</t>
  </si>
  <si>
    <t>HECTOR GARAY</t>
  </si>
  <si>
    <t>RAFAEL ARREDONDO</t>
  </si>
  <si>
    <t>RICARDO AGUILAR</t>
  </si>
  <si>
    <t>BETTY LOPEZ</t>
  </si>
  <si>
    <t>JESUS ACHUTEGUI</t>
  </si>
  <si>
    <t>JOSE LUIS GARZA</t>
  </si>
  <si>
    <t>ALAN LUMBRERAS</t>
  </si>
  <si>
    <t>FERNANDO CURIEL</t>
  </si>
  <si>
    <t>JACOBED</t>
  </si>
  <si>
    <t>MARIO HERNANDEZ</t>
  </si>
  <si>
    <t>TEODORO ELIZONDO</t>
  </si>
  <si>
    <t>REYNALDO CAMPOS JR.</t>
  </si>
  <si>
    <t>BLANCA MONE</t>
  </si>
  <si>
    <t>ANGEL BENAVIDES</t>
  </si>
  <si>
    <t>JULIO CANTÚ JR.</t>
  </si>
  <si>
    <t>ESMIRNA PEREZ</t>
  </si>
  <si>
    <t>IVAN GARZA</t>
  </si>
  <si>
    <t>EDY GARCÍA</t>
  </si>
  <si>
    <t>SIMON GARZA</t>
  </si>
  <si>
    <t>OSWALDO MENDOZA</t>
  </si>
  <si>
    <t>JUAN CANIZALEZ</t>
  </si>
  <si>
    <t>RITA MONICA SLVA</t>
  </si>
  <si>
    <t>RITA MONICA/ CHRISTIAN</t>
  </si>
  <si>
    <t>TEODORO JAIMES</t>
  </si>
  <si>
    <t>FABIOLA CARREON</t>
  </si>
  <si>
    <t>JAVIER PERPULI</t>
  </si>
  <si>
    <t>JUAN GUEL</t>
  </si>
  <si>
    <t>LUPITA TREVIÑO/
LUIS ORZUA</t>
  </si>
  <si>
    <t>CARMEN CARREON</t>
  </si>
  <si>
    <t xml:space="preserve">EDNA SILVA </t>
  </si>
  <si>
    <t>JORGE GONZALEZ BAUTISTA</t>
  </si>
  <si>
    <t>JUAN MANUEL COTERO</t>
  </si>
  <si>
    <t>BLANCA VARGAS</t>
  </si>
  <si>
    <t xml:space="preserve">LETICIA MARTINEZ </t>
  </si>
  <si>
    <t>VIRGILIO TADEO</t>
  </si>
  <si>
    <t>ANGELICA DE LA CRUZ</t>
  </si>
  <si>
    <t>NELLY GARCIA</t>
  </si>
  <si>
    <t>ANDRES GARZA</t>
  </si>
  <si>
    <t>GEOVANNI LEAL</t>
  </si>
  <si>
    <t>MARY GALARZA</t>
  </si>
  <si>
    <t>PAULA GARZA RÍOS</t>
  </si>
  <si>
    <t>LETY AVALOS</t>
  </si>
  <si>
    <t xml:space="preserve"> JOSE LUIS MENDEZ</t>
  </si>
  <si>
    <t>PROF. LIMON</t>
  </si>
  <si>
    <t>VIANNEY HERRERA</t>
  </si>
  <si>
    <t>RAFAEL QUINTANILLA</t>
  </si>
  <si>
    <t>FERNANDO FLORES</t>
  </si>
  <si>
    <t>GERARDO MATA</t>
  </si>
  <si>
    <t>DANTE DUEÑEZ</t>
  </si>
  <si>
    <t>MARIA ELENA SOTO</t>
  </si>
  <si>
    <t>FELIX SALINAS</t>
  </si>
  <si>
    <t>RAUL SILVA</t>
  </si>
  <si>
    <t>RICARDO LEAL / MARY ROSALES</t>
  </si>
  <si>
    <t>ANABEL VILLALOBOS</t>
  </si>
  <si>
    <t>MARCELINO SEGURA</t>
  </si>
  <si>
    <t>GARAY MARTINEZ</t>
  </si>
  <si>
    <t>MANUEL GARCIA</t>
  </si>
  <si>
    <t>ALBERTO GARCÍA</t>
  </si>
  <si>
    <t>PATRICIA GARZA</t>
  </si>
  <si>
    <t>DAVID GÓMEZ</t>
  </si>
  <si>
    <t>MIREYA SALINAS</t>
  </si>
  <si>
    <t>EUGENIO GONZALEZ</t>
  </si>
  <si>
    <t>DAVID BENAVIDES</t>
  </si>
  <si>
    <t>FEDERICO RIOS</t>
  </si>
  <si>
    <t>PHANIE ELIZONDO</t>
  </si>
  <si>
    <t>LUCIA GONZALEZ</t>
  </si>
  <si>
    <t>PROF. LUIS ARENAS</t>
  </si>
  <si>
    <t>JOEL TORRES</t>
  </si>
  <si>
    <t xml:space="preserve">  ROOSBEL CANTU</t>
  </si>
  <si>
    <t>ISRAEL NAVARRO</t>
  </si>
  <si>
    <t>JORGE RAYGOZA</t>
  </si>
  <si>
    <t>JUAN DE DIOS GARZA</t>
  </si>
  <si>
    <t>YOLANDA SALINAS</t>
  </si>
  <si>
    <t>ALEJANDRO DUEÑAS</t>
  </si>
  <si>
    <t>JORGE RAYGOZA JR</t>
  </si>
  <si>
    <t>ROOSBEL CANTÚ</t>
  </si>
  <si>
    <t>LUCY CAMPOS</t>
  </si>
  <si>
    <t>MERARI SOLIS</t>
  </si>
  <si>
    <t>MARTHA TELLO</t>
  </si>
  <si>
    <t>VERONICA GARCIA</t>
  </si>
  <si>
    <t>REYNALDO CAMPOS</t>
  </si>
  <si>
    <t>AMILCAR AGUILAR</t>
  </si>
  <si>
    <t>JUAN BRIAGAS</t>
  </si>
  <si>
    <t xml:space="preserve">JORGE GONZALEZ </t>
  </si>
  <si>
    <t>ANTONIO VALLEJO</t>
  </si>
  <si>
    <t>ERNESTO MARIN</t>
  </si>
  <si>
    <t>MARY LUCIO</t>
  </si>
  <si>
    <t>CHAVA CANTÚ</t>
  </si>
  <si>
    <t>JORGE TORRES</t>
  </si>
  <si>
    <t>ROSENDO SOTO</t>
  </si>
  <si>
    <t>GABRIELA CARREON</t>
  </si>
  <si>
    <t>ALEJANDRO VALLEJO</t>
  </si>
  <si>
    <t>NATHAN VALLEJO</t>
  </si>
  <si>
    <t>JUAN VALLEJO</t>
  </si>
  <si>
    <t>JORGE COLUNGA</t>
  </si>
  <si>
    <t>FILIBERTO MORENO</t>
  </si>
  <si>
    <t>ESAÚ GONZÁLEZ</t>
  </si>
  <si>
    <t>ISAIAS HERNANDEZ</t>
  </si>
  <si>
    <t>DR. MIGUEL</t>
  </si>
  <si>
    <t>ANTIGONA CONTRERAS</t>
  </si>
  <si>
    <t>PATRICIA LOZANO</t>
  </si>
  <si>
    <t>SOCORRO GZZ</t>
  </si>
  <si>
    <t>RAMIRO CANTÚ</t>
  </si>
  <si>
    <t>PROF. ANTOLINA MORENO</t>
  </si>
  <si>
    <t>PROF. JENNIFER FLORES</t>
  </si>
  <si>
    <t>ADAL CASTAÑEDA</t>
  </si>
  <si>
    <t>PROFA. APOLONIA FLORES</t>
  </si>
  <si>
    <t>PAULA GOMEZ</t>
  </si>
  <si>
    <t>IVONNE LABRADA</t>
  </si>
  <si>
    <t>ANA PEREZ BARRERA</t>
  </si>
  <si>
    <t>RUPERTO LEAL</t>
  </si>
  <si>
    <t>ERIKA HERNANDEZ</t>
  </si>
  <si>
    <t>RAUL PEREZ</t>
  </si>
  <si>
    <t>MARCELINO RIOS</t>
  </si>
  <si>
    <t>ERENOLDO GONZALEZ</t>
  </si>
  <si>
    <t>LEONARDO REYES</t>
  </si>
  <si>
    <t>GONZALO</t>
  </si>
  <si>
    <t>FIDENCIO LUMBRERAS</t>
  </si>
  <si>
    <t>ERICK MARTINEZ</t>
  </si>
  <si>
    <t>SUSY GONZALEZ</t>
  </si>
  <si>
    <t>CARLOS GONZALEZ</t>
  </si>
  <si>
    <t>ALBERTO CALDERON</t>
  </si>
  <si>
    <t>SANTIAGO GRACIAN</t>
  </si>
  <si>
    <t>PROF. RAMON VAZQUEZ</t>
  </si>
  <si>
    <t>JESUS TREVIÑO</t>
  </si>
  <si>
    <t>SANDY MARTINEZ</t>
  </si>
  <si>
    <t>MANUEL VALDEZ</t>
  </si>
  <si>
    <t>JAVIER RDZ</t>
  </si>
  <si>
    <t>YOLANDA CERDA CUELLAR</t>
  </si>
  <si>
    <t>JUAN CARLOS</t>
  </si>
  <si>
    <t>PRI</t>
  </si>
  <si>
    <t>PAN</t>
  </si>
  <si>
    <t>MORENA</t>
  </si>
  <si>
    <t>IND</t>
  </si>
  <si>
    <t>PRD</t>
  </si>
  <si>
    <t>PANAL</t>
  </si>
  <si>
    <t>PRD/PT</t>
  </si>
  <si>
    <t>VN</t>
  </si>
  <si>
    <t>TV</t>
  </si>
  <si>
    <t>LN</t>
  </si>
  <si>
    <t>PT</t>
  </si>
  <si>
    <t>PSD</t>
  </si>
  <si>
    <t>COA</t>
  </si>
  <si>
    <t>% PART</t>
  </si>
  <si>
    <t>MC</t>
  </si>
  <si>
    <t>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</si>
</sst>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2" fillId="2" borderId="2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1" fontId="3" fillId="0" borderId="2" xfId="0" applyNumberFormat="1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9" fontId="3" fillId="0" borderId="4" xfId="1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/>
    </xf>
    <xf numFmtId="0" fontId="3" fillId="0" borderId="0" xfId="0" applyFont="1" applyFill="1" applyAlignment="1"/>
    <xf numFmtId="0" fontId="2" fillId="0" borderId="0" xfId="0" applyFont="1" applyFill="1" applyAlignment="1">
      <alignment horizontal="center" vertical="center"/>
    </xf>
    <xf numFmtId="1" fontId="2" fillId="0" borderId="3" xfId="0" applyNumberFormat="1" applyFont="1" applyFill="1" applyBorder="1" applyAlignment="1">
      <alignment horizontal="center" vertical="center"/>
    </xf>
    <xf numFmtId="1" fontId="2" fillId="0" borderId="0" xfId="0" applyNumberFormat="1" applyFont="1" applyFill="1" applyAlignment="1">
      <alignment horizontal="center" vertical="center"/>
    </xf>
    <xf numFmtId="10" fontId="2" fillId="0" borderId="0" xfId="1" applyNumberFormat="1" applyFont="1" applyFill="1" applyAlignment="1">
      <alignment horizontal="center" vertical="center"/>
    </xf>
    <xf numFmtId="1" fontId="3" fillId="0" borderId="0" xfId="0" applyNumberFormat="1" applyFont="1" applyFill="1" applyAlignment="1"/>
    <xf numFmtId="0" fontId="3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 vertical="center"/>
    </xf>
    <xf numFmtId="10" fontId="3" fillId="0" borderId="0" xfId="1" applyNumberFormat="1" applyFont="1" applyFill="1" applyAlignment="1">
      <alignment horizontal="center"/>
    </xf>
    <xf numFmtId="0" fontId="0" fillId="0" borderId="0" xfId="0" applyFill="1"/>
    <xf numFmtId="1" fontId="3" fillId="0" borderId="0" xfId="0" applyNumberFormat="1" applyFont="1" applyFill="1" applyAlignment="1">
      <alignment horizontal="center"/>
    </xf>
    <xf numFmtId="10" fontId="3" fillId="0" borderId="0" xfId="1" applyNumberFormat="1" applyFont="1" applyFill="1" applyAlignment="1"/>
    <xf numFmtId="10" fontId="3" fillId="0" borderId="0" xfId="0" applyNumberFormat="1" applyFont="1" applyFill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0"/>
  <sheetViews>
    <sheetView tabSelected="1" workbookViewId="0">
      <selection activeCell="D5" sqref="D5"/>
    </sheetView>
  </sheetViews>
  <sheetFormatPr baseColWidth="10" defaultRowHeight="15.75" x14ac:dyDescent="0.25"/>
  <cols>
    <col min="1" max="1" width="19.875" style="15" bestFit="1" customWidth="1"/>
    <col min="2" max="2" width="11.5" style="15" customWidth="1"/>
    <col min="3" max="3" width="16.625" style="15" customWidth="1"/>
    <col min="4" max="5" width="10.875" style="15"/>
    <col min="6" max="6" width="15.5" style="15" customWidth="1"/>
    <col min="7" max="8" width="10.875" style="15" customWidth="1"/>
    <col min="9" max="9" width="10.875" style="15"/>
  </cols>
  <sheetData>
    <row r="1" spans="1:9" x14ac:dyDescent="0.25">
      <c r="A1" s="28" t="s">
        <v>0</v>
      </c>
      <c r="B1" s="1" t="s">
        <v>1</v>
      </c>
      <c r="C1" s="28" t="s">
        <v>2</v>
      </c>
      <c r="D1" s="28" t="s">
        <v>3</v>
      </c>
      <c r="E1" s="28" t="s">
        <v>4</v>
      </c>
      <c r="F1" s="28" t="s">
        <v>5</v>
      </c>
      <c r="G1" s="30" t="s">
        <v>6</v>
      </c>
      <c r="H1" s="28" t="s">
        <v>7</v>
      </c>
      <c r="I1" s="30" t="s">
        <v>8</v>
      </c>
    </row>
    <row r="2" spans="1:9" x14ac:dyDescent="0.25">
      <c r="A2" s="29"/>
      <c r="B2" s="1"/>
      <c r="C2" s="29"/>
      <c r="D2" s="29"/>
      <c r="E2" s="29"/>
      <c r="F2" s="29"/>
      <c r="G2" s="29"/>
      <c r="H2" s="29"/>
      <c r="I2" s="29"/>
    </row>
    <row r="3" spans="1:9" x14ac:dyDescent="0.25">
      <c r="A3" s="2">
        <v>835</v>
      </c>
      <c r="B3" s="2">
        <v>22</v>
      </c>
      <c r="C3" s="3" t="s">
        <v>9</v>
      </c>
      <c r="D3" s="2">
        <v>1714</v>
      </c>
      <c r="E3" s="4">
        <f t="shared" ref="E3:E66" si="0">G3/25</f>
        <v>38.393600000000006</v>
      </c>
      <c r="F3" s="5">
        <v>33</v>
      </c>
      <c r="G3" s="4">
        <f t="shared" ref="G3:G66" si="1">D3*0.56</f>
        <v>959.84000000000015</v>
      </c>
      <c r="H3" s="5">
        <v>324</v>
      </c>
      <c r="I3" s="6">
        <f t="shared" ref="I3:I34" si="2">H3/G3</f>
        <v>0.3375562593765627</v>
      </c>
    </row>
    <row r="4" spans="1:9" x14ac:dyDescent="0.25">
      <c r="A4" s="2">
        <v>837</v>
      </c>
      <c r="B4" s="2">
        <v>23</v>
      </c>
      <c r="C4" s="7" t="s">
        <v>10</v>
      </c>
      <c r="D4" s="2">
        <v>1755</v>
      </c>
      <c r="E4" s="4">
        <f t="shared" si="0"/>
        <v>39.312000000000005</v>
      </c>
      <c r="F4" s="2">
        <v>27</v>
      </c>
      <c r="G4" s="4">
        <f t="shared" si="1"/>
        <v>982.80000000000007</v>
      </c>
      <c r="H4" s="2">
        <v>278</v>
      </c>
      <c r="I4" s="6">
        <f t="shared" si="2"/>
        <v>0.28286528286528284</v>
      </c>
    </row>
    <row r="5" spans="1:9" ht="25.5" x14ac:dyDescent="0.25">
      <c r="A5" s="2">
        <v>838</v>
      </c>
      <c r="B5" s="2">
        <v>23</v>
      </c>
      <c r="C5" s="7" t="s">
        <v>11</v>
      </c>
      <c r="D5" s="2">
        <v>2245</v>
      </c>
      <c r="E5" s="4">
        <f t="shared" si="0"/>
        <v>50.288000000000004</v>
      </c>
      <c r="F5" s="2">
        <v>69</v>
      </c>
      <c r="G5" s="4">
        <f t="shared" si="1"/>
        <v>1257.2</v>
      </c>
      <c r="H5" s="2">
        <v>460</v>
      </c>
      <c r="I5" s="6">
        <f t="shared" si="2"/>
        <v>0.36589245943366211</v>
      </c>
    </row>
    <row r="6" spans="1:9" ht="25.5" x14ac:dyDescent="0.25">
      <c r="A6" s="2">
        <v>839</v>
      </c>
      <c r="B6" s="2">
        <v>23</v>
      </c>
      <c r="C6" s="7" t="s">
        <v>12</v>
      </c>
      <c r="D6" s="2">
        <v>5369</v>
      </c>
      <c r="E6" s="4">
        <f t="shared" si="0"/>
        <v>120.26560000000001</v>
      </c>
      <c r="F6" s="2">
        <v>102</v>
      </c>
      <c r="G6" s="4">
        <f t="shared" si="1"/>
        <v>3006.6400000000003</v>
      </c>
      <c r="H6" s="2">
        <v>1748</v>
      </c>
      <c r="I6" s="6">
        <f t="shared" si="2"/>
        <v>0.58137987920070233</v>
      </c>
    </row>
    <row r="7" spans="1:9" ht="38.25" x14ac:dyDescent="0.25">
      <c r="A7" s="2">
        <v>841</v>
      </c>
      <c r="B7" s="2">
        <v>22</v>
      </c>
      <c r="C7" s="7" t="s">
        <v>13</v>
      </c>
      <c r="D7" s="2">
        <v>5039</v>
      </c>
      <c r="E7" s="4">
        <f t="shared" si="0"/>
        <v>112.87360000000001</v>
      </c>
      <c r="F7" s="2">
        <v>89</v>
      </c>
      <c r="G7" s="4">
        <f t="shared" si="1"/>
        <v>2821.84</v>
      </c>
      <c r="H7" s="2">
        <v>976</v>
      </c>
      <c r="I7" s="6">
        <f t="shared" si="2"/>
        <v>0.34587361437927022</v>
      </c>
    </row>
    <row r="8" spans="1:9" ht="25.5" x14ac:dyDescent="0.25">
      <c r="A8" s="2">
        <v>842</v>
      </c>
      <c r="B8" s="2">
        <v>22</v>
      </c>
      <c r="C8" s="7" t="s">
        <v>14</v>
      </c>
      <c r="D8" s="2">
        <v>5501</v>
      </c>
      <c r="E8" s="4">
        <f t="shared" si="0"/>
        <v>123.22240000000002</v>
      </c>
      <c r="F8" s="8">
        <v>124</v>
      </c>
      <c r="G8" s="4">
        <f t="shared" si="1"/>
        <v>3080.5600000000004</v>
      </c>
      <c r="H8" s="8">
        <v>639</v>
      </c>
      <c r="I8" s="6">
        <f t="shared" si="2"/>
        <v>0.20742981795517695</v>
      </c>
    </row>
    <row r="9" spans="1:9" x14ac:dyDescent="0.25">
      <c r="A9" s="2">
        <v>843</v>
      </c>
      <c r="B9" s="2">
        <v>22</v>
      </c>
      <c r="C9" s="7" t="s">
        <v>15</v>
      </c>
      <c r="D9" s="2">
        <v>743</v>
      </c>
      <c r="E9" s="4">
        <f t="shared" si="0"/>
        <v>16.6432</v>
      </c>
      <c r="F9" s="2">
        <v>24</v>
      </c>
      <c r="G9" s="4">
        <f t="shared" si="1"/>
        <v>416.08000000000004</v>
      </c>
      <c r="H9" s="2">
        <v>218</v>
      </c>
      <c r="I9" s="6">
        <f t="shared" si="2"/>
        <v>0.52393770428763697</v>
      </c>
    </row>
    <row r="10" spans="1:9" x14ac:dyDescent="0.25">
      <c r="A10" s="2">
        <v>844</v>
      </c>
      <c r="B10" s="2">
        <v>22</v>
      </c>
      <c r="C10" s="7" t="s">
        <v>16</v>
      </c>
      <c r="D10" s="2">
        <v>15248</v>
      </c>
      <c r="E10" s="4">
        <f t="shared" si="0"/>
        <v>341.55520000000001</v>
      </c>
      <c r="F10" s="2">
        <v>380</v>
      </c>
      <c r="G10" s="4">
        <f t="shared" si="1"/>
        <v>8538.880000000001</v>
      </c>
      <c r="H10" s="2">
        <v>3953</v>
      </c>
      <c r="I10" s="6">
        <f t="shared" si="2"/>
        <v>0.46294127567081389</v>
      </c>
    </row>
    <row r="11" spans="1:9" x14ac:dyDescent="0.25">
      <c r="A11" s="2">
        <v>845</v>
      </c>
      <c r="B11" s="2">
        <v>22</v>
      </c>
      <c r="C11" s="7" t="s">
        <v>17</v>
      </c>
      <c r="D11" s="2">
        <v>15802</v>
      </c>
      <c r="E11" s="4">
        <f t="shared" si="0"/>
        <v>353.96480000000003</v>
      </c>
      <c r="F11" s="2">
        <v>206</v>
      </c>
      <c r="G11" s="4">
        <f t="shared" si="1"/>
        <v>8849.1200000000008</v>
      </c>
      <c r="H11" s="2">
        <v>2642</v>
      </c>
      <c r="I11" s="6">
        <f t="shared" si="2"/>
        <v>0.29856076084401612</v>
      </c>
    </row>
    <row r="12" spans="1:9" x14ac:dyDescent="0.25">
      <c r="A12" s="2">
        <v>846</v>
      </c>
      <c r="B12" s="2">
        <v>22</v>
      </c>
      <c r="C12" s="7" t="s">
        <v>18</v>
      </c>
      <c r="D12" s="2">
        <v>1669</v>
      </c>
      <c r="E12" s="4">
        <f t="shared" si="0"/>
        <v>37.385600000000004</v>
      </c>
      <c r="F12" s="2">
        <v>38</v>
      </c>
      <c r="G12" s="4">
        <f t="shared" si="1"/>
        <v>934.6400000000001</v>
      </c>
      <c r="H12" s="2">
        <v>439</v>
      </c>
      <c r="I12" s="6">
        <f t="shared" si="2"/>
        <v>0.46969956346828723</v>
      </c>
    </row>
    <row r="13" spans="1:9" x14ac:dyDescent="0.25">
      <c r="A13" s="2">
        <v>847</v>
      </c>
      <c r="B13" s="2">
        <v>22</v>
      </c>
      <c r="C13" s="7" t="s">
        <v>19</v>
      </c>
      <c r="D13" s="2">
        <v>2220</v>
      </c>
      <c r="E13" s="4">
        <f t="shared" si="0"/>
        <v>49.728000000000002</v>
      </c>
      <c r="F13" s="2">
        <v>76</v>
      </c>
      <c r="G13" s="4">
        <f t="shared" si="1"/>
        <v>1243.2</v>
      </c>
      <c r="H13" s="2">
        <v>589</v>
      </c>
      <c r="I13" s="6">
        <f t="shared" si="2"/>
        <v>0.47377734877734878</v>
      </c>
    </row>
    <row r="14" spans="1:9" x14ac:dyDescent="0.25">
      <c r="A14" s="2">
        <v>848</v>
      </c>
      <c r="B14" s="2">
        <v>22</v>
      </c>
      <c r="C14" s="7" t="s">
        <v>20</v>
      </c>
      <c r="D14" s="2">
        <v>407</v>
      </c>
      <c r="E14" s="4">
        <f t="shared" si="0"/>
        <v>9.1168000000000013</v>
      </c>
      <c r="F14" s="2">
        <v>2</v>
      </c>
      <c r="G14" s="4">
        <f t="shared" si="1"/>
        <v>227.92000000000002</v>
      </c>
      <c r="H14" s="2">
        <v>33</v>
      </c>
      <c r="I14" s="6">
        <f t="shared" si="2"/>
        <v>0.14478764478764478</v>
      </c>
    </row>
    <row r="15" spans="1:9" x14ac:dyDescent="0.25">
      <c r="A15" s="2">
        <v>849</v>
      </c>
      <c r="B15" s="2">
        <v>22</v>
      </c>
      <c r="C15" s="7" t="s">
        <v>21</v>
      </c>
      <c r="D15" s="2">
        <v>2441</v>
      </c>
      <c r="E15" s="4">
        <f t="shared" si="0"/>
        <v>54.678400000000003</v>
      </c>
      <c r="F15" s="2">
        <v>35</v>
      </c>
      <c r="G15" s="4">
        <f t="shared" si="1"/>
        <v>1366.96</v>
      </c>
      <c r="H15" s="2">
        <v>397</v>
      </c>
      <c r="I15" s="6">
        <f t="shared" si="2"/>
        <v>0.29042546965529348</v>
      </c>
    </row>
    <row r="16" spans="1:9" x14ac:dyDescent="0.25">
      <c r="A16" s="2">
        <v>851</v>
      </c>
      <c r="B16" s="2">
        <v>22</v>
      </c>
      <c r="C16" s="9" t="s">
        <v>22</v>
      </c>
      <c r="D16" s="2">
        <v>603</v>
      </c>
      <c r="E16" s="4">
        <f t="shared" si="0"/>
        <v>13.507200000000001</v>
      </c>
      <c r="F16" s="10">
        <v>15</v>
      </c>
      <c r="G16" s="4">
        <f t="shared" si="1"/>
        <v>337.68</v>
      </c>
      <c r="H16" s="10">
        <v>0</v>
      </c>
      <c r="I16" s="6">
        <f t="shared" si="2"/>
        <v>0</v>
      </c>
    </row>
    <row r="17" spans="1:9" x14ac:dyDescent="0.25">
      <c r="A17" s="2">
        <v>852</v>
      </c>
      <c r="B17" s="2">
        <v>23</v>
      </c>
      <c r="C17" s="9" t="s">
        <v>23</v>
      </c>
      <c r="D17" s="2">
        <v>161</v>
      </c>
      <c r="E17" s="4">
        <f t="shared" si="0"/>
        <v>3.6064000000000003</v>
      </c>
      <c r="F17" s="10">
        <v>5</v>
      </c>
      <c r="G17" s="4">
        <f t="shared" si="1"/>
        <v>90.160000000000011</v>
      </c>
      <c r="H17" s="10">
        <v>0</v>
      </c>
      <c r="I17" s="6">
        <f t="shared" si="2"/>
        <v>0</v>
      </c>
    </row>
    <row r="18" spans="1:9" x14ac:dyDescent="0.25">
      <c r="A18" s="2">
        <v>853</v>
      </c>
      <c r="B18" s="2">
        <v>23</v>
      </c>
      <c r="C18" s="9" t="s">
        <v>24</v>
      </c>
      <c r="D18" s="2">
        <v>342</v>
      </c>
      <c r="E18" s="4">
        <f t="shared" si="0"/>
        <v>7.6608000000000001</v>
      </c>
      <c r="F18" s="10">
        <v>0</v>
      </c>
      <c r="G18" s="4">
        <f t="shared" si="1"/>
        <v>191.52</v>
      </c>
      <c r="H18" s="10">
        <v>0</v>
      </c>
      <c r="I18" s="6">
        <f t="shared" si="2"/>
        <v>0</v>
      </c>
    </row>
    <row r="19" spans="1:9" x14ac:dyDescent="0.25">
      <c r="A19" s="2">
        <v>2308</v>
      </c>
      <c r="B19" s="2">
        <v>23</v>
      </c>
      <c r="C19" s="7" t="s">
        <v>25</v>
      </c>
      <c r="D19" s="2">
        <v>1898</v>
      </c>
      <c r="E19" s="4">
        <f t="shared" si="0"/>
        <v>42.515200000000007</v>
      </c>
      <c r="F19" s="2">
        <v>57</v>
      </c>
      <c r="G19" s="4">
        <f t="shared" si="1"/>
        <v>1062.8800000000001</v>
      </c>
      <c r="H19" s="2">
        <v>732</v>
      </c>
      <c r="I19" s="6">
        <f t="shared" si="2"/>
        <v>0.68869486677705849</v>
      </c>
    </row>
    <row r="20" spans="1:9" x14ac:dyDescent="0.25">
      <c r="A20" s="2">
        <v>2309</v>
      </c>
      <c r="B20" s="2">
        <v>23</v>
      </c>
      <c r="C20" s="7" t="s">
        <v>26</v>
      </c>
      <c r="D20" s="2">
        <v>453</v>
      </c>
      <c r="E20" s="4">
        <f t="shared" si="0"/>
        <v>10.147200000000002</v>
      </c>
      <c r="F20" s="2">
        <v>20</v>
      </c>
      <c r="G20" s="4">
        <f t="shared" si="1"/>
        <v>253.68000000000004</v>
      </c>
      <c r="H20" s="2">
        <v>202</v>
      </c>
      <c r="I20" s="6">
        <f t="shared" si="2"/>
        <v>0.79627877641122669</v>
      </c>
    </row>
    <row r="21" spans="1:9" x14ac:dyDescent="0.25">
      <c r="A21" s="2">
        <v>2310</v>
      </c>
      <c r="B21" s="2">
        <v>23</v>
      </c>
      <c r="C21" s="7" t="s">
        <v>27</v>
      </c>
      <c r="D21" s="2">
        <v>874</v>
      </c>
      <c r="E21" s="4">
        <f t="shared" si="0"/>
        <v>19.577600000000004</v>
      </c>
      <c r="F21" s="2">
        <v>17</v>
      </c>
      <c r="G21" s="4">
        <f t="shared" si="1"/>
        <v>489.44000000000005</v>
      </c>
      <c r="H21" s="2">
        <v>0</v>
      </c>
      <c r="I21" s="6">
        <f t="shared" si="2"/>
        <v>0</v>
      </c>
    </row>
    <row r="22" spans="1:9" x14ac:dyDescent="0.25">
      <c r="A22" s="2">
        <v>2311</v>
      </c>
      <c r="B22" s="2">
        <v>23</v>
      </c>
      <c r="C22" s="7" t="s">
        <v>28</v>
      </c>
      <c r="D22" s="2">
        <v>635</v>
      </c>
      <c r="E22" s="4">
        <f t="shared" si="0"/>
        <v>14.224</v>
      </c>
      <c r="F22" s="2">
        <v>15</v>
      </c>
      <c r="G22" s="4">
        <f t="shared" si="1"/>
        <v>355.6</v>
      </c>
      <c r="H22" s="2">
        <v>140</v>
      </c>
      <c r="I22" s="6">
        <f t="shared" si="2"/>
        <v>0.39370078740157477</v>
      </c>
    </row>
    <row r="23" spans="1:9" x14ac:dyDescent="0.25">
      <c r="A23" s="2">
        <v>2312</v>
      </c>
      <c r="B23" s="2">
        <v>23</v>
      </c>
      <c r="C23" s="7" t="s">
        <v>29</v>
      </c>
      <c r="D23" s="2">
        <v>767</v>
      </c>
      <c r="E23" s="4">
        <f t="shared" si="0"/>
        <v>17.180800000000001</v>
      </c>
      <c r="F23" s="2">
        <v>21</v>
      </c>
      <c r="G23" s="4">
        <f t="shared" si="1"/>
        <v>429.52000000000004</v>
      </c>
      <c r="H23" s="2">
        <v>173</v>
      </c>
      <c r="I23" s="6">
        <f t="shared" si="2"/>
        <v>0.40277519091078412</v>
      </c>
    </row>
    <row r="24" spans="1:9" x14ac:dyDescent="0.25">
      <c r="A24" s="2">
        <v>2313</v>
      </c>
      <c r="B24" s="2">
        <v>23</v>
      </c>
      <c r="C24" s="7" t="s">
        <v>30</v>
      </c>
      <c r="D24" s="2">
        <v>721</v>
      </c>
      <c r="E24" s="4">
        <f t="shared" si="0"/>
        <v>16.150400000000001</v>
      </c>
      <c r="F24" s="2">
        <v>21</v>
      </c>
      <c r="G24" s="4">
        <f t="shared" si="1"/>
        <v>403.76000000000005</v>
      </c>
      <c r="H24" s="2">
        <v>483</v>
      </c>
      <c r="I24" s="6">
        <f t="shared" si="2"/>
        <v>1.19625520110957</v>
      </c>
    </row>
    <row r="25" spans="1:9" x14ac:dyDescent="0.25">
      <c r="A25" s="2">
        <v>2314</v>
      </c>
      <c r="B25" s="2">
        <v>23</v>
      </c>
      <c r="C25" s="7" t="s">
        <v>31</v>
      </c>
      <c r="D25" s="2">
        <v>572</v>
      </c>
      <c r="E25" s="4">
        <f t="shared" si="0"/>
        <v>12.812800000000003</v>
      </c>
      <c r="F25" s="2">
        <v>13</v>
      </c>
      <c r="G25" s="4">
        <f t="shared" si="1"/>
        <v>320.32000000000005</v>
      </c>
      <c r="H25" s="2">
        <v>129</v>
      </c>
      <c r="I25" s="6">
        <f t="shared" si="2"/>
        <v>0.40272227772227764</v>
      </c>
    </row>
    <row r="26" spans="1:9" x14ac:dyDescent="0.25">
      <c r="A26" s="2">
        <v>2315</v>
      </c>
      <c r="B26" s="2">
        <v>23</v>
      </c>
      <c r="C26" s="7" t="s">
        <v>32</v>
      </c>
      <c r="D26" s="2">
        <v>599</v>
      </c>
      <c r="E26" s="4">
        <f t="shared" si="0"/>
        <v>13.417600000000002</v>
      </c>
      <c r="F26" s="2">
        <v>16</v>
      </c>
      <c r="G26" s="4">
        <f t="shared" si="1"/>
        <v>335.44000000000005</v>
      </c>
      <c r="H26" s="2">
        <v>134</v>
      </c>
      <c r="I26" s="6">
        <f t="shared" si="2"/>
        <v>0.39947531600286185</v>
      </c>
    </row>
    <row r="27" spans="1:9" x14ac:dyDescent="0.25">
      <c r="A27" s="2">
        <v>2316</v>
      </c>
      <c r="B27" s="2">
        <v>23</v>
      </c>
      <c r="C27" s="7" t="s">
        <v>33</v>
      </c>
      <c r="D27" s="2">
        <v>673</v>
      </c>
      <c r="E27" s="4">
        <f t="shared" si="0"/>
        <v>15.075200000000002</v>
      </c>
      <c r="F27" s="2">
        <v>16</v>
      </c>
      <c r="G27" s="4">
        <f t="shared" si="1"/>
        <v>376.88000000000005</v>
      </c>
      <c r="H27" s="2">
        <v>120</v>
      </c>
      <c r="I27" s="6">
        <f t="shared" si="2"/>
        <v>0.31840373593716831</v>
      </c>
    </row>
    <row r="28" spans="1:9" x14ac:dyDescent="0.25">
      <c r="A28" s="2">
        <v>2317</v>
      </c>
      <c r="B28" s="2">
        <v>23</v>
      </c>
      <c r="C28" s="11" t="s">
        <v>34</v>
      </c>
      <c r="D28" s="2">
        <v>528</v>
      </c>
      <c r="E28" s="4">
        <f t="shared" si="0"/>
        <v>11.827199999999999</v>
      </c>
      <c r="F28" s="5">
        <v>11</v>
      </c>
      <c r="G28" s="4">
        <f t="shared" si="1"/>
        <v>295.68</v>
      </c>
      <c r="H28" s="5">
        <v>219</v>
      </c>
      <c r="I28" s="6">
        <f t="shared" si="2"/>
        <v>0.74066558441558439</v>
      </c>
    </row>
    <row r="29" spans="1:9" x14ac:dyDescent="0.25">
      <c r="A29" s="2">
        <v>2318</v>
      </c>
      <c r="B29" s="2">
        <v>23</v>
      </c>
      <c r="C29" s="12" t="s">
        <v>35</v>
      </c>
      <c r="D29" s="2">
        <v>570</v>
      </c>
      <c r="E29" s="4">
        <f t="shared" si="0"/>
        <v>12.768000000000002</v>
      </c>
      <c r="F29" s="2">
        <v>12</v>
      </c>
      <c r="G29" s="4">
        <f t="shared" si="1"/>
        <v>319.20000000000005</v>
      </c>
      <c r="H29" s="2">
        <v>218</v>
      </c>
      <c r="I29" s="6">
        <f t="shared" si="2"/>
        <v>0.68295739348370921</v>
      </c>
    </row>
    <row r="30" spans="1:9" x14ac:dyDescent="0.25">
      <c r="A30" s="2">
        <v>2319</v>
      </c>
      <c r="B30" s="2">
        <v>23</v>
      </c>
      <c r="C30" s="12" t="s">
        <v>36</v>
      </c>
      <c r="D30" s="2">
        <v>1441</v>
      </c>
      <c r="E30" s="4">
        <f t="shared" si="0"/>
        <v>32.278400000000005</v>
      </c>
      <c r="F30" s="2">
        <v>31</v>
      </c>
      <c r="G30" s="4">
        <f t="shared" si="1"/>
        <v>806.96</v>
      </c>
      <c r="H30" s="2">
        <v>464</v>
      </c>
      <c r="I30" s="6">
        <f t="shared" si="2"/>
        <v>0.57499752156240702</v>
      </c>
    </row>
    <row r="31" spans="1:9" x14ac:dyDescent="0.25">
      <c r="A31" s="2">
        <v>2320</v>
      </c>
      <c r="B31" s="2">
        <v>23</v>
      </c>
      <c r="C31" s="12" t="s">
        <v>37</v>
      </c>
      <c r="D31" s="2">
        <v>854</v>
      </c>
      <c r="E31" s="4">
        <f t="shared" si="0"/>
        <v>19.129600000000003</v>
      </c>
      <c r="F31" s="2">
        <v>18</v>
      </c>
      <c r="G31" s="4">
        <f t="shared" si="1"/>
        <v>478.24000000000007</v>
      </c>
      <c r="H31" s="2">
        <v>324</v>
      </c>
      <c r="I31" s="6">
        <f t="shared" si="2"/>
        <v>0.67748410839745721</v>
      </c>
    </row>
    <row r="32" spans="1:9" x14ac:dyDescent="0.25">
      <c r="A32" s="2">
        <v>2321</v>
      </c>
      <c r="B32" s="2">
        <v>23</v>
      </c>
      <c r="C32" s="12" t="s">
        <v>38</v>
      </c>
      <c r="D32" s="2">
        <v>711</v>
      </c>
      <c r="E32" s="4">
        <f t="shared" si="0"/>
        <v>15.926400000000001</v>
      </c>
      <c r="F32" s="2">
        <v>15</v>
      </c>
      <c r="G32" s="4">
        <f t="shared" si="1"/>
        <v>398.16</v>
      </c>
      <c r="H32" s="2">
        <v>196</v>
      </c>
      <c r="I32" s="6">
        <f t="shared" si="2"/>
        <v>0.49226441631504919</v>
      </c>
    </row>
    <row r="33" spans="1:9" x14ac:dyDescent="0.25">
      <c r="A33" s="2">
        <v>2322</v>
      </c>
      <c r="B33" s="2">
        <v>23</v>
      </c>
      <c r="C33" s="12" t="s">
        <v>39</v>
      </c>
      <c r="D33" s="2">
        <v>555</v>
      </c>
      <c r="E33" s="4">
        <f t="shared" si="0"/>
        <v>12.432</v>
      </c>
      <c r="F33" s="2">
        <v>15</v>
      </c>
      <c r="G33" s="4">
        <f t="shared" si="1"/>
        <v>310.8</v>
      </c>
      <c r="H33" s="2">
        <v>156</v>
      </c>
      <c r="I33" s="6">
        <f t="shared" si="2"/>
        <v>0.50193050193050193</v>
      </c>
    </row>
    <row r="34" spans="1:9" x14ac:dyDescent="0.25">
      <c r="A34" s="2">
        <v>2323</v>
      </c>
      <c r="B34" s="2">
        <v>23</v>
      </c>
      <c r="C34" s="12" t="s">
        <v>40</v>
      </c>
      <c r="D34" s="2">
        <v>794</v>
      </c>
      <c r="E34" s="4">
        <f t="shared" si="0"/>
        <v>17.785600000000002</v>
      </c>
      <c r="F34" s="2">
        <v>16</v>
      </c>
      <c r="G34" s="4">
        <f t="shared" si="1"/>
        <v>444.64000000000004</v>
      </c>
      <c r="H34" s="2">
        <v>151</v>
      </c>
      <c r="I34" s="6">
        <f t="shared" si="2"/>
        <v>0.33960057574667141</v>
      </c>
    </row>
    <row r="35" spans="1:9" x14ac:dyDescent="0.25">
      <c r="A35" s="2">
        <v>2324</v>
      </c>
      <c r="B35" s="2">
        <v>23</v>
      </c>
      <c r="C35" s="12" t="s">
        <v>41</v>
      </c>
      <c r="D35" s="2">
        <v>528</v>
      </c>
      <c r="E35" s="4">
        <f t="shared" si="0"/>
        <v>11.827199999999999</v>
      </c>
      <c r="F35" s="2">
        <v>11</v>
      </c>
      <c r="G35" s="4">
        <f t="shared" si="1"/>
        <v>295.68</v>
      </c>
      <c r="H35" s="2">
        <v>104</v>
      </c>
      <c r="I35" s="6">
        <f t="shared" ref="I35:I66" si="3">H35/G35</f>
        <v>0.35173160173160173</v>
      </c>
    </row>
    <row r="36" spans="1:9" x14ac:dyDescent="0.25">
      <c r="A36" s="2">
        <v>2325</v>
      </c>
      <c r="B36" s="2">
        <v>23</v>
      </c>
      <c r="C36" s="12" t="s">
        <v>42</v>
      </c>
      <c r="D36" s="2">
        <v>655</v>
      </c>
      <c r="E36" s="4">
        <f t="shared" si="0"/>
        <v>14.672000000000001</v>
      </c>
      <c r="F36" s="2">
        <v>19</v>
      </c>
      <c r="G36" s="4">
        <f t="shared" si="1"/>
        <v>366.8</v>
      </c>
      <c r="H36" s="2">
        <v>187</v>
      </c>
      <c r="I36" s="6">
        <f t="shared" si="3"/>
        <v>0.50981461286804797</v>
      </c>
    </row>
    <row r="37" spans="1:9" x14ac:dyDescent="0.25">
      <c r="A37" s="2">
        <v>2326</v>
      </c>
      <c r="B37" s="2">
        <v>23</v>
      </c>
      <c r="C37" s="12" t="s">
        <v>43</v>
      </c>
      <c r="D37" s="2">
        <v>639</v>
      </c>
      <c r="E37" s="4">
        <f t="shared" si="0"/>
        <v>14.313600000000001</v>
      </c>
      <c r="F37" s="2">
        <v>14</v>
      </c>
      <c r="G37" s="4">
        <f t="shared" si="1"/>
        <v>357.84000000000003</v>
      </c>
      <c r="H37" s="2">
        <v>383</v>
      </c>
      <c r="I37" s="6">
        <f t="shared" si="3"/>
        <v>1.0703107534093448</v>
      </c>
    </row>
    <row r="38" spans="1:9" x14ac:dyDescent="0.25">
      <c r="A38" s="2">
        <v>2327</v>
      </c>
      <c r="B38" s="2">
        <v>23</v>
      </c>
      <c r="C38" s="12" t="s">
        <v>44</v>
      </c>
      <c r="D38" s="2">
        <v>679</v>
      </c>
      <c r="E38" s="4">
        <f t="shared" si="0"/>
        <v>15.2096</v>
      </c>
      <c r="F38" s="2">
        <v>13</v>
      </c>
      <c r="G38" s="4">
        <f t="shared" si="1"/>
        <v>380.24</v>
      </c>
      <c r="H38" s="2">
        <v>103</v>
      </c>
      <c r="I38" s="6">
        <f t="shared" si="3"/>
        <v>0.27088154849568691</v>
      </c>
    </row>
    <row r="39" spans="1:9" x14ac:dyDescent="0.25">
      <c r="A39" s="2">
        <v>2328</v>
      </c>
      <c r="B39" s="2">
        <v>23</v>
      </c>
      <c r="C39" s="12" t="s">
        <v>45</v>
      </c>
      <c r="D39" s="2">
        <v>1642</v>
      </c>
      <c r="E39" s="4">
        <f t="shared" si="0"/>
        <v>36.780800000000006</v>
      </c>
      <c r="F39" s="2">
        <v>22</v>
      </c>
      <c r="G39" s="4">
        <f t="shared" si="1"/>
        <v>919.5200000000001</v>
      </c>
      <c r="H39" s="2">
        <v>476</v>
      </c>
      <c r="I39" s="6">
        <f t="shared" si="3"/>
        <v>0.51766138855054811</v>
      </c>
    </row>
    <row r="40" spans="1:9" x14ac:dyDescent="0.25">
      <c r="A40" s="2">
        <v>2329</v>
      </c>
      <c r="B40" s="2">
        <v>23</v>
      </c>
      <c r="C40" s="12" t="s">
        <v>46</v>
      </c>
      <c r="D40" s="2">
        <v>2752</v>
      </c>
      <c r="E40" s="4">
        <f t="shared" si="0"/>
        <v>61.644800000000004</v>
      </c>
      <c r="F40" s="2">
        <v>21</v>
      </c>
      <c r="G40" s="4">
        <f t="shared" si="1"/>
        <v>1541.1200000000001</v>
      </c>
      <c r="H40" s="2">
        <v>130</v>
      </c>
      <c r="I40" s="6">
        <f t="shared" si="3"/>
        <v>8.435423588039867E-2</v>
      </c>
    </row>
    <row r="41" spans="1:9" x14ac:dyDescent="0.25">
      <c r="A41" s="2">
        <v>2330</v>
      </c>
      <c r="B41" s="2">
        <v>23</v>
      </c>
      <c r="C41" s="12" t="s">
        <v>47</v>
      </c>
      <c r="D41" s="2">
        <v>447</v>
      </c>
      <c r="E41" s="4">
        <f t="shared" si="0"/>
        <v>10.0128</v>
      </c>
      <c r="F41" s="2">
        <v>15</v>
      </c>
      <c r="G41" s="4">
        <f t="shared" si="1"/>
        <v>250.32000000000002</v>
      </c>
      <c r="H41" s="2">
        <v>0</v>
      </c>
      <c r="I41" s="6">
        <f t="shared" si="3"/>
        <v>0</v>
      </c>
    </row>
    <row r="42" spans="1:9" x14ac:dyDescent="0.25">
      <c r="A42" s="2">
        <v>2331</v>
      </c>
      <c r="B42" s="2">
        <v>23</v>
      </c>
      <c r="C42" s="12" t="s">
        <v>48</v>
      </c>
      <c r="D42" s="2">
        <v>429</v>
      </c>
      <c r="E42" s="4">
        <f t="shared" si="0"/>
        <v>9.6096000000000004</v>
      </c>
      <c r="F42" s="2">
        <v>12</v>
      </c>
      <c r="G42" s="4">
        <f t="shared" si="1"/>
        <v>240.24</v>
      </c>
      <c r="H42" s="2">
        <v>123</v>
      </c>
      <c r="I42" s="6">
        <f t="shared" si="3"/>
        <v>0.51198801198801192</v>
      </c>
    </row>
    <row r="43" spans="1:9" ht="25.5" x14ac:dyDescent="0.25">
      <c r="A43" s="2">
        <v>2332</v>
      </c>
      <c r="B43" s="2">
        <v>23</v>
      </c>
      <c r="C43" s="12" t="s">
        <v>49</v>
      </c>
      <c r="D43" s="2">
        <v>451</v>
      </c>
      <c r="E43" s="4">
        <f t="shared" si="0"/>
        <v>10.102400000000001</v>
      </c>
      <c r="F43" s="2">
        <v>24</v>
      </c>
      <c r="G43" s="4">
        <f t="shared" si="1"/>
        <v>252.56000000000003</v>
      </c>
      <c r="H43" s="2">
        <v>63</v>
      </c>
      <c r="I43" s="6">
        <f t="shared" si="3"/>
        <v>0.24944567627494454</v>
      </c>
    </row>
    <row r="44" spans="1:9" x14ac:dyDescent="0.25">
      <c r="A44" s="2">
        <v>2333</v>
      </c>
      <c r="B44" s="2">
        <v>23</v>
      </c>
      <c r="C44" s="12" t="s">
        <v>50</v>
      </c>
      <c r="D44" s="2">
        <v>471</v>
      </c>
      <c r="E44" s="4">
        <f t="shared" si="0"/>
        <v>10.550400000000002</v>
      </c>
      <c r="F44" s="2">
        <v>20</v>
      </c>
      <c r="G44" s="4">
        <f t="shared" si="1"/>
        <v>263.76000000000005</v>
      </c>
      <c r="H44" s="2">
        <v>346</v>
      </c>
      <c r="I44" s="6">
        <f t="shared" si="3"/>
        <v>1.3117986047922352</v>
      </c>
    </row>
    <row r="45" spans="1:9" x14ac:dyDescent="0.25">
      <c r="A45" s="2">
        <v>2334</v>
      </c>
      <c r="B45" s="2">
        <v>23</v>
      </c>
      <c r="C45" s="12" t="s">
        <v>51</v>
      </c>
      <c r="D45" s="2">
        <v>2059</v>
      </c>
      <c r="E45" s="4">
        <f t="shared" si="0"/>
        <v>46.121600000000008</v>
      </c>
      <c r="F45" s="2">
        <v>85</v>
      </c>
      <c r="G45" s="4">
        <f t="shared" si="1"/>
        <v>1153.0400000000002</v>
      </c>
      <c r="H45" s="2">
        <v>630</v>
      </c>
      <c r="I45" s="6">
        <f t="shared" si="3"/>
        <v>0.54638173870811069</v>
      </c>
    </row>
    <row r="46" spans="1:9" x14ac:dyDescent="0.25">
      <c r="A46" s="2">
        <v>2335</v>
      </c>
      <c r="B46" s="2">
        <v>22</v>
      </c>
      <c r="C46" s="12" t="s">
        <v>52</v>
      </c>
      <c r="D46" s="2">
        <v>953</v>
      </c>
      <c r="E46" s="4">
        <f t="shared" si="0"/>
        <v>21.347200000000001</v>
      </c>
      <c r="F46" s="2">
        <v>11</v>
      </c>
      <c r="G46" s="4">
        <f t="shared" si="1"/>
        <v>533.68000000000006</v>
      </c>
      <c r="H46" s="2">
        <v>189</v>
      </c>
      <c r="I46" s="6">
        <f t="shared" si="3"/>
        <v>0.35414480587618041</v>
      </c>
    </row>
    <row r="47" spans="1:9" x14ac:dyDescent="0.25">
      <c r="A47" s="2">
        <v>2336</v>
      </c>
      <c r="B47" s="2">
        <v>22</v>
      </c>
      <c r="C47" s="12" t="s">
        <v>53</v>
      </c>
      <c r="D47" s="2">
        <v>767</v>
      </c>
      <c r="E47" s="4">
        <f t="shared" si="0"/>
        <v>17.180800000000001</v>
      </c>
      <c r="F47" s="2">
        <v>12</v>
      </c>
      <c r="G47" s="4">
        <f t="shared" si="1"/>
        <v>429.52000000000004</v>
      </c>
      <c r="H47" s="2">
        <v>200</v>
      </c>
      <c r="I47" s="6">
        <f t="shared" si="3"/>
        <v>0.46563605885639781</v>
      </c>
    </row>
    <row r="48" spans="1:9" ht="25.5" x14ac:dyDescent="0.25">
      <c r="A48" s="2">
        <v>2337</v>
      </c>
      <c r="B48" s="2">
        <v>22</v>
      </c>
      <c r="C48" s="12" t="s">
        <v>54</v>
      </c>
      <c r="D48" s="2">
        <v>1134</v>
      </c>
      <c r="E48" s="4">
        <f t="shared" si="0"/>
        <v>25.401600000000002</v>
      </c>
      <c r="F48" s="8">
        <v>16</v>
      </c>
      <c r="G48" s="4">
        <f t="shared" si="1"/>
        <v>635.04000000000008</v>
      </c>
      <c r="H48" s="8">
        <v>151</v>
      </c>
      <c r="I48" s="6">
        <f t="shared" si="3"/>
        <v>0.2377802973041068</v>
      </c>
    </row>
    <row r="49" spans="1:9" x14ac:dyDescent="0.25">
      <c r="A49" s="2">
        <v>2338</v>
      </c>
      <c r="B49" s="2">
        <v>22</v>
      </c>
      <c r="C49" s="13" t="s">
        <v>55</v>
      </c>
      <c r="D49" s="2">
        <v>705</v>
      </c>
      <c r="E49" s="4">
        <f t="shared" si="0"/>
        <v>15.792</v>
      </c>
      <c r="F49" s="14">
        <v>6</v>
      </c>
      <c r="G49" s="4">
        <f t="shared" si="1"/>
        <v>394.8</v>
      </c>
      <c r="H49" s="14">
        <v>104</v>
      </c>
      <c r="I49" s="6">
        <f t="shared" si="3"/>
        <v>0.26342451874366768</v>
      </c>
    </row>
    <row r="50" spans="1:9" x14ac:dyDescent="0.25">
      <c r="A50" s="2">
        <v>2339</v>
      </c>
      <c r="B50" s="2">
        <v>22</v>
      </c>
      <c r="C50" s="13" t="s">
        <v>55</v>
      </c>
      <c r="D50" s="2">
        <v>688</v>
      </c>
      <c r="E50" s="4">
        <f t="shared" si="0"/>
        <v>15.411200000000001</v>
      </c>
      <c r="F50" s="14">
        <v>7</v>
      </c>
      <c r="G50" s="4">
        <f t="shared" si="1"/>
        <v>385.28000000000003</v>
      </c>
      <c r="H50" s="14">
        <v>116</v>
      </c>
      <c r="I50" s="6">
        <f t="shared" si="3"/>
        <v>0.30107973421926909</v>
      </c>
    </row>
    <row r="51" spans="1:9" x14ac:dyDescent="0.25">
      <c r="A51" s="2">
        <v>2340</v>
      </c>
      <c r="B51" s="2">
        <v>22</v>
      </c>
      <c r="C51" s="12" t="s">
        <v>56</v>
      </c>
      <c r="D51" s="2">
        <v>428</v>
      </c>
      <c r="E51" s="4">
        <f t="shared" si="0"/>
        <v>9.5872000000000011</v>
      </c>
      <c r="F51" s="2">
        <v>8</v>
      </c>
      <c r="G51" s="4">
        <f t="shared" si="1"/>
        <v>239.68000000000004</v>
      </c>
      <c r="H51" s="2">
        <v>164</v>
      </c>
      <c r="I51" s="6">
        <f t="shared" si="3"/>
        <v>0.68424566088117478</v>
      </c>
    </row>
    <row r="52" spans="1:9" ht="25.5" x14ac:dyDescent="0.25">
      <c r="A52" s="2">
        <v>2341</v>
      </c>
      <c r="B52" s="2">
        <v>22</v>
      </c>
      <c r="C52" s="12" t="s">
        <v>57</v>
      </c>
      <c r="D52" s="2">
        <v>635</v>
      </c>
      <c r="E52" s="4">
        <f t="shared" si="0"/>
        <v>14.224</v>
      </c>
      <c r="F52" s="8">
        <v>15</v>
      </c>
      <c r="G52" s="4">
        <f t="shared" si="1"/>
        <v>355.6</v>
      </c>
      <c r="H52" s="8">
        <v>215</v>
      </c>
      <c r="I52" s="6">
        <f t="shared" si="3"/>
        <v>0.60461192350956128</v>
      </c>
    </row>
    <row r="53" spans="1:9" x14ac:dyDescent="0.25">
      <c r="A53" s="2">
        <v>2342</v>
      </c>
      <c r="B53" s="2">
        <v>22</v>
      </c>
      <c r="C53" s="12" t="s">
        <v>58</v>
      </c>
      <c r="D53" s="2">
        <v>572</v>
      </c>
      <c r="E53" s="4">
        <f t="shared" si="0"/>
        <v>12.812800000000003</v>
      </c>
      <c r="F53" s="8">
        <v>17</v>
      </c>
      <c r="G53" s="4">
        <f t="shared" si="1"/>
        <v>320.32000000000005</v>
      </c>
      <c r="H53" s="8">
        <v>229</v>
      </c>
      <c r="I53" s="6">
        <f t="shared" si="3"/>
        <v>0.71491008991008975</v>
      </c>
    </row>
    <row r="54" spans="1:9" x14ac:dyDescent="0.25">
      <c r="A54" s="2">
        <v>2343</v>
      </c>
      <c r="B54" s="2">
        <v>22</v>
      </c>
      <c r="C54" s="13" t="s">
        <v>59</v>
      </c>
      <c r="D54" s="2">
        <v>2679</v>
      </c>
      <c r="E54" s="4">
        <f t="shared" si="0"/>
        <v>60.009600000000006</v>
      </c>
      <c r="F54" s="14">
        <v>30</v>
      </c>
      <c r="G54" s="4">
        <f t="shared" si="1"/>
        <v>1500.2400000000002</v>
      </c>
      <c r="H54" s="14">
        <v>278</v>
      </c>
      <c r="I54" s="6">
        <f t="shared" si="3"/>
        <v>0.18530368474377429</v>
      </c>
    </row>
    <row r="55" spans="1:9" x14ac:dyDescent="0.25">
      <c r="A55" s="2">
        <v>2344</v>
      </c>
      <c r="B55" s="2">
        <v>22</v>
      </c>
      <c r="C55" s="12" t="s">
        <v>60</v>
      </c>
      <c r="D55" s="2">
        <v>658</v>
      </c>
      <c r="E55" s="4">
        <f t="shared" si="0"/>
        <v>14.7392</v>
      </c>
      <c r="F55" s="8">
        <v>12</v>
      </c>
      <c r="G55" s="4">
        <f t="shared" si="1"/>
        <v>368.48</v>
      </c>
      <c r="H55" s="8">
        <v>312</v>
      </c>
      <c r="I55" s="6">
        <f t="shared" si="3"/>
        <v>0.84672166739036037</v>
      </c>
    </row>
    <row r="56" spans="1:9" x14ac:dyDescent="0.25">
      <c r="A56" s="2">
        <v>2345</v>
      </c>
      <c r="B56" s="2">
        <v>22</v>
      </c>
      <c r="C56" s="12" t="s">
        <v>61</v>
      </c>
      <c r="D56" s="2">
        <v>489</v>
      </c>
      <c r="E56" s="4">
        <f t="shared" si="0"/>
        <v>10.953600000000002</v>
      </c>
      <c r="F56" s="8">
        <v>12</v>
      </c>
      <c r="G56" s="4">
        <f t="shared" si="1"/>
        <v>273.84000000000003</v>
      </c>
      <c r="H56" s="8">
        <v>148</v>
      </c>
      <c r="I56" s="6">
        <f t="shared" si="3"/>
        <v>0.54046158340636863</v>
      </c>
    </row>
    <row r="57" spans="1:9" x14ac:dyDescent="0.25">
      <c r="A57" s="2">
        <v>2346</v>
      </c>
      <c r="B57" s="2">
        <v>22</v>
      </c>
      <c r="C57" s="12" t="s">
        <v>62</v>
      </c>
      <c r="D57" s="2">
        <v>705</v>
      </c>
      <c r="E57" s="4">
        <f t="shared" si="0"/>
        <v>15.792</v>
      </c>
      <c r="F57" s="8">
        <v>19</v>
      </c>
      <c r="G57" s="4">
        <f t="shared" si="1"/>
        <v>394.8</v>
      </c>
      <c r="H57" s="8">
        <v>305</v>
      </c>
      <c r="I57" s="6">
        <f t="shared" si="3"/>
        <v>0.77254305977710236</v>
      </c>
    </row>
    <row r="58" spans="1:9" x14ac:dyDescent="0.25">
      <c r="A58" s="2">
        <v>2347</v>
      </c>
      <c r="B58" s="2">
        <v>22</v>
      </c>
      <c r="C58" s="12" t="s">
        <v>63</v>
      </c>
      <c r="D58" s="2">
        <v>870</v>
      </c>
      <c r="E58" s="4">
        <f t="shared" si="0"/>
        <v>19.488000000000003</v>
      </c>
      <c r="F58" s="8">
        <v>23</v>
      </c>
      <c r="G58" s="4">
        <f t="shared" si="1"/>
        <v>487.20000000000005</v>
      </c>
      <c r="H58" s="8">
        <v>336</v>
      </c>
      <c r="I58" s="6">
        <f t="shared" si="3"/>
        <v>0.68965517241379304</v>
      </c>
    </row>
    <row r="59" spans="1:9" x14ac:dyDescent="0.25">
      <c r="A59" s="2">
        <v>2348</v>
      </c>
      <c r="B59" s="2">
        <v>22</v>
      </c>
      <c r="C59" s="12" t="s">
        <v>64</v>
      </c>
      <c r="D59" s="2">
        <v>1166</v>
      </c>
      <c r="E59" s="4">
        <f t="shared" si="0"/>
        <v>26.118400000000001</v>
      </c>
      <c r="F59" s="8">
        <v>38</v>
      </c>
      <c r="G59" s="4">
        <f t="shared" si="1"/>
        <v>652.96</v>
      </c>
      <c r="H59" s="8">
        <v>364</v>
      </c>
      <c r="I59" s="6">
        <f t="shared" si="3"/>
        <v>0.55746140651801024</v>
      </c>
    </row>
    <row r="60" spans="1:9" x14ac:dyDescent="0.25">
      <c r="A60" s="2">
        <v>2349</v>
      </c>
      <c r="B60" s="2">
        <v>22</v>
      </c>
      <c r="C60" s="12" t="s">
        <v>65</v>
      </c>
      <c r="D60" s="2">
        <v>1116</v>
      </c>
      <c r="E60" s="4">
        <f t="shared" si="0"/>
        <v>24.9984</v>
      </c>
      <c r="F60" s="8">
        <v>30</v>
      </c>
      <c r="G60" s="4">
        <f t="shared" si="1"/>
        <v>624.96</v>
      </c>
      <c r="H60" s="8">
        <v>213</v>
      </c>
      <c r="I60" s="6">
        <f t="shared" si="3"/>
        <v>0.34082181259600614</v>
      </c>
    </row>
    <row r="61" spans="1:9" x14ac:dyDescent="0.25">
      <c r="A61" s="2">
        <v>2350</v>
      </c>
      <c r="B61" s="2">
        <v>22</v>
      </c>
      <c r="C61" s="12" t="s">
        <v>66</v>
      </c>
      <c r="D61" s="2">
        <v>1009</v>
      </c>
      <c r="E61" s="4">
        <f t="shared" si="0"/>
        <v>22.601600000000005</v>
      </c>
      <c r="F61" s="8">
        <v>18</v>
      </c>
      <c r="G61" s="4">
        <f t="shared" si="1"/>
        <v>565.04000000000008</v>
      </c>
      <c r="H61" s="8">
        <v>207</v>
      </c>
      <c r="I61" s="6">
        <f t="shared" si="3"/>
        <v>0.36634574543395154</v>
      </c>
    </row>
    <row r="62" spans="1:9" x14ac:dyDescent="0.25">
      <c r="A62" s="2">
        <v>2351</v>
      </c>
      <c r="B62" s="2">
        <v>22</v>
      </c>
      <c r="C62" s="12" t="s">
        <v>67</v>
      </c>
      <c r="D62" s="2">
        <v>658</v>
      </c>
      <c r="E62" s="4">
        <f t="shared" si="0"/>
        <v>14.7392</v>
      </c>
      <c r="F62" s="8">
        <v>25</v>
      </c>
      <c r="G62" s="4">
        <f t="shared" si="1"/>
        <v>368.48</v>
      </c>
      <c r="H62" s="8">
        <v>170</v>
      </c>
      <c r="I62" s="6">
        <f t="shared" si="3"/>
        <v>0.46135475466782455</v>
      </c>
    </row>
    <row r="63" spans="1:9" x14ac:dyDescent="0.25">
      <c r="A63" s="2">
        <v>2352</v>
      </c>
      <c r="B63" s="2">
        <v>22</v>
      </c>
      <c r="C63" s="12" t="s">
        <v>68</v>
      </c>
      <c r="D63" s="2">
        <v>1954</v>
      </c>
      <c r="E63" s="4">
        <f t="shared" si="0"/>
        <v>43.769599999999997</v>
      </c>
      <c r="F63" s="8">
        <v>54</v>
      </c>
      <c r="G63" s="4">
        <f t="shared" si="1"/>
        <v>1094.24</v>
      </c>
      <c r="H63" s="8">
        <v>1096</v>
      </c>
      <c r="I63" s="6">
        <f t="shared" si="3"/>
        <v>1.0016084222839596</v>
      </c>
    </row>
    <row r="64" spans="1:9" x14ac:dyDescent="0.25">
      <c r="A64" s="2">
        <v>2353</v>
      </c>
      <c r="B64" s="2">
        <v>22</v>
      </c>
      <c r="C64" s="12" t="s">
        <v>69</v>
      </c>
      <c r="D64" s="2">
        <v>1015</v>
      </c>
      <c r="E64" s="4">
        <f t="shared" si="0"/>
        <v>22.736000000000004</v>
      </c>
      <c r="F64" s="2">
        <v>15</v>
      </c>
      <c r="G64" s="4">
        <f t="shared" si="1"/>
        <v>568.40000000000009</v>
      </c>
      <c r="H64" s="2">
        <v>137</v>
      </c>
      <c r="I64" s="6">
        <f t="shared" si="3"/>
        <v>0.24102744546094296</v>
      </c>
    </row>
    <row r="65" spans="1:9" x14ac:dyDescent="0.25">
      <c r="A65" s="2">
        <v>2354</v>
      </c>
      <c r="B65" s="2">
        <v>22</v>
      </c>
      <c r="C65" s="12" t="s">
        <v>70</v>
      </c>
      <c r="D65" s="2">
        <v>565</v>
      </c>
      <c r="E65" s="4">
        <f t="shared" si="0"/>
        <v>12.656000000000001</v>
      </c>
      <c r="F65" s="2">
        <v>17</v>
      </c>
      <c r="G65" s="4">
        <f t="shared" si="1"/>
        <v>316.40000000000003</v>
      </c>
      <c r="H65" s="2">
        <v>250</v>
      </c>
      <c r="I65" s="6">
        <f t="shared" si="3"/>
        <v>0.79013906447534754</v>
      </c>
    </row>
    <row r="66" spans="1:9" x14ac:dyDescent="0.25">
      <c r="A66" s="2">
        <v>2355</v>
      </c>
      <c r="B66" s="2">
        <v>22</v>
      </c>
      <c r="C66" s="12" t="s">
        <v>71</v>
      </c>
      <c r="D66" s="2">
        <v>583</v>
      </c>
      <c r="E66" s="4">
        <f t="shared" si="0"/>
        <v>13.059200000000001</v>
      </c>
      <c r="F66" s="2">
        <v>0</v>
      </c>
      <c r="G66" s="4">
        <f t="shared" si="1"/>
        <v>326.48</v>
      </c>
      <c r="H66" s="2">
        <v>0</v>
      </c>
      <c r="I66" s="6">
        <f t="shared" si="3"/>
        <v>0</v>
      </c>
    </row>
    <row r="67" spans="1:9" x14ac:dyDescent="0.25">
      <c r="A67" s="2">
        <v>2356</v>
      </c>
      <c r="B67" s="2">
        <v>22</v>
      </c>
      <c r="C67" s="12" t="s">
        <v>72</v>
      </c>
      <c r="D67" s="2">
        <v>1054</v>
      </c>
      <c r="E67" s="4">
        <f t="shared" ref="E67:E130" si="4">G67/25</f>
        <v>23.6096</v>
      </c>
      <c r="F67" s="2">
        <v>11</v>
      </c>
      <c r="G67" s="4">
        <f t="shared" ref="G67:G130" si="5">D67*0.56</f>
        <v>590.24</v>
      </c>
      <c r="H67" s="2">
        <v>0</v>
      </c>
      <c r="I67" s="6">
        <f t="shared" ref="I67:I98" si="6">H67/G67</f>
        <v>0</v>
      </c>
    </row>
    <row r="68" spans="1:9" x14ac:dyDescent="0.25">
      <c r="A68" s="2">
        <v>2357</v>
      </c>
      <c r="B68" s="2">
        <v>22</v>
      </c>
      <c r="C68" s="12" t="s">
        <v>73</v>
      </c>
      <c r="D68" s="2">
        <v>912</v>
      </c>
      <c r="E68" s="4">
        <f t="shared" si="4"/>
        <v>20.428800000000003</v>
      </c>
      <c r="F68" s="2">
        <v>17</v>
      </c>
      <c r="G68" s="4">
        <f t="shared" si="5"/>
        <v>510.72</v>
      </c>
      <c r="H68" s="2">
        <v>108</v>
      </c>
      <c r="I68" s="6">
        <f t="shared" si="6"/>
        <v>0.21146616541353383</v>
      </c>
    </row>
    <row r="69" spans="1:9" x14ac:dyDescent="0.25">
      <c r="A69" s="2">
        <v>2358</v>
      </c>
      <c r="B69" s="2">
        <v>22</v>
      </c>
      <c r="C69" s="12" t="s">
        <v>74</v>
      </c>
      <c r="D69" s="2">
        <v>2014</v>
      </c>
      <c r="E69" s="4">
        <f t="shared" si="4"/>
        <v>45.113600000000005</v>
      </c>
      <c r="F69" s="2">
        <v>10</v>
      </c>
      <c r="G69" s="4">
        <f t="shared" si="5"/>
        <v>1127.8400000000001</v>
      </c>
      <c r="H69" s="2">
        <v>0</v>
      </c>
      <c r="I69" s="6">
        <f t="shared" si="6"/>
        <v>0</v>
      </c>
    </row>
    <row r="70" spans="1:9" x14ac:dyDescent="0.25">
      <c r="A70" s="2">
        <v>2359</v>
      </c>
      <c r="B70" s="2">
        <v>22</v>
      </c>
      <c r="C70" s="12" t="s">
        <v>75</v>
      </c>
      <c r="D70" s="2">
        <v>455</v>
      </c>
      <c r="E70" s="4">
        <f t="shared" si="4"/>
        <v>10.192</v>
      </c>
      <c r="F70" s="2">
        <v>9</v>
      </c>
      <c r="G70" s="4">
        <f t="shared" si="5"/>
        <v>254.8</v>
      </c>
      <c r="H70" s="2">
        <v>250</v>
      </c>
      <c r="I70" s="6">
        <f t="shared" si="6"/>
        <v>0.98116169544740972</v>
      </c>
    </row>
    <row r="71" spans="1:9" x14ac:dyDescent="0.25">
      <c r="A71" s="2">
        <v>2360</v>
      </c>
      <c r="B71" s="2">
        <v>22</v>
      </c>
      <c r="C71" s="12" t="s">
        <v>76</v>
      </c>
      <c r="D71" s="2">
        <v>1367</v>
      </c>
      <c r="E71" s="4">
        <f t="shared" si="4"/>
        <v>30.620800000000003</v>
      </c>
      <c r="F71" s="2">
        <v>34</v>
      </c>
      <c r="G71" s="4">
        <f t="shared" si="5"/>
        <v>765.5200000000001</v>
      </c>
      <c r="H71" s="2">
        <v>588</v>
      </c>
      <c r="I71" s="6">
        <f t="shared" si="6"/>
        <v>0.76810534016093623</v>
      </c>
    </row>
    <row r="72" spans="1:9" x14ac:dyDescent="0.25">
      <c r="A72" s="2">
        <v>2361</v>
      </c>
      <c r="B72" s="2">
        <v>22</v>
      </c>
      <c r="C72" s="12" t="s">
        <v>77</v>
      </c>
      <c r="D72" s="2">
        <v>1599</v>
      </c>
      <c r="E72" s="4">
        <f t="shared" si="4"/>
        <v>35.817599999999999</v>
      </c>
      <c r="F72" s="2">
        <v>33</v>
      </c>
      <c r="G72" s="4">
        <f t="shared" si="5"/>
        <v>895.44</v>
      </c>
      <c r="H72" s="2">
        <v>683</v>
      </c>
      <c r="I72" s="6">
        <f t="shared" si="6"/>
        <v>0.76275350665594566</v>
      </c>
    </row>
    <row r="73" spans="1:9" x14ac:dyDescent="0.25">
      <c r="A73" s="2">
        <v>2362</v>
      </c>
      <c r="B73" s="2">
        <v>22</v>
      </c>
      <c r="C73" s="12" t="s">
        <v>78</v>
      </c>
      <c r="D73" s="2">
        <v>1620</v>
      </c>
      <c r="E73" s="4">
        <f t="shared" si="4"/>
        <v>36.288000000000004</v>
      </c>
      <c r="F73" s="2">
        <v>39</v>
      </c>
      <c r="G73" s="4">
        <f t="shared" si="5"/>
        <v>907.2</v>
      </c>
      <c r="H73" s="2">
        <v>397</v>
      </c>
      <c r="I73" s="6">
        <f t="shared" si="6"/>
        <v>0.43761022927689591</v>
      </c>
    </row>
    <row r="74" spans="1:9" ht="25.5" x14ac:dyDescent="0.25">
      <c r="A74" s="2">
        <v>2363</v>
      </c>
      <c r="B74" s="2">
        <v>22</v>
      </c>
      <c r="C74" s="13" t="s">
        <v>79</v>
      </c>
      <c r="D74" s="2">
        <v>1129</v>
      </c>
      <c r="E74" s="4">
        <f t="shared" si="4"/>
        <v>25.2896</v>
      </c>
      <c r="F74" s="10">
        <v>16</v>
      </c>
      <c r="G74" s="4">
        <f t="shared" si="5"/>
        <v>632.24</v>
      </c>
      <c r="H74" s="10">
        <v>124</v>
      </c>
      <c r="I74" s="6">
        <f t="shared" si="6"/>
        <v>0.19612805263823865</v>
      </c>
    </row>
    <row r="75" spans="1:9" x14ac:dyDescent="0.25">
      <c r="A75" s="2">
        <v>2364</v>
      </c>
      <c r="B75" s="2">
        <v>22</v>
      </c>
      <c r="C75" s="12" t="s">
        <v>80</v>
      </c>
      <c r="D75" s="2">
        <v>825</v>
      </c>
      <c r="E75" s="4">
        <f t="shared" si="4"/>
        <v>18.480000000000004</v>
      </c>
      <c r="F75" s="2">
        <v>18</v>
      </c>
      <c r="G75" s="4">
        <f t="shared" si="5"/>
        <v>462.00000000000006</v>
      </c>
      <c r="H75" s="2">
        <v>403</v>
      </c>
      <c r="I75" s="6">
        <f t="shared" si="6"/>
        <v>0.87229437229437223</v>
      </c>
    </row>
    <row r="76" spans="1:9" x14ac:dyDescent="0.25">
      <c r="A76" s="2">
        <v>2365</v>
      </c>
      <c r="B76" s="2">
        <v>22</v>
      </c>
      <c r="C76" s="12" t="s">
        <v>81</v>
      </c>
      <c r="D76" s="2">
        <v>734</v>
      </c>
      <c r="E76" s="4">
        <f t="shared" si="4"/>
        <v>16.441600000000001</v>
      </c>
      <c r="F76" s="2">
        <v>9</v>
      </c>
      <c r="G76" s="4">
        <f t="shared" si="5"/>
        <v>411.04</v>
      </c>
      <c r="H76" s="2">
        <v>293</v>
      </c>
      <c r="I76" s="6">
        <f t="shared" si="6"/>
        <v>0.71282600233553906</v>
      </c>
    </row>
    <row r="77" spans="1:9" x14ac:dyDescent="0.25">
      <c r="A77" s="2">
        <v>2366</v>
      </c>
      <c r="B77" s="2">
        <v>22</v>
      </c>
      <c r="C77" s="12" t="s">
        <v>82</v>
      </c>
      <c r="D77" s="2">
        <v>1251</v>
      </c>
      <c r="E77" s="4">
        <f t="shared" si="4"/>
        <v>28.022400000000001</v>
      </c>
      <c r="F77" s="2">
        <v>23</v>
      </c>
      <c r="G77" s="4">
        <f t="shared" si="5"/>
        <v>700.56000000000006</v>
      </c>
      <c r="H77" s="2">
        <v>93</v>
      </c>
      <c r="I77" s="6">
        <f t="shared" si="6"/>
        <v>0.13275094210346008</v>
      </c>
    </row>
    <row r="78" spans="1:9" x14ac:dyDescent="0.25">
      <c r="A78" s="2">
        <v>2367</v>
      </c>
      <c r="B78" s="2">
        <v>22</v>
      </c>
      <c r="C78" s="12" t="s">
        <v>83</v>
      </c>
      <c r="D78" s="2">
        <v>816</v>
      </c>
      <c r="E78" s="4">
        <f t="shared" si="4"/>
        <v>18.278400000000001</v>
      </c>
      <c r="F78" s="2">
        <v>17</v>
      </c>
      <c r="G78" s="4">
        <f t="shared" si="5"/>
        <v>456.96000000000004</v>
      </c>
      <c r="H78" s="2">
        <v>221</v>
      </c>
      <c r="I78" s="6">
        <f t="shared" si="6"/>
        <v>0.48363095238095233</v>
      </c>
    </row>
    <row r="79" spans="1:9" x14ac:dyDescent="0.25">
      <c r="A79" s="2">
        <v>2368</v>
      </c>
      <c r="B79" s="2">
        <v>22</v>
      </c>
      <c r="C79" s="12" t="s">
        <v>84</v>
      </c>
      <c r="D79" s="2">
        <v>921</v>
      </c>
      <c r="E79" s="4">
        <f t="shared" si="4"/>
        <v>20.630400000000005</v>
      </c>
      <c r="F79" s="2">
        <v>23</v>
      </c>
      <c r="G79" s="4">
        <f t="shared" si="5"/>
        <v>515.7600000000001</v>
      </c>
      <c r="H79" s="2">
        <v>256</v>
      </c>
      <c r="I79" s="6">
        <f t="shared" si="6"/>
        <v>0.49635489374903047</v>
      </c>
    </row>
    <row r="80" spans="1:9" x14ac:dyDescent="0.25">
      <c r="A80" s="2">
        <v>2369</v>
      </c>
      <c r="B80" s="2">
        <v>22</v>
      </c>
      <c r="C80" s="12" t="s">
        <v>85</v>
      </c>
      <c r="D80" s="2">
        <v>831</v>
      </c>
      <c r="E80" s="4">
        <f t="shared" si="4"/>
        <v>18.614400000000003</v>
      </c>
      <c r="F80" s="2">
        <v>18</v>
      </c>
      <c r="G80" s="4">
        <f t="shared" si="5"/>
        <v>465.36000000000007</v>
      </c>
      <c r="H80" s="2">
        <v>561</v>
      </c>
      <c r="I80" s="6">
        <f t="shared" si="6"/>
        <v>1.205518308406395</v>
      </c>
    </row>
    <row r="81" spans="1:9" x14ac:dyDescent="0.25">
      <c r="A81" s="2">
        <v>2370</v>
      </c>
      <c r="B81" s="2">
        <v>22</v>
      </c>
      <c r="C81" s="12" t="s">
        <v>86</v>
      </c>
      <c r="D81" s="2">
        <v>882</v>
      </c>
      <c r="E81" s="4">
        <f t="shared" si="4"/>
        <v>19.756800000000002</v>
      </c>
      <c r="F81" s="2">
        <v>21</v>
      </c>
      <c r="G81" s="4">
        <f t="shared" si="5"/>
        <v>493.92000000000007</v>
      </c>
      <c r="H81" s="2">
        <v>311</v>
      </c>
      <c r="I81" s="6">
        <f t="shared" si="6"/>
        <v>0.6296566245545836</v>
      </c>
    </row>
    <row r="82" spans="1:9" x14ac:dyDescent="0.25">
      <c r="A82" s="2">
        <v>2371</v>
      </c>
      <c r="B82" s="2">
        <v>22</v>
      </c>
      <c r="C82" s="12" t="s">
        <v>87</v>
      </c>
      <c r="D82" s="2">
        <v>835</v>
      </c>
      <c r="E82" s="4">
        <f t="shared" si="4"/>
        <v>18.704000000000001</v>
      </c>
      <c r="F82" s="2">
        <v>21</v>
      </c>
      <c r="G82" s="4">
        <f t="shared" si="5"/>
        <v>467.6</v>
      </c>
      <c r="H82" s="2">
        <v>178</v>
      </c>
      <c r="I82" s="6">
        <f t="shared" si="6"/>
        <v>0.38066723695466209</v>
      </c>
    </row>
    <row r="83" spans="1:9" x14ac:dyDescent="0.25">
      <c r="A83" s="2">
        <v>2372</v>
      </c>
      <c r="B83" s="2">
        <v>22</v>
      </c>
      <c r="C83" s="12" t="s">
        <v>88</v>
      </c>
      <c r="D83" s="2">
        <v>860</v>
      </c>
      <c r="E83" s="4">
        <f t="shared" si="4"/>
        <v>19.263999999999999</v>
      </c>
      <c r="F83" s="2">
        <v>16</v>
      </c>
      <c r="G83" s="4">
        <f t="shared" si="5"/>
        <v>481.6</v>
      </c>
      <c r="H83" s="2">
        <v>392</v>
      </c>
      <c r="I83" s="6">
        <f t="shared" si="6"/>
        <v>0.81395348837209303</v>
      </c>
    </row>
    <row r="84" spans="1:9" x14ac:dyDescent="0.25">
      <c r="A84" s="2">
        <v>2373</v>
      </c>
      <c r="B84" s="2">
        <v>22</v>
      </c>
      <c r="C84" s="13" t="s">
        <v>89</v>
      </c>
      <c r="D84" s="2">
        <v>1486</v>
      </c>
      <c r="E84" s="4">
        <f t="shared" si="4"/>
        <v>33.2864</v>
      </c>
      <c r="F84" s="10">
        <v>33</v>
      </c>
      <c r="G84" s="4">
        <f t="shared" si="5"/>
        <v>832.16000000000008</v>
      </c>
      <c r="H84" s="10">
        <v>572</v>
      </c>
      <c r="I84" s="6">
        <f t="shared" si="6"/>
        <v>0.68736781388194568</v>
      </c>
    </row>
    <row r="85" spans="1:9" x14ac:dyDescent="0.25">
      <c r="A85" s="2">
        <v>2374</v>
      </c>
      <c r="B85" s="2">
        <v>22</v>
      </c>
      <c r="C85" s="12" t="s">
        <v>90</v>
      </c>
      <c r="D85" s="2">
        <v>1057</v>
      </c>
      <c r="E85" s="4">
        <f t="shared" si="4"/>
        <v>23.676800000000004</v>
      </c>
      <c r="F85" s="2">
        <v>24</v>
      </c>
      <c r="G85" s="4">
        <f t="shared" si="5"/>
        <v>591.92000000000007</v>
      </c>
      <c r="H85" s="2">
        <v>371</v>
      </c>
      <c r="I85" s="6">
        <f t="shared" si="6"/>
        <v>0.62677388836329229</v>
      </c>
    </row>
    <row r="86" spans="1:9" x14ac:dyDescent="0.25">
      <c r="A86" s="2">
        <v>2375</v>
      </c>
      <c r="B86" s="2">
        <v>22</v>
      </c>
      <c r="C86" s="12" t="s">
        <v>91</v>
      </c>
      <c r="D86" s="2">
        <v>1940</v>
      </c>
      <c r="E86" s="4">
        <f t="shared" si="4"/>
        <v>43.456000000000003</v>
      </c>
      <c r="F86" s="8">
        <v>25</v>
      </c>
      <c r="G86" s="4">
        <f t="shared" si="5"/>
        <v>1086.4000000000001</v>
      </c>
      <c r="H86" s="8">
        <v>210</v>
      </c>
      <c r="I86" s="6">
        <f t="shared" si="6"/>
        <v>0.19329896907216493</v>
      </c>
    </row>
    <row r="87" spans="1:9" x14ac:dyDescent="0.25">
      <c r="A87" s="2">
        <v>2376</v>
      </c>
      <c r="B87" s="2">
        <v>22</v>
      </c>
      <c r="C87" s="12" t="s">
        <v>92</v>
      </c>
      <c r="D87" s="2">
        <v>1814</v>
      </c>
      <c r="E87" s="4">
        <f t="shared" si="4"/>
        <v>40.633600000000008</v>
      </c>
      <c r="F87" s="8">
        <v>34</v>
      </c>
      <c r="G87" s="4">
        <f t="shared" si="5"/>
        <v>1015.8400000000001</v>
      </c>
      <c r="H87" s="8">
        <v>389</v>
      </c>
      <c r="I87" s="6">
        <f t="shared" si="6"/>
        <v>0.38293432036541181</v>
      </c>
    </row>
    <row r="88" spans="1:9" x14ac:dyDescent="0.25">
      <c r="A88" s="2">
        <v>2377</v>
      </c>
      <c r="B88" s="2">
        <v>22</v>
      </c>
      <c r="C88" s="12" t="s">
        <v>93</v>
      </c>
      <c r="D88" s="2">
        <v>898</v>
      </c>
      <c r="E88" s="4">
        <f t="shared" si="4"/>
        <v>20.115200000000002</v>
      </c>
      <c r="F88" s="2">
        <v>22</v>
      </c>
      <c r="G88" s="4">
        <f t="shared" si="5"/>
        <v>502.88000000000005</v>
      </c>
      <c r="H88" s="2">
        <v>469</v>
      </c>
      <c r="I88" s="6">
        <f t="shared" si="6"/>
        <v>0.93262806236080165</v>
      </c>
    </row>
    <row r="89" spans="1:9" x14ac:dyDescent="0.25">
      <c r="A89" s="2">
        <v>2378</v>
      </c>
      <c r="B89" s="2">
        <v>22</v>
      </c>
      <c r="C89" s="12" t="s">
        <v>94</v>
      </c>
      <c r="D89" s="2">
        <v>649</v>
      </c>
      <c r="E89" s="4">
        <f t="shared" si="4"/>
        <v>14.537600000000003</v>
      </c>
      <c r="F89" s="8">
        <v>16</v>
      </c>
      <c r="G89" s="4">
        <f t="shared" si="5"/>
        <v>363.44000000000005</v>
      </c>
      <c r="H89" s="8">
        <v>219</v>
      </c>
      <c r="I89" s="6">
        <f t="shared" si="6"/>
        <v>0.60257539071098387</v>
      </c>
    </row>
    <row r="90" spans="1:9" x14ac:dyDescent="0.25">
      <c r="A90" s="2">
        <v>2379</v>
      </c>
      <c r="B90" s="2">
        <v>22</v>
      </c>
      <c r="C90" s="12" t="s">
        <v>95</v>
      </c>
      <c r="D90" s="2">
        <v>451</v>
      </c>
      <c r="E90" s="4">
        <f t="shared" si="4"/>
        <v>10.102400000000001</v>
      </c>
      <c r="F90" s="8">
        <v>10</v>
      </c>
      <c r="G90" s="4">
        <f t="shared" si="5"/>
        <v>252.56000000000003</v>
      </c>
      <c r="H90" s="8">
        <v>185</v>
      </c>
      <c r="I90" s="6">
        <f t="shared" si="6"/>
        <v>0.73249920810896407</v>
      </c>
    </row>
    <row r="91" spans="1:9" x14ac:dyDescent="0.25">
      <c r="A91" s="2">
        <v>2380</v>
      </c>
      <c r="B91" s="2">
        <v>22</v>
      </c>
      <c r="C91" s="12" t="s">
        <v>96</v>
      </c>
      <c r="D91" s="2">
        <v>1828</v>
      </c>
      <c r="E91" s="4">
        <f t="shared" si="4"/>
        <v>40.947200000000002</v>
      </c>
      <c r="F91" s="8">
        <v>43</v>
      </c>
      <c r="G91" s="4">
        <f t="shared" si="5"/>
        <v>1023.6800000000001</v>
      </c>
      <c r="H91" s="8">
        <v>621</v>
      </c>
      <c r="I91" s="6">
        <f t="shared" si="6"/>
        <v>0.60663488590184433</v>
      </c>
    </row>
    <row r="92" spans="1:9" x14ac:dyDescent="0.25">
      <c r="A92" s="2">
        <v>2381</v>
      </c>
      <c r="B92" s="2">
        <v>22</v>
      </c>
      <c r="C92" s="12" t="s">
        <v>97</v>
      </c>
      <c r="D92" s="2">
        <v>845</v>
      </c>
      <c r="E92" s="4">
        <f t="shared" si="4"/>
        <v>18.928000000000001</v>
      </c>
      <c r="F92" s="8">
        <v>22</v>
      </c>
      <c r="G92" s="4">
        <f t="shared" si="5"/>
        <v>473.20000000000005</v>
      </c>
      <c r="H92" s="8">
        <v>315</v>
      </c>
      <c r="I92" s="6">
        <f t="shared" si="6"/>
        <v>0.66568047337278102</v>
      </c>
    </row>
    <row r="93" spans="1:9" x14ac:dyDescent="0.25">
      <c r="A93" s="2">
        <v>2382</v>
      </c>
      <c r="B93" s="2">
        <v>22</v>
      </c>
      <c r="C93" s="12" t="s">
        <v>98</v>
      </c>
      <c r="D93" s="2">
        <v>763</v>
      </c>
      <c r="E93" s="4">
        <f t="shared" si="4"/>
        <v>17.091200000000001</v>
      </c>
      <c r="F93" s="2">
        <v>21</v>
      </c>
      <c r="G93" s="4">
        <f t="shared" si="5"/>
        <v>427.28000000000003</v>
      </c>
      <c r="H93" s="2">
        <v>223</v>
      </c>
      <c r="I93" s="6">
        <f t="shared" si="6"/>
        <v>0.52190601011046622</v>
      </c>
    </row>
    <row r="94" spans="1:9" x14ac:dyDescent="0.25">
      <c r="A94" s="2">
        <v>2383</v>
      </c>
      <c r="B94" s="2">
        <v>22</v>
      </c>
      <c r="C94" s="12" t="s">
        <v>99</v>
      </c>
      <c r="D94" s="2">
        <v>492</v>
      </c>
      <c r="E94" s="4">
        <f t="shared" si="4"/>
        <v>11.020800000000001</v>
      </c>
      <c r="F94" s="8">
        <v>10</v>
      </c>
      <c r="G94" s="4">
        <f t="shared" si="5"/>
        <v>275.52000000000004</v>
      </c>
      <c r="H94" s="8">
        <v>177</v>
      </c>
      <c r="I94" s="6">
        <f t="shared" si="6"/>
        <v>0.6424216027874563</v>
      </c>
    </row>
    <row r="95" spans="1:9" x14ac:dyDescent="0.25">
      <c r="A95" s="2">
        <v>2384</v>
      </c>
      <c r="B95" s="2">
        <v>22</v>
      </c>
      <c r="C95" s="12" t="s">
        <v>100</v>
      </c>
      <c r="D95" s="2">
        <v>723</v>
      </c>
      <c r="E95" s="4">
        <f t="shared" si="4"/>
        <v>16.195200000000003</v>
      </c>
      <c r="F95" s="2">
        <v>13</v>
      </c>
      <c r="G95" s="4">
        <f t="shared" si="5"/>
        <v>404.88000000000005</v>
      </c>
      <c r="H95" s="2">
        <v>176</v>
      </c>
      <c r="I95" s="6">
        <f t="shared" si="6"/>
        <v>0.43469670025686619</v>
      </c>
    </row>
    <row r="96" spans="1:9" x14ac:dyDescent="0.25">
      <c r="A96" s="2">
        <v>2385</v>
      </c>
      <c r="B96" s="2">
        <v>22</v>
      </c>
      <c r="C96" s="12" t="s">
        <v>101</v>
      </c>
      <c r="D96" s="2">
        <v>711</v>
      </c>
      <c r="E96" s="4">
        <f t="shared" si="4"/>
        <v>15.926400000000001</v>
      </c>
      <c r="F96" s="2">
        <v>14</v>
      </c>
      <c r="G96" s="4">
        <f t="shared" si="5"/>
        <v>398.16</v>
      </c>
      <c r="H96" s="2">
        <v>299</v>
      </c>
      <c r="I96" s="6">
        <f t="shared" si="6"/>
        <v>0.75095439019489651</v>
      </c>
    </row>
    <row r="97" spans="1:9" x14ac:dyDescent="0.25">
      <c r="A97" s="2">
        <v>2386</v>
      </c>
      <c r="B97" s="2">
        <v>22</v>
      </c>
      <c r="C97" s="12" t="s">
        <v>102</v>
      </c>
      <c r="D97" s="2">
        <v>957</v>
      </c>
      <c r="E97" s="4">
        <f t="shared" si="4"/>
        <v>21.436800000000002</v>
      </c>
      <c r="F97" s="2">
        <v>20</v>
      </c>
      <c r="G97" s="4">
        <f t="shared" si="5"/>
        <v>535.92000000000007</v>
      </c>
      <c r="H97" s="2">
        <v>200</v>
      </c>
      <c r="I97" s="6">
        <f t="shared" si="6"/>
        <v>0.37319002836244208</v>
      </c>
    </row>
    <row r="98" spans="1:9" x14ac:dyDescent="0.25">
      <c r="A98" s="2">
        <v>2387</v>
      </c>
      <c r="B98" s="2">
        <v>22</v>
      </c>
      <c r="C98" s="12" t="s">
        <v>99</v>
      </c>
      <c r="D98" s="2">
        <v>920</v>
      </c>
      <c r="E98" s="4">
        <f t="shared" si="4"/>
        <v>20.608000000000001</v>
      </c>
      <c r="F98" s="8">
        <v>20</v>
      </c>
      <c r="G98" s="4">
        <f t="shared" si="5"/>
        <v>515.20000000000005</v>
      </c>
      <c r="H98" s="8">
        <v>262</v>
      </c>
      <c r="I98" s="6">
        <f t="shared" si="6"/>
        <v>0.50854037267080743</v>
      </c>
    </row>
    <row r="99" spans="1:9" x14ac:dyDescent="0.25">
      <c r="A99" s="2">
        <v>2388</v>
      </c>
      <c r="B99" s="2">
        <v>22</v>
      </c>
      <c r="C99" s="12" t="s">
        <v>103</v>
      </c>
      <c r="D99" s="2">
        <v>2518</v>
      </c>
      <c r="E99" s="4">
        <f t="shared" si="4"/>
        <v>56.403200000000005</v>
      </c>
      <c r="F99" s="2">
        <v>39</v>
      </c>
      <c r="G99" s="4">
        <f t="shared" si="5"/>
        <v>1410.0800000000002</v>
      </c>
      <c r="H99" s="2">
        <v>536</v>
      </c>
      <c r="I99" s="6">
        <f t="shared" ref="I99:I130" si="7">H99/G99</f>
        <v>0.38012027686372402</v>
      </c>
    </row>
    <row r="100" spans="1:9" x14ac:dyDescent="0.25">
      <c r="A100" s="2">
        <v>2389</v>
      </c>
      <c r="B100" s="2">
        <v>22</v>
      </c>
      <c r="C100" s="12" t="s">
        <v>104</v>
      </c>
      <c r="D100" s="2">
        <v>898</v>
      </c>
      <c r="E100" s="4">
        <f t="shared" si="4"/>
        <v>20.115200000000002</v>
      </c>
      <c r="F100" s="2">
        <v>19</v>
      </c>
      <c r="G100" s="4">
        <f t="shared" si="5"/>
        <v>502.88000000000005</v>
      </c>
      <c r="H100" s="2">
        <v>263</v>
      </c>
      <c r="I100" s="6">
        <f t="shared" si="7"/>
        <v>0.5229875914731148</v>
      </c>
    </row>
    <row r="101" spans="1:9" x14ac:dyDescent="0.25">
      <c r="A101" s="2">
        <v>2390</v>
      </c>
      <c r="B101" s="2">
        <v>22</v>
      </c>
      <c r="C101" s="12" t="s">
        <v>105</v>
      </c>
      <c r="D101" s="2">
        <v>1031</v>
      </c>
      <c r="E101" s="4">
        <f t="shared" si="4"/>
        <v>23.0944</v>
      </c>
      <c r="F101" s="2">
        <v>23</v>
      </c>
      <c r="G101" s="4">
        <f t="shared" si="5"/>
        <v>577.36</v>
      </c>
      <c r="H101" s="2">
        <v>317</v>
      </c>
      <c r="I101" s="6">
        <f t="shared" si="7"/>
        <v>0.54905085215463489</v>
      </c>
    </row>
    <row r="102" spans="1:9" x14ac:dyDescent="0.25">
      <c r="A102" s="2">
        <v>2391</v>
      </c>
      <c r="B102" s="2">
        <v>22</v>
      </c>
      <c r="C102" s="12" t="s">
        <v>106</v>
      </c>
      <c r="D102" s="2">
        <v>1112</v>
      </c>
      <c r="E102" s="4">
        <f t="shared" si="4"/>
        <v>24.908799999999999</v>
      </c>
      <c r="F102" s="2">
        <v>24</v>
      </c>
      <c r="G102" s="4">
        <f t="shared" si="5"/>
        <v>622.72</v>
      </c>
      <c r="H102" s="2">
        <v>340</v>
      </c>
      <c r="I102" s="6">
        <f t="shared" si="7"/>
        <v>0.54599177800616649</v>
      </c>
    </row>
    <row r="103" spans="1:9" x14ac:dyDescent="0.25">
      <c r="A103" s="2">
        <v>2392</v>
      </c>
      <c r="B103" s="2">
        <v>22</v>
      </c>
      <c r="C103" s="12" t="s">
        <v>107</v>
      </c>
      <c r="D103" s="2">
        <v>4509</v>
      </c>
      <c r="E103" s="4">
        <f t="shared" si="4"/>
        <v>101.00160000000001</v>
      </c>
      <c r="F103" s="2">
        <v>77</v>
      </c>
      <c r="G103" s="4">
        <f t="shared" si="5"/>
        <v>2525.0400000000004</v>
      </c>
      <c r="H103" s="2">
        <v>1293</v>
      </c>
      <c r="I103" s="6">
        <f t="shared" si="7"/>
        <v>0.51207109590343114</v>
      </c>
    </row>
    <row r="104" spans="1:9" x14ac:dyDescent="0.25">
      <c r="A104" s="2">
        <v>2393</v>
      </c>
      <c r="B104" s="2">
        <v>22</v>
      </c>
      <c r="C104" s="12" t="s">
        <v>108</v>
      </c>
      <c r="D104" s="2">
        <v>1487</v>
      </c>
      <c r="E104" s="4">
        <f t="shared" si="4"/>
        <v>33.308799999999998</v>
      </c>
      <c r="F104" s="2">
        <v>29</v>
      </c>
      <c r="G104" s="4">
        <f t="shared" si="5"/>
        <v>832.72</v>
      </c>
      <c r="H104" s="2">
        <v>559</v>
      </c>
      <c r="I104" s="6">
        <f t="shared" si="7"/>
        <v>0.67129407243731387</v>
      </c>
    </row>
    <row r="105" spans="1:9" x14ac:dyDescent="0.25">
      <c r="A105" s="2">
        <v>2394</v>
      </c>
      <c r="B105" s="2">
        <v>22</v>
      </c>
      <c r="C105" s="12" t="s">
        <v>109</v>
      </c>
      <c r="D105" s="2">
        <v>968</v>
      </c>
      <c r="E105" s="4">
        <f t="shared" si="4"/>
        <v>21.683200000000003</v>
      </c>
      <c r="F105" s="2">
        <v>23</v>
      </c>
      <c r="G105" s="4">
        <f t="shared" si="5"/>
        <v>542.08000000000004</v>
      </c>
      <c r="H105" s="2">
        <v>168</v>
      </c>
      <c r="I105" s="6">
        <f t="shared" si="7"/>
        <v>0.30991735537190079</v>
      </c>
    </row>
    <row r="106" spans="1:9" x14ac:dyDescent="0.25">
      <c r="A106" s="2">
        <v>2395</v>
      </c>
      <c r="B106" s="2">
        <v>22</v>
      </c>
      <c r="C106" s="12" t="s">
        <v>110</v>
      </c>
      <c r="D106" s="2">
        <v>916</v>
      </c>
      <c r="E106" s="4">
        <f t="shared" si="4"/>
        <v>20.5184</v>
      </c>
      <c r="F106" s="2">
        <v>17</v>
      </c>
      <c r="G106" s="4">
        <f t="shared" si="5"/>
        <v>512.96</v>
      </c>
      <c r="H106" s="2">
        <v>277</v>
      </c>
      <c r="I106" s="6">
        <f t="shared" si="7"/>
        <v>0.54000311915159072</v>
      </c>
    </row>
    <row r="107" spans="1:9" x14ac:dyDescent="0.25">
      <c r="A107" s="2">
        <v>2396</v>
      </c>
      <c r="B107" s="2">
        <v>22</v>
      </c>
      <c r="C107" s="12" t="s">
        <v>111</v>
      </c>
      <c r="D107" s="2">
        <v>1003</v>
      </c>
      <c r="E107" s="4">
        <f t="shared" si="4"/>
        <v>22.467200000000002</v>
      </c>
      <c r="F107" s="2">
        <v>13</v>
      </c>
      <c r="G107" s="4">
        <f t="shared" si="5"/>
        <v>561.68000000000006</v>
      </c>
      <c r="H107" s="2">
        <v>280</v>
      </c>
      <c r="I107" s="6">
        <f t="shared" si="7"/>
        <v>0.49850448654037882</v>
      </c>
    </row>
    <row r="108" spans="1:9" x14ac:dyDescent="0.25">
      <c r="A108" s="2">
        <v>2397</v>
      </c>
      <c r="B108" s="2">
        <v>22</v>
      </c>
      <c r="C108" s="12" t="s">
        <v>112</v>
      </c>
      <c r="D108" s="2">
        <v>848</v>
      </c>
      <c r="E108" s="4">
        <f t="shared" si="4"/>
        <v>18.995200000000001</v>
      </c>
      <c r="F108" s="2">
        <v>18</v>
      </c>
      <c r="G108" s="4">
        <f t="shared" si="5"/>
        <v>474.88000000000005</v>
      </c>
      <c r="H108" s="2">
        <v>522</v>
      </c>
      <c r="I108" s="6">
        <f t="shared" si="7"/>
        <v>1.0992250673854447</v>
      </c>
    </row>
    <row r="109" spans="1:9" x14ac:dyDescent="0.25">
      <c r="A109" s="2">
        <v>2398</v>
      </c>
      <c r="B109" s="2">
        <v>22</v>
      </c>
      <c r="C109" s="12" t="s">
        <v>113</v>
      </c>
      <c r="D109" s="2">
        <v>623</v>
      </c>
      <c r="E109" s="4">
        <f t="shared" si="4"/>
        <v>13.955200000000001</v>
      </c>
      <c r="F109" s="2">
        <v>10</v>
      </c>
      <c r="G109" s="4">
        <f t="shared" si="5"/>
        <v>348.88000000000005</v>
      </c>
      <c r="H109" s="2">
        <v>273</v>
      </c>
      <c r="I109" s="6">
        <f t="shared" si="7"/>
        <v>0.78250401284109139</v>
      </c>
    </row>
    <row r="110" spans="1:9" x14ac:dyDescent="0.25">
      <c r="A110" s="2">
        <v>2399</v>
      </c>
      <c r="B110" s="2">
        <v>22</v>
      </c>
      <c r="C110" s="12" t="s">
        <v>114</v>
      </c>
      <c r="D110" s="2">
        <v>2031</v>
      </c>
      <c r="E110" s="4">
        <f t="shared" si="4"/>
        <v>45.494400000000006</v>
      </c>
      <c r="F110" s="2">
        <v>37</v>
      </c>
      <c r="G110" s="4">
        <f t="shared" si="5"/>
        <v>1137.3600000000001</v>
      </c>
      <c r="H110" s="2">
        <v>374</v>
      </c>
      <c r="I110" s="6">
        <f t="shared" si="7"/>
        <v>0.32883168038264049</v>
      </c>
    </row>
    <row r="111" spans="1:9" x14ac:dyDescent="0.25">
      <c r="A111" s="2">
        <v>2400</v>
      </c>
      <c r="B111" s="2">
        <v>22</v>
      </c>
      <c r="C111" s="12" t="s">
        <v>115</v>
      </c>
      <c r="D111" s="2">
        <v>967</v>
      </c>
      <c r="E111" s="4">
        <f t="shared" si="4"/>
        <v>21.660800000000005</v>
      </c>
      <c r="F111" s="2">
        <v>9</v>
      </c>
      <c r="G111" s="4">
        <f t="shared" si="5"/>
        <v>541.5200000000001</v>
      </c>
      <c r="H111" s="2">
        <v>211</v>
      </c>
      <c r="I111" s="6">
        <f t="shared" si="7"/>
        <v>0.38964396513517502</v>
      </c>
    </row>
    <row r="112" spans="1:9" x14ac:dyDescent="0.25">
      <c r="A112" s="2">
        <v>2401</v>
      </c>
      <c r="B112" s="2">
        <v>22</v>
      </c>
      <c r="C112" s="12" t="s">
        <v>116</v>
      </c>
      <c r="D112" s="2">
        <v>958</v>
      </c>
      <c r="E112" s="4">
        <f t="shared" si="4"/>
        <v>21.459199999999999</v>
      </c>
      <c r="F112" s="2">
        <v>21</v>
      </c>
      <c r="G112" s="4">
        <f t="shared" si="5"/>
        <v>536.48</v>
      </c>
      <c r="H112" s="2">
        <v>290</v>
      </c>
      <c r="I112" s="6">
        <f t="shared" si="7"/>
        <v>0.54056069191768563</v>
      </c>
    </row>
    <row r="113" spans="1:9" x14ac:dyDescent="0.25">
      <c r="A113" s="2">
        <v>2402</v>
      </c>
      <c r="B113" s="2">
        <v>22</v>
      </c>
      <c r="C113" s="12" t="s">
        <v>117</v>
      </c>
      <c r="D113" s="2">
        <v>624</v>
      </c>
      <c r="E113" s="4">
        <f t="shared" si="4"/>
        <v>13.977600000000002</v>
      </c>
      <c r="F113" s="2">
        <v>13</v>
      </c>
      <c r="G113" s="4">
        <f t="shared" si="5"/>
        <v>349.44000000000005</v>
      </c>
      <c r="H113" s="2">
        <v>290</v>
      </c>
      <c r="I113" s="6">
        <f t="shared" si="7"/>
        <v>0.82989926739926723</v>
      </c>
    </row>
    <row r="114" spans="1:9" x14ac:dyDescent="0.25">
      <c r="A114" s="2">
        <v>2403</v>
      </c>
      <c r="B114" s="2">
        <v>22</v>
      </c>
      <c r="C114" s="12" t="s">
        <v>118</v>
      </c>
      <c r="D114" s="2">
        <v>2041</v>
      </c>
      <c r="E114" s="4">
        <f t="shared" si="4"/>
        <v>45.718400000000003</v>
      </c>
      <c r="F114" s="2">
        <v>34</v>
      </c>
      <c r="G114" s="4">
        <f t="shared" si="5"/>
        <v>1142.96</v>
      </c>
      <c r="H114" s="2">
        <v>357</v>
      </c>
      <c r="I114" s="6">
        <f t="shared" si="7"/>
        <v>0.31234688878000977</v>
      </c>
    </row>
    <row r="115" spans="1:9" x14ac:dyDescent="0.25">
      <c r="A115" s="2">
        <v>2404</v>
      </c>
      <c r="B115" s="2">
        <v>22</v>
      </c>
      <c r="C115" s="12" t="s">
        <v>119</v>
      </c>
      <c r="D115" s="2">
        <v>1874</v>
      </c>
      <c r="E115" s="4">
        <f t="shared" si="4"/>
        <v>41.977600000000002</v>
      </c>
      <c r="F115" s="2">
        <v>34</v>
      </c>
      <c r="G115" s="4">
        <f t="shared" si="5"/>
        <v>1049.44</v>
      </c>
      <c r="H115" s="2">
        <v>610</v>
      </c>
      <c r="I115" s="6">
        <f t="shared" si="7"/>
        <v>0.58126238755907911</v>
      </c>
    </row>
    <row r="116" spans="1:9" x14ac:dyDescent="0.25">
      <c r="A116" s="2">
        <v>2405</v>
      </c>
      <c r="B116" s="2">
        <v>22</v>
      </c>
      <c r="C116" s="12" t="s">
        <v>120</v>
      </c>
      <c r="D116" s="2">
        <v>2515</v>
      </c>
      <c r="E116" s="4">
        <f t="shared" si="4"/>
        <v>56.336000000000006</v>
      </c>
      <c r="F116" s="2">
        <v>31</v>
      </c>
      <c r="G116" s="4">
        <f t="shared" si="5"/>
        <v>1408.4</v>
      </c>
      <c r="H116" s="2">
        <v>404</v>
      </c>
      <c r="I116" s="6">
        <f t="shared" si="7"/>
        <v>0.28685032661175802</v>
      </c>
    </row>
    <row r="117" spans="1:9" x14ac:dyDescent="0.25">
      <c r="A117" s="2">
        <v>2406</v>
      </c>
      <c r="B117" s="2">
        <v>22</v>
      </c>
      <c r="C117" s="12" t="s">
        <v>121</v>
      </c>
      <c r="D117" s="2">
        <v>2468</v>
      </c>
      <c r="E117" s="4">
        <f t="shared" si="4"/>
        <v>55.283200000000008</v>
      </c>
      <c r="F117" s="2">
        <v>31</v>
      </c>
      <c r="G117" s="4">
        <f t="shared" si="5"/>
        <v>1382.0800000000002</v>
      </c>
      <c r="H117" s="2">
        <v>517</v>
      </c>
      <c r="I117" s="6">
        <f t="shared" si="7"/>
        <v>0.37407385968974294</v>
      </c>
    </row>
    <row r="118" spans="1:9" x14ac:dyDescent="0.25">
      <c r="A118" s="2">
        <v>2407</v>
      </c>
      <c r="B118" s="2">
        <v>22</v>
      </c>
      <c r="C118" s="12" t="s">
        <v>122</v>
      </c>
      <c r="D118" s="2">
        <v>961</v>
      </c>
      <c r="E118" s="4">
        <f t="shared" si="4"/>
        <v>21.526400000000002</v>
      </c>
      <c r="F118" s="2">
        <v>17</v>
      </c>
      <c r="G118" s="4">
        <f t="shared" si="5"/>
        <v>538.16000000000008</v>
      </c>
      <c r="H118" s="2">
        <v>389</v>
      </c>
      <c r="I118" s="6">
        <f t="shared" si="7"/>
        <v>0.72283335810911242</v>
      </c>
    </row>
    <row r="119" spans="1:9" x14ac:dyDescent="0.25">
      <c r="A119" s="2">
        <v>2661</v>
      </c>
      <c r="B119" s="2">
        <v>23</v>
      </c>
      <c r="C119" s="13" t="s">
        <v>123</v>
      </c>
      <c r="D119" s="2">
        <v>5307</v>
      </c>
      <c r="E119" s="4">
        <f t="shared" si="4"/>
        <v>118.8768</v>
      </c>
      <c r="F119" s="10">
        <v>42</v>
      </c>
      <c r="G119" s="4">
        <f t="shared" si="5"/>
        <v>2971.92</v>
      </c>
      <c r="H119" s="10">
        <v>400</v>
      </c>
      <c r="I119" s="6">
        <f t="shared" si="7"/>
        <v>0.13459312498317585</v>
      </c>
    </row>
    <row r="120" spans="1:9" x14ac:dyDescent="0.25">
      <c r="A120" s="2">
        <v>2662</v>
      </c>
      <c r="B120" s="2">
        <v>23</v>
      </c>
      <c r="C120" s="12" t="s">
        <v>124</v>
      </c>
      <c r="D120" s="2">
        <v>1002</v>
      </c>
      <c r="E120" s="4">
        <f t="shared" si="4"/>
        <v>22.444800000000001</v>
      </c>
      <c r="F120" s="2">
        <v>20</v>
      </c>
      <c r="G120" s="4">
        <f t="shared" si="5"/>
        <v>561.12</v>
      </c>
      <c r="H120" s="2">
        <v>328</v>
      </c>
      <c r="I120" s="6">
        <f t="shared" si="7"/>
        <v>0.58454519532363847</v>
      </c>
    </row>
    <row r="121" spans="1:9" x14ac:dyDescent="0.25">
      <c r="A121" s="2">
        <v>2663</v>
      </c>
      <c r="B121" s="2">
        <v>23</v>
      </c>
      <c r="C121" s="12" t="s">
        <v>125</v>
      </c>
      <c r="D121" s="2">
        <v>774</v>
      </c>
      <c r="E121" s="4">
        <f t="shared" si="4"/>
        <v>17.337600000000002</v>
      </c>
      <c r="F121" s="2">
        <v>14</v>
      </c>
      <c r="G121" s="4">
        <f t="shared" si="5"/>
        <v>433.44000000000005</v>
      </c>
      <c r="H121" s="2">
        <v>208</v>
      </c>
      <c r="I121" s="6">
        <f t="shared" si="7"/>
        <v>0.47988187523071241</v>
      </c>
    </row>
    <row r="122" spans="1:9" x14ac:dyDescent="0.25">
      <c r="A122" s="2">
        <v>2664</v>
      </c>
      <c r="B122" s="2">
        <v>23</v>
      </c>
      <c r="C122" s="12" t="s">
        <v>126</v>
      </c>
      <c r="D122" s="2">
        <v>1900</v>
      </c>
      <c r="E122" s="4">
        <f t="shared" si="4"/>
        <v>42.56</v>
      </c>
      <c r="F122" s="2">
        <v>3</v>
      </c>
      <c r="G122" s="4">
        <f t="shared" si="5"/>
        <v>1064</v>
      </c>
      <c r="H122" s="2">
        <v>71</v>
      </c>
      <c r="I122" s="6">
        <f t="shared" si="7"/>
        <v>6.672932330827068E-2</v>
      </c>
    </row>
    <row r="123" spans="1:9" x14ac:dyDescent="0.25">
      <c r="A123" s="2">
        <v>2665</v>
      </c>
      <c r="B123" s="2">
        <v>23</v>
      </c>
      <c r="C123" s="12" t="s">
        <v>127</v>
      </c>
      <c r="D123" s="2">
        <v>731</v>
      </c>
      <c r="E123" s="4">
        <f t="shared" si="4"/>
        <v>16.374400000000001</v>
      </c>
      <c r="F123" s="2">
        <v>19</v>
      </c>
      <c r="G123" s="4">
        <f t="shared" si="5"/>
        <v>409.36</v>
      </c>
      <c r="H123" s="2">
        <v>305</v>
      </c>
      <c r="I123" s="6">
        <f t="shared" si="7"/>
        <v>0.74506546804768414</v>
      </c>
    </row>
    <row r="124" spans="1:9" x14ac:dyDescent="0.25">
      <c r="A124" s="2">
        <v>2666</v>
      </c>
      <c r="B124" s="2">
        <v>23</v>
      </c>
      <c r="C124" s="12" t="s">
        <v>128</v>
      </c>
      <c r="D124" s="2">
        <v>797</v>
      </c>
      <c r="E124" s="4">
        <f t="shared" si="4"/>
        <v>17.852800000000002</v>
      </c>
      <c r="F124" s="2">
        <v>23</v>
      </c>
      <c r="G124" s="4">
        <f t="shared" si="5"/>
        <v>446.32000000000005</v>
      </c>
      <c r="H124" s="2">
        <v>205</v>
      </c>
      <c r="I124" s="6">
        <f t="shared" si="7"/>
        <v>0.45931170460656029</v>
      </c>
    </row>
    <row r="125" spans="1:9" x14ac:dyDescent="0.25">
      <c r="A125" s="2">
        <v>2667</v>
      </c>
      <c r="B125" s="2">
        <v>23</v>
      </c>
      <c r="C125" s="12" t="s">
        <v>129</v>
      </c>
      <c r="D125" s="2">
        <v>933</v>
      </c>
      <c r="E125" s="4">
        <f t="shared" si="4"/>
        <v>20.8992</v>
      </c>
      <c r="F125" s="2">
        <v>16</v>
      </c>
      <c r="G125" s="4">
        <f t="shared" si="5"/>
        <v>522.48</v>
      </c>
      <c r="H125" s="2">
        <v>304</v>
      </c>
      <c r="I125" s="6">
        <f t="shared" si="7"/>
        <v>0.58184045322308986</v>
      </c>
    </row>
    <row r="126" spans="1:9" ht="25.5" x14ac:dyDescent="0.25">
      <c r="A126" s="2">
        <v>2668</v>
      </c>
      <c r="B126" s="2">
        <v>23</v>
      </c>
      <c r="C126" s="12" t="s">
        <v>130</v>
      </c>
      <c r="D126" s="2">
        <v>934</v>
      </c>
      <c r="E126" s="4">
        <f t="shared" si="4"/>
        <v>20.921600000000002</v>
      </c>
      <c r="F126" s="2">
        <v>33</v>
      </c>
      <c r="G126" s="4">
        <f t="shared" si="5"/>
        <v>523.04000000000008</v>
      </c>
      <c r="H126" s="2">
        <v>296</v>
      </c>
      <c r="I126" s="6">
        <f t="shared" si="7"/>
        <v>0.56592230039767499</v>
      </c>
    </row>
    <row r="127" spans="1:9" ht="25.5" x14ac:dyDescent="0.25">
      <c r="A127" s="2">
        <v>2669</v>
      </c>
      <c r="B127" s="2">
        <v>23</v>
      </c>
      <c r="C127" s="12" t="s">
        <v>131</v>
      </c>
      <c r="D127" s="2">
        <v>882</v>
      </c>
      <c r="E127" s="4">
        <f t="shared" si="4"/>
        <v>19.756800000000002</v>
      </c>
      <c r="F127" s="2">
        <v>17</v>
      </c>
      <c r="G127" s="4">
        <f t="shared" si="5"/>
        <v>493.92000000000007</v>
      </c>
      <c r="H127" s="2">
        <v>155</v>
      </c>
      <c r="I127" s="6">
        <f t="shared" si="7"/>
        <v>0.31381600259151277</v>
      </c>
    </row>
    <row r="128" spans="1:9" x14ac:dyDescent="0.25">
      <c r="A128" s="2">
        <v>2670</v>
      </c>
      <c r="B128" s="2">
        <v>23</v>
      </c>
      <c r="C128" s="12" t="s">
        <v>132</v>
      </c>
      <c r="D128" s="2">
        <v>845</v>
      </c>
      <c r="E128" s="4">
        <f t="shared" si="4"/>
        <v>18.928000000000001</v>
      </c>
      <c r="F128" s="2">
        <v>20</v>
      </c>
      <c r="G128" s="4">
        <f t="shared" si="5"/>
        <v>473.20000000000005</v>
      </c>
      <c r="H128" s="2">
        <v>218</v>
      </c>
      <c r="I128" s="6">
        <f t="shared" si="7"/>
        <v>0.46069315300084529</v>
      </c>
    </row>
    <row r="129" spans="1:9" ht="25.5" x14ac:dyDescent="0.25">
      <c r="A129" s="2">
        <v>2671</v>
      </c>
      <c r="B129" s="2">
        <v>23</v>
      </c>
      <c r="C129" s="12" t="s">
        <v>133</v>
      </c>
      <c r="D129" s="2">
        <v>1291</v>
      </c>
      <c r="E129" s="4">
        <f t="shared" si="4"/>
        <v>28.918400000000002</v>
      </c>
      <c r="F129" s="2">
        <v>9</v>
      </c>
      <c r="G129" s="4">
        <f t="shared" si="5"/>
        <v>722.96</v>
      </c>
      <c r="H129" s="2">
        <v>263</v>
      </c>
      <c r="I129" s="6">
        <f t="shared" si="7"/>
        <v>0.36378222861569104</v>
      </c>
    </row>
    <row r="130" spans="1:9" x14ac:dyDescent="0.25">
      <c r="A130" s="2">
        <v>2672</v>
      </c>
      <c r="B130" s="2">
        <v>23</v>
      </c>
      <c r="C130" s="12" t="s">
        <v>134</v>
      </c>
      <c r="D130" s="2">
        <v>1144</v>
      </c>
      <c r="E130" s="4">
        <f t="shared" si="4"/>
        <v>25.625600000000006</v>
      </c>
      <c r="F130" s="2">
        <v>11</v>
      </c>
      <c r="G130" s="4">
        <f t="shared" si="5"/>
        <v>640.6400000000001</v>
      </c>
      <c r="H130" s="2">
        <v>95</v>
      </c>
      <c r="I130" s="6">
        <f t="shared" si="7"/>
        <v>0.14828921078921076</v>
      </c>
    </row>
    <row r="131" spans="1:9" x14ac:dyDescent="0.25">
      <c r="A131" s="2">
        <v>2673</v>
      </c>
      <c r="B131" s="2">
        <v>23</v>
      </c>
      <c r="C131" s="12" t="s">
        <v>135</v>
      </c>
      <c r="D131" s="2">
        <v>700</v>
      </c>
      <c r="E131" s="4">
        <f t="shared" ref="E131:E153" si="8">G131/25</f>
        <v>15.680000000000001</v>
      </c>
      <c r="F131" s="2">
        <v>18</v>
      </c>
      <c r="G131" s="4">
        <f t="shared" ref="G131:G152" si="9">D131*0.56</f>
        <v>392.00000000000006</v>
      </c>
      <c r="H131" s="2">
        <v>213</v>
      </c>
      <c r="I131" s="6">
        <f t="shared" ref="I131:I162" si="10">H131/G131</f>
        <v>0.54336734693877542</v>
      </c>
    </row>
    <row r="132" spans="1:9" x14ac:dyDescent="0.25">
      <c r="A132" s="2">
        <v>2674</v>
      </c>
      <c r="B132" s="2">
        <v>23</v>
      </c>
      <c r="C132" s="12" t="s">
        <v>136</v>
      </c>
      <c r="D132" s="2">
        <v>731</v>
      </c>
      <c r="E132" s="4">
        <f t="shared" si="8"/>
        <v>16.374400000000001</v>
      </c>
      <c r="F132" s="2">
        <v>13</v>
      </c>
      <c r="G132" s="4">
        <f t="shared" si="9"/>
        <v>409.36</v>
      </c>
      <c r="H132" s="2">
        <v>74</v>
      </c>
      <c r="I132" s="6">
        <f t="shared" si="10"/>
        <v>0.18076998241156927</v>
      </c>
    </row>
    <row r="133" spans="1:9" x14ac:dyDescent="0.25">
      <c r="A133" s="2">
        <v>2675</v>
      </c>
      <c r="B133" s="2">
        <v>23</v>
      </c>
      <c r="C133" s="12" t="s">
        <v>137</v>
      </c>
      <c r="D133" s="2">
        <v>617</v>
      </c>
      <c r="E133" s="4">
        <f t="shared" si="8"/>
        <v>13.820800000000002</v>
      </c>
      <c r="F133" s="2">
        <v>22</v>
      </c>
      <c r="G133" s="4">
        <f t="shared" si="9"/>
        <v>345.52000000000004</v>
      </c>
      <c r="H133" s="2">
        <v>131</v>
      </c>
      <c r="I133" s="6">
        <f t="shared" si="10"/>
        <v>0.37913868951146096</v>
      </c>
    </row>
    <row r="134" spans="1:9" x14ac:dyDescent="0.25">
      <c r="A134" s="2">
        <v>2676</v>
      </c>
      <c r="B134" s="2">
        <v>23</v>
      </c>
      <c r="C134" s="12" t="s">
        <v>138</v>
      </c>
      <c r="D134" s="2">
        <v>798</v>
      </c>
      <c r="E134" s="4">
        <f t="shared" si="8"/>
        <v>17.875200000000003</v>
      </c>
      <c r="F134" s="2">
        <v>13</v>
      </c>
      <c r="G134" s="4">
        <f t="shared" si="9"/>
        <v>446.88000000000005</v>
      </c>
      <c r="H134" s="2">
        <v>162</v>
      </c>
      <c r="I134" s="6">
        <f t="shared" si="10"/>
        <v>0.36251342642320084</v>
      </c>
    </row>
    <row r="135" spans="1:9" x14ac:dyDescent="0.25">
      <c r="A135" s="2">
        <v>2677</v>
      </c>
      <c r="B135" s="2">
        <v>23</v>
      </c>
      <c r="C135" s="12" t="s">
        <v>139</v>
      </c>
      <c r="D135" s="2">
        <v>675</v>
      </c>
      <c r="E135" s="4">
        <f t="shared" si="8"/>
        <v>15.120000000000003</v>
      </c>
      <c r="F135" s="2">
        <v>17</v>
      </c>
      <c r="G135" s="4">
        <f t="shared" si="9"/>
        <v>378.00000000000006</v>
      </c>
      <c r="H135" s="2">
        <v>257</v>
      </c>
      <c r="I135" s="6">
        <f t="shared" si="10"/>
        <v>0.67989417989417977</v>
      </c>
    </row>
    <row r="136" spans="1:9" x14ac:dyDescent="0.25">
      <c r="A136" s="2">
        <v>2678</v>
      </c>
      <c r="B136" s="2">
        <v>22</v>
      </c>
      <c r="C136" s="12" t="s">
        <v>140</v>
      </c>
      <c r="D136" s="2">
        <v>517</v>
      </c>
      <c r="E136" s="4">
        <f t="shared" si="8"/>
        <v>11.580800000000002</v>
      </c>
      <c r="F136" s="2">
        <v>11</v>
      </c>
      <c r="G136" s="4">
        <f t="shared" si="9"/>
        <v>289.52000000000004</v>
      </c>
      <c r="H136" s="2">
        <v>76</v>
      </c>
      <c r="I136" s="6">
        <f t="shared" si="10"/>
        <v>0.26250345399281566</v>
      </c>
    </row>
    <row r="137" spans="1:9" x14ac:dyDescent="0.25">
      <c r="A137" s="2">
        <v>2679</v>
      </c>
      <c r="B137" s="2">
        <v>23</v>
      </c>
      <c r="C137" s="12" t="s">
        <v>141</v>
      </c>
      <c r="D137" s="2">
        <v>1143</v>
      </c>
      <c r="E137" s="4">
        <f t="shared" si="8"/>
        <v>25.603200000000001</v>
      </c>
      <c r="F137" s="2">
        <v>50</v>
      </c>
      <c r="G137" s="4">
        <f t="shared" si="9"/>
        <v>640.08000000000004</v>
      </c>
      <c r="H137" s="2">
        <v>545</v>
      </c>
      <c r="I137" s="6">
        <f t="shared" si="10"/>
        <v>0.85145606799150098</v>
      </c>
    </row>
    <row r="138" spans="1:9" x14ac:dyDescent="0.25">
      <c r="A138" s="2">
        <v>2680</v>
      </c>
      <c r="B138" s="2">
        <v>23</v>
      </c>
      <c r="C138" s="12" t="s">
        <v>142</v>
      </c>
      <c r="D138" s="2">
        <v>2728</v>
      </c>
      <c r="E138" s="4">
        <f t="shared" si="8"/>
        <v>61.107200000000006</v>
      </c>
      <c r="F138" s="2">
        <v>111</v>
      </c>
      <c r="G138" s="4">
        <f t="shared" si="9"/>
        <v>1527.68</v>
      </c>
      <c r="H138" s="2">
        <v>973</v>
      </c>
      <c r="I138" s="6">
        <f t="shared" si="10"/>
        <v>0.63691348973607032</v>
      </c>
    </row>
    <row r="139" spans="1:9" x14ac:dyDescent="0.25">
      <c r="A139" s="2">
        <v>2681</v>
      </c>
      <c r="B139" s="2">
        <v>23</v>
      </c>
      <c r="C139" s="13" t="s">
        <v>143</v>
      </c>
      <c r="D139" s="2">
        <v>1239</v>
      </c>
      <c r="E139" s="4">
        <f t="shared" si="8"/>
        <v>27.753600000000002</v>
      </c>
      <c r="F139" s="10">
        <v>36</v>
      </c>
      <c r="G139" s="4">
        <f t="shared" si="9"/>
        <v>693.84</v>
      </c>
      <c r="H139" s="10">
        <v>340</v>
      </c>
      <c r="I139" s="6">
        <f t="shared" si="10"/>
        <v>0.49002651908220912</v>
      </c>
    </row>
    <row r="140" spans="1:9" x14ac:dyDescent="0.25">
      <c r="A140" s="2">
        <v>2682</v>
      </c>
      <c r="B140" s="2">
        <v>23</v>
      </c>
      <c r="C140" s="12" t="s">
        <v>144</v>
      </c>
      <c r="D140" s="2">
        <v>828</v>
      </c>
      <c r="E140" s="4">
        <f t="shared" si="8"/>
        <v>18.547200000000004</v>
      </c>
      <c r="F140" s="2">
        <v>19</v>
      </c>
      <c r="G140" s="4">
        <f t="shared" si="9"/>
        <v>463.68000000000006</v>
      </c>
      <c r="H140" s="2">
        <v>134</v>
      </c>
      <c r="I140" s="6">
        <f t="shared" si="10"/>
        <v>0.28899240855762592</v>
      </c>
    </row>
    <row r="141" spans="1:9" x14ac:dyDescent="0.25">
      <c r="A141" s="2">
        <v>2683</v>
      </c>
      <c r="B141" s="2">
        <v>23</v>
      </c>
      <c r="C141" s="12" t="s">
        <v>145</v>
      </c>
      <c r="D141" s="2">
        <v>505</v>
      </c>
      <c r="E141" s="4">
        <f t="shared" si="8"/>
        <v>11.312000000000001</v>
      </c>
      <c r="F141" s="2">
        <v>14</v>
      </c>
      <c r="G141" s="4">
        <f t="shared" si="9"/>
        <v>282.8</v>
      </c>
      <c r="H141" s="2">
        <v>260</v>
      </c>
      <c r="I141" s="6">
        <f t="shared" si="10"/>
        <v>0.91937765205091937</v>
      </c>
    </row>
    <row r="142" spans="1:9" x14ac:dyDescent="0.25">
      <c r="A142" s="2">
        <v>2684</v>
      </c>
      <c r="B142" s="2">
        <v>22</v>
      </c>
      <c r="C142" s="12" t="s">
        <v>146</v>
      </c>
      <c r="D142" s="2">
        <v>647</v>
      </c>
      <c r="E142" s="4">
        <f t="shared" si="8"/>
        <v>14.492800000000003</v>
      </c>
      <c r="F142" s="2">
        <v>34</v>
      </c>
      <c r="G142" s="4">
        <f t="shared" si="9"/>
        <v>362.32000000000005</v>
      </c>
      <c r="H142" s="2">
        <v>251</v>
      </c>
      <c r="I142" s="6">
        <f t="shared" si="10"/>
        <v>0.69275778317509373</v>
      </c>
    </row>
    <row r="143" spans="1:9" x14ac:dyDescent="0.25">
      <c r="A143" s="2">
        <v>2685</v>
      </c>
      <c r="B143" s="2">
        <v>23</v>
      </c>
      <c r="C143" s="12" t="s">
        <v>147</v>
      </c>
      <c r="D143" s="2">
        <v>864</v>
      </c>
      <c r="E143" s="4">
        <f t="shared" si="8"/>
        <v>19.3536</v>
      </c>
      <c r="F143" s="2">
        <v>40</v>
      </c>
      <c r="G143" s="4">
        <f t="shared" si="9"/>
        <v>483.84000000000003</v>
      </c>
      <c r="H143" s="2">
        <v>403</v>
      </c>
      <c r="I143" s="6">
        <f t="shared" si="10"/>
        <v>0.83291997354497349</v>
      </c>
    </row>
    <row r="144" spans="1:9" x14ac:dyDescent="0.25">
      <c r="A144" s="2">
        <v>2686</v>
      </c>
      <c r="B144" s="2">
        <v>22</v>
      </c>
      <c r="C144" s="13" t="s">
        <v>148</v>
      </c>
      <c r="D144" s="2">
        <v>575</v>
      </c>
      <c r="E144" s="4">
        <f t="shared" si="8"/>
        <v>12.880000000000003</v>
      </c>
      <c r="F144" s="10">
        <v>11</v>
      </c>
      <c r="G144" s="4">
        <f t="shared" si="9"/>
        <v>322.00000000000006</v>
      </c>
      <c r="H144" s="10">
        <v>28</v>
      </c>
      <c r="I144" s="6">
        <f t="shared" si="10"/>
        <v>8.6956521739130418E-2</v>
      </c>
    </row>
    <row r="145" spans="1:9" x14ac:dyDescent="0.25">
      <c r="A145" s="2">
        <v>2687</v>
      </c>
      <c r="B145" s="2">
        <v>22</v>
      </c>
      <c r="C145" s="13" t="s">
        <v>149</v>
      </c>
      <c r="D145" s="2">
        <v>1046</v>
      </c>
      <c r="E145" s="4">
        <f t="shared" si="8"/>
        <v>23.430400000000006</v>
      </c>
      <c r="F145" s="10">
        <v>9</v>
      </c>
      <c r="G145" s="4">
        <f t="shared" si="9"/>
        <v>585.7600000000001</v>
      </c>
      <c r="H145" s="10">
        <v>249</v>
      </c>
      <c r="I145" s="6">
        <f t="shared" si="10"/>
        <v>0.42508877355913677</v>
      </c>
    </row>
    <row r="146" spans="1:9" ht="25.5" x14ac:dyDescent="0.25">
      <c r="A146" s="2">
        <v>2688</v>
      </c>
      <c r="B146" s="2">
        <v>22</v>
      </c>
      <c r="C146" s="12" t="s">
        <v>150</v>
      </c>
      <c r="D146" s="2">
        <v>393</v>
      </c>
      <c r="E146" s="4">
        <f t="shared" si="8"/>
        <v>8.8032000000000004</v>
      </c>
      <c r="F146" s="2">
        <v>21</v>
      </c>
      <c r="G146" s="4">
        <f t="shared" si="9"/>
        <v>220.08</v>
      </c>
      <c r="H146" s="2">
        <v>169</v>
      </c>
      <c r="I146" s="6">
        <f t="shared" si="10"/>
        <v>0.76790258087968011</v>
      </c>
    </row>
    <row r="147" spans="1:9" x14ac:dyDescent="0.25">
      <c r="A147" s="2">
        <v>2689</v>
      </c>
      <c r="B147" s="2">
        <v>23</v>
      </c>
      <c r="C147" s="12" t="s">
        <v>151</v>
      </c>
      <c r="D147" s="2">
        <v>967</v>
      </c>
      <c r="E147" s="4">
        <f t="shared" si="8"/>
        <v>21.660800000000005</v>
      </c>
      <c r="F147" s="2">
        <v>20</v>
      </c>
      <c r="G147" s="4">
        <f t="shared" si="9"/>
        <v>541.5200000000001</v>
      </c>
      <c r="H147" s="2">
        <v>203</v>
      </c>
      <c r="I147" s="6">
        <f t="shared" si="10"/>
        <v>0.37487073422957595</v>
      </c>
    </row>
    <row r="148" spans="1:9" x14ac:dyDescent="0.25">
      <c r="A148" s="2">
        <v>2690</v>
      </c>
      <c r="B148" s="2">
        <v>22</v>
      </c>
      <c r="C148" s="12" t="s">
        <v>152</v>
      </c>
      <c r="D148" s="2">
        <v>686</v>
      </c>
      <c r="E148" s="4">
        <f t="shared" si="8"/>
        <v>15.366400000000001</v>
      </c>
      <c r="F148" s="2">
        <v>14</v>
      </c>
      <c r="G148" s="4">
        <f t="shared" si="9"/>
        <v>384.16</v>
      </c>
      <c r="H148" s="2">
        <v>163</v>
      </c>
      <c r="I148" s="6">
        <f t="shared" si="10"/>
        <v>0.42430237401082882</v>
      </c>
    </row>
    <row r="149" spans="1:9" x14ac:dyDescent="0.25">
      <c r="A149" s="2">
        <v>2691</v>
      </c>
      <c r="B149" s="2">
        <v>22</v>
      </c>
      <c r="C149" s="12" t="s">
        <v>153</v>
      </c>
      <c r="D149" s="2">
        <v>934</v>
      </c>
      <c r="E149" s="4">
        <f t="shared" si="8"/>
        <v>20.921600000000002</v>
      </c>
      <c r="F149" s="2">
        <v>19</v>
      </c>
      <c r="G149" s="4">
        <f t="shared" si="9"/>
        <v>523.04000000000008</v>
      </c>
      <c r="H149" s="2">
        <v>198</v>
      </c>
      <c r="I149" s="6">
        <f t="shared" si="10"/>
        <v>0.37855613337412047</v>
      </c>
    </row>
    <row r="150" spans="1:9" x14ac:dyDescent="0.25">
      <c r="A150" s="2">
        <v>2692</v>
      </c>
      <c r="B150" s="2">
        <v>23</v>
      </c>
      <c r="C150" s="12" t="s">
        <v>154</v>
      </c>
      <c r="D150" s="2">
        <v>561</v>
      </c>
      <c r="E150" s="4">
        <f t="shared" si="8"/>
        <v>12.566400000000002</v>
      </c>
      <c r="F150" s="2">
        <v>15</v>
      </c>
      <c r="G150" s="4">
        <f t="shared" si="9"/>
        <v>314.16000000000003</v>
      </c>
      <c r="H150" s="2">
        <v>200</v>
      </c>
      <c r="I150" s="6">
        <f t="shared" si="10"/>
        <v>0.63661828367710716</v>
      </c>
    </row>
    <row r="151" spans="1:9" ht="25.5" x14ac:dyDescent="0.25">
      <c r="A151" s="2">
        <v>2693</v>
      </c>
      <c r="B151" s="2">
        <v>23</v>
      </c>
      <c r="C151" s="12" t="s">
        <v>155</v>
      </c>
      <c r="D151" s="2">
        <v>909</v>
      </c>
      <c r="E151" s="4">
        <f t="shared" si="8"/>
        <v>20.361599999999999</v>
      </c>
      <c r="F151" s="2">
        <v>20</v>
      </c>
      <c r="G151" s="4">
        <f t="shared" si="9"/>
        <v>509.04</v>
      </c>
      <c r="H151" s="2">
        <v>251</v>
      </c>
      <c r="I151" s="6">
        <f t="shared" si="10"/>
        <v>0.49308502278799304</v>
      </c>
    </row>
    <row r="152" spans="1:9" x14ac:dyDescent="0.25">
      <c r="A152" s="2">
        <v>2694</v>
      </c>
      <c r="B152" s="2">
        <v>23</v>
      </c>
      <c r="C152" s="12" t="s">
        <v>156</v>
      </c>
      <c r="D152" s="2">
        <v>566</v>
      </c>
      <c r="E152" s="4">
        <f t="shared" si="8"/>
        <v>12.678400000000002</v>
      </c>
      <c r="F152" s="2">
        <v>12</v>
      </c>
      <c r="G152" s="4">
        <f t="shared" si="9"/>
        <v>316.96000000000004</v>
      </c>
      <c r="H152" s="2">
        <v>80</v>
      </c>
      <c r="I152" s="6">
        <f t="shared" si="10"/>
        <v>0.25239777889954568</v>
      </c>
    </row>
    <row r="153" spans="1:9" x14ac:dyDescent="0.25">
      <c r="D153" s="16">
        <f>SUM(D3:D152)</f>
        <v>203165</v>
      </c>
      <c r="E153" s="17">
        <f t="shared" si="8"/>
        <v>4550.8960000000006</v>
      </c>
      <c r="F153" s="16">
        <f>SUM(F3:F152)</f>
        <v>4127</v>
      </c>
      <c r="G153" s="18">
        <f>SUM(G3:G152)</f>
        <v>113772.40000000002</v>
      </c>
      <c r="H153" s="16">
        <f>SUM(H3:H152)</f>
        <v>50290</v>
      </c>
      <c r="I153" s="19">
        <f t="shared" si="10"/>
        <v>0.44202284561106198</v>
      </c>
    </row>
    <row r="155" spans="1:9" x14ac:dyDescent="0.25">
      <c r="H155" s="20">
        <f>G153*0.376</f>
        <v>42778.42240000001</v>
      </c>
      <c r="I155" s="15" t="s">
        <v>157</v>
      </c>
    </row>
    <row r="156" spans="1:9" x14ac:dyDescent="0.25">
      <c r="H156" s="20">
        <f>G153*0.2054</f>
        <v>23368.850960000003</v>
      </c>
      <c r="I156" s="15" t="s">
        <v>158</v>
      </c>
    </row>
    <row r="157" spans="1:9" x14ac:dyDescent="0.25">
      <c r="H157" s="20">
        <f>G153*0.11</f>
        <v>12514.964000000002</v>
      </c>
      <c r="I157" s="15" t="s">
        <v>159</v>
      </c>
    </row>
    <row r="158" spans="1:9" x14ac:dyDescent="0.25">
      <c r="H158" s="20"/>
      <c r="I158" s="15" t="s">
        <v>160</v>
      </c>
    </row>
    <row r="159" spans="1:9" x14ac:dyDescent="0.25">
      <c r="H159" s="20" t="e">
        <f>G153*C180</f>
        <v>#REF!</v>
      </c>
      <c r="I159" s="15" t="s">
        <v>161</v>
      </c>
    </row>
    <row r="160" spans="1:9" x14ac:dyDescent="0.25">
      <c r="I160" s="21" t="s">
        <v>162</v>
      </c>
    </row>
    <row r="163" spans="1:9" x14ac:dyDescent="0.25">
      <c r="A163" s="31">
        <v>2006</v>
      </c>
      <c r="B163" s="31"/>
      <c r="C163" s="31"/>
      <c r="D163" s="31"/>
      <c r="E163" s="31"/>
      <c r="F163" s="31"/>
      <c r="G163" s="31"/>
      <c r="H163" s="21"/>
    </row>
    <row r="164" spans="1:9" x14ac:dyDescent="0.25">
      <c r="A164" s="22" t="s">
        <v>158</v>
      </c>
      <c r="B164" s="22" t="s">
        <v>157</v>
      </c>
      <c r="C164" s="22" t="s">
        <v>163</v>
      </c>
      <c r="D164" s="22" t="s">
        <v>162</v>
      </c>
      <c r="E164" s="22" t="s">
        <v>164</v>
      </c>
      <c r="F164" s="22" t="s">
        <v>165</v>
      </c>
      <c r="G164" s="22" t="s">
        <v>166</v>
      </c>
      <c r="H164" s="21"/>
      <c r="I164" s="21"/>
    </row>
    <row r="165" spans="1:9" x14ac:dyDescent="0.25">
      <c r="A165" s="21">
        <v>11878</v>
      </c>
      <c r="B165" s="21">
        <v>13246</v>
      </c>
      <c r="C165" s="21">
        <v>4040</v>
      </c>
      <c r="D165" s="21">
        <v>986</v>
      </c>
      <c r="E165" s="21">
        <v>898</v>
      </c>
      <c r="F165" s="21">
        <f>A165+B165+C165+D165+E165</f>
        <v>31048</v>
      </c>
      <c r="G165" s="21">
        <v>57841</v>
      </c>
      <c r="H165" s="21"/>
      <c r="I165" s="21"/>
    </row>
    <row r="166" spans="1:9" x14ac:dyDescent="0.25">
      <c r="A166" s="23">
        <f>A165/G165</f>
        <v>0.20535606230874293</v>
      </c>
      <c r="B166" s="23">
        <f>B165/G165</f>
        <v>0.22900710568627791</v>
      </c>
      <c r="C166" s="23">
        <f>C165/G165</f>
        <v>6.9846648571082789E-2</v>
      </c>
      <c r="D166" s="23">
        <f>D165/G165</f>
        <v>1.704673155719991E-2</v>
      </c>
      <c r="E166" s="23">
        <f>E165/G165</f>
        <v>1.5525319410107017E-2</v>
      </c>
      <c r="F166" s="23">
        <f>F165/G165</f>
        <v>0.53678186753341051</v>
      </c>
      <c r="G166" s="23"/>
      <c r="H166" s="21"/>
      <c r="I166" s="21"/>
    </row>
    <row r="167" spans="1:9" x14ac:dyDescent="0.25">
      <c r="A167" s="31">
        <v>2009</v>
      </c>
      <c r="B167" s="31"/>
      <c r="C167" s="31"/>
      <c r="D167" s="31"/>
      <c r="E167" s="31"/>
      <c r="F167" s="31"/>
      <c r="G167" s="31"/>
      <c r="H167" s="31"/>
      <c r="I167" s="31"/>
    </row>
    <row r="168" spans="1:9" x14ac:dyDescent="0.25">
      <c r="A168" s="21" t="s">
        <v>158</v>
      </c>
      <c r="B168" s="21" t="s">
        <v>157</v>
      </c>
      <c r="C168" s="21" t="s">
        <v>161</v>
      </c>
      <c r="D168" s="21" t="s">
        <v>167</v>
      </c>
      <c r="E168" s="21" t="s">
        <v>168</v>
      </c>
      <c r="F168" s="21" t="s">
        <v>169</v>
      </c>
      <c r="G168" s="21" t="s">
        <v>164</v>
      </c>
      <c r="H168" s="21" t="s">
        <v>166</v>
      </c>
      <c r="I168" s="21" t="s">
        <v>170</v>
      </c>
    </row>
    <row r="169" spans="1:9" x14ac:dyDescent="0.25">
      <c r="A169" s="21">
        <v>16626</v>
      </c>
      <c r="B169" s="21">
        <v>25065</v>
      </c>
      <c r="C169" s="21">
        <v>862</v>
      </c>
      <c r="D169" s="21">
        <v>630</v>
      </c>
      <c r="E169" s="21">
        <v>139</v>
      </c>
      <c r="F169" s="21">
        <v>1502</v>
      </c>
      <c r="G169" s="21">
        <v>992</v>
      </c>
      <c r="H169" s="21">
        <v>97571</v>
      </c>
      <c r="I169" s="23" t="e">
        <f>#REF!/H169</f>
        <v>#REF!</v>
      </c>
    </row>
    <row r="170" spans="1:9" x14ac:dyDescent="0.25">
      <c r="A170" s="23" t="e">
        <f>A169/#REF!</f>
        <v>#REF!</v>
      </c>
      <c r="B170" s="23" t="e">
        <f>B169/#REF!</f>
        <v>#REF!</v>
      </c>
      <c r="C170" s="23" t="e">
        <f>C169/#REF!</f>
        <v>#REF!</v>
      </c>
      <c r="D170" s="23" t="e">
        <f>D169/#REF!</f>
        <v>#REF!</v>
      </c>
      <c r="E170" s="23" t="e">
        <f>E169/#REF!</f>
        <v>#REF!</v>
      </c>
      <c r="F170" s="23" t="e">
        <f>F169/#REF!</f>
        <v>#REF!</v>
      </c>
      <c r="G170" s="23" t="e">
        <f>G169/#REF!</f>
        <v>#REF!</v>
      </c>
      <c r="H170" s="21"/>
      <c r="I170" s="23"/>
    </row>
    <row r="171" spans="1:9" x14ac:dyDescent="0.25">
      <c r="A171" s="24"/>
      <c r="B171" s="24"/>
      <c r="C171" s="24"/>
      <c r="D171" s="24"/>
      <c r="E171" s="24"/>
      <c r="F171" s="24"/>
      <c r="G171" s="24"/>
      <c r="H171" s="24"/>
      <c r="I171" s="24"/>
    </row>
    <row r="172" spans="1:9" x14ac:dyDescent="0.25">
      <c r="A172" s="21" t="s">
        <v>158</v>
      </c>
      <c r="B172" s="21" t="s">
        <v>157</v>
      </c>
      <c r="C172" s="21" t="s">
        <v>161</v>
      </c>
      <c r="D172" s="21" t="s">
        <v>167</v>
      </c>
      <c r="E172" s="21" t="s">
        <v>171</v>
      </c>
      <c r="F172" s="21" t="s">
        <v>162</v>
      </c>
      <c r="G172" s="21" t="s">
        <v>164</v>
      </c>
      <c r="H172" s="21" t="s">
        <v>166</v>
      </c>
      <c r="I172" s="21" t="s">
        <v>170</v>
      </c>
    </row>
    <row r="173" spans="1:9" x14ac:dyDescent="0.25">
      <c r="A173" s="21">
        <v>31201</v>
      </c>
      <c r="B173" s="21">
        <v>28679</v>
      </c>
      <c r="C173" s="21">
        <v>2656</v>
      </c>
      <c r="D173" s="21">
        <v>1695</v>
      </c>
      <c r="E173" s="21">
        <v>649</v>
      </c>
      <c r="F173" s="21">
        <v>2057</v>
      </c>
      <c r="G173" s="21">
        <v>2689</v>
      </c>
      <c r="H173" s="21">
        <v>132587</v>
      </c>
      <c r="I173" s="23" t="e">
        <f>#REF!/H173</f>
        <v>#REF!</v>
      </c>
    </row>
    <row r="174" spans="1:9" x14ac:dyDescent="0.25">
      <c r="A174" s="23" t="e">
        <f>A173/#REF!</f>
        <v>#REF!</v>
      </c>
      <c r="B174" s="23" t="e">
        <f>B173/#REF!</f>
        <v>#REF!</v>
      </c>
      <c r="C174" s="23" t="e">
        <f>C173/#REF!</f>
        <v>#REF!</v>
      </c>
      <c r="D174" s="23" t="e">
        <f>D173/#REF!</f>
        <v>#REF!</v>
      </c>
      <c r="E174" s="23" t="e">
        <f>E173/#REF!</f>
        <v>#REF!</v>
      </c>
      <c r="F174" s="23" t="e">
        <f>F173/#REF!</f>
        <v>#REF!</v>
      </c>
      <c r="G174" s="23" t="e">
        <f>G173/#REF!</f>
        <v>#REF!</v>
      </c>
      <c r="H174" s="21"/>
      <c r="I174" s="23"/>
    </row>
    <row r="175" spans="1:9" x14ac:dyDescent="0.25">
      <c r="A175" s="24"/>
      <c r="B175" s="24"/>
      <c r="C175" s="24"/>
      <c r="D175" s="24"/>
      <c r="E175" s="24"/>
      <c r="F175" s="24"/>
      <c r="G175" s="24"/>
      <c r="H175" s="24"/>
      <c r="I175" s="24"/>
    </row>
    <row r="176" spans="1:9" x14ac:dyDescent="0.25">
      <c r="A176" s="21" t="s">
        <v>158</v>
      </c>
      <c r="B176" s="21" t="s">
        <v>157</v>
      </c>
      <c r="C176" s="21" t="s">
        <v>161</v>
      </c>
      <c r="D176" s="21" t="s">
        <v>167</v>
      </c>
      <c r="E176" s="21" t="s">
        <v>171</v>
      </c>
      <c r="F176" s="21" t="s">
        <v>159</v>
      </c>
      <c r="G176" s="21" t="s">
        <v>172</v>
      </c>
      <c r="H176" s="21" t="s">
        <v>164</v>
      </c>
      <c r="I176" s="21" t="s">
        <v>165</v>
      </c>
    </row>
    <row r="177" spans="1:9" x14ac:dyDescent="0.25">
      <c r="A177" s="21">
        <v>17320</v>
      </c>
      <c r="B177" s="21">
        <v>27367</v>
      </c>
      <c r="C177" s="21">
        <v>604</v>
      </c>
      <c r="D177" s="21">
        <v>1014</v>
      </c>
      <c r="E177" s="21">
        <v>2261</v>
      </c>
      <c r="F177" s="21">
        <v>867</v>
      </c>
      <c r="G177" s="21">
        <v>1077</v>
      </c>
      <c r="H177" s="21">
        <v>1490</v>
      </c>
      <c r="I177" s="25">
        <f>J177*0.506</f>
        <v>0</v>
      </c>
    </row>
    <row r="178" spans="1:9" x14ac:dyDescent="0.25">
      <c r="A178" s="26" t="e">
        <f>A177/I177</f>
        <v>#DIV/0!</v>
      </c>
      <c r="B178" s="26" t="e">
        <f>B177/I177</f>
        <v>#DIV/0!</v>
      </c>
      <c r="C178" s="26" t="e">
        <f>C177/I177</f>
        <v>#DIV/0!</v>
      </c>
      <c r="D178" s="26" t="e">
        <f>D177/I177</f>
        <v>#DIV/0!</v>
      </c>
      <c r="E178" s="26" t="e">
        <f>E177/I177</f>
        <v>#DIV/0!</v>
      </c>
      <c r="F178" s="26" t="e">
        <f>F177/I177</f>
        <v>#DIV/0!</v>
      </c>
      <c r="G178" s="26" t="e">
        <f>G177/I177</f>
        <v>#DIV/0!</v>
      </c>
      <c r="H178" s="26" t="e">
        <f>H177/I177</f>
        <v>#DIV/0!</v>
      </c>
      <c r="I178" s="26" t="e">
        <f>I177/J177</f>
        <v>#DIV/0!</v>
      </c>
    </row>
    <row r="180" spans="1:9" x14ac:dyDescent="0.25">
      <c r="A180" s="27">
        <v>0.2054</v>
      </c>
      <c r="B180" s="27" t="e">
        <f t="shared" ref="B180:F180" si="11">(B166+B170+B174+B178)/4</f>
        <v>#REF!</v>
      </c>
      <c r="C180" s="27" t="e">
        <f t="shared" si="11"/>
        <v>#REF!</v>
      </c>
      <c r="D180" s="27" t="e">
        <f t="shared" si="11"/>
        <v>#REF!</v>
      </c>
      <c r="E180" s="27" t="e">
        <f t="shared" si="11"/>
        <v>#REF!</v>
      </c>
      <c r="F180" s="27" t="e">
        <f t="shared" si="11"/>
        <v>#REF!</v>
      </c>
    </row>
  </sheetData>
  <mergeCells count="10">
    <mergeCell ref="H1:H2"/>
    <mergeCell ref="I1:I2"/>
    <mergeCell ref="A163:G163"/>
    <mergeCell ref="A167:I167"/>
    <mergeCell ref="A1:A2"/>
    <mergeCell ref="C1:C2"/>
    <mergeCell ref="D1:D2"/>
    <mergeCell ref="E1:E2"/>
    <mergeCell ref="F1:F2"/>
    <mergeCell ref="G1:G2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AMILCAR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Amilcar Aguilar Muñoz</dc:creator>
  <cp:lastModifiedBy>Usuario de Windows</cp:lastModifiedBy>
  <dcterms:created xsi:type="dcterms:W3CDTF">2018-06-22T18:05:59Z</dcterms:created>
  <dcterms:modified xsi:type="dcterms:W3CDTF">2018-06-24T05:02:00Z</dcterms:modified>
</cp:coreProperties>
</file>