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_LessFerrites\"/>
    </mc:Choice>
  </mc:AlternateContent>
  <xr:revisionPtr revIDLastSave="0" documentId="13_ncr:1_{B2587969-7183-423C-82BD-67275FB58225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ydisp" sheetId="7" r:id="rId1"/>
    <sheet name="xdisp" sheetId="3" r:id="rId2"/>
    <sheet name="rawdata" sheetId="1" r:id="rId3"/>
    <sheet name="graphs" sheetId="6" r:id="rId4"/>
  </sheets>
  <definedNames>
    <definedName name="Ipt" localSheetId="1">xdisp!$G$1</definedName>
    <definedName name="Ipt" localSheetId="0">ydisp!$G$1</definedName>
    <definedName name="Ipt">#REF!</definedName>
    <definedName name="Ist" localSheetId="1">xdisp!$G$2</definedName>
    <definedName name="Ist" localSheetId="0">ydisp!$G$2</definedName>
    <definedName name="Ist">#REF!</definedName>
    <definedName name="w" localSheetId="0">ydisp!$K$2</definedName>
    <definedName name="w">xdisp!$K$2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9" i="7" l="1"/>
  <c r="I109" i="7"/>
  <c r="K109" i="7"/>
  <c r="H110" i="7"/>
  <c r="I110" i="7"/>
  <c r="K110" i="7"/>
  <c r="H111" i="7"/>
  <c r="I111" i="7"/>
  <c r="K111" i="7"/>
  <c r="H112" i="7"/>
  <c r="I112" i="7"/>
  <c r="K112" i="7"/>
  <c r="H113" i="7"/>
  <c r="I113" i="7"/>
  <c r="K113" i="7"/>
  <c r="H114" i="7"/>
  <c r="I114" i="7"/>
  <c r="K114" i="7"/>
  <c r="H115" i="7"/>
  <c r="I115" i="7"/>
  <c r="K115" i="7"/>
  <c r="H116" i="7"/>
  <c r="J116" i="7" s="1"/>
  <c r="I116" i="7"/>
  <c r="K116" i="7"/>
  <c r="H117" i="7"/>
  <c r="I117" i="7"/>
  <c r="K117" i="7"/>
  <c r="H118" i="7"/>
  <c r="I118" i="7"/>
  <c r="K118" i="7"/>
  <c r="H119" i="7"/>
  <c r="I119" i="7"/>
  <c r="K119" i="7"/>
  <c r="N109" i="7"/>
  <c r="X109" i="7" s="1"/>
  <c r="Y109" i="7" s="1"/>
  <c r="O109" i="7"/>
  <c r="P109" i="7"/>
  <c r="N110" i="7"/>
  <c r="X110" i="7" s="1"/>
  <c r="Y110" i="7" s="1"/>
  <c r="O110" i="7"/>
  <c r="P110" i="7"/>
  <c r="N111" i="7"/>
  <c r="X111" i="7" s="1"/>
  <c r="Y111" i="7" s="1"/>
  <c r="O111" i="7"/>
  <c r="P111" i="7"/>
  <c r="S111" i="7" s="1"/>
  <c r="N112" i="7"/>
  <c r="X112" i="7" s="1"/>
  <c r="Y112" i="7" s="1"/>
  <c r="O112" i="7"/>
  <c r="P112" i="7"/>
  <c r="T112" i="7" s="1"/>
  <c r="N113" i="7"/>
  <c r="X113" i="7" s="1"/>
  <c r="Y113" i="7" s="1"/>
  <c r="O113" i="7"/>
  <c r="P113" i="7"/>
  <c r="N114" i="7"/>
  <c r="X114" i="7" s="1"/>
  <c r="Y114" i="7" s="1"/>
  <c r="O114" i="7"/>
  <c r="P114" i="7"/>
  <c r="N115" i="7"/>
  <c r="X115" i="7" s="1"/>
  <c r="Y115" i="7" s="1"/>
  <c r="O115" i="7"/>
  <c r="P115" i="7"/>
  <c r="N116" i="7"/>
  <c r="X116" i="7" s="1"/>
  <c r="Y116" i="7" s="1"/>
  <c r="O116" i="7"/>
  <c r="P116" i="7"/>
  <c r="N117" i="7"/>
  <c r="X117" i="7" s="1"/>
  <c r="Y117" i="7" s="1"/>
  <c r="O117" i="7"/>
  <c r="P117" i="7"/>
  <c r="N118" i="7"/>
  <c r="X118" i="7" s="1"/>
  <c r="Y118" i="7" s="1"/>
  <c r="O118" i="7"/>
  <c r="P118" i="7"/>
  <c r="N119" i="7"/>
  <c r="X119" i="7" s="1"/>
  <c r="Y119" i="7" s="1"/>
  <c r="O119" i="7"/>
  <c r="P119" i="7"/>
  <c r="J115" i="7" l="1"/>
  <c r="J114" i="7"/>
  <c r="J113" i="7"/>
  <c r="J119" i="7"/>
  <c r="J111" i="7"/>
  <c r="J118" i="7"/>
  <c r="J110" i="7"/>
  <c r="T116" i="7"/>
  <c r="J117" i="7"/>
  <c r="J109" i="7"/>
  <c r="Q115" i="7"/>
  <c r="Q114" i="7"/>
  <c r="Q109" i="7"/>
  <c r="J112" i="7"/>
  <c r="S116" i="7"/>
  <c r="Q119" i="7"/>
  <c r="Q113" i="7"/>
  <c r="T111" i="7"/>
  <c r="U111" i="7" s="1"/>
  <c r="V111" i="7" s="1"/>
  <c r="Q118" i="7"/>
  <c r="S115" i="7"/>
  <c r="S119" i="7"/>
  <c r="Q111" i="7"/>
  <c r="Q117" i="7"/>
  <c r="Q110" i="7"/>
  <c r="S112" i="7"/>
  <c r="U112" i="7" s="1"/>
  <c r="V112" i="7" s="1"/>
  <c r="T119" i="7"/>
  <c r="Q116" i="7"/>
  <c r="T115" i="7"/>
  <c r="U115" i="7" s="1"/>
  <c r="V115" i="7" s="1"/>
  <c r="Q112" i="7"/>
  <c r="T118" i="7"/>
  <c r="T114" i="7"/>
  <c r="T110" i="7"/>
  <c r="S118" i="7"/>
  <c r="S114" i="7"/>
  <c r="S110" i="7"/>
  <c r="T117" i="7"/>
  <c r="T113" i="7"/>
  <c r="T109" i="7"/>
  <c r="S117" i="7"/>
  <c r="S113" i="7"/>
  <c r="S109" i="7"/>
  <c r="U116" i="7" l="1"/>
  <c r="V116" i="7" s="1"/>
  <c r="U109" i="7"/>
  <c r="V109" i="7" s="1"/>
  <c r="U113" i="7"/>
  <c r="V113" i="7" s="1"/>
  <c r="U117" i="7"/>
  <c r="V117" i="7" s="1"/>
  <c r="U114" i="7"/>
  <c r="V114" i="7" s="1"/>
  <c r="U119" i="7"/>
  <c r="V119" i="7" s="1"/>
  <c r="U118" i="7"/>
  <c r="V118" i="7" s="1"/>
  <c r="U110" i="7"/>
  <c r="V110" i="7" s="1"/>
  <c r="H95" i="7" l="1"/>
  <c r="J95" i="7" s="1"/>
  <c r="I95" i="7"/>
  <c r="K95" i="7"/>
  <c r="N95" i="7"/>
  <c r="O95" i="7"/>
  <c r="P95" i="7"/>
  <c r="T95" i="7" s="1"/>
  <c r="Q95" i="7"/>
  <c r="S95" i="7"/>
  <c r="U95" i="7" s="1"/>
  <c r="V95" i="7" s="1"/>
  <c r="X95" i="7"/>
  <c r="Y95" i="7"/>
  <c r="H96" i="7"/>
  <c r="I96" i="7"/>
  <c r="J96" i="7"/>
  <c r="K96" i="7"/>
  <c r="N96" i="7"/>
  <c r="O96" i="7"/>
  <c r="P96" i="7"/>
  <c r="Q96" i="7"/>
  <c r="S96" i="7"/>
  <c r="T96" i="7"/>
  <c r="U96" i="7"/>
  <c r="V96" i="7" s="1"/>
  <c r="X96" i="7"/>
  <c r="Y96" i="7"/>
  <c r="H97" i="7"/>
  <c r="I97" i="7"/>
  <c r="J97" i="7"/>
  <c r="K97" i="7"/>
  <c r="N97" i="7"/>
  <c r="Q97" i="7" s="1"/>
  <c r="O97" i="7"/>
  <c r="P97" i="7"/>
  <c r="S97" i="7"/>
  <c r="T97" i="7"/>
  <c r="U97" i="7"/>
  <c r="V97" i="7"/>
  <c r="X97" i="7"/>
  <c r="Y97" i="7" s="1"/>
  <c r="H98" i="7"/>
  <c r="I98" i="7"/>
  <c r="J98" i="7"/>
  <c r="K98" i="7"/>
  <c r="N98" i="7"/>
  <c r="X98" i="7" s="1"/>
  <c r="Y98" i="7" s="1"/>
  <c r="O98" i="7"/>
  <c r="P98" i="7"/>
  <c r="Q98" i="7" s="1"/>
  <c r="H99" i="7"/>
  <c r="J99" i="7" s="1"/>
  <c r="I99" i="7"/>
  <c r="K99" i="7"/>
  <c r="N99" i="7"/>
  <c r="O99" i="7"/>
  <c r="P99" i="7"/>
  <c r="T99" i="7" s="1"/>
  <c r="Q99" i="7"/>
  <c r="S99" i="7"/>
  <c r="U99" i="7" s="1"/>
  <c r="V99" i="7" s="1"/>
  <c r="X99" i="7"/>
  <c r="Y99" i="7"/>
  <c r="H100" i="7"/>
  <c r="I100" i="7"/>
  <c r="J100" i="7"/>
  <c r="K100" i="7"/>
  <c r="N100" i="7"/>
  <c r="O100" i="7"/>
  <c r="P100" i="7"/>
  <c r="Q100" i="7"/>
  <c r="S100" i="7"/>
  <c r="T100" i="7"/>
  <c r="U100" i="7"/>
  <c r="V100" i="7" s="1"/>
  <c r="X100" i="7"/>
  <c r="Y100" i="7"/>
  <c r="H101" i="7"/>
  <c r="I101" i="7"/>
  <c r="J101" i="7"/>
  <c r="K101" i="7"/>
  <c r="N101" i="7"/>
  <c r="Q101" i="7" s="1"/>
  <c r="O101" i="7"/>
  <c r="P101" i="7"/>
  <c r="S101" i="7"/>
  <c r="T101" i="7"/>
  <c r="U101" i="7"/>
  <c r="V101" i="7"/>
  <c r="X101" i="7"/>
  <c r="Y101" i="7" s="1"/>
  <c r="H102" i="7"/>
  <c r="I102" i="7"/>
  <c r="J102" i="7"/>
  <c r="K102" i="7"/>
  <c r="N102" i="7"/>
  <c r="O102" i="7"/>
  <c r="P102" i="7"/>
  <c r="Q102" i="7" s="1"/>
  <c r="X102" i="7"/>
  <c r="Y102" i="7"/>
  <c r="H103" i="7"/>
  <c r="J103" i="7" s="1"/>
  <c r="I103" i="7"/>
  <c r="K103" i="7"/>
  <c r="N103" i="7"/>
  <c r="X103" i="7" s="1"/>
  <c r="Y103" i="7" s="1"/>
  <c r="O103" i="7"/>
  <c r="P103" i="7"/>
  <c r="T103" i="7" s="1"/>
  <c r="Q103" i="7"/>
  <c r="S103" i="7"/>
  <c r="U103" i="7" s="1"/>
  <c r="V103" i="7" s="1"/>
  <c r="H104" i="7"/>
  <c r="I104" i="7"/>
  <c r="J104" i="7"/>
  <c r="K104" i="7"/>
  <c r="N104" i="7"/>
  <c r="O104" i="7"/>
  <c r="P104" i="7"/>
  <c r="Q104" i="7"/>
  <c r="S104" i="7"/>
  <c r="T104" i="7"/>
  <c r="U104" i="7"/>
  <c r="V104" i="7" s="1"/>
  <c r="X104" i="7"/>
  <c r="Y104" i="7"/>
  <c r="H105" i="7"/>
  <c r="I105" i="7"/>
  <c r="J105" i="7"/>
  <c r="K105" i="7"/>
  <c r="N105" i="7"/>
  <c r="Q105" i="7" s="1"/>
  <c r="O105" i="7"/>
  <c r="P105" i="7"/>
  <c r="S105" i="7"/>
  <c r="T105" i="7"/>
  <c r="U105" i="7"/>
  <c r="V105" i="7"/>
  <c r="H81" i="7"/>
  <c r="I81" i="7"/>
  <c r="J81" i="7"/>
  <c r="K81" i="7"/>
  <c r="N81" i="7"/>
  <c r="O81" i="7"/>
  <c r="P81" i="7"/>
  <c r="Q81" i="7" s="1"/>
  <c r="X81" i="7"/>
  <c r="Y81" i="7"/>
  <c r="H82" i="7"/>
  <c r="J82" i="7" s="1"/>
  <c r="I82" i="7"/>
  <c r="K82" i="7"/>
  <c r="N82" i="7"/>
  <c r="Q82" i="7" s="1"/>
  <c r="O82" i="7"/>
  <c r="P82" i="7"/>
  <c r="T82" i="7" s="1"/>
  <c r="S82" i="7"/>
  <c r="U82" i="7" s="1"/>
  <c r="V82" i="7" s="1"/>
  <c r="X82" i="7"/>
  <c r="Y82" i="7" s="1"/>
  <c r="H83" i="7"/>
  <c r="I83" i="7"/>
  <c r="J83" i="7"/>
  <c r="K83" i="7"/>
  <c r="N83" i="7"/>
  <c r="O83" i="7"/>
  <c r="P83" i="7"/>
  <c r="Q83" i="7" s="1"/>
  <c r="X83" i="7"/>
  <c r="Y83" i="7"/>
  <c r="H84" i="7"/>
  <c r="J84" i="7" s="1"/>
  <c r="I84" i="7"/>
  <c r="K84" i="7"/>
  <c r="N84" i="7"/>
  <c r="X84" i="7" s="1"/>
  <c r="Y84" i="7" s="1"/>
  <c r="O84" i="7"/>
  <c r="P84" i="7"/>
  <c r="S84" i="7"/>
  <c r="U84" i="7" s="1"/>
  <c r="V84" i="7" s="1"/>
  <c r="T84" i="7"/>
  <c r="H85" i="7"/>
  <c r="I85" i="7"/>
  <c r="J85" i="7"/>
  <c r="K85" i="7"/>
  <c r="N85" i="7"/>
  <c r="O85" i="7"/>
  <c r="P85" i="7"/>
  <c r="Q85" i="7" s="1"/>
  <c r="X85" i="7"/>
  <c r="Y85" i="7"/>
  <c r="H86" i="7"/>
  <c r="J86" i="7" s="1"/>
  <c r="I86" i="7"/>
  <c r="K86" i="7"/>
  <c r="N86" i="7"/>
  <c r="Q86" i="7" s="1"/>
  <c r="O86" i="7"/>
  <c r="P86" i="7"/>
  <c r="T86" i="7" s="1"/>
  <c r="S86" i="7"/>
  <c r="U86" i="7" s="1"/>
  <c r="V86" i="7" s="1"/>
  <c r="X86" i="7"/>
  <c r="Y86" i="7" s="1"/>
  <c r="H87" i="7"/>
  <c r="I87" i="7"/>
  <c r="J87" i="7"/>
  <c r="K87" i="7"/>
  <c r="N87" i="7"/>
  <c r="O87" i="7"/>
  <c r="P87" i="7"/>
  <c r="Q87" i="7" s="1"/>
  <c r="X87" i="7"/>
  <c r="Y87" i="7"/>
  <c r="H88" i="7"/>
  <c r="J88" i="7" s="1"/>
  <c r="I88" i="7"/>
  <c r="K88" i="7"/>
  <c r="N88" i="7"/>
  <c r="Q88" i="7" s="1"/>
  <c r="O88" i="7"/>
  <c r="P88" i="7"/>
  <c r="S88" i="7"/>
  <c r="U88" i="7" s="1"/>
  <c r="V88" i="7" s="1"/>
  <c r="T88" i="7"/>
  <c r="X88" i="7"/>
  <c r="Y88" i="7" s="1"/>
  <c r="H89" i="7"/>
  <c r="I89" i="7"/>
  <c r="J89" i="7"/>
  <c r="K89" i="7"/>
  <c r="N89" i="7"/>
  <c r="O89" i="7"/>
  <c r="P89" i="7"/>
  <c r="Q89" i="7" s="1"/>
  <c r="X89" i="7"/>
  <c r="Y89" i="7"/>
  <c r="H90" i="7"/>
  <c r="J90" i="7" s="1"/>
  <c r="I90" i="7"/>
  <c r="K90" i="7"/>
  <c r="N90" i="7"/>
  <c r="Q90" i="7" s="1"/>
  <c r="O90" i="7"/>
  <c r="P90" i="7"/>
  <c r="T90" i="7" s="1"/>
  <c r="S90" i="7"/>
  <c r="U90" i="7" s="1"/>
  <c r="V90" i="7" s="1"/>
  <c r="X90" i="7"/>
  <c r="Y90" i="7" s="1"/>
  <c r="H91" i="7"/>
  <c r="I91" i="7"/>
  <c r="J91" i="7"/>
  <c r="K91" i="7"/>
  <c r="N91" i="7"/>
  <c r="O91" i="7"/>
  <c r="P91" i="7"/>
  <c r="Q91" i="7" s="1"/>
  <c r="X91" i="7"/>
  <c r="Y91" i="7"/>
  <c r="X105" i="7" l="1"/>
  <c r="Y105" i="7" s="1"/>
  <c r="T98" i="7"/>
  <c r="S102" i="7"/>
  <c r="S98" i="7"/>
  <c r="U98" i="7" s="1"/>
  <c r="V98" i="7" s="1"/>
  <c r="T102" i="7"/>
  <c r="T89" i="7"/>
  <c r="T85" i="7"/>
  <c r="Q84" i="7"/>
  <c r="T81" i="7"/>
  <c r="S89" i="7"/>
  <c r="U89" i="7" s="1"/>
  <c r="V89" i="7" s="1"/>
  <c r="S85" i="7"/>
  <c r="S81" i="7"/>
  <c r="T91" i="7"/>
  <c r="T87" i="7"/>
  <c r="T83" i="7"/>
  <c r="S91" i="7"/>
  <c r="U91" i="7" s="1"/>
  <c r="V91" i="7" s="1"/>
  <c r="S87" i="7"/>
  <c r="S83" i="7"/>
  <c r="H123" i="3"/>
  <c r="J123" i="3" s="1"/>
  <c r="I123" i="3"/>
  <c r="K123" i="3"/>
  <c r="N123" i="3"/>
  <c r="O123" i="3"/>
  <c r="T123" i="3" s="1"/>
  <c r="P123" i="3"/>
  <c r="Q123" i="3" s="1"/>
  <c r="S123" i="3"/>
  <c r="H122" i="3"/>
  <c r="I122" i="3"/>
  <c r="K122" i="3"/>
  <c r="N122" i="3"/>
  <c r="O122" i="3"/>
  <c r="P122" i="3"/>
  <c r="Q122" i="3" s="1"/>
  <c r="H121" i="3"/>
  <c r="I121" i="3"/>
  <c r="K121" i="3"/>
  <c r="N121" i="3"/>
  <c r="O121" i="3"/>
  <c r="T121" i="3" s="1"/>
  <c r="P121" i="3"/>
  <c r="S121" i="3" s="1"/>
  <c r="H120" i="3"/>
  <c r="I120" i="3"/>
  <c r="K120" i="3"/>
  <c r="N120" i="3"/>
  <c r="O120" i="3"/>
  <c r="P120" i="3"/>
  <c r="H119" i="3"/>
  <c r="J119" i="3" s="1"/>
  <c r="I119" i="3"/>
  <c r="K119" i="3"/>
  <c r="N119" i="3"/>
  <c r="O119" i="3"/>
  <c r="P119" i="3"/>
  <c r="Q119" i="3" s="1"/>
  <c r="H118" i="3"/>
  <c r="I118" i="3"/>
  <c r="K118" i="3"/>
  <c r="N118" i="3"/>
  <c r="O118" i="3"/>
  <c r="P118" i="3"/>
  <c r="T118" i="3" s="1"/>
  <c r="X118" i="3"/>
  <c r="Y118" i="3" s="1"/>
  <c r="H117" i="3"/>
  <c r="I117" i="3"/>
  <c r="K117" i="3"/>
  <c r="N117" i="3"/>
  <c r="O117" i="3"/>
  <c r="T117" i="3" s="1"/>
  <c r="P117" i="3"/>
  <c r="S117" i="3" s="1"/>
  <c r="U117" i="3" s="1"/>
  <c r="V117" i="3" s="1"/>
  <c r="X119" i="3"/>
  <c r="Y119" i="3" s="1"/>
  <c r="H116" i="3"/>
  <c r="J116" i="3" s="1"/>
  <c r="I116" i="3"/>
  <c r="K116" i="3"/>
  <c r="N116" i="3"/>
  <c r="X116" i="3" s="1"/>
  <c r="Y116" i="3" s="1"/>
  <c r="O116" i="3"/>
  <c r="T116" i="3" s="1"/>
  <c r="P116" i="3"/>
  <c r="S116" i="3"/>
  <c r="X120" i="3"/>
  <c r="Y120" i="3"/>
  <c r="H115" i="3"/>
  <c r="I115" i="3"/>
  <c r="K115" i="3"/>
  <c r="N115" i="3"/>
  <c r="X115" i="3" s="1"/>
  <c r="Y115" i="3" s="1"/>
  <c r="O115" i="3"/>
  <c r="P115" i="3"/>
  <c r="Q115" i="3" s="1"/>
  <c r="S115" i="3"/>
  <c r="X121" i="3"/>
  <c r="Y121" i="3" s="1"/>
  <c r="H114" i="3"/>
  <c r="I114" i="3"/>
  <c r="K114" i="3"/>
  <c r="N114" i="3"/>
  <c r="X114" i="3" s="1"/>
  <c r="Y114" i="3" s="1"/>
  <c r="O114" i="3"/>
  <c r="P114" i="3"/>
  <c r="Q114" i="3" s="1"/>
  <c r="X122" i="3"/>
  <c r="Y122" i="3" s="1"/>
  <c r="H113" i="3"/>
  <c r="I113" i="3"/>
  <c r="K113" i="3"/>
  <c r="N113" i="3"/>
  <c r="X113" i="3" s="1"/>
  <c r="Y113" i="3" s="1"/>
  <c r="O113" i="3"/>
  <c r="P113" i="3"/>
  <c r="Q113" i="3" s="1"/>
  <c r="X123" i="3"/>
  <c r="Y123" i="3" s="1"/>
  <c r="H111" i="3"/>
  <c r="I111" i="3"/>
  <c r="K111" i="3"/>
  <c r="N111" i="3"/>
  <c r="O111" i="3"/>
  <c r="T111" i="3" s="1"/>
  <c r="P111" i="3"/>
  <c r="H110" i="3"/>
  <c r="I110" i="3"/>
  <c r="K110" i="3"/>
  <c r="N110" i="3"/>
  <c r="O110" i="3"/>
  <c r="P110" i="3"/>
  <c r="Q110" i="3" s="1"/>
  <c r="H109" i="3"/>
  <c r="I109" i="3"/>
  <c r="K109" i="3"/>
  <c r="N109" i="3"/>
  <c r="O109" i="3"/>
  <c r="P109" i="3"/>
  <c r="H108" i="3"/>
  <c r="I108" i="3"/>
  <c r="K108" i="3"/>
  <c r="N108" i="3"/>
  <c r="O108" i="3"/>
  <c r="P108" i="3"/>
  <c r="H107" i="3"/>
  <c r="I107" i="3"/>
  <c r="K107" i="3"/>
  <c r="N107" i="3"/>
  <c r="O107" i="3"/>
  <c r="P107" i="3"/>
  <c r="H106" i="3"/>
  <c r="I106" i="3"/>
  <c r="K106" i="3"/>
  <c r="N106" i="3"/>
  <c r="O106" i="3"/>
  <c r="P106" i="3"/>
  <c r="Q106" i="3" s="1"/>
  <c r="H105" i="3"/>
  <c r="I105" i="3"/>
  <c r="K105" i="3"/>
  <c r="N105" i="3"/>
  <c r="O105" i="3"/>
  <c r="P105" i="3"/>
  <c r="H104" i="3"/>
  <c r="I104" i="3"/>
  <c r="K104" i="3"/>
  <c r="N104" i="3"/>
  <c r="O104" i="3"/>
  <c r="P104" i="3"/>
  <c r="H103" i="3"/>
  <c r="I103" i="3"/>
  <c r="K103" i="3"/>
  <c r="N103" i="3"/>
  <c r="O103" i="3"/>
  <c r="P103" i="3"/>
  <c r="H102" i="3"/>
  <c r="I102" i="3"/>
  <c r="K102" i="3"/>
  <c r="N102" i="3"/>
  <c r="O102" i="3"/>
  <c r="P102" i="3"/>
  <c r="N12" i="3"/>
  <c r="O12" i="3"/>
  <c r="P12" i="3"/>
  <c r="N13" i="3"/>
  <c r="O13" i="3"/>
  <c r="P13" i="3"/>
  <c r="N21" i="3"/>
  <c r="O21" i="3"/>
  <c r="P21" i="3"/>
  <c r="N29" i="3"/>
  <c r="O29" i="3"/>
  <c r="P29" i="3"/>
  <c r="N37" i="3"/>
  <c r="O37" i="3"/>
  <c r="P37" i="3"/>
  <c r="N44" i="3"/>
  <c r="O44" i="3"/>
  <c r="P44" i="3"/>
  <c r="N51" i="3"/>
  <c r="O51" i="3"/>
  <c r="P51" i="3"/>
  <c r="N58" i="3"/>
  <c r="O58" i="3"/>
  <c r="P58" i="3"/>
  <c r="N65" i="3"/>
  <c r="O65" i="3"/>
  <c r="P65" i="3"/>
  <c r="N72" i="3"/>
  <c r="O72" i="3"/>
  <c r="P72" i="3"/>
  <c r="N79" i="3"/>
  <c r="O79" i="3"/>
  <c r="P79" i="3"/>
  <c r="K79" i="3"/>
  <c r="I79" i="3"/>
  <c r="H79" i="3"/>
  <c r="K72" i="3"/>
  <c r="I72" i="3"/>
  <c r="H72" i="3"/>
  <c r="K65" i="3"/>
  <c r="I65" i="3"/>
  <c r="H65" i="3"/>
  <c r="K58" i="3"/>
  <c r="I58" i="3"/>
  <c r="H58" i="3"/>
  <c r="K51" i="3"/>
  <c r="I51" i="3"/>
  <c r="H51" i="3"/>
  <c r="K44" i="3"/>
  <c r="I44" i="3"/>
  <c r="H44" i="3"/>
  <c r="K37" i="3"/>
  <c r="I37" i="3"/>
  <c r="H37" i="3"/>
  <c r="K29" i="3"/>
  <c r="I29" i="3"/>
  <c r="H29" i="3"/>
  <c r="K21" i="3"/>
  <c r="I21" i="3"/>
  <c r="H21" i="3"/>
  <c r="K13" i="3"/>
  <c r="I13" i="3"/>
  <c r="H13" i="3"/>
  <c r="K12" i="3"/>
  <c r="I12" i="3"/>
  <c r="H12" i="3"/>
  <c r="H5" i="7"/>
  <c r="I5" i="7"/>
  <c r="K5" i="7"/>
  <c r="N5" i="7"/>
  <c r="O5" i="7"/>
  <c r="P5" i="7"/>
  <c r="H6" i="7"/>
  <c r="D24" i="7"/>
  <c r="D80" i="3"/>
  <c r="D74" i="3"/>
  <c r="D82" i="3"/>
  <c r="U102" i="7" l="1"/>
  <c r="V102" i="7" s="1"/>
  <c r="U83" i="7"/>
  <c r="V83" i="7" s="1"/>
  <c r="U81" i="7"/>
  <c r="V81" i="7" s="1"/>
  <c r="U87" i="7"/>
  <c r="V87" i="7" s="1"/>
  <c r="U85" i="7"/>
  <c r="V85" i="7" s="1"/>
  <c r="Q5" i="7"/>
  <c r="U123" i="3"/>
  <c r="V123" i="3" s="1"/>
  <c r="Q121" i="3"/>
  <c r="S113" i="3"/>
  <c r="T114" i="3"/>
  <c r="T115" i="3"/>
  <c r="U115" i="3" s="1"/>
  <c r="V115" i="3" s="1"/>
  <c r="X117" i="3"/>
  <c r="Y117" i="3" s="1"/>
  <c r="J117" i="3"/>
  <c r="J118" i="3"/>
  <c r="J120" i="3"/>
  <c r="T119" i="3"/>
  <c r="J122" i="3"/>
  <c r="Q116" i="3"/>
  <c r="S119" i="3"/>
  <c r="U119" i="3" s="1"/>
  <c r="V119" i="3" s="1"/>
  <c r="J114" i="3"/>
  <c r="Q117" i="3"/>
  <c r="Q118" i="3"/>
  <c r="Q120" i="3"/>
  <c r="T122" i="3"/>
  <c r="U116" i="3"/>
  <c r="V116" i="3" s="1"/>
  <c r="J121" i="3"/>
  <c r="J113" i="3"/>
  <c r="J115" i="3"/>
  <c r="U121" i="3"/>
  <c r="V121" i="3" s="1"/>
  <c r="S114" i="3"/>
  <c r="U114" i="3" s="1"/>
  <c r="V114" i="3" s="1"/>
  <c r="S118" i="3"/>
  <c r="U118" i="3" s="1"/>
  <c r="V118" i="3" s="1"/>
  <c r="S122" i="3"/>
  <c r="U122" i="3" s="1"/>
  <c r="V122" i="3" s="1"/>
  <c r="T113" i="3"/>
  <c r="U113" i="3" s="1"/>
  <c r="V113" i="3" s="1"/>
  <c r="T120" i="3"/>
  <c r="S120" i="3"/>
  <c r="Q108" i="3"/>
  <c r="T103" i="3"/>
  <c r="Q107" i="3"/>
  <c r="J103" i="3"/>
  <c r="J107" i="3"/>
  <c r="Q109" i="3"/>
  <c r="J110" i="3"/>
  <c r="T107" i="3"/>
  <c r="J102" i="3"/>
  <c r="J104" i="3"/>
  <c r="J106" i="3"/>
  <c r="J109" i="3"/>
  <c r="J105" i="3"/>
  <c r="Q102" i="3"/>
  <c r="Q104" i="3"/>
  <c r="Q105" i="3"/>
  <c r="J108" i="3"/>
  <c r="Q111" i="3"/>
  <c r="Q103" i="3"/>
  <c r="T13" i="3"/>
  <c r="T104" i="3"/>
  <c r="T108" i="3"/>
  <c r="J111" i="3"/>
  <c r="T106" i="3"/>
  <c r="T110" i="3"/>
  <c r="T102" i="3"/>
  <c r="T105" i="3"/>
  <c r="T109" i="3"/>
  <c r="J5" i="7"/>
  <c r="T58" i="3"/>
  <c r="J21" i="3"/>
  <c r="J79" i="3"/>
  <c r="T21" i="3"/>
  <c r="Q29" i="3"/>
  <c r="J29" i="3"/>
  <c r="Q37" i="3"/>
  <c r="Q12" i="3"/>
  <c r="J58" i="3"/>
  <c r="J12" i="3"/>
  <c r="J65" i="3"/>
  <c r="Q65" i="3"/>
  <c r="Q13" i="3"/>
  <c r="T51" i="3"/>
  <c r="Q51" i="3"/>
  <c r="T44" i="3"/>
  <c r="J37" i="3"/>
  <c r="Q58" i="3"/>
  <c r="J44" i="3"/>
  <c r="T72" i="3"/>
  <c r="Q44" i="3"/>
  <c r="Q21" i="3"/>
  <c r="J51" i="3"/>
  <c r="T79" i="3"/>
  <c r="Q72" i="3"/>
  <c r="J13" i="3"/>
  <c r="J72" i="3"/>
  <c r="Q79" i="3"/>
  <c r="T29" i="3"/>
  <c r="T65" i="3"/>
  <c r="T37" i="3"/>
  <c r="T12" i="3"/>
  <c r="U120" i="3" l="1"/>
  <c r="V120" i="3" s="1"/>
  <c r="G65" i="7" l="1"/>
  <c r="P65" i="7" s="1"/>
  <c r="E65" i="7"/>
  <c r="O65" i="7" s="1"/>
  <c r="D65" i="7"/>
  <c r="N65" i="7" s="1"/>
  <c r="C65" i="7"/>
  <c r="B65" i="7"/>
  <c r="G54" i="7"/>
  <c r="E54" i="7"/>
  <c r="D54" i="7"/>
  <c r="N54" i="7" s="1"/>
  <c r="C54" i="7"/>
  <c r="B54" i="7"/>
  <c r="G43" i="7"/>
  <c r="K43" i="7" s="1"/>
  <c r="E43" i="7"/>
  <c r="O43" i="7" s="1"/>
  <c r="D43" i="7"/>
  <c r="H43" i="7" s="1"/>
  <c r="C43" i="7"/>
  <c r="B43" i="7"/>
  <c r="G32" i="7"/>
  <c r="P32" i="7" s="1"/>
  <c r="E32" i="7"/>
  <c r="O32" i="7" s="1"/>
  <c r="D32" i="7"/>
  <c r="H32" i="7" s="1"/>
  <c r="C32" i="7"/>
  <c r="B32" i="7"/>
  <c r="G21" i="7"/>
  <c r="E21" i="7"/>
  <c r="O21" i="7" s="1"/>
  <c r="D21" i="7"/>
  <c r="N21" i="7" s="1"/>
  <c r="C21" i="7"/>
  <c r="B21" i="7"/>
  <c r="P10" i="7"/>
  <c r="I10" i="7"/>
  <c r="N10" i="7"/>
  <c r="K6" i="7"/>
  <c r="I6" i="7"/>
  <c r="G66" i="7"/>
  <c r="K66" i="7" s="1"/>
  <c r="E66" i="7"/>
  <c r="O66" i="7" s="1"/>
  <c r="D66" i="7"/>
  <c r="C66" i="7"/>
  <c r="B66" i="7"/>
  <c r="G55" i="7"/>
  <c r="P55" i="7" s="1"/>
  <c r="E55" i="7"/>
  <c r="O55" i="7" s="1"/>
  <c r="D55" i="7"/>
  <c r="N55" i="7" s="1"/>
  <c r="C55" i="7"/>
  <c r="B55" i="7"/>
  <c r="G44" i="7"/>
  <c r="K44" i="7" s="1"/>
  <c r="E44" i="7"/>
  <c r="D44" i="7"/>
  <c r="N44" i="7" s="1"/>
  <c r="C44" i="7"/>
  <c r="B44" i="7"/>
  <c r="G33" i="7"/>
  <c r="P33" i="7" s="1"/>
  <c r="E33" i="7"/>
  <c r="D33" i="7"/>
  <c r="C33" i="7"/>
  <c r="B33" i="7"/>
  <c r="G22" i="7"/>
  <c r="K22" i="7" s="1"/>
  <c r="E22" i="7"/>
  <c r="O22" i="7" s="1"/>
  <c r="D22" i="7"/>
  <c r="C22" i="7"/>
  <c r="B22" i="7"/>
  <c r="P11" i="7"/>
  <c r="O11" i="7"/>
  <c r="H11" i="7"/>
  <c r="P7" i="7"/>
  <c r="H7" i="7"/>
  <c r="G67" i="7"/>
  <c r="P67" i="7" s="1"/>
  <c r="E67" i="7"/>
  <c r="O67" i="7" s="1"/>
  <c r="D67" i="7"/>
  <c r="N67" i="7" s="1"/>
  <c r="C67" i="7"/>
  <c r="B67" i="7"/>
  <c r="G56" i="7"/>
  <c r="E56" i="7"/>
  <c r="D56" i="7"/>
  <c r="N56" i="7" s="1"/>
  <c r="C56" i="7"/>
  <c r="B56" i="7"/>
  <c r="G45" i="7"/>
  <c r="P45" i="7" s="1"/>
  <c r="E45" i="7"/>
  <c r="D45" i="7"/>
  <c r="C45" i="7"/>
  <c r="B45" i="7"/>
  <c r="G34" i="7"/>
  <c r="P34" i="7" s="1"/>
  <c r="E34" i="7"/>
  <c r="I34" i="7" s="1"/>
  <c r="D34" i="7"/>
  <c r="N34" i="7" s="1"/>
  <c r="C34" i="7"/>
  <c r="B34" i="7"/>
  <c r="G23" i="7"/>
  <c r="E23" i="7"/>
  <c r="O23" i="7" s="1"/>
  <c r="D23" i="7"/>
  <c r="N23" i="7" s="1"/>
  <c r="C23" i="7"/>
  <c r="B23" i="7"/>
  <c r="K12" i="7"/>
  <c r="O12" i="7"/>
  <c r="N12" i="7"/>
  <c r="P8" i="7"/>
  <c r="I8" i="7"/>
  <c r="H8" i="7"/>
  <c r="G68" i="7"/>
  <c r="K68" i="7" s="1"/>
  <c r="E68" i="7"/>
  <c r="I68" i="7" s="1"/>
  <c r="D68" i="7"/>
  <c r="N68" i="7" s="1"/>
  <c r="C68" i="7"/>
  <c r="B68" i="7"/>
  <c r="G57" i="7"/>
  <c r="P57" i="7" s="1"/>
  <c r="E57" i="7"/>
  <c r="O57" i="7" s="1"/>
  <c r="D57" i="7"/>
  <c r="H57" i="7" s="1"/>
  <c r="C57" i="7"/>
  <c r="B57" i="7"/>
  <c r="G46" i="7"/>
  <c r="P46" i="7" s="1"/>
  <c r="E46" i="7"/>
  <c r="I46" i="7" s="1"/>
  <c r="D46" i="7"/>
  <c r="C46" i="7"/>
  <c r="B46" i="7"/>
  <c r="G35" i="7"/>
  <c r="P35" i="7" s="1"/>
  <c r="E35" i="7"/>
  <c r="D35" i="7"/>
  <c r="N35" i="7" s="1"/>
  <c r="C35" i="7"/>
  <c r="B35" i="7"/>
  <c r="G24" i="7"/>
  <c r="P24" i="7" s="1"/>
  <c r="E24" i="7"/>
  <c r="I24" i="7" s="1"/>
  <c r="N24" i="7"/>
  <c r="C24" i="7"/>
  <c r="B24" i="7"/>
  <c r="P13" i="7"/>
  <c r="O13" i="7"/>
  <c r="H13" i="7"/>
  <c r="P9" i="7"/>
  <c r="O9" i="7"/>
  <c r="H9" i="7"/>
  <c r="G69" i="7"/>
  <c r="K69" i="7" s="1"/>
  <c r="E69" i="7"/>
  <c r="I69" i="7" s="1"/>
  <c r="D69" i="7"/>
  <c r="H69" i="7" s="1"/>
  <c r="C69" i="7"/>
  <c r="B69" i="7"/>
  <c r="P58" i="7"/>
  <c r="G58" i="7"/>
  <c r="K58" i="7" s="1"/>
  <c r="E58" i="7"/>
  <c r="I58" i="7" s="1"/>
  <c r="D58" i="7"/>
  <c r="N58" i="7" s="1"/>
  <c r="C58" i="7"/>
  <c r="B58" i="7"/>
  <c r="G47" i="7"/>
  <c r="P47" i="7" s="1"/>
  <c r="E47" i="7"/>
  <c r="I47" i="7" s="1"/>
  <c r="D47" i="7"/>
  <c r="H47" i="7" s="1"/>
  <c r="C47" i="7"/>
  <c r="B47" i="7"/>
  <c r="G36" i="7"/>
  <c r="E36" i="7"/>
  <c r="I36" i="7" s="1"/>
  <c r="D36" i="7"/>
  <c r="N36" i="7" s="1"/>
  <c r="C36" i="7"/>
  <c r="B36" i="7"/>
  <c r="G25" i="7"/>
  <c r="K25" i="7" s="1"/>
  <c r="E25" i="7"/>
  <c r="O25" i="7" s="1"/>
  <c r="D25" i="7"/>
  <c r="N25" i="7" s="1"/>
  <c r="C25" i="7"/>
  <c r="B25" i="7"/>
  <c r="P14" i="7"/>
  <c r="I14" i="7"/>
  <c r="N14" i="7"/>
  <c r="G70" i="7"/>
  <c r="K70" i="7" s="1"/>
  <c r="E70" i="7"/>
  <c r="O70" i="7" s="1"/>
  <c r="D70" i="7"/>
  <c r="N70" i="7" s="1"/>
  <c r="C70" i="7"/>
  <c r="B70" i="7"/>
  <c r="G59" i="7"/>
  <c r="K59" i="7" s="1"/>
  <c r="E59" i="7"/>
  <c r="O59" i="7" s="1"/>
  <c r="D59" i="7"/>
  <c r="N59" i="7" s="1"/>
  <c r="C59" i="7"/>
  <c r="B59" i="7"/>
  <c r="G48" i="7"/>
  <c r="P48" i="7" s="1"/>
  <c r="E48" i="7"/>
  <c r="O48" i="7" s="1"/>
  <c r="D48" i="7"/>
  <c r="C48" i="7"/>
  <c r="B48" i="7"/>
  <c r="G37" i="7"/>
  <c r="K37" i="7" s="1"/>
  <c r="E37" i="7"/>
  <c r="D37" i="7"/>
  <c r="H37" i="7" s="1"/>
  <c r="C37" i="7"/>
  <c r="B37" i="7"/>
  <c r="G26" i="7"/>
  <c r="P26" i="7" s="1"/>
  <c r="E26" i="7"/>
  <c r="O26" i="7" s="1"/>
  <c r="D26" i="7"/>
  <c r="N26" i="7" s="1"/>
  <c r="C26" i="7"/>
  <c r="B26" i="7"/>
  <c r="P15" i="7"/>
  <c r="I15" i="7"/>
  <c r="H15" i="7"/>
  <c r="G71" i="7"/>
  <c r="P71" i="7" s="1"/>
  <c r="E71" i="7"/>
  <c r="I71" i="7" s="1"/>
  <c r="D71" i="7"/>
  <c r="N71" i="7" s="1"/>
  <c r="C71" i="7"/>
  <c r="B71" i="7"/>
  <c r="G60" i="7"/>
  <c r="P60" i="7" s="1"/>
  <c r="E60" i="7"/>
  <c r="O60" i="7" s="1"/>
  <c r="D60" i="7"/>
  <c r="H60" i="7" s="1"/>
  <c r="C60" i="7"/>
  <c r="B60" i="7"/>
  <c r="G49" i="7"/>
  <c r="P49" i="7" s="1"/>
  <c r="E49" i="7"/>
  <c r="O49" i="7" s="1"/>
  <c r="D49" i="7"/>
  <c r="C49" i="7"/>
  <c r="B49" i="7"/>
  <c r="G38" i="7"/>
  <c r="P38" i="7" s="1"/>
  <c r="E38" i="7"/>
  <c r="D38" i="7"/>
  <c r="N38" i="7" s="1"/>
  <c r="C38" i="7"/>
  <c r="B38" i="7"/>
  <c r="G27" i="7"/>
  <c r="E27" i="7"/>
  <c r="O27" i="7" s="1"/>
  <c r="D27" i="7"/>
  <c r="H27" i="7" s="1"/>
  <c r="C27" i="7"/>
  <c r="B27" i="7"/>
  <c r="G16" i="7"/>
  <c r="K16" i="7" s="1"/>
  <c r="E16" i="7"/>
  <c r="O16" i="7" s="1"/>
  <c r="D16" i="7"/>
  <c r="N16" i="7" s="1"/>
  <c r="C16" i="7"/>
  <c r="B16" i="7"/>
  <c r="G72" i="7"/>
  <c r="P72" i="7" s="1"/>
  <c r="E72" i="7"/>
  <c r="O72" i="7" s="1"/>
  <c r="D72" i="7"/>
  <c r="N72" i="7" s="1"/>
  <c r="C72" i="7"/>
  <c r="B72" i="7"/>
  <c r="G61" i="7"/>
  <c r="K61" i="7" s="1"/>
  <c r="E61" i="7"/>
  <c r="I61" i="7" s="1"/>
  <c r="D61" i="7"/>
  <c r="H61" i="7" s="1"/>
  <c r="C61" i="7"/>
  <c r="B61" i="7"/>
  <c r="G50" i="7"/>
  <c r="K50" i="7" s="1"/>
  <c r="E50" i="7"/>
  <c r="I50" i="7" s="1"/>
  <c r="D50" i="7"/>
  <c r="C50" i="7"/>
  <c r="B50" i="7"/>
  <c r="G39" i="7"/>
  <c r="E39" i="7"/>
  <c r="I39" i="7" s="1"/>
  <c r="D39" i="7"/>
  <c r="H39" i="7" s="1"/>
  <c r="C39" i="7"/>
  <c r="B39" i="7"/>
  <c r="G28" i="7"/>
  <c r="P28" i="7" s="1"/>
  <c r="E28" i="7"/>
  <c r="I28" i="7" s="1"/>
  <c r="D28" i="7"/>
  <c r="N28" i="7" s="1"/>
  <c r="C28" i="7"/>
  <c r="B28" i="7"/>
  <c r="G17" i="7"/>
  <c r="P17" i="7" s="1"/>
  <c r="E17" i="7"/>
  <c r="I17" i="7" s="1"/>
  <c r="D17" i="7"/>
  <c r="C17" i="7"/>
  <c r="B17" i="7"/>
  <c r="G73" i="7"/>
  <c r="P73" i="7" s="1"/>
  <c r="E73" i="7"/>
  <c r="I73" i="7" s="1"/>
  <c r="D73" i="7"/>
  <c r="N73" i="7" s="1"/>
  <c r="C73" i="7"/>
  <c r="B73" i="7"/>
  <c r="G62" i="7"/>
  <c r="P62" i="7" s="1"/>
  <c r="E62" i="7"/>
  <c r="O62" i="7" s="1"/>
  <c r="D62" i="7"/>
  <c r="H62" i="7" s="1"/>
  <c r="C62" i="7"/>
  <c r="B62" i="7"/>
  <c r="G51" i="7"/>
  <c r="K51" i="7" s="1"/>
  <c r="E51" i="7"/>
  <c r="D51" i="7"/>
  <c r="H51" i="7" s="1"/>
  <c r="C51" i="7"/>
  <c r="B51" i="7"/>
  <c r="G40" i="7"/>
  <c r="K40" i="7" s="1"/>
  <c r="E40" i="7"/>
  <c r="O40" i="7" s="1"/>
  <c r="D40" i="7"/>
  <c r="H40" i="7" s="1"/>
  <c r="C40" i="7"/>
  <c r="B40" i="7"/>
  <c r="G29" i="7"/>
  <c r="K29" i="7" s="1"/>
  <c r="E29" i="7"/>
  <c r="O29" i="7" s="1"/>
  <c r="D29" i="7"/>
  <c r="H29" i="7" s="1"/>
  <c r="C29" i="7"/>
  <c r="B29" i="7"/>
  <c r="G18" i="7"/>
  <c r="E18" i="7"/>
  <c r="I18" i="7" s="1"/>
  <c r="D18" i="7"/>
  <c r="N18" i="7" s="1"/>
  <c r="C18" i="7"/>
  <c r="B18" i="7"/>
  <c r="G74" i="7"/>
  <c r="P74" i="7" s="1"/>
  <c r="E74" i="7"/>
  <c r="I74" i="7" s="1"/>
  <c r="D74" i="7"/>
  <c r="N74" i="7" s="1"/>
  <c r="C74" i="7"/>
  <c r="B74" i="7"/>
  <c r="G63" i="7"/>
  <c r="K63" i="7" s="1"/>
  <c r="E63" i="7"/>
  <c r="I63" i="7" s="1"/>
  <c r="D63" i="7"/>
  <c r="C63" i="7"/>
  <c r="B63" i="7"/>
  <c r="G52" i="7"/>
  <c r="K52" i="7" s="1"/>
  <c r="E52" i="7"/>
  <c r="O52" i="7" s="1"/>
  <c r="D52" i="7"/>
  <c r="N52" i="7" s="1"/>
  <c r="C52" i="7"/>
  <c r="B52" i="7"/>
  <c r="G41" i="7"/>
  <c r="K41" i="7" s="1"/>
  <c r="E41" i="7"/>
  <c r="O41" i="7" s="1"/>
  <c r="D41" i="7"/>
  <c r="H41" i="7" s="1"/>
  <c r="C41" i="7"/>
  <c r="B41" i="7"/>
  <c r="G30" i="7"/>
  <c r="K30" i="7" s="1"/>
  <c r="E30" i="7"/>
  <c r="O30" i="7" s="1"/>
  <c r="D30" i="7"/>
  <c r="H30" i="7" s="1"/>
  <c r="C30" i="7"/>
  <c r="B30" i="7"/>
  <c r="G19" i="7"/>
  <c r="K19" i="7" s="1"/>
  <c r="E19" i="7"/>
  <c r="I19" i="7" s="1"/>
  <c r="D19" i="7"/>
  <c r="H19" i="7" s="1"/>
  <c r="C19" i="7"/>
  <c r="B19" i="7"/>
  <c r="G75" i="7"/>
  <c r="P75" i="7" s="1"/>
  <c r="E75" i="7"/>
  <c r="O75" i="7" s="1"/>
  <c r="D75" i="7"/>
  <c r="H75" i="7" s="1"/>
  <c r="C75" i="7"/>
  <c r="B75" i="7"/>
  <c r="G64" i="7"/>
  <c r="K64" i="7" s="1"/>
  <c r="E64" i="7"/>
  <c r="I64" i="7" s="1"/>
  <c r="D64" i="7"/>
  <c r="N64" i="7" s="1"/>
  <c r="C64" i="7"/>
  <c r="B64" i="7"/>
  <c r="G53" i="7"/>
  <c r="P53" i="7" s="1"/>
  <c r="E53" i="7"/>
  <c r="O53" i="7" s="1"/>
  <c r="D53" i="7"/>
  <c r="N53" i="7" s="1"/>
  <c r="C53" i="7"/>
  <c r="B53" i="7"/>
  <c r="G42" i="7"/>
  <c r="K42" i="7" s="1"/>
  <c r="E42" i="7"/>
  <c r="I42" i="7" s="1"/>
  <c r="D42" i="7"/>
  <c r="H42" i="7" s="1"/>
  <c r="C42" i="7"/>
  <c r="B42" i="7"/>
  <c r="G31" i="7"/>
  <c r="K31" i="7" s="1"/>
  <c r="E31" i="7"/>
  <c r="I31" i="7" s="1"/>
  <c r="D31" i="7"/>
  <c r="H31" i="7" s="1"/>
  <c r="C31" i="7"/>
  <c r="B31" i="7"/>
  <c r="G20" i="7"/>
  <c r="K20" i="7" s="1"/>
  <c r="E20" i="7"/>
  <c r="O20" i="7" s="1"/>
  <c r="D20" i="7"/>
  <c r="N20" i="7" s="1"/>
  <c r="C20" i="7"/>
  <c r="B20" i="7"/>
  <c r="K2" i="7"/>
  <c r="N30" i="7" l="1"/>
  <c r="Q30" i="7" s="1"/>
  <c r="J61" i="7"/>
  <c r="J15" i="7"/>
  <c r="I43" i="7"/>
  <c r="J43" i="7" s="1"/>
  <c r="T32" i="7"/>
  <c r="P42" i="7"/>
  <c r="N75" i="7"/>
  <c r="X75" i="7" s="1"/>
  <c r="Y75" i="7" s="1"/>
  <c r="O31" i="7"/>
  <c r="N62" i="7"/>
  <c r="X62" i="7" s="1"/>
  <c r="Y62" i="7" s="1"/>
  <c r="H56" i="7"/>
  <c r="N11" i="7"/>
  <c r="X11" i="7" s="1"/>
  <c r="Y11" i="7" s="1"/>
  <c r="H44" i="7"/>
  <c r="T60" i="7"/>
  <c r="O42" i="7"/>
  <c r="P52" i="7"/>
  <c r="T52" i="7" s="1"/>
  <c r="O47" i="7"/>
  <c r="T47" i="7" s="1"/>
  <c r="N41" i="7"/>
  <c r="X41" i="7" s="1"/>
  <c r="Y41" i="7" s="1"/>
  <c r="K9" i="7"/>
  <c r="N7" i="7"/>
  <c r="X7" i="7" s="1"/>
  <c r="Y7" i="7" s="1"/>
  <c r="J42" i="7"/>
  <c r="N19" i="7"/>
  <c r="X19" i="7" s="1"/>
  <c r="Y19" i="7" s="1"/>
  <c r="P20" i="7"/>
  <c r="T20" i="7" s="1"/>
  <c r="P31" i="7"/>
  <c r="H73" i="7"/>
  <c r="J73" i="7" s="1"/>
  <c r="N69" i="7"/>
  <c r="X69" i="7" s="1"/>
  <c r="Y69" i="7" s="1"/>
  <c r="N9" i="7"/>
  <c r="X9" i="7" s="1"/>
  <c r="Y9" i="7" s="1"/>
  <c r="P22" i="7"/>
  <c r="T22" i="7" s="1"/>
  <c r="H21" i="7"/>
  <c r="N42" i="7"/>
  <c r="X42" i="7" s="1"/>
  <c r="Y42" i="7" s="1"/>
  <c r="P63" i="7"/>
  <c r="S63" i="7" s="1"/>
  <c r="I62" i="7"/>
  <c r="J62" i="7" s="1"/>
  <c r="O58" i="7"/>
  <c r="T58" i="7" s="1"/>
  <c r="O69" i="7"/>
  <c r="H67" i="7"/>
  <c r="K7" i="7"/>
  <c r="I11" i="7"/>
  <c r="J11" i="7" s="1"/>
  <c r="H55" i="7"/>
  <c r="I67" i="7"/>
  <c r="H10" i="7"/>
  <c r="J10" i="7" s="1"/>
  <c r="K24" i="7"/>
  <c r="T57" i="7"/>
  <c r="P6" i="7"/>
  <c r="S6" i="7" s="1"/>
  <c r="P43" i="7"/>
  <c r="S43" i="7" s="1"/>
  <c r="O36" i="7"/>
  <c r="O24" i="7"/>
  <c r="T24" i="7" s="1"/>
  <c r="H12" i="7"/>
  <c r="I75" i="7"/>
  <c r="J75" i="7" s="1"/>
  <c r="P41" i="7"/>
  <c r="Q41" i="7" s="1"/>
  <c r="O19" i="7"/>
  <c r="P30" i="7"/>
  <c r="T30" i="7" s="1"/>
  <c r="N31" i="7"/>
  <c r="P64" i="7"/>
  <c r="S64" i="7" s="1"/>
  <c r="P19" i="7"/>
  <c r="S19" i="7" s="1"/>
  <c r="K17" i="7"/>
  <c r="J39" i="7"/>
  <c r="T26" i="7"/>
  <c r="P25" i="7"/>
  <c r="T25" i="7" s="1"/>
  <c r="J69" i="7"/>
  <c r="K13" i="7"/>
  <c r="J8" i="7"/>
  <c r="I12" i="7"/>
  <c r="I60" i="7"/>
  <c r="J60" i="7" s="1"/>
  <c r="H59" i="7"/>
  <c r="H53" i="7"/>
  <c r="H18" i="7"/>
  <c r="J18" i="7" s="1"/>
  <c r="I29" i="7"/>
  <c r="J29" i="7" s="1"/>
  <c r="I40" i="7"/>
  <c r="J40" i="7" s="1"/>
  <c r="K73" i="7"/>
  <c r="H28" i="7"/>
  <c r="J28" i="7" s="1"/>
  <c r="N39" i="7"/>
  <c r="X39" i="7" s="1"/>
  <c r="Y39" i="7" s="1"/>
  <c r="O50" i="7"/>
  <c r="N61" i="7"/>
  <c r="X61" i="7" s="1"/>
  <c r="Y61" i="7" s="1"/>
  <c r="I72" i="7"/>
  <c r="K49" i="7"/>
  <c r="K60" i="7"/>
  <c r="H26" i="7"/>
  <c r="K48" i="7"/>
  <c r="I59" i="7"/>
  <c r="H70" i="7"/>
  <c r="K8" i="7"/>
  <c r="H23" i="7"/>
  <c r="H34" i="7"/>
  <c r="K11" i="7"/>
  <c r="K33" i="7"/>
  <c r="I55" i="7"/>
  <c r="I66" i="7"/>
  <c r="K10" i="7"/>
  <c r="I21" i="7"/>
  <c r="I32" i="7"/>
  <c r="J32" i="7" s="1"/>
  <c r="H20" i="7"/>
  <c r="O73" i="7"/>
  <c r="Q73" i="7" s="1"/>
  <c r="K28" i="7"/>
  <c r="O39" i="7"/>
  <c r="P50" i="7"/>
  <c r="S50" i="7" s="1"/>
  <c r="O61" i="7"/>
  <c r="H16" i="7"/>
  <c r="H38" i="7"/>
  <c r="N60" i="7"/>
  <c r="X60" i="7" s="1"/>
  <c r="Y60" i="7" s="1"/>
  <c r="H71" i="7"/>
  <c r="J71" i="7" s="1"/>
  <c r="I26" i="7"/>
  <c r="I70" i="7"/>
  <c r="H14" i="7"/>
  <c r="J14" i="7" s="1"/>
  <c r="H25" i="7"/>
  <c r="I57" i="7"/>
  <c r="J57" i="7" s="1"/>
  <c r="H68" i="7"/>
  <c r="J68" i="7" s="1"/>
  <c r="P12" i="7"/>
  <c r="I23" i="7"/>
  <c r="K34" i="7"/>
  <c r="P44" i="7"/>
  <c r="S44" i="7" s="1"/>
  <c r="K32" i="7"/>
  <c r="H65" i="7"/>
  <c r="J31" i="7"/>
  <c r="K62" i="7"/>
  <c r="J47" i="7"/>
  <c r="P40" i="7"/>
  <c r="T40" i="7" s="1"/>
  <c r="H74" i="7"/>
  <c r="J74" i="7" s="1"/>
  <c r="O18" i="7"/>
  <c r="K72" i="7"/>
  <c r="I16" i="7"/>
  <c r="I27" i="7"/>
  <c r="J27" i="7" s="1"/>
  <c r="K15" i="7"/>
  <c r="K26" i="7"/>
  <c r="N37" i="7"/>
  <c r="X37" i="7" s="1"/>
  <c r="Y37" i="7" s="1"/>
  <c r="P59" i="7"/>
  <c r="T59" i="7" s="1"/>
  <c r="K14" i="7"/>
  <c r="I25" i="7"/>
  <c r="H24" i="7"/>
  <c r="J24" i="7" s="1"/>
  <c r="K46" i="7"/>
  <c r="N57" i="7"/>
  <c r="Q57" i="7" s="1"/>
  <c r="O34" i="7"/>
  <c r="T34" i="7" s="1"/>
  <c r="P66" i="7"/>
  <c r="T66" i="7" s="1"/>
  <c r="N32" i="7"/>
  <c r="Q32" i="7" s="1"/>
  <c r="H54" i="7"/>
  <c r="I65" i="7"/>
  <c r="T72" i="7"/>
  <c r="T55" i="7"/>
  <c r="N51" i="7"/>
  <c r="X51" i="7" s="1"/>
  <c r="Y51" i="7" s="1"/>
  <c r="H72" i="7"/>
  <c r="N29" i="7"/>
  <c r="X29" i="7" s="1"/>
  <c r="Y29" i="7" s="1"/>
  <c r="T75" i="7"/>
  <c r="O63" i="7"/>
  <c r="P16" i="7"/>
  <c r="S16" i="7" s="1"/>
  <c r="K71" i="7"/>
  <c r="H36" i="7"/>
  <c r="J36" i="7" s="1"/>
  <c r="N47" i="7"/>
  <c r="X47" i="7" s="1"/>
  <c r="Y47" i="7" s="1"/>
  <c r="I13" i="7"/>
  <c r="J13" i="7" s="1"/>
  <c r="Q67" i="7"/>
  <c r="K65" i="7"/>
  <c r="Q26" i="7"/>
  <c r="T67" i="7"/>
  <c r="T11" i="7"/>
  <c r="T53" i="7"/>
  <c r="Q53" i="7"/>
  <c r="J19" i="7"/>
  <c r="S33" i="7"/>
  <c r="S45" i="7"/>
  <c r="X54" i="7"/>
  <c r="Y54" i="7" s="1"/>
  <c r="S10" i="7"/>
  <c r="X44" i="7"/>
  <c r="Y44" i="7" s="1"/>
  <c r="S7" i="7"/>
  <c r="S65" i="7"/>
  <c r="X21" i="7"/>
  <c r="Y21" i="7" s="1"/>
  <c r="S32" i="7"/>
  <c r="U32" i="7" s="1"/>
  <c r="V32" i="7" s="1"/>
  <c r="S8" i="7"/>
  <c r="X35" i="7"/>
  <c r="Y35" i="7" s="1"/>
  <c r="X25" i="7"/>
  <c r="Y25" i="7" s="1"/>
  <c r="S48" i="7"/>
  <c r="X71" i="7"/>
  <c r="Y71" i="7" s="1"/>
  <c r="X10" i="7"/>
  <c r="Y10" i="7" s="1"/>
  <c r="S24" i="7"/>
  <c r="X70" i="7"/>
  <c r="Y70" i="7" s="1"/>
  <c r="X59" i="7"/>
  <c r="Y59" i="7" s="1"/>
  <c r="S26" i="7"/>
  <c r="U26" i="7" s="1"/>
  <c r="V26" i="7" s="1"/>
  <c r="S67" i="7"/>
  <c r="S13" i="7"/>
  <c r="X58" i="7"/>
  <c r="Y58" i="7" s="1"/>
  <c r="S15" i="7"/>
  <c r="S28" i="7"/>
  <c r="S74" i="7"/>
  <c r="X55" i="7"/>
  <c r="Y55" i="7" s="1"/>
  <c r="S9" i="7"/>
  <c r="S14" i="7"/>
  <c r="S71" i="7"/>
  <c r="X38" i="7"/>
  <c r="Y38" i="7" s="1"/>
  <c r="S72" i="7"/>
  <c r="S62" i="7"/>
  <c r="X73" i="7"/>
  <c r="Y73" i="7" s="1"/>
  <c r="X52" i="7"/>
  <c r="Y52" i="7" s="1"/>
  <c r="S55" i="7"/>
  <c r="X34" i="7"/>
  <c r="Y34" i="7" s="1"/>
  <c r="X12" i="7"/>
  <c r="Y12" i="7" s="1"/>
  <c r="S57" i="7"/>
  <c r="X24" i="7"/>
  <c r="Y24" i="7" s="1"/>
  <c r="S58" i="7"/>
  <c r="X36" i="7"/>
  <c r="Y36" i="7" s="1"/>
  <c r="X26" i="7"/>
  <c r="Y26" i="7" s="1"/>
  <c r="S60" i="7"/>
  <c r="U60" i="7" s="1"/>
  <c r="V60" i="7" s="1"/>
  <c r="S17" i="7"/>
  <c r="S11" i="7"/>
  <c r="X56" i="7"/>
  <c r="Y56" i="7" s="1"/>
  <c r="X23" i="7"/>
  <c r="Y23" i="7" s="1"/>
  <c r="S46" i="7"/>
  <c r="S49" i="7"/>
  <c r="X16" i="7"/>
  <c r="Y16" i="7" s="1"/>
  <c r="X28" i="7"/>
  <c r="Y28" i="7" s="1"/>
  <c r="X74" i="7"/>
  <c r="Y74" i="7" s="1"/>
  <c r="S30" i="7"/>
  <c r="X53" i="7"/>
  <c r="Y53" i="7" s="1"/>
  <c r="S35" i="7"/>
  <c r="S47" i="7"/>
  <c r="X14" i="7"/>
  <c r="Y14" i="7" s="1"/>
  <c r="S38" i="7"/>
  <c r="X72" i="7"/>
  <c r="Y72" i="7" s="1"/>
  <c r="P23" i="7"/>
  <c r="K23" i="7"/>
  <c r="H64" i="7"/>
  <c r="J64" i="7" s="1"/>
  <c r="S75" i="7"/>
  <c r="H52" i="7"/>
  <c r="N46" i="7"/>
  <c r="X46" i="7" s="1"/>
  <c r="Y46" i="7" s="1"/>
  <c r="H46" i="7"/>
  <c r="J46" i="7" s="1"/>
  <c r="O45" i="7"/>
  <c r="T45" i="7" s="1"/>
  <c r="I45" i="7"/>
  <c r="K54" i="7"/>
  <c r="P54" i="7"/>
  <c r="S54" i="7" s="1"/>
  <c r="T49" i="7"/>
  <c r="I52" i="7"/>
  <c r="X18" i="7"/>
  <c r="Y18" i="7" s="1"/>
  <c r="O51" i="7"/>
  <c r="I51" i="7"/>
  <c r="J51" i="7" s="1"/>
  <c r="N49" i="7"/>
  <c r="X49" i="7" s="1"/>
  <c r="Y49" i="7" s="1"/>
  <c r="H49" i="7"/>
  <c r="T48" i="7"/>
  <c r="T13" i="7"/>
  <c r="N22" i="7"/>
  <c r="X22" i="7" s="1"/>
  <c r="Y22" i="7" s="1"/>
  <c r="H22" i="7"/>
  <c r="O33" i="7"/>
  <c r="I33" i="7"/>
  <c r="N66" i="7"/>
  <c r="X66" i="7" s="1"/>
  <c r="Y66" i="7" s="1"/>
  <c r="H66" i="7"/>
  <c r="O37" i="7"/>
  <c r="I37" i="7"/>
  <c r="J37" i="7" s="1"/>
  <c r="P56" i="7"/>
  <c r="K56" i="7"/>
  <c r="K53" i="7"/>
  <c r="X64" i="7"/>
  <c r="Y64" i="7" s="1"/>
  <c r="I30" i="7"/>
  <c r="J30" i="7" s="1"/>
  <c r="I41" i="7"/>
  <c r="J41" i="7" s="1"/>
  <c r="N63" i="7"/>
  <c r="X63" i="7" s="1"/>
  <c r="Y63" i="7" s="1"/>
  <c r="H63" i="7"/>
  <c r="J63" i="7" s="1"/>
  <c r="T62" i="7"/>
  <c r="Q62" i="7"/>
  <c r="O38" i="7"/>
  <c r="Q38" i="7" s="1"/>
  <c r="I38" i="7"/>
  <c r="P36" i="7"/>
  <c r="K36" i="7"/>
  <c r="N17" i="7"/>
  <c r="X17" i="7" s="1"/>
  <c r="Y17" i="7" s="1"/>
  <c r="H17" i="7"/>
  <c r="J17" i="7" s="1"/>
  <c r="I53" i="7"/>
  <c r="Q31" i="7"/>
  <c r="X30" i="7"/>
  <c r="Y30" i="7" s="1"/>
  <c r="K74" i="7"/>
  <c r="P18" i="7"/>
  <c r="S18" i="7" s="1"/>
  <c r="K18" i="7"/>
  <c r="S73" i="7"/>
  <c r="O17" i="7"/>
  <c r="T17" i="7" s="1"/>
  <c r="P27" i="7"/>
  <c r="K27" i="7"/>
  <c r="O35" i="7"/>
  <c r="Q35" i="7" s="1"/>
  <c r="I35" i="7"/>
  <c r="S34" i="7"/>
  <c r="H48" i="7"/>
  <c r="N48" i="7"/>
  <c r="X48" i="7" s="1"/>
  <c r="Y48" i="7" s="1"/>
  <c r="X20" i="7"/>
  <c r="Y20" i="7" s="1"/>
  <c r="X31" i="7"/>
  <c r="Y31" i="7" s="1"/>
  <c r="S53" i="7"/>
  <c r="X68" i="7"/>
  <c r="Y68" i="7" s="1"/>
  <c r="T9" i="7"/>
  <c r="J34" i="7"/>
  <c r="I20" i="7"/>
  <c r="O64" i="7"/>
  <c r="K75" i="7"/>
  <c r="P51" i="7"/>
  <c r="S51" i="7" s="1"/>
  <c r="P39" i="7"/>
  <c r="K39" i="7"/>
  <c r="N50" i="7"/>
  <c r="H50" i="7"/>
  <c r="J50" i="7" s="1"/>
  <c r="T65" i="7"/>
  <c r="Q65" i="7"/>
  <c r="P29" i="7"/>
  <c r="S29" i="7" s="1"/>
  <c r="P61" i="7"/>
  <c r="S61" i="7" s="1"/>
  <c r="Q60" i="7"/>
  <c r="O71" i="7"/>
  <c r="T71" i="7" s="1"/>
  <c r="N15" i="7"/>
  <c r="P70" i="7"/>
  <c r="P69" i="7"/>
  <c r="S69" i="7" s="1"/>
  <c r="N13" i="7"/>
  <c r="Q13" i="7" s="1"/>
  <c r="H35" i="7"/>
  <c r="O68" i="7"/>
  <c r="N8" i="7"/>
  <c r="X8" i="7" s="1"/>
  <c r="Y8" i="7" s="1"/>
  <c r="K67" i="7"/>
  <c r="Q55" i="7"/>
  <c r="O6" i="7"/>
  <c r="O74" i="7"/>
  <c r="Q74" i="7" s="1"/>
  <c r="N40" i="7"/>
  <c r="O28" i="7"/>
  <c r="Q28" i="7" s="1"/>
  <c r="O15" i="7"/>
  <c r="T15" i="7" s="1"/>
  <c r="I48" i="7"/>
  <c r="O14" i="7"/>
  <c r="T14" i="7" s="1"/>
  <c r="P68" i="7"/>
  <c r="S68" i="7" s="1"/>
  <c r="O8" i="7"/>
  <c r="T8" i="7" s="1"/>
  <c r="Q72" i="7"/>
  <c r="N27" i="7"/>
  <c r="X27" i="7" s="1"/>
  <c r="Y27" i="7" s="1"/>
  <c r="I49" i="7"/>
  <c r="H58" i="7"/>
  <c r="J58" i="7" s="1"/>
  <c r="K45" i="7"/>
  <c r="I7" i="7"/>
  <c r="J7" i="7" s="1"/>
  <c r="O7" i="7"/>
  <c r="T7" i="7" s="1"/>
  <c r="I22" i="7"/>
  <c r="K38" i="7"/>
  <c r="K47" i="7"/>
  <c r="K35" i="7"/>
  <c r="Q24" i="7"/>
  <c r="O44" i="7"/>
  <c r="I44" i="7"/>
  <c r="N6" i="7"/>
  <c r="X6" i="7" s="1"/>
  <c r="Y6" i="7" s="1"/>
  <c r="J6" i="7"/>
  <c r="P21" i="7"/>
  <c r="K21" i="7"/>
  <c r="P37" i="7"/>
  <c r="S37" i="7" s="1"/>
  <c r="I9" i="7"/>
  <c r="J9" i="7" s="1"/>
  <c r="O46" i="7"/>
  <c r="T46" i="7" s="1"/>
  <c r="K57" i="7"/>
  <c r="H45" i="7"/>
  <c r="N45" i="7"/>
  <c r="O56" i="7"/>
  <c r="I56" i="7"/>
  <c r="H33" i="7"/>
  <c r="N33" i="7"/>
  <c r="X33" i="7" s="1"/>
  <c r="Y33" i="7" s="1"/>
  <c r="K55" i="7"/>
  <c r="O54" i="7"/>
  <c r="I54" i="7"/>
  <c r="O10" i="7"/>
  <c r="Q10" i="7" s="1"/>
  <c r="N43" i="7"/>
  <c r="X43" i="7" s="1"/>
  <c r="Y43" i="7" s="1"/>
  <c r="T42" i="7" l="1"/>
  <c r="T41" i="7"/>
  <c r="Q75" i="7"/>
  <c r="T50" i="7"/>
  <c r="J44" i="7"/>
  <c r="J56" i="7"/>
  <c r="S42" i="7"/>
  <c r="S22" i="7"/>
  <c r="U22" i="7" s="1"/>
  <c r="V22" i="7" s="1"/>
  <c r="S59" i="7"/>
  <c r="Q44" i="7"/>
  <c r="T43" i="7"/>
  <c r="Q15" i="7"/>
  <c r="Q50" i="7"/>
  <c r="Q11" i="7"/>
  <c r="Q40" i="7"/>
  <c r="Q9" i="7"/>
  <c r="S41" i="7"/>
  <c r="U41" i="7" s="1"/>
  <c r="V41" i="7" s="1"/>
  <c r="Q47" i="7"/>
  <c r="T31" i="7"/>
  <c r="Q52" i="7"/>
  <c r="S52" i="7"/>
  <c r="U52" i="7" s="1"/>
  <c r="V52" i="7" s="1"/>
  <c r="X57" i="7"/>
  <c r="Y57" i="7" s="1"/>
  <c r="Q45" i="7"/>
  <c r="Q58" i="7"/>
  <c r="T63" i="7"/>
  <c r="U63" i="7" s="1"/>
  <c r="V63" i="7" s="1"/>
  <c r="S40" i="7"/>
  <c r="U40" i="7" s="1"/>
  <c r="V40" i="7" s="1"/>
  <c r="X32" i="7"/>
  <c r="Y32" i="7" s="1"/>
  <c r="J66" i="7"/>
  <c r="J21" i="7"/>
  <c r="U47" i="7"/>
  <c r="V47" i="7" s="1"/>
  <c r="J45" i="7"/>
  <c r="U55" i="7"/>
  <c r="V55" i="7" s="1"/>
  <c r="U59" i="7"/>
  <c r="V59" i="7" s="1"/>
  <c r="T44" i="7"/>
  <c r="U44" i="7" s="1"/>
  <c r="V44" i="7" s="1"/>
  <c r="J53" i="7"/>
  <c r="S66" i="7"/>
  <c r="U66" i="7" s="1"/>
  <c r="V66" i="7" s="1"/>
  <c r="Q17" i="7"/>
  <c r="Q6" i="7"/>
  <c r="T35" i="7"/>
  <c r="U35" i="7" s="1"/>
  <c r="V35" i="7" s="1"/>
  <c r="Q19" i="7"/>
  <c r="J67" i="7"/>
  <c r="S20" i="7"/>
  <c r="U20" i="7" s="1"/>
  <c r="V20" i="7" s="1"/>
  <c r="Q20" i="7"/>
  <c r="Q64" i="7"/>
  <c r="U53" i="7"/>
  <c r="V53" i="7" s="1"/>
  <c r="U11" i="7"/>
  <c r="V11" i="7" s="1"/>
  <c r="J55" i="7"/>
  <c r="Q42" i="7"/>
  <c r="Q34" i="7"/>
  <c r="S31" i="7"/>
  <c r="J22" i="7"/>
  <c r="U43" i="7"/>
  <c r="V43" i="7" s="1"/>
  <c r="U62" i="7"/>
  <c r="V62" i="7" s="1"/>
  <c r="U67" i="7"/>
  <c r="V67" i="7" s="1"/>
  <c r="J25" i="7"/>
  <c r="T73" i="7"/>
  <c r="U73" i="7" s="1"/>
  <c r="V73" i="7" s="1"/>
  <c r="J38" i="7"/>
  <c r="S25" i="7"/>
  <c r="U25" i="7" s="1"/>
  <c r="V25" i="7" s="1"/>
  <c r="J12" i="7"/>
  <c r="U75" i="7"/>
  <c r="V75" i="7" s="1"/>
  <c r="U57" i="7"/>
  <c r="V57" i="7" s="1"/>
  <c r="T19" i="7"/>
  <c r="U19" i="7" s="1"/>
  <c r="V19" i="7" s="1"/>
  <c r="U24" i="7"/>
  <c r="V24" i="7" s="1"/>
  <c r="Q14" i="7"/>
  <c r="Q25" i="7"/>
  <c r="J70" i="7"/>
  <c r="X13" i="7"/>
  <c r="Y13" i="7" s="1"/>
  <c r="U34" i="7"/>
  <c r="V34" i="7" s="1"/>
  <c r="J59" i="7"/>
  <c r="J33" i="7"/>
  <c r="Q59" i="7"/>
  <c r="Q46" i="7"/>
  <c r="J20" i="7"/>
  <c r="Q22" i="7"/>
  <c r="Q7" i="7"/>
  <c r="J52" i="7"/>
  <c r="U72" i="7"/>
  <c r="V72" i="7" s="1"/>
  <c r="U45" i="7"/>
  <c r="V45" i="7" s="1"/>
  <c r="Q71" i="7"/>
  <c r="X50" i="7"/>
  <c r="Y50" i="7" s="1"/>
  <c r="Q16" i="7"/>
  <c r="T16" i="7"/>
  <c r="U16" i="7" s="1"/>
  <c r="V16" i="7" s="1"/>
  <c r="J26" i="7"/>
  <c r="Q12" i="7"/>
  <c r="T12" i="7"/>
  <c r="J23" i="7"/>
  <c r="J54" i="7"/>
  <c r="J48" i="7"/>
  <c r="Q66" i="7"/>
  <c r="Q33" i="7"/>
  <c r="S12" i="7"/>
  <c r="J65" i="7"/>
  <c r="J16" i="7"/>
  <c r="T28" i="7"/>
  <c r="J72" i="7"/>
  <c r="Q23" i="7"/>
  <c r="T23" i="7"/>
  <c r="T70" i="7"/>
  <c r="Q70" i="7"/>
  <c r="T39" i="7"/>
  <c r="Q39" i="7"/>
  <c r="Q27" i="7"/>
  <c r="T27" i="7"/>
  <c r="U9" i="7"/>
  <c r="V9" i="7" s="1"/>
  <c r="U15" i="7"/>
  <c r="V15" i="7" s="1"/>
  <c r="U65" i="7"/>
  <c r="V65" i="7" s="1"/>
  <c r="Q43" i="7"/>
  <c r="J49" i="7"/>
  <c r="X40" i="7"/>
  <c r="Y40" i="7" s="1"/>
  <c r="U58" i="7"/>
  <c r="V58" i="7" s="1"/>
  <c r="U8" i="7"/>
  <c r="V8" i="7" s="1"/>
  <c r="U7" i="7"/>
  <c r="V7" i="7" s="1"/>
  <c r="T64" i="7"/>
  <c r="U64" i="7" s="1"/>
  <c r="V64" i="7" s="1"/>
  <c r="T33" i="7"/>
  <c r="U33" i="7" s="1"/>
  <c r="V33" i="7" s="1"/>
  <c r="Q8" i="7"/>
  <c r="T36" i="7"/>
  <c r="Q36" i="7"/>
  <c r="T74" i="7"/>
  <c r="U74" i="7" s="1"/>
  <c r="V74" i="7" s="1"/>
  <c r="U49" i="7"/>
  <c r="V49" i="7" s="1"/>
  <c r="U17" i="7"/>
  <c r="V17" i="7" s="1"/>
  <c r="U13" i="7"/>
  <c r="V13" i="7" s="1"/>
  <c r="X45" i="7"/>
  <c r="Y45" i="7" s="1"/>
  <c r="T51" i="7"/>
  <c r="U51" i="7" s="1"/>
  <c r="V51" i="7" s="1"/>
  <c r="Q51" i="7"/>
  <c r="Q49" i="7"/>
  <c r="Q63" i="7"/>
  <c r="X15" i="7"/>
  <c r="Y15" i="7" s="1"/>
  <c r="U46" i="7"/>
  <c r="V46" i="7" s="1"/>
  <c r="U50" i="7"/>
  <c r="V50" i="7" s="1"/>
  <c r="S27" i="7"/>
  <c r="U71" i="7"/>
  <c r="V71" i="7" s="1"/>
  <c r="S23" i="7"/>
  <c r="Q48" i="7"/>
  <c r="U28" i="7"/>
  <c r="V28" i="7" s="1"/>
  <c r="T37" i="7"/>
  <c r="U37" i="7" s="1"/>
  <c r="V37" i="7" s="1"/>
  <c r="Q37" i="7"/>
  <c r="T6" i="7"/>
  <c r="U6" i="7" s="1"/>
  <c r="V6" i="7" s="1"/>
  <c r="T61" i="7"/>
  <c r="U61" i="7" s="1"/>
  <c r="V61" i="7" s="1"/>
  <c r="Q61" i="7"/>
  <c r="T18" i="7"/>
  <c r="U18" i="7" s="1"/>
  <c r="V18" i="7" s="1"/>
  <c r="Q18" i="7"/>
  <c r="T56" i="7"/>
  <c r="Q56" i="7"/>
  <c r="S39" i="7"/>
  <c r="T54" i="7"/>
  <c r="U54" i="7" s="1"/>
  <c r="V54" i="7" s="1"/>
  <c r="Q54" i="7"/>
  <c r="U30" i="7"/>
  <c r="V30" i="7" s="1"/>
  <c r="S70" i="7"/>
  <c r="S56" i="7"/>
  <c r="U48" i="7"/>
  <c r="V48" i="7" s="1"/>
  <c r="T21" i="7"/>
  <c r="Q21" i="7"/>
  <c r="T68" i="7"/>
  <c r="U68" i="7" s="1"/>
  <c r="V68" i="7" s="1"/>
  <c r="Q68" i="7"/>
  <c r="J35" i="7"/>
  <c r="T10" i="7"/>
  <c r="U10" i="7" s="1"/>
  <c r="V10" i="7" s="1"/>
  <c r="T69" i="7"/>
  <c r="U69" i="7" s="1"/>
  <c r="V69" i="7" s="1"/>
  <c r="Q69" i="7"/>
  <c r="T29" i="7"/>
  <c r="U29" i="7" s="1"/>
  <c r="V29" i="7" s="1"/>
  <c r="Q29" i="7"/>
  <c r="T38" i="7"/>
  <c r="U38" i="7" s="1"/>
  <c r="V38" i="7" s="1"/>
  <c r="S36" i="7"/>
  <c r="S21" i="7"/>
  <c r="U14" i="7"/>
  <c r="V14" i="7" s="1"/>
  <c r="U42" i="7" l="1"/>
  <c r="V42" i="7" s="1"/>
  <c r="U31" i="7"/>
  <c r="V31" i="7" s="1"/>
  <c r="U12" i="7"/>
  <c r="V12" i="7" s="1"/>
  <c r="U70" i="7"/>
  <c r="V70" i="7" s="1"/>
  <c r="U56" i="7"/>
  <c r="V56" i="7" s="1"/>
  <c r="U39" i="7"/>
  <c r="V39" i="7" s="1"/>
  <c r="U27" i="7"/>
  <c r="V27" i="7" s="1"/>
  <c r="U21" i="7"/>
  <c r="V21" i="7" s="1"/>
  <c r="U36" i="7"/>
  <c r="V36" i="7" s="1"/>
  <c r="U23" i="7"/>
  <c r="V23" i="7" s="1"/>
  <c r="K2" i="3" l="1"/>
  <c r="S103" i="3" l="1"/>
  <c r="U103" i="3" s="1"/>
  <c r="V103" i="3" s="1"/>
  <c r="S111" i="3"/>
  <c r="U111" i="3" s="1"/>
  <c r="V111" i="3" s="1"/>
  <c r="X110" i="3"/>
  <c r="Y110" i="3" s="1"/>
  <c r="X111" i="3"/>
  <c r="Y111" i="3" s="1"/>
  <c r="S107" i="3"/>
  <c r="U107" i="3" s="1"/>
  <c r="V107" i="3" s="1"/>
  <c r="S105" i="3"/>
  <c r="U105" i="3" s="1"/>
  <c r="V105" i="3" s="1"/>
  <c r="S102" i="3"/>
  <c r="U102" i="3" s="1"/>
  <c r="V102" i="3" s="1"/>
  <c r="S13" i="3"/>
  <c r="U13" i="3" s="1"/>
  <c r="V13" i="3" s="1"/>
  <c r="X106" i="3"/>
  <c r="Y106" i="3" s="1"/>
  <c r="X105" i="3"/>
  <c r="Y105" i="3" s="1"/>
  <c r="X103" i="3"/>
  <c r="Y103" i="3" s="1"/>
  <c r="X109" i="3"/>
  <c r="Y109" i="3" s="1"/>
  <c r="S109" i="3"/>
  <c r="U109" i="3" s="1"/>
  <c r="V109" i="3" s="1"/>
  <c r="X107" i="3"/>
  <c r="Y107" i="3" s="1"/>
  <c r="S44" i="3"/>
  <c r="U44" i="3" s="1"/>
  <c r="V44" i="3" s="1"/>
  <c r="X37" i="3"/>
  <c r="Y37" i="3" s="1"/>
  <c r="X13" i="3"/>
  <c r="Y13" i="3" s="1"/>
  <c r="X104" i="3"/>
  <c r="Y104" i="3" s="1"/>
  <c r="X65" i="3"/>
  <c r="Y65" i="3" s="1"/>
  <c r="X12" i="3"/>
  <c r="Y12" i="3" s="1"/>
  <c r="X44" i="3"/>
  <c r="Y44" i="3" s="1"/>
  <c r="S108" i="3"/>
  <c r="U108" i="3" s="1"/>
  <c r="V108" i="3" s="1"/>
  <c r="X21" i="3"/>
  <c r="Y21" i="3" s="1"/>
  <c r="S58" i="3"/>
  <c r="U58" i="3" s="1"/>
  <c r="V58" i="3" s="1"/>
  <c r="X79" i="3"/>
  <c r="Y79" i="3" s="1"/>
  <c r="S72" i="3"/>
  <c r="U72" i="3" s="1"/>
  <c r="V72" i="3" s="1"/>
  <c r="S106" i="3"/>
  <c r="U106" i="3" s="1"/>
  <c r="V106" i="3" s="1"/>
  <c r="S65" i="3"/>
  <c r="U65" i="3" s="1"/>
  <c r="V65" i="3" s="1"/>
  <c r="X108" i="3"/>
  <c r="Y108" i="3" s="1"/>
  <c r="X29" i="3"/>
  <c r="Y29" i="3" s="1"/>
  <c r="X72" i="3"/>
  <c r="Y72" i="3" s="1"/>
  <c r="S104" i="3"/>
  <c r="U104" i="3" s="1"/>
  <c r="V104" i="3" s="1"/>
  <c r="S110" i="3"/>
  <c r="U110" i="3" s="1"/>
  <c r="V110" i="3" s="1"/>
  <c r="S37" i="3"/>
  <c r="U37" i="3" s="1"/>
  <c r="V37" i="3" s="1"/>
  <c r="X58" i="3"/>
  <c r="Y58" i="3" s="1"/>
  <c r="S51" i="3"/>
  <c r="U51" i="3" s="1"/>
  <c r="V51" i="3" s="1"/>
  <c r="S79" i="3"/>
  <c r="U79" i="3" s="1"/>
  <c r="V79" i="3" s="1"/>
  <c r="S29" i="3"/>
  <c r="U29" i="3" s="1"/>
  <c r="V29" i="3" s="1"/>
  <c r="X102" i="3"/>
  <c r="Y102" i="3" s="1"/>
  <c r="S12" i="3"/>
  <c r="U12" i="3" s="1"/>
  <c r="V12" i="3" s="1"/>
  <c r="S21" i="3"/>
  <c r="U21" i="3" s="1"/>
  <c r="V21" i="3" s="1"/>
  <c r="X51" i="3"/>
  <c r="Y51" i="3" s="1"/>
  <c r="G30" i="3"/>
  <c r="P30" i="3" s="1"/>
  <c r="S30" i="3" s="1"/>
  <c r="E30" i="3"/>
  <c r="D30" i="3"/>
  <c r="C30" i="3"/>
  <c r="B30" i="3"/>
  <c r="G22" i="3"/>
  <c r="P22" i="3" s="1"/>
  <c r="S22" i="3" s="1"/>
  <c r="E22" i="3"/>
  <c r="D22" i="3"/>
  <c r="C22" i="3"/>
  <c r="B22" i="3"/>
  <c r="G14" i="3"/>
  <c r="P14" i="3" s="1"/>
  <c r="S14" i="3" s="1"/>
  <c r="E14" i="3"/>
  <c r="D14" i="3"/>
  <c r="C14" i="3"/>
  <c r="B14" i="3"/>
  <c r="P11" i="3"/>
  <c r="S11" i="3" s="1"/>
  <c r="G80" i="3"/>
  <c r="P80" i="3" s="1"/>
  <c r="S80" i="3" s="1"/>
  <c r="E80" i="3"/>
  <c r="C80" i="3"/>
  <c r="B80" i="3"/>
  <c r="G73" i="3"/>
  <c r="P73" i="3" s="1"/>
  <c r="S73" i="3" s="1"/>
  <c r="E73" i="3"/>
  <c r="D73" i="3"/>
  <c r="C73" i="3"/>
  <c r="B73" i="3"/>
  <c r="G66" i="3"/>
  <c r="P66" i="3" s="1"/>
  <c r="S66" i="3" s="1"/>
  <c r="E66" i="3"/>
  <c r="D66" i="3"/>
  <c r="C66" i="3"/>
  <c r="B66" i="3"/>
  <c r="G59" i="3"/>
  <c r="P59" i="3" s="1"/>
  <c r="S59" i="3" s="1"/>
  <c r="E59" i="3"/>
  <c r="D59" i="3"/>
  <c r="C59" i="3"/>
  <c r="B59" i="3"/>
  <c r="G52" i="3"/>
  <c r="P52" i="3" s="1"/>
  <c r="S52" i="3" s="1"/>
  <c r="E52" i="3"/>
  <c r="D52" i="3"/>
  <c r="C52" i="3"/>
  <c r="B52" i="3"/>
  <c r="G45" i="3"/>
  <c r="P45" i="3" s="1"/>
  <c r="S45" i="3" s="1"/>
  <c r="E45" i="3"/>
  <c r="D45" i="3"/>
  <c r="C45" i="3"/>
  <c r="B45" i="3"/>
  <c r="G38" i="3"/>
  <c r="P38" i="3" s="1"/>
  <c r="S38" i="3" s="1"/>
  <c r="E38" i="3"/>
  <c r="D38" i="3"/>
  <c r="C38" i="3"/>
  <c r="B38" i="3"/>
  <c r="G31" i="3"/>
  <c r="P31" i="3" s="1"/>
  <c r="S31" i="3" s="1"/>
  <c r="E31" i="3"/>
  <c r="D31" i="3"/>
  <c r="C31" i="3"/>
  <c r="B31" i="3"/>
  <c r="G23" i="3"/>
  <c r="P23" i="3" s="1"/>
  <c r="S23" i="3" s="1"/>
  <c r="E23" i="3"/>
  <c r="D23" i="3"/>
  <c r="C23" i="3"/>
  <c r="B23" i="3"/>
  <c r="G15" i="3"/>
  <c r="P15" i="3" s="1"/>
  <c r="S15" i="3" s="1"/>
  <c r="E15" i="3"/>
  <c r="D15" i="3"/>
  <c r="C15" i="3"/>
  <c r="B15" i="3"/>
  <c r="P10" i="3"/>
  <c r="S10" i="3" s="1"/>
  <c r="G81" i="3"/>
  <c r="P81" i="3" s="1"/>
  <c r="S81" i="3" s="1"/>
  <c r="E81" i="3"/>
  <c r="D81" i="3"/>
  <c r="C81" i="3"/>
  <c r="B81" i="3"/>
  <c r="G74" i="3"/>
  <c r="P74" i="3" s="1"/>
  <c r="S74" i="3" s="1"/>
  <c r="E74" i="3"/>
  <c r="C74" i="3"/>
  <c r="B74" i="3"/>
  <c r="G67" i="3"/>
  <c r="P67" i="3" s="1"/>
  <c r="S67" i="3" s="1"/>
  <c r="E67" i="3"/>
  <c r="D67" i="3"/>
  <c r="C67" i="3"/>
  <c r="B67" i="3"/>
  <c r="G60" i="3"/>
  <c r="P60" i="3" s="1"/>
  <c r="S60" i="3" s="1"/>
  <c r="E60" i="3"/>
  <c r="D60" i="3"/>
  <c r="C60" i="3"/>
  <c r="B60" i="3"/>
  <c r="G53" i="3"/>
  <c r="P53" i="3" s="1"/>
  <c r="S53" i="3" s="1"/>
  <c r="E53" i="3"/>
  <c r="D53" i="3"/>
  <c r="C53" i="3"/>
  <c r="B53" i="3"/>
  <c r="G46" i="3"/>
  <c r="P46" i="3" s="1"/>
  <c r="S46" i="3" s="1"/>
  <c r="E46" i="3"/>
  <c r="D46" i="3"/>
  <c r="C46" i="3"/>
  <c r="B46" i="3"/>
  <c r="G39" i="3"/>
  <c r="P39" i="3" s="1"/>
  <c r="S39" i="3" s="1"/>
  <c r="E39" i="3"/>
  <c r="D39" i="3"/>
  <c r="C39" i="3"/>
  <c r="B39" i="3"/>
  <c r="G32" i="3"/>
  <c r="P32" i="3" s="1"/>
  <c r="S32" i="3" s="1"/>
  <c r="E32" i="3"/>
  <c r="D32" i="3"/>
  <c r="C32" i="3"/>
  <c r="B32" i="3"/>
  <c r="G24" i="3"/>
  <c r="P24" i="3" s="1"/>
  <c r="S24" i="3" s="1"/>
  <c r="E24" i="3"/>
  <c r="D24" i="3"/>
  <c r="C24" i="3"/>
  <c r="B24" i="3"/>
  <c r="G16" i="3"/>
  <c r="P16" i="3" s="1"/>
  <c r="S16" i="3" s="1"/>
  <c r="E16" i="3"/>
  <c r="D16" i="3"/>
  <c r="C16" i="3"/>
  <c r="B16" i="3"/>
  <c r="P9" i="3"/>
  <c r="S9" i="3" s="1"/>
  <c r="G82" i="3"/>
  <c r="P82" i="3" s="1"/>
  <c r="S82" i="3" s="1"/>
  <c r="E82" i="3"/>
  <c r="C82" i="3"/>
  <c r="B82" i="3"/>
  <c r="G75" i="3"/>
  <c r="P75" i="3" s="1"/>
  <c r="S75" i="3" s="1"/>
  <c r="E75" i="3"/>
  <c r="D75" i="3"/>
  <c r="C75" i="3"/>
  <c r="B75" i="3"/>
  <c r="G68" i="3"/>
  <c r="P68" i="3" s="1"/>
  <c r="S68" i="3" s="1"/>
  <c r="E68" i="3"/>
  <c r="D68" i="3"/>
  <c r="C68" i="3"/>
  <c r="B68" i="3"/>
  <c r="G61" i="3"/>
  <c r="P61" i="3" s="1"/>
  <c r="S61" i="3" s="1"/>
  <c r="E61" i="3"/>
  <c r="D61" i="3"/>
  <c r="C61" i="3"/>
  <c r="B61" i="3"/>
  <c r="G54" i="3"/>
  <c r="P54" i="3" s="1"/>
  <c r="S54" i="3" s="1"/>
  <c r="E54" i="3"/>
  <c r="D54" i="3"/>
  <c r="C54" i="3"/>
  <c r="B54" i="3"/>
  <c r="G47" i="3"/>
  <c r="P47" i="3" s="1"/>
  <c r="S47" i="3" s="1"/>
  <c r="E47" i="3"/>
  <c r="D47" i="3"/>
  <c r="C47" i="3"/>
  <c r="B47" i="3"/>
  <c r="G40" i="3"/>
  <c r="P40" i="3" s="1"/>
  <c r="S40" i="3" s="1"/>
  <c r="E40" i="3"/>
  <c r="D40" i="3"/>
  <c r="C40" i="3"/>
  <c r="B40" i="3"/>
  <c r="G33" i="3"/>
  <c r="P33" i="3" s="1"/>
  <c r="S33" i="3" s="1"/>
  <c r="E33" i="3"/>
  <c r="D33" i="3"/>
  <c r="C33" i="3"/>
  <c r="B33" i="3"/>
  <c r="G25" i="3"/>
  <c r="P25" i="3" s="1"/>
  <c r="S25" i="3" s="1"/>
  <c r="E25" i="3"/>
  <c r="D25" i="3"/>
  <c r="C25" i="3"/>
  <c r="B25" i="3"/>
  <c r="G17" i="3"/>
  <c r="P17" i="3" s="1"/>
  <c r="S17" i="3" s="1"/>
  <c r="E17" i="3"/>
  <c r="D17" i="3"/>
  <c r="C17" i="3"/>
  <c r="B17" i="3"/>
  <c r="P8" i="3"/>
  <c r="S8" i="3" s="1"/>
  <c r="G83" i="3"/>
  <c r="P83" i="3" s="1"/>
  <c r="S83" i="3" s="1"/>
  <c r="E83" i="3"/>
  <c r="D83" i="3"/>
  <c r="C83" i="3"/>
  <c r="B83" i="3"/>
  <c r="G76" i="3"/>
  <c r="P76" i="3" s="1"/>
  <c r="S76" i="3" s="1"/>
  <c r="E76" i="3"/>
  <c r="D76" i="3"/>
  <c r="C76" i="3"/>
  <c r="B76" i="3"/>
  <c r="G69" i="3"/>
  <c r="P69" i="3" s="1"/>
  <c r="S69" i="3" s="1"/>
  <c r="E69" i="3"/>
  <c r="D69" i="3"/>
  <c r="C69" i="3"/>
  <c r="B69" i="3"/>
  <c r="G62" i="3"/>
  <c r="P62" i="3" s="1"/>
  <c r="S62" i="3" s="1"/>
  <c r="E62" i="3"/>
  <c r="D62" i="3"/>
  <c r="C62" i="3"/>
  <c r="B62" i="3"/>
  <c r="G55" i="3"/>
  <c r="P55" i="3" s="1"/>
  <c r="S55" i="3" s="1"/>
  <c r="E55" i="3"/>
  <c r="D55" i="3"/>
  <c r="N55" i="3" s="1"/>
  <c r="C55" i="3"/>
  <c r="B55" i="3"/>
  <c r="G48" i="3"/>
  <c r="P48" i="3" s="1"/>
  <c r="S48" i="3" s="1"/>
  <c r="E48" i="3"/>
  <c r="D48" i="3"/>
  <c r="C48" i="3"/>
  <c r="B48" i="3"/>
  <c r="G41" i="3"/>
  <c r="P41" i="3" s="1"/>
  <c r="S41" i="3" s="1"/>
  <c r="E41" i="3"/>
  <c r="D41" i="3"/>
  <c r="C41" i="3"/>
  <c r="B41" i="3"/>
  <c r="G34" i="3"/>
  <c r="P34" i="3" s="1"/>
  <c r="S34" i="3" s="1"/>
  <c r="E34" i="3"/>
  <c r="D34" i="3"/>
  <c r="N34" i="3" s="1"/>
  <c r="X34" i="3" s="1"/>
  <c r="Y34" i="3" s="1"/>
  <c r="C34" i="3"/>
  <c r="B34" i="3"/>
  <c r="G26" i="3"/>
  <c r="P26" i="3" s="1"/>
  <c r="S26" i="3" s="1"/>
  <c r="E26" i="3"/>
  <c r="D26" i="3"/>
  <c r="C26" i="3"/>
  <c r="B26" i="3"/>
  <c r="G18" i="3"/>
  <c r="P18" i="3" s="1"/>
  <c r="S18" i="3" s="1"/>
  <c r="E18" i="3"/>
  <c r="D18" i="3"/>
  <c r="C18" i="3"/>
  <c r="B18" i="3"/>
  <c r="P7" i="3"/>
  <c r="S7" i="3" s="1"/>
  <c r="G84" i="3"/>
  <c r="P84" i="3" s="1"/>
  <c r="S84" i="3" s="1"/>
  <c r="E84" i="3"/>
  <c r="D84" i="3"/>
  <c r="C84" i="3"/>
  <c r="B84" i="3"/>
  <c r="G77" i="3"/>
  <c r="P77" i="3" s="1"/>
  <c r="S77" i="3" s="1"/>
  <c r="E77" i="3"/>
  <c r="D77" i="3"/>
  <c r="N77" i="3" s="1"/>
  <c r="X77" i="3" s="1"/>
  <c r="Y77" i="3" s="1"/>
  <c r="C77" i="3"/>
  <c r="B77" i="3"/>
  <c r="G70" i="3"/>
  <c r="P70" i="3" s="1"/>
  <c r="S70" i="3" s="1"/>
  <c r="E70" i="3"/>
  <c r="D70" i="3"/>
  <c r="C70" i="3"/>
  <c r="B70" i="3"/>
  <c r="G63" i="3"/>
  <c r="P63" i="3" s="1"/>
  <c r="S63" i="3" s="1"/>
  <c r="E63" i="3"/>
  <c r="D63" i="3"/>
  <c r="C63" i="3"/>
  <c r="B63" i="3"/>
  <c r="G56" i="3"/>
  <c r="P56" i="3" s="1"/>
  <c r="S56" i="3" s="1"/>
  <c r="E56" i="3"/>
  <c r="D56" i="3"/>
  <c r="C56" i="3"/>
  <c r="B56" i="3"/>
  <c r="G49" i="3"/>
  <c r="P49" i="3" s="1"/>
  <c r="S49" i="3" s="1"/>
  <c r="E49" i="3"/>
  <c r="D49" i="3"/>
  <c r="C49" i="3"/>
  <c r="B49" i="3"/>
  <c r="G42" i="3"/>
  <c r="P42" i="3" s="1"/>
  <c r="S42" i="3" s="1"/>
  <c r="E42" i="3"/>
  <c r="D42" i="3"/>
  <c r="C42" i="3"/>
  <c r="B42" i="3"/>
  <c r="G35" i="3"/>
  <c r="P35" i="3" s="1"/>
  <c r="S35" i="3" s="1"/>
  <c r="E35" i="3"/>
  <c r="D35" i="3"/>
  <c r="C35" i="3"/>
  <c r="B35" i="3"/>
  <c r="G27" i="3"/>
  <c r="P27" i="3" s="1"/>
  <c r="S27" i="3" s="1"/>
  <c r="E27" i="3"/>
  <c r="D27" i="3"/>
  <c r="C27" i="3"/>
  <c r="B27" i="3"/>
  <c r="G19" i="3"/>
  <c r="P19" i="3" s="1"/>
  <c r="S19" i="3" s="1"/>
  <c r="E19" i="3"/>
  <c r="D19" i="3"/>
  <c r="C19" i="3"/>
  <c r="B19" i="3"/>
  <c r="P6" i="3"/>
  <c r="S6" i="3" s="1"/>
  <c r="G85" i="3"/>
  <c r="P85" i="3" s="1"/>
  <c r="E85" i="3"/>
  <c r="D85" i="3"/>
  <c r="C85" i="3"/>
  <c r="B85" i="3"/>
  <c r="G78" i="3"/>
  <c r="P78" i="3" s="1"/>
  <c r="S78" i="3" s="1"/>
  <c r="E78" i="3"/>
  <c r="D78" i="3"/>
  <c r="C78" i="3"/>
  <c r="B78" i="3"/>
  <c r="G71" i="3"/>
  <c r="P71" i="3" s="1"/>
  <c r="S71" i="3" s="1"/>
  <c r="E71" i="3"/>
  <c r="D71" i="3"/>
  <c r="C71" i="3"/>
  <c r="B71" i="3"/>
  <c r="G64" i="3"/>
  <c r="P64" i="3" s="1"/>
  <c r="S64" i="3" s="1"/>
  <c r="E64" i="3"/>
  <c r="D64" i="3"/>
  <c r="C64" i="3"/>
  <c r="B64" i="3"/>
  <c r="G57" i="3"/>
  <c r="P57" i="3" s="1"/>
  <c r="S57" i="3" s="1"/>
  <c r="E57" i="3"/>
  <c r="D57" i="3"/>
  <c r="C57" i="3"/>
  <c r="B57" i="3"/>
  <c r="G50" i="3"/>
  <c r="P50" i="3" s="1"/>
  <c r="S50" i="3" s="1"/>
  <c r="E50" i="3"/>
  <c r="D50" i="3"/>
  <c r="C50" i="3"/>
  <c r="B50" i="3"/>
  <c r="G43" i="3"/>
  <c r="E43" i="3"/>
  <c r="D43" i="3"/>
  <c r="C43" i="3"/>
  <c r="B43" i="3"/>
  <c r="G36" i="3"/>
  <c r="P36" i="3" s="1"/>
  <c r="S36" i="3" s="1"/>
  <c r="E36" i="3"/>
  <c r="D36" i="3"/>
  <c r="C36" i="3"/>
  <c r="B36" i="3"/>
  <c r="G28" i="3"/>
  <c r="P28" i="3" s="1"/>
  <c r="E28" i="3"/>
  <c r="O28" i="3" s="1"/>
  <c r="D28" i="3"/>
  <c r="N28" i="3" s="1"/>
  <c r="C28" i="3"/>
  <c r="B28" i="3"/>
  <c r="G20" i="3"/>
  <c r="P20" i="3" s="1"/>
  <c r="S20" i="3" s="1"/>
  <c r="E20" i="3"/>
  <c r="D20" i="3"/>
  <c r="C20" i="3"/>
  <c r="B20" i="3"/>
  <c r="P5" i="3"/>
  <c r="O5" i="3"/>
  <c r="N5" i="3"/>
  <c r="X5" i="3" s="1"/>
  <c r="Y5" i="3" s="1"/>
  <c r="Q5" i="3" l="1"/>
  <c r="T5" i="3"/>
  <c r="S5" i="3"/>
  <c r="S85" i="3"/>
  <c r="Q28" i="3"/>
  <c r="S28" i="3"/>
  <c r="T28" i="3"/>
  <c r="P43" i="3"/>
  <c r="S43" i="3" s="1"/>
  <c r="O53" i="3"/>
  <c r="T53" i="3" s="1"/>
  <c r="U53" i="3" s="1"/>
  <c r="V53" i="3" s="1"/>
  <c r="O57" i="3"/>
  <c r="T57" i="3" s="1"/>
  <c r="U57" i="3" s="1"/>
  <c r="V57" i="3" s="1"/>
  <c r="O35" i="3"/>
  <c r="T35" i="3" s="1"/>
  <c r="U35" i="3" s="1"/>
  <c r="V35" i="3" s="1"/>
  <c r="O34" i="3"/>
  <c r="T34" i="3" s="1"/>
  <c r="U34" i="3" s="1"/>
  <c r="V34" i="3" s="1"/>
  <c r="O55" i="3"/>
  <c r="T55" i="3" s="1"/>
  <c r="U55" i="3" s="1"/>
  <c r="V55" i="3" s="1"/>
  <c r="O76" i="3"/>
  <c r="T76" i="3" s="1"/>
  <c r="U76" i="3" s="1"/>
  <c r="V76" i="3" s="1"/>
  <c r="O54" i="3"/>
  <c r="T54" i="3" s="1"/>
  <c r="U54" i="3" s="1"/>
  <c r="V54" i="3" s="1"/>
  <c r="O32" i="3"/>
  <c r="T32" i="3" s="1"/>
  <c r="U32" i="3" s="1"/>
  <c r="V32" i="3" s="1"/>
  <c r="O10" i="3"/>
  <c r="T10" i="3" s="1"/>
  <c r="U10" i="3" s="1"/>
  <c r="V10" i="3" s="1"/>
  <c r="O66" i="3"/>
  <c r="T66" i="3" s="1"/>
  <c r="U66" i="3" s="1"/>
  <c r="V66" i="3" s="1"/>
  <c r="O17" i="3"/>
  <c r="T17" i="3" s="1"/>
  <c r="U17" i="3" s="1"/>
  <c r="V17" i="3" s="1"/>
  <c r="O36" i="3"/>
  <c r="T36" i="3" s="1"/>
  <c r="U36" i="3" s="1"/>
  <c r="V36" i="3" s="1"/>
  <c r="O6" i="3"/>
  <c r="T6" i="3" s="1"/>
  <c r="U6" i="3" s="1"/>
  <c r="V6" i="3" s="1"/>
  <c r="O7" i="3"/>
  <c r="T7" i="3" s="1"/>
  <c r="U7" i="3" s="1"/>
  <c r="V7" i="3" s="1"/>
  <c r="O33" i="3"/>
  <c r="T33" i="3" s="1"/>
  <c r="U33" i="3" s="1"/>
  <c r="V33" i="3" s="1"/>
  <c r="O9" i="3"/>
  <c r="T9" i="3" s="1"/>
  <c r="U9" i="3" s="1"/>
  <c r="V9" i="3" s="1"/>
  <c r="O67" i="3"/>
  <c r="T67" i="3" s="1"/>
  <c r="U67" i="3" s="1"/>
  <c r="V67" i="3" s="1"/>
  <c r="O45" i="3"/>
  <c r="T45" i="3" s="1"/>
  <c r="U45" i="3" s="1"/>
  <c r="V45" i="3" s="1"/>
  <c r="O22" i="3"/>
  <c r="T22" i="3" s="1"/>
  <c r="U22" i="3" s="1"/>
  <c r="V22" i="3" s="1"/>
  <c r="O78" i="3"/>
  <c r="T78" i="3" s="1"/>
  <c r="U78" i="3" s="1"/>
  <c r="V78" i="3" s="1"/>
  <c r="O11" i="3"/>
  <c r="T11" i="3" s="1"/>
  <c r="U11" i="3" s="1"/>
  <c r="V11" i="3" s="1"/>
  <c r="O71" i="3"/>
  <c r="T71" i="3" s="1"/>
  <c r="U71" i="3" s="1"/>
  <c r="V71" i="3" s="1"/>
  <c r="O49" i="3"/>
  <c r="T49" i="3" s="1"/>
  <c r="U49" i="3" s="1"/>
  <c r="V49" i="3" s="1"/>
  <c r="O70" i="3"/>
  <c r="T70" i="3" s="1"/>
  <c r="U70" i="3" s="1"/>
  <c r="V70" i="3" s="1"/>
  <c r="O8" i="3"/>
  <c r="T8" i="3" s="1"/>
  <c r="U8" i="3" s="1"/>
  <c r="V8" i="3" s="1"/>
  <c r="O68" i="3"/>
  <c r="T68" i="3" s="1"/>
  <c r="U68" i="3" s="1"/>
  <c r="V68" i="3" s="1"/>
  <c r="O46" i="3"/>
  <c r="T46" i="3" s="1"/>
  <c r="U46" i="3" s="1"/>
  <c r="V46" i="3" s="1"/>
  <c r="O23" i="3"/>
  <c r="T23" i="3" s="1"/>
  <c r="U23" i="3" s="1"/>
  <c r="V23" i="3" s="1"/>
  <c r="O80" i="3"/>
  <c r="T80" i="3" s="1"/>
  <c r="U80" i="3" s="1"/>
  <c r="V80" i="3" s="1"/>
  <c r="O31" i="3"/>
  <c r="T31" i="3" s="1"/>
  <c r="U31" i="3" s="1"/>
  <c r="V31" i="3" s="1"/>
  <c r="O50" i="3"/>
  <c r="T50" i="3" s="1"/>
  <c r="U50" i="3" s="1"/>
  <c r="V50" i="3" s="1"/>
  <c r="O27" i="3"/>
  <c r="T27" i="3" s="1"/>
  <c r="U27" i="3" s="1"/>
  <c r="V27" i="3" s="1"/>
  <c r="O26" i="3"/>
  <c r="T26" i="3" s="1"/>
  <c r="U26" i="3" s="1"/>
  <c r="V26" i="3" s="1"/>
  <c r="O48" i="3"/>
  <c r="T48" i="3" s="1"/>
  <c r="U48" i="3" s="1"/>
  <c r="V48" i="3" s="1"/>
  <c r="O69" i="3"/>
  <c r="T69" i="3" s="1"/>
  <c r="U69" i="3" s="1"/>
  <c r="V69" i="3" s="1"/>
  <c r="O47" i="3"/>
  <c r="T47" i="3" s="1"/>
  <c r="U47" i="3" s="1"/>
  <c r="V47" i="3" s="1"/>
  <c r="O24" i="3"/>
  <c r="T24" i="3" s="1"/>
  <c r="U24" i="3" s="1"/>
  <c r="V24" i="3" s="1"/>
  <c r="O81" i="3"/>
  <c r="T81" i="3" s="1"/>
  <c r="U81" i="3" s="1"/>
  <c r="V81" i="3" s="1"/>
  <c r="O59" i="3"/>
  <c r="T59" i="3" s="1"/>
  <c r="U59" i="3" s="1"/>
  <c r="V59" i="3" s="1"/>
  <c r="O56" i="3"/>
  <c r="T56" i="3" s="1"/>
  <c r="U56" i="3" s="1"/>
  <c r="V56" i="3" s="1"/>
  <c r="O85" i="3"/>
  <c r="T85" i="3" s="1"/>
  <c r="O84" i="3"/>
  <c r="T84" i="3" s="1"/>
  <c r="U84" i="3" s="1"/>
  <c r="V84" i="3" s="1"/>
  <c r="O25" i="3"/>
  <c r="T25" i="3" s="1"/>
  <c r="U25" i="3" s="1"/>
  <c r="V25" i="3" s="1"/>
  <c r="O82" i="3"/>
  <c r="T82" i="3" s="1"/>
  <c r="U82" i="3" s="1"/>
  <c r="V82" i="3" s="1"/>
  <c r="O60" i="3"/>
  <c r="T60" i="3" s="1"/>
  <c r="U60" i="3" s="1"/>
  <c r="V60" i="3" s="1"/>
  <c r="O38" i="3"/>
  <c r="T38" i="3" s="1"/>
  <c r="U38" i="3" s="1"/>
  <c r="V38" i="3" s="1"/>
  <c r="O14" i="3"/>
  <c r="T14" i="3" s="1"/>
  <c r="U14" i="3" s="1"/>
  <c r="V14" i="3" s="1"/>
  <c r="O77" i="3"/>
  <c r="T77" i="3" s="1"/>
  <c r="U77" i="3" s="1"/>
  <c r="V77" i="3" s="1"/>
  <c r="O75" i="3"/>
  <c r="T75" i="3" s="1"/>
  <c r="U75" i="3" s="1"/>
  <c r="V75" i="3" s="1"/>
  <c r="O64" i="3"/>
  <c r="T64" i="3" s="1"/>
  <c r="U64" i="3" s="1"/>
  <c r="V64" i="3" s="1"/>
  <c r="O42" i="3"/>
  <c r="T42" i="3" s="1"/>
  <c r="U42" i="3" s="1"/>
  <c r="V42" i="3" s="1"/>
  <c r="O63" i="3"/>
  <c r="T63" i="3" s="1"/>
  <c r="U63" i="3" s="1"/>
  <c r="V63" i="3" s="1"/>
  <c r="O83" i="3"/>
  <c r="T83" i="3" s="1"/>
  <c r="U83" i="3" s="1"/>
  <c r="V83" i="3" s="1"/>
  <c r="O61" i="3"/>
  <c r="T61" i="3" s="1"/>
  <c r="U61" i="3" s="1"/>
  <c r="V61" i="3" s="1"/>
  <c r="O39" i="3"/>
  <c r="T39" i="3" s="1"/>
  <c r="U39" i="3" s="1"/>
  <c r="V39" i="3" s="1"/>
  <c r="O15" i="3"/>
  <c r="T15" i="3" s="1"/>
  <c r="U15" i="3" s="1"/>
  <c r="V15" i="3" s="1"/>
  <c r="O73" i="3"/>
  <c r="T73" i="3" s="1"/>
  <c r="U73" i="3" s="1"/>
  <c r="V73" i="3" s="1"/>
  <c r="O20" i="3"/>
  <c r="T20" i="3" s="1"/>
  <c r="U20" i="3" s="1"/>
  <c r="V20" i="3" s="1"/>
  <c r="O43" i="3"/>
  <c r="O19" i="3"/>
  <c r="T19" i="3" s="1"/>
  <c r="U19" i="3" s="1"/>
  <c r="V19" i="3" s="1"/>
  <c r="O18" i="3"/>
  <c r="T18" i="3" s="1"/>
  <c r="U18" i="3" s="1"/>
  <c r="V18" i="3" s="1"/>
  <c r="O41" i="3"/>
  <c r="T41" i="3" s="1"/>
  <c r="U41" i="3" s="1"/>
  <c r="V41" i="3" s="1"/>
  <c r="O62" i="3"/>
  <c r="T62" i="3" s="1"/>
  <c r="U62" i="3" s="1"/>
  <c r="V62" i="3" s="1"/>
  <c r="O40" i="3"/>
  <c r="T40" i="3" s="1"/>
  <c r="U40" i="3" s="1"/>
  <c r="V40" i="3" s="1"/>
  <c r="O16" i="3"/>
  <c r="T16" i="3" s="1"/>
  <c r="U16" i="3" s="1"/>
  <c r="V16" i="3" s="1"/>
  <c r="O74" i="3"/>
  <c r="T74" i="3" s="1"/>
  <c r="U74" i="3" s="1"/>
  <c r="V74" i="3" s="1"/>
  <c r="O52" i="3"/>
  <c r="T52" i="3" s="1"/>
  <c r="U52" i="3" s="1"/>
  <c r="V52" i="3" s="1"/>
  <c r="O30" i="3"/>
  <c r="T30" i="3" s="1"/>
  <c r="U30" i="3" s="1"/>
  <c r="V30" i="3" s="1"/>
  <c r="N15" i="3"/>
  <c r="H83" i="3"/>
  <c r="N83" i="3"/>
  <c r="N42" i="3"/>
  <c r="H61" i="3"/>
  <c r="N61" i="3"/>
  <c r="H74" i="3"/>
  <c r="N74" i="3"/>
  <c r="N20" i="3"/>
  <c r="N78" i="3"/>
  <c r="H56" i="3"/>
  <c r="N56" i="3"/>
  <c r="H31" i="3"/>
  <c r="N31" i="3"/>
  <c r="H64" i="3"/>
  <c r="N64" i="3"/>
  <c r="H63" i="3"/>
  <c r="N63" i="3"/>
  <c r="H43" i="3"/>
  <c r="N43" i="3"/>
  <c r="H40" i="3"/>
  <c r="N40" i="3"/>
  <c r="H76" i="3"/>
  <c r="N76" i="3"/>
  <c r="H54" i="3"/>
  <c r="N54" i="3"/>
  <c r="H32" i="3"/>
  <c r="N32" i="3"/>
  <c r="H10" i="3"/>
  <c r="N10" i="3"/>
  <c r="H66" i="3"/>
  <c r="N66" i="3"/>
  <c r="H27" i="3"/>
  <c r="N27" i="3"/>
  <c r="H26" i="3"/>
  <c r="N26" i="3"/>
  <c r="H73" i="3"/>
  <c r="N73" i="3"/>
  <c r="H19" i="3"/>
  <c r="N19" i="3"/>
  <c r="H18" i="3"/>
  <c r="N18" i="3"/>
  <c r="H41" i="3"/>
  <c r="N41" i="3"/>
  <c r="H62" i="3"/>
  <c r="N62" i="3"/>
  <c r="H16" i="3"/>
  <c r="N16" i="3"/>
  <c r="H52" i="3"/>
  <c r="N52" i="3"/>
  <c r="H30" i="3"/>
  <c r="N30" i="3"/>
  <c r="H17" i="3"/>
  <c r="N17" i="3"/>
  <c r="H75" i="3"/>
  <c r="N75" i="3"/>
  <c r="H53" i="3"/>
  <c r="N53" i="3"/>
  <c r="H11" i="3"/>
  <c r="N11" i="3"/>
  <c r="H57" i="3"/>
  <c r="N57" i="3"/>
  <c r="H35" i="3"/>
  <c r="N35" i="3"/>
  <c r="H36" i="3"/>
  <c r="N36" i="3"/>
  <c r="H6" i="3"/>
  <c r="N6" i="3"/>
  <c r="H7" i="3"/>
  <c r="N7" i="3"/>
  <c r="H33" i="3"/>
  <c r="N33" i="3"/>
  <c r="H9" i="3"/>
  <c r="N9" i="3"/>
  <c r="H67" i="3"/>
  <c r="N67" i="3"/>
  <c r="H45" i="3"/>
  <c r="N45" i="3"/>
  <c r="H22" i="3"/>
  <c r="N22" i="3"/>
  <c r="H50" i="3"/>
  <c r="N50" i="3"/>
  <c r="H39" i="3"/>
  <c r="N39" i="3"/>
  <c r="H71" i="3"/>
  <c r="N71" i="3"/>
  <c r="H49" i="3"/>
  <c r="N49" i="3"/>
  <c r="H70" i="3"/>
  <c r="N70" i="3"/>
  <c r="H8" i="3"/>
  <c r="N8" i="3"/>
  <c r="H68" i="3"/>
  <c r="N68" i="3"/>
  <c r="H46" i="3"/>
  <c r="N46" i="3"/>
  <c r="H23" i="3"/>
  <c r="N23" i="3"/>
  <c r="H80" i="3"/>
  <c r="N80" i="3"/>
  <c r="X55" i="3"/>
  <c r="Y55" i="3" s="1"/>
  <c r="H48" i="3"/>
  <c r="N48" i="3"/>
  <c r="H69" i="3"/>
  <c r="N69" i="3"/>
  <c r="H47" i="3"/>
  <c r="N47" i="3"/>
  <c r="H24" i="3"/>
  <c r="N24" i="3"/>
  <c r="H81" i="3"/>
  <c r="N81" i="3"/>
  <c r="H59" i="3"/>
  <c r="N59" i="3"/>
  <c r="H85" i="3"/>
  <c r="N85" i="3"/>
  <c r="H84" i="3"/>
  <c r="N84" i="3"/>
  <c r="H25" i="3"/>
  <c r="N25" i="3"/>
  <c r="H82" i="3"/>
  <c r="N82" i="3"/>
  <c r="H60" i="3"/>
  <c r="N60" i="3"/>
  <c r="H38" i="3"/>
  <c r="N38" i="3"/>
  <c r="H14" i="3"/>
  <c r="N14" i="3"/>
  <c r="H77" i="3"/>
  <c r="U85" i="3" l="1"/>
  <c r="V85" i="3" s="1"/>
  <c r="Q85" i="3"/>
  <c r="U5" i="3"/>
  <c r="V5" i="3" s="1"/>
  <c r="T43" i="3"/>
  <c r="U43" i="3" s="1"/>
  <c r="V43" i="3" s="1"/>
  <c r="U28" i="3"/>
  <c r="V28" i="3" s="1"/>
  <c r="Q77" i="3"/>
  <c r="K36" i="3"/>
  <c r="Q34" i="3"/>
  <c r="K59" i="3"/>
  <c r="K11" i="3"/>
  <c r="K77" i="3"/>
  <c r="H55" i="3"/>
  <c r="H34" i="3"/>
  <c r="K56" i="3"/>
  <c r="K43" i="3"/>
  <c r="H5" i="3"/>
  <c r="K41" i="3"/>
  <c r="K67" i="3"/>
  <c r="K38" i="3"/>
  <c r="K19" i="3"/>
  <c r="K73" i="3"/>
  <c r="H15" i="3"/>
  <c r="H20" i="3"/>
  <c r="K53" i="3"/>
  <c r="K34" i="3"/>
  <c r="K32" i="3"/>
  <c r="K68" i="3"/>
  <c r="K5" i="3"/>
  <c r="K26" i="3"/>
  <c r="K24" i="3"/>
  <c r="K40" i="3"/>
  <c r="K64" i="3"/>
  <c r="H42" i="3"/>
  <c r="K78" i="3"/>
  <c r="K55" i="3"/>
  <c r="K6" i="3"/>
  <c r="K33" i="3"/>
  <c r="K80" i="3"/>
  <c r="K48" i="3"/>
  <c r="K82" i="3"/>
  <c r="K39" i="3"/>
  <c r="H78" i="3"/>
  <c r="K17" i="3"/>
  <c r="K57" i="3"/>
  <c r="K76" i="3"/>
  <c r="K30" i="3"/>
  <c r="K45" i="3"/>
  <c r="K71" i="3"/>
  <c r="K50" i="3"/>
  <c r="K69" i="3"/>
  <c r="K14" i="3"/>
  <c r="K31" i="3"/>
  <c r="K74" i="3"/>
  <c r="K10" i="3"/>
  <c r="K46" i="3"/>
  <c r="K62" i="3"/>
  <c r="K81" i="3"/>
  <c r="K28" i="3"/>
  <c r="K84" i="3"/>
  <c r="K42" i="3"/>
  <c r="K83" i="3"/>
  <c r="K9" i="3"/>
  <c r="K16" i="3"/>
  <c r="K60" i="3"/>
  <c r="K63" i="3"/>
  <c r="K15" i="3"/>
  <c r="K75" i="3"/>
  <c r="K35" i="3"/>
  <c r="K54" i="3"/>
  <c r="K22" i="3"/>
  <c r="K49" i="3"/>
  <c r="K8" i="3"/>
  <c r="K52" i="3"/>
  <c r="K27" i="3"/>
  <c r="K47" i="3"/>
  <c r="H28" i="3"/>
  <c r="K25" i="3"/>
  <c r="K18" i="3"/>
  <c r="K23" i="3"/>
  <c r="K70" i="3"/>
  <c r="K61" i="3"/>
  <c r="K7" i="3"/>
  <c r="K66" i="3"/>
  <c r="K20" i="3"/>
  <c r="K85" i="3"/>
  <c r="Q55" i="3"/>
  <c r="X46" i="3"/>
  <c r="Y46" i="3" s="1"/>
  <c r="Q46" i="3"/>
  <c r="Q69" i="3"/>
  <c r="X69" i="3"/>
  <c r="Y69" i="3" s="1"/>
  <c r="X33" i="3"/>
  <c r="Y33" i="3" s="1"/>
  <c r="Q33" i="3"/>
  <c r="Q62" i="3"/>
  <c r="X62" i="3"/>
  <c r="Y62" i="3" s="1"/>
  <c r="X26" i="3"/>
  <c r="Y26" i="3" s="1"/>
  <c r="Q26" i="3"/>
  <c r="Q66" i="3"/>
  <c r="X66" i="3"/>
  <c r="Y66" i="3" s="1"/>
  <c r="X68" i="3"/>
  <c r="Y68" i="3" s="1"/>
  <c r="Q68" i="3"/>
  <c r="X71" i="3"/>
  <c r="Y71" i="3" s="1"/>
  <c r="Q71" i="3"/>
  <c r="X56" i="3"/>
  <c r="Y56" i="3" s="1"/>
  <c r="Q56" i="3"/>
  <c r="Q49" i="3"/>
  <c r="X49" i="3"/>
  <c r="Y49" i="3" s="1"/>
  <c r="Q31" i="3"/>
  <c r="X31" i="3"/>
  <c r="Y31" i="3" s="1"/>
  <c r="X38" i="3"/>
  <c r="Y38" i="3" s="1"/>
  <c r="Q38" i="3"/>
  <c r="X59" i="3"/>
  <c r="Y59" i="3" s="1"/>
  <c r="Q59" i="3"/>
  <c r="X22" i="3"/>
  <c r="Y22" i="3" s="1"/>
  <c r="Q22" i="3"/>
  <c r="X53" i="3"/>
  <c r="Y53" i="3" s="1"/>
  <c r="Q53" i="3"/>
  <c r="Q60" i="3"/>
  <c r="X60" i="3"/>
  <c r="Y60" i="3" s="1"/>
  <c r="X85" i="3"/>
  <c r="Y85" i="3" s="1"/>
  <c r="X81" i="3"/>
  <c r="Y81" i="3" s="1"/>
  <c r="Q81" i="3"/>
  <c r="Q48" i="3"/>
  <c r="X48" i="3"/>
  <c r="Y48" i="3" s="1"/>
  <c r="X45" i="3"/>
  <c r="Y45" i="3" s="1"/>
  <c r="Q45" i="3"/>
  <c r="X7" i="3"/>
  <c r="Y7" i="3" s="1"/>
  <c r="Q7" i="3"/>
  <c r="X57" i="3"/>
  <c r="Y57" i="3" s="1"/>
  <c r="Q57" i="3"/>
  <c r="X75" i="3"/>
  <c r="Y75" i="3" s="1"/>
  <c r="Q75" i="3"/>
  <c r="X30" i="3"/>
  <c r="Y30" i="3" s="1"/>
  <c r="Q30" i="3"/>
  <c r="X41" i="3"/>
  <c r="Y41" i="3" s="1"/>
  <c r="Q41" i="3"/>
  <c r="X27" i="3"/>
  <c r="Y27" i="3" s="1"/>
  <c r="Q27" i="3"/>
  <c r="Q10" i="3"/>
  <c r="X10" i="3"/>
  <c r="Y10" i="3" s="1"/>
  <c r="X74" i="3"/>
  <c r="Y74" i="3" s="1"/>
  <c r="Q74" i="3"/>
  <c r="X61" i="3"/>
  <c r="Y61" i="3" s="1"/>
  <c r="Q61" i="3"/>
  <c r="X83" i="3"/>
  <c r="Y83" i="3" s="1"/>
  <c r="Q83" i="3"/>
  <c r="X84" i="3"/>
  <c r="Y84" i="3" s="1"/>
  <c r="Q84" i="3"/>
  <c r="Q35" i="3"/>
  <c r="X35" i="3"/>
  <c r="Y35" i="3" s="1"/>
  <c r="X76" i="3"/>
  <c r="Y76" i="3" s="1"/>
  <c r="Q76" i="3"/>
  <c r="X80" i="3"/>
  <c r="Y80" i="3" s="1"/>
  <c r="Q80" i="3"/>
  <c r="Q8" i="3"/>
  <c r="X8" i="3"/>
  <c r="Y8" i="3" s="1"/>
  <c r="Q39" i="3"/>
  <c r="X39" i="3"/>
  <c r="Y39" i="3" s="1"/>
  <c r="X78" i="3"/>
  <c r="Y78" i="3" s="1"/>
  <c r="Q78" i="3"/>
  <c r="X82" i="3"/>
  <c r="Y82" i="3" s="1"/>
  <c r="Q82" i="3"/>
  <c r="X24" i="3"/>
  <c r="Y24" i="3" s="1"/>
  <c r="Q24" i="3"/>
  <c r="Q67" i="3"/>
  <c r="X67" i="3"/>
  <c r="Y67" i="3" s="1"/>
  <c r="X6" i="3"/>
  <c r="Y6" i="3" s="1"/>
  <c r="Q6" i="3"/>
  <c r="X17" i="3"/>
  <c r="Y17" i="3" s="1"/>
  <c r="Q17" i="3"/>
  <c r="X52" i="3"/>
  <c r="Y52" i="3" s="1"/>
  <c r="Q52" i="3"/>
  <c r="Q18" i="3"/>
  <c r="X18" i="3"/>
  <c r="Y18" i="3" s="1"/>
  <c r="X32" i="3"/>
  <c r="Y32" i="3" s="1"/>
  <c r="Q32" i="3"/>
  <c r="Q40" i="3"/>
  <c r="X40" i="3"/>
  <c r="Y40" i="3" s="1"/>
  <c r="X63" i="3"/>
  <c r="Y63" i="3" s="1"/>
  <c r="Q63" i="3"/>
  <c r="X42" i="3"/>
  <c r="Y42" i="3" s="1"/>
  <c r="Q42" i="3"/>
  <c r="Q23" i="3"/>
  <c r="X23" i="3"/>
  <c r="Y23" i="3" s="1"/>
  <c r="X70" i="3"/>
  <c r="Y70" i="3" s="1"/>
  <c r="Q70" i="3"/>
  <c r="X50" i="3"/>
  <c r="Y50" i="3" s="1"/>
  <c r="Q50" i="3"/>
  <c r="X20" i="3"/>
  <c r="Y20" i="3" s="1"/>
  <c r="Q20" i="3"/>
  <c r="X15" i="3"/>
  <c r="Y15" i="3" s="1"/>
  <c r="Q15" i="3"/>
  <c r="X14" i="3"/>
  <c r="Y14" i="3" s="1"/>
  <c r="Q14" i="3"/>
  <c r="X25" i="3"/>
  <c r="Y25" i="3" s="1"/>
  <c r="Q25" i="3"/>
  <c r="Q47" i="3"/>
  <c r="X47" i="3"/>
  <c r="Y47" i="3" s="1"/>
  <c r="X9" i="3"/>
  <c r="Y9" i="3" s="1"/>
  <c r="Q9" i="3"/>
  <c r="X36" i="3"/>
  <c r="Y36" i="3" s="1"/>
  <c r="Q36" i="3"/>
  <c r="X11" i="3"/>
  <c r="Y11" i="3" s="1"/>
  <c r="Q11" i="3"/>
  <c r="X16" i="3"/>
  <c r="Y16" i="3" s="1"/>
  <c r="Q16" i="3"/>
  <c r="Q19" i="3"/>
  <c r="X19" i="3"/>
  <c r="Y19" i="3" s="1"/>
  <c r="Q73" i="3"/>
  <c r="X73" i="3"/>
  <c r="Y73" i="3" s="1"/>
  <c r="X54" i="3"/>
  <c r="Y54" i="3" s="1"/>
  <c r="Q54" i="3"/>
  <c r="X43" i="3"/>
  <c r="Y43" i="3" s="1"/>
  <c r="Q43" i="3"/>
  <c r="X64" i="3"/>
  <c r="Y64" i="3" s="1"/>
  <c r="Q64" i="3"/>
  <c r="I57" i="3" l="1"/>
  <c r="J57" i="3" s="1"/>
  <c r="I22" i="3"/>
  <c r="J22" i="3" s="1"/>
  <c r="I71" i="3"/>
  <c r="J71" i="3" s="1"/>
  <c r="I8" i="3"/>
  <c r="J8" i="3" s="1"/>
  <c r="I26" i="3"/>
  <c r="J26" i="3" s="1"/>
  <c r="I59" i="3"/>
  <c r="J59" i="3" s="1"/>
  <c r="I14" i="3"/>
  <c r="J14" i="3" s="1"/>
  <c r="I42" i="3"/>
  <c r="J42" i="3" s="1"/>
  <c r="I61" i="3"/>
  <c r="J61" i="3" s="1"/>
  <c r="I41" i="3"/>
  <c r="J41" i="3" s="1"/>
  <c r="I16" i="3"/>
  <c r="J16" i="3" s="1"/>
  <c r="I76" i="3"/>
  <c r="J76" i="3" s="1"/>
  <c r="I36" i="3"/>
  <c r="J36" i="3" s="1"/>
  <c r="I11" i="3"/>
  <c r="J11" i="3" s="1"/>
  <c r="I23" i="3"/>
  <c r="J23" i="3" s="1"/>
  <c r="I50" i="3"/>
  <c r="J50" i="3" s="1"/>
  <c r="I73" i="3"/>
  <c r="J73" i="3" s="1"/>
  <c r="I30" i="3"/>
  <c r="J30" i="3" s="1"/>
  <c r="I53" i="3"/>
  <c r="J53" i="3" s="1"/>
  <c r="I10" i="3"/>
  <c r="J10" i="3" s="1"/>
  <c r="I17" i="3"/>
  <c r="J17" i="3" s="1"/>
  <c r="I67" i="3"/>
  <c r="J67" i="3" s="1"/>
  <c r="I48" i="3"/>
  <c r="J48" i="3" s="1"/>
  <c r="I24" i="3"/>
  <c r="J24" i="3" s="1"/>
  <c r="I56" i="3"/>
  <c r="J56" i="3" s="1"/>
  <c r="I28" i="3"/>
  <c r="J28" i="3" s="1"/>
  <c r="I60" i="3"/>
  <c r="J60" i="3" s="1"/>
  <c r="I63" i="3"/>
  <c r="J63" i="3" s="1"/>
  <c r="I19" i="3"/>
  <c r="J19" i="3" s="1"/>
  <c r="I62" i="3"/>
  <c r="J62" i="3" s="1"/>
  <c r="I35" i="3"/>
  <c r="J35" i="3" s="1"/>
  <c r="I49" i="3"/>
  <c r="J49" i="3" s="1"/>
  <c r="I68" i="3"/>
  <c r="J68" i="3" s="1"/>
  <c r="I39" i="3"/>
  <c r="J39" i="3" s="1"/>
  <c r="I74" i="3"/>
  <c r="J74" i="3" s="1"/>
  <c r="I54" i="3"/>
  <c r="J54" i="3" s="1"/>
  <c r="I6" i="3"/>
  <c r="J6" i="3" s="1"/>
  <c r="I33" i="3"/>
  <c r="J33" i="3" s="1"/>
  <c r="I80" i="3"/>
  <c r="J80" i="3" s="1"/>
  <c r="I31" i="3"/>
  <c r="J31" i="3" s="1"/>
  <c r="I27" i="3"/>
  <c r="J27" i="3" s="1"/>
  <c r="I69" i="3"/>
  <c r="J69" i="3" s="1"/>
  <c r="I85" i="3"/>
  <c r="J85" i="3" s="1"/>
  <c r="I25" i="3"/>
  <c r="J25" i="3" s="1"/>
  <c r="I34" i="3"/>
  <c r="J34" i="3" s="1"/>
  <c r="I66" i="3"/>
  <c r="J66" i="3" s="1"/>
  <c r="I45" i="3"/>
  <c r="J45" i="3" s="1"/>
  <c r="I78" i="3"/>
  <c r="J78" i="3" s="1"/>
  <c r="I70" i="3"/>
  <c r="J70" i="3" s="1"/>
  <c r="I81" i="3"/>
  <c r="J81" i="3" s="1"/>
  <c r="I38" i="3"/>
  <c r="J38" i="3" s="1"/>
  <c r="I77" i="3"/>
  <c r="J77" i="3" s="1"/>
  <c r="I64" i="3"/>
  <c r="J64" i="3" s="1"/>
  <c r="I83" i="3"/>
  <c r="J83" i="3" s="1"/>
  <c r="I40" i="3"/>
  <c r="J40" i="3" s="1"/>
  <c r="I5" i="3"/>
  <c r="J5" i="3" s="1"/>
  <c r="I46" i="3"/>
  <c r="J46" i="3" s="1"/>
  <c r="I15" i="3"/>
  <c r="J15" i="3" s="1"/>
  <c r="I20" i="3"/>
  <c r="J20" i="3" s="1"/>
  <c r="I18" i="3"/>
  <c r="J18" i="3" s="1"/>
  <c r="I52" i="3"/>
  <c r="J52" i="3" s="1"/>
  <c r="I32" i="3"/>
  <c r="J32" i="3" s="1"/>
  <c r="I82" i="3"/>
  <c r="J82" i="3" s="1"/>
  <c r="I55" i="3"/>
  <c r="J55" i="3" s="1"/>
  <c r="I47" i="3"/>
  <c r="J47" i="3" s="1"/>
  <c r="I7" i="3"/>
  <c r="J7" i="3" s="1"/>
  <c r="I43" i="3"/>
  <c r="J43" i="3" s="1"/>
  <c r="I84" i="3"/>
  <c r="J84" i="3" s="1"/>
  <c r="I75" i="3"/>
  <c r="J75" i="3" s="1"/>
  <c r="I9" i="3"/>
  <c r="J9" i="3" s="1"/>
</calcChain>
</file>

<file path=xl/sharedStrings.xml><?xml version="1.0" encoding="utf-8"?>
<sst xmlns="http://schemas.openxmlformats.org/spreadsheetml/2006/main" count="569" uniqueCount="369">
  <si>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</si>
  <si>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</si>
  <si>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</si>
  <si>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</si>
  <si>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</si>
  <si>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</si>
  <si>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</si>
  <si>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</si>
  <si>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</si>
  <si>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</si>
  <si>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15mm</t>
  </si>
  <si>
    <t>30mm</t>
  </si>
  <si>
    <t>Xdisp</t>
  </si>
  <si>
    <t>ydisp</t>
  </si>
  <si>
    <t>L_st (nH)</t>
  </si>
  <si>
    <t>Lpt_new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</si>
  <si>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</si>
  <si>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</si>
  <si>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</si>
  <si>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</si>
  <si>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</si>
  <si>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</si>
  <si>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</si>
  <si>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</si>
  <si>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</si>
  <si>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</si>
  <si>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</si>
  <si>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</si>
  <si>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</si>
  <si>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</si>
  <si>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</si>
  <si>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</si>
  <si>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</si>
  <si>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</si>
  <si>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</si>
  <si>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</si>
  <si>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</si>
  <si>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</si>
  <si>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</si>
  <si>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70mm</t>
  </si>
  <si>
    <t>60mm</t>
  </si>
  <si>
    <t>40mm</t>
  </si>
  <si>
    <t>20mm</t>
  </si>
  <si>
    <t>10mm</t>
  </si>
  <si>
    <t>5mm</t>
  </si>
  <si>
    <t>25mm</t>
  </si>
  <si>
    <t>35mm</t>
  </si>
  <si>
    <t>2641.26774032865nH</t>
  </si>
  <si>
    <t>2645.43163824834nH</t>
  </si>
  <si>
    <t>2643.84027172096nH</t>
  </si>
  <si>
    <t>2643.00521736221nH</t>
  </si>
  <si>
    <t>2640.6721996777nH</t>
  </si>
  <si>
    <t>2642.30201875463nH</t>
  </si>
  <si>
    <t>2636.74176028584nH</t>
  </si>
  <si>
    <t>2632.37132180756nH</t>
  </si>
  <si>
    <t>2629.82476036765nH</t>
  </si>
  <si>
    <t>2629.86480580756nH</t>
  </si>
  <si>
    <t>2622.04597928728nH</t>
  </si>
  <si>
    <t>2645.54497850287nH</t>
  </si>
  <si>
    <t>2648.90247213439nH</t>
  </si>
  <si>
    <t>2643.11570123043nH</t>
  </si>
  <si>
    <t>2644.27713942911nH</t>
  </si>
  <si>
    <t>2639.84712035961nH</t>
  </si>
  <si>
    <t>2641.08993803336nH</t>
  </si>
  <si>
    <t>2632.70452488153nH</t>
  </si>
  <si>
    <t>2634.180839153nH</t>
  </si>
  <si>
    <t>2625.0711496563nH</t>
  </si>
  <si>
    <t>2626.74804498121nH</t>
  </si>
  <si>
    <t>2625.27809628356nH</t>
  </si>
  <si>
    <t>2648.46947155296nH</t>
  </si>
  <si>
    <t>2644.33575072054nH</t>
  </si>
  <si>
    <t>2646.79398421528nH</t>
  </si>
  <si>
    <t>2645.36177053507nH</t>
  </si>
  <si>
    <t>2642.43391612179nH</t>
  </si>
  <si>
    <t>2641.31547529705nH</t>
  </si>
  <si>
    <t>2633.37411038601nH</t>
  </si>
  <si>
    <t>2634.66671551017nH</t>
  </si>
  <si>
    <t>2629.48718111697nH</t>
  </si>
  <si>
    <t>2630.79419838861nH</t>
  </si>
  <si>
    <t>2626.45839310413nH</t>
  </si>
  <si>
    <t>2656.89283735505nH</t>
  </si>
  <si>
    <t>2652.47259070967nH</t>
  </si>
  <si>
    <t>2655.82112972796nH</t>
  </si>
  <si>
    <t>2648.2376763308nH</t>
  </si>
  <si>
    <t>2649.62678998651nH</t>
  </si>
  <si>
    <t>2648.31330882642nH</t>
  </si>
  <si>
    <t>2643.70539313483nH</t>
  </si>
  <si>
    <t>2638.82552928531nH</t>
  </si>
  <si>
    <t>2635.92332172903nH</t>
  </si>
  <si>
    <t>2624.3925844309nH</t>
  </si>
  <si>
    <t>2632.4893648378nH</t>
  </si>
  <si>
    <t>2660.18075308241nH</t>
  </si>
  <si>
    <t>2661.88116675906nH</t>
  </si>
  <si>
    <t>2659.20120365605nH</t>
  </si>
  <si>
    <t>2658.5031182458nH</t>
  </si>
  <si>
    <t>2653.34614251108nH</t>
  </si>
  <si>
    <t>2650.67664584825nH</t>
  </si>
  <si>
    <t>2642.70351806462nH</t>
  </si>
  <si>
    <t>2648.99799603448nH</t>
  </si>
  <si>
    <t>2644.8757861852nH</t>
  </si>
  <si>
    <t>2636.23177657568nH</t>
  </si>
  <si>
    <t>2630.28993100567nH</t>
  </si>
  <si>
    <t>2674.02697479563nH</t>
  </si>
  <si>
    <t>2669.82825896518nH</t>
  </si>
  <si>
    <t>2671.95219086028nH</t>
  </si>
  <si>
    <t>2666.21887428239nH</t>
  </si>
  <si>
    <t>2665.95367873725nH</t>
  </si>
  <si>
    <t>2661.04286290414nH</t>
  </si>
  <si>
    <t>2656.41318712474nH</t>
  </si>
  <si>
    <t>2650.15806173958nH</t>
  </si>
  <si>
    <t>2646.96473242865nH</t>
  </si>
  <si>
    <t>2644.46594760052nH</t>
  </si>
  <si>
    <t>2638.10066278644nH</t>
  </si>
  <si>
    <t>2680.13817500752nH</t>
  </si>
  <si>
    <t>2680.84070358297nH</t>
  </si>
  <si>
    <t>2680.94993382513nH</t>
  </si>
  <si>
    <t>2680.9360469312nH</t>
  </si>
  <si>
    <t>126.69323236254nH</t>
  </si>
  <si>
    <t>126.949634680969nH</t>
  </si>
  <si>
    <t>126.757639363725nH</t>
  </si>
  <si>
    <t>126.846694864481nH</t>
  </si>
  <si>
    <t>126.754098081898nH</t>
  </si>
  <si>
    <t>127.163690860016nH</t>
  </si>
  <si>
    <t>126.860332982007nH</t>
  </si>
  <si>
    <t>126.75913437314nH</t>
  </si>
  <si>
    <t>126.708426109156nH</t>
  </si>
  <si>
    <t>126.809763005208nH</t>
  </si>
  <si>
    <t>126.563385318979nH</t>
  </si>
  <si>
    <t>127.32937714895nH</t>
  </si>
  <si>
    <t>127.338476969643nH</t>
  </si>
  <si>
    <t>127.081634242213nH</t>
  </si>
  <si>
    <t>127.258478608892nH</t>
  </si>
  <si>
    <t>127.212473850028nH</t>
  </si>
  <si>
    <t>127.321643150173nH</t>
  </si>
  <si>
    <t>126.895916714242nH</t>
  </si>
  <si>
    <t>127.291217233853nH</t>
  </si>
  <si>
    <t>126.857142885206nH</t>
  </si>
  <si>
    <t>127.232679726137nH</t>
  </si>
  <si>
    <t>127.087392009404nH</t>
  </si>
  <si>
    <t>127.940110018579nH</t>
  </si>
  <si>
    <t>127.79845018432nH</t>
  </si>
  <si>
    <t>128.116945779304nH</t>
  </si>
  <si>
    <t>128.103997355213nH</t>
  </si>
  <si>
    <t>127.921482491173nH</t>
  </si>
  <si>
    <t>128.158634653743nH</t>
  </si>
  <si>
    <t>127.727822542175nH</t>
  </si>
  <si>
    <t>127.882804117482nH</t>
  </si>
  <si>
    <t>127.887558842366nH</t>
  </si>
  <si>
    <t>128.011727956809nH</t>
  </si>
  <si>
    <t>128.199305487192nH</t>
  </si>
  <si>
    <t>129.779638175852nH</t>
  </si>
  <si>
    <t>129.627441741572nH</t>
  </si>
  <si>
    <t>130.005898409771nH</t>
  </si>
  <si>
    <t>129.56415884578nH</t>
  </si>
  <si>
    <t>129.650761706354nH</t>
  </si>
  <si>
    <t>129.76307388319nH</t>
  </si>
  <si>
    <t>129.75837715796nH</t>
  </si>
  <si>
    <t>129.502578375602nH</t>
  </si>
  <si>
    <t>129.718333820157nH</t>
  </si>
  <si>
    <t>129.186600406362nH</t>
  </si>
  <si>
    <t>129.759393820657nH</t>
  </si>
  <si>
    <t>132.327366480517nH</t>
  </si>
  <si>
    <t>132.445709614962nH</t>
  </si>
  <si>
    <t>132.359539355061nH</t>
  </si>
  <si>
    <t>132.486409726408nH</t>
  </si>
  <si>
    <t>132.431170852449nH</t>
  </si>
  <si>
    <t>132.077336569955nH</t>
  </si>
  <si>
    <t>132.135927389975nH</t>
  </si>
  <si>
    <t>132.704261361003nH</t>
  </si>
  <si>
    <t>132.577297636919nH</t>
  </si>
  <si>
    <t>132.156817991773nH</t>
  </si>
  <si>
    <t>132.158343523154nH</t>
  </si>
  <si>
    <t>136.680591131114nH</t>
  </si>
  <si>
    <t>136.469078441424nH</t>
  </si>
  <si>
    <t>136.729131488069nH</t>
  </si>
  <si>
    <t>136.606976100488nH</t>
  </si>
  <si>
    <t>136.775701669789nH</t>
  </si>
  <si>
    <t>136.70203537835nH</t>
  </si>
  <si>
    <t>136.656483127811nH</t>
  </si>
  <si>
    <t>136.916040442311nH</t>
  </si>
  <si>
    <t>136.875154001584nH</t>
  </si>
  <si>
    <t>136.644199666906nH</t>
  </si>
  <si>
    <t>136.556505669056nH</t>
  </si>
  <si>
    <t>141.303896066781nH</t>
  </si>
  <si>
    <t>141.559180177797nH</t>
  </si>
  <si>
    <t>141.755131366488nH</t>
  </si>
  <si>
    <t>141.721314193528nH</t>
  </si>
  <si>
    <t>56.2553896316643nH</t>
  </si>
  <si>
    <t>56.203159474698nH</t>
  </si>
  <si>
    <t>55.2701047531053nH</t>
  </si>
  <si>
    <t>53.9576453510575nH</t>
  </si>
  <si>
    <t>52.1344248477033nH</t>
  </si>
  <si>
    <t>50.043388711353nH</t>
  </si>
  <si>
    <t>47.1752085872818nH</t>
  </si>
  <si>
    <t>43.9499959171786nH</t>
  </si>
  <si>
    <t>40.4703982667931nH</t>
  </si>
  <si>
    <t>36.6268637598182nH</t>
  </si>
  <si>
    <t>32.4309697922572nH</t>
  </si>
  <si>
    <t>58.0195599993347nH</t>
  </si>
  <si>
    <t>57.6871046423117nH</t>
  </si>
  <si>
    <t>56.7628250598663nH</t>
  </si>
  <si>
    <t>55.5116994361258nH</t>
  </si>
  <si>
    <t>53.5217473465809nH</t>
  </si>
  <si>
    <t>51.2487505817917nH</t>
  </si>
  <si>
    <t>48.201395824714nH</t>
  </si>
  <si>
    <t>45.1630364496868nH</t>
  </si>
  <si>
    <t>41.2403748704543nH</t>
  </si>
  <si>
    <t>37.4746569623218nH</t>
  </si>
  <si>
    <t>33.2876421077372nH</t>
  </si>
  <si>
    <t>60.8743497726943nH</t>
  </si>
  <si>
    <t>60.4434994209665nH</t>
  </si>
  <si>
    <t>59.7170766725738nH</t>
  </si>
  <si>
    <t>58.1982474521558nH</t>
  </si>
  <si>
    <t>56.152206465464nH</t>
  </si>
  <si>
    <t>53.7071524295761nH</t>
  </si>
  <si>
    <t>50.5210728915935nH</t>
  </si>
  <si>
    <t>47.1499158695991nH</t>
  </si>
  <si>
    <t>43.3562524065828nH</t>
  </si>
  <si>
    <t>39.1356835929206nH</t>
  </si>
  <si>
    <t>34.7623347190158nH</t>
  </si>
  <si>
    <t>65.6424131042655nH</t>
  </si>
  <si>
    <t>65.1404427502183nH</t>
  </si>
  <si>
    <t>64.4069712039598nH</t>
  </si>
  <si>
    <t>62.5413181434214nH</t>
  </si>
  <si>
    <t>60.3952916403865nH</t>
  </si>
  <si>
    <t>57.7122122838646nH</t>
  </si>
  <si>
    <t>54.4991647515415nH</t>
  </si>
  <si>
    <t>50.6286101282864nH</t>
  </si>
  <si>
    <t>46.5743769381344nH</t>
  </si>
  <si>
    <t>41.6444023740186nH</t>
  </si>
  <si>
    <t>37.114060391778nH</t>
  </si>
  <si>
    <t>72.1613553370168nH</t>
  </si>
  <si>
    <t>71.7982722120317nH</t>
  </si>
  <si>
    <t>70.6306984132924nH</t>
  </si>
  <si>
    <t>68.9220302095629nH</t>
  </si>
  <si>
    <t>66.3832789488101nH</t>
  </si>
  <si>
    <t>63.2259369672316nH</t>
  </si>
  <si>
    <t>59.5807213318368nH</t>
  </si>
  <si>
    <t>55.711166215004nH</t>
  </si>
  <si>
    <t>50.9803025127375nH</t>
  </si>
  <si>
    <t>45.6806461047066nH</t>
  </si>
  <si>
    <t>40.2210251802469nH</t>
  </si>
  <si>
    <t>80.8529951084222nH</t>
  </si>
  <si>
    <t>80.2756432864391nH</t>
  </si>
  <si>
    <t>79.1568047269841nH</t>
  </si>
  <si>
    <t>77.1135393295688nH</t>
  </si>
  <si>
    <t>74.394924294149nH</t>
  </si>
  <si>
    <t>70.8946343177979nH</t>
  </si>
  <si>
    <t>66.7791453226979nH</t>
  </si>
  <si>
    <t>62.0960285468836nH</t>
  </si>
  <si>
    <t>56.7399477342599nH</t>
  </si>
  <si>
    <t>50.8183221405793nH</t>
  </si>
  <si>
    <t>44.5566853260298nH</t>
  </si>
  <si>
    <t>89.4097643205354nH</t>
  </si>
  <si>
    <t>89.0411820144387nH</t>
  </si>
  <si>
    <t>87.8652008708969nH</t>
  </si>
  <si>
    <t>85.5646833576473nH</t>
  </si>
  <si>
    <t>VA_pt: Freq(150kHz): None</t>
  </si>
  <si>
    <t>995734479501.625nH</t>
  </si>
  <si>
    <t>997304232035.401nH</t>
  </si>
  <si>
    <t>996704300988.41nH</t>
  </si>
  <si>
    <t>996389492911.753nH</t>
  </si>
  <si>
    <t>995509965965.551nH</t>
  </si>
  <si>
    <t>996124393282.204nH</t>
  </si>
  <si>
    <t>994028225223.29nH</t>
  </si>
  <si>
    <t>992380608733.329nH</t>
  </si>
  <si>
    <t>991420577687.946nH</t>
  </si>
  <si>
    <t>991435674463.126nH</t>
  </si>
  <si>
    <t>988488046308.43nH</t>
  </si>
  <si>
    <t>997346960304.719nH</t>
  </si>
  <si>
    <t>998612705583.989nH</t>
  </si>
  <si>
    <t>996431144348.802nH</t>
  </si>
  <si>
    <t>996868996234.312nH</t>
  </si>
  <si>
    <t>995198918390.629nH</t>
  </si>
  <si>
    <t>995667449615.464nH</t>
  </si>
  <si>
    <t>992506223332.849nH</t>
  </si>
  <si>
    <t>993062780701.208nH</t>
  </si>
  <si>
    <t>989628508669.288nH</t>
  </si>
  <si>
    <t>990260683313.318nH</t>
  </si>
  <si>
    <t>989706525709.754nH</t>
  </si>
  <si>
    <t>998449468210.513nH</t>
  </si>
  <si>
    <t>996891092170.619nH</t>
  </si>
  <si>
    <t>997817824365.165nH</t>
  </si>
  <si>
    <t>997277892528.031nH</t>
  </si>
  <si>
    <t>996174117418.168nH</t>
  </si>
  <si>
    <t>995752475160.749nH</t>
  </si>
  <si>
    <t>992758651121.069nH</t>
  </si>
  <si>
    <t>993245951772.517nH</t>
  </si>
  <si>
    <t>991293313308.674nH</t>
  </si>
  <si>
    <t>991786047211.719nH</t>
  </si>
  <si>
    <t>990151487128.224nH</t>
  </si>
  <si>
    <t>1001625002305.2nH</t>
  </si>
  <si>
    <t>999958608578.615nH</t>
  </si>
  <si>
    <t>1001220978048.23nH</t>
  </si>
  <si>
    <t>998362083470.466nH</t>
  </si>
  <si>
    <t>998885766981.16nH</t>
  </si>
  <si>
    <t>998390596249.579nH</t>
  </si>
  <si>
    <t>996653452959.372nH</t>
  </si>
  <si>
    <t>994813787628.951nH</t>
  </si>
  <si>
    <t>993719681156.39nH</t>
  </si>
  <si>
    <t>989372695606.038nH</t>
  </si>
  <si>
    <t>992425109907.323nH</t>
  </si>
  <si>
    <t>1002864517332.56nH</t>
  </si>
  <si>
    <t>1003505558186.32nH</t>
  </si>
  <si>
    <t>1002495235898.76nH</t>
  </si>
  <si>
    <t>1002232063899.19nH</t>
  </si>
  <si>
    <t>1000287929849.24nH</t>
  </si>
  <si>
    <t>999281553316.669nH</t>
  </si>
  <si>
    <t>996275754956.124nH</t>
  </si>
  <si>
    <t>998648717245.921nH</t>
  </si>
  <si>
    <t>997094680744.436nH</t>
  </si>
  <si>
    <t>993835965894.014nH</t>
  </si>
  <si>
    <t>991595942887.035nH</t>
  </si>
  <si>
    <t>1008084419942.27nH</t>
  </si>
  <si>
    <t>1006501541365.37nH</t>
  </si>
  <si>
    <t>1007302244825.98nH</t>
  </si>
  <si>
    <t>1005140835396.96nH</t>
  </si>
  <si>
    <t>1005040859031.8nH</t>
  </si>
  <si>
    <t>1003189525078.46nH</t>
  </si>
  <si>
    <t>1001444178428.41nH</t>
  </si>
  <si>
    <t>999086051713.542nH</t>
  </si>
  <si>
    <t>997882194925.095nH</t>
  </si>
  <si>
    <t>996940175238.018nH</t>
  </si>
  <si>
    <t>994540519396.831nH</t>
  </si>
  <si>
    <t>1010388288145.1nH</t>
  </si>
  <si>
    <t>1010653135178.49nH</t>
  </si>
  <si>
    <t>1010694314009.65nH</t>
  </si>
  <si>
    <t>1010689078773.97nH</t>
  </si>
  <si>
    <t>different ferrite values on same graph</t>
  </si>
  <si>
    <t>k_nominal (nH)</t>
  </si>
  <si>
    <t>L_1 (uH)</t>
  </si>
  <si>
    <t>L_2(uH)</t>
  </si>
  <si>
    <t>M_12 (uH)</t>
  </si>
  <si>
    <t>2687.02146241651nH</t>
  </si>
  <si>
    <t>143.742834047553nH</t>
  </si>
  <si>
    <t>93.476548296182nH</t>
  </si>
  <si>
    <t>2690.37817077587nH</t>
  </si>
  <si>
    <t>143.834672440763nH</t>
  </si>
  <si>
    <t>93.0296191178152nH</t>
  </si>
  <si>
    <t>2685.53859453884nH</t>
  </si>
  <si>
    <t>143.871578229426nH</t>
  </si>
  <si>
    <t>91.6398898855776nH</t>
  </si>
  <si>
    <t>2687.34975136914nH</t>
  </si>
  <si>
    <t>144.288438615457nH</t>
  </si>
  <si>
    <t>89.4921486217576nH</t>
  </si>
  <si>
    <t>2679.14296827007nH</t>
  </si>
  <si>
    <t>144.01620522446nH</t>
  </si>
  <si>
    <t>86.0651508468258nH</t>
  </si>
  <si>
    <t>2677.48526578944nH</t>
  </si>
  <si>
    <t>144.149058852991nH</t>
  </si>
  <si>
    <t>82.0538365820666nH</t>
  </si>
  <si>
    <t>2666.68274814793nH</t>
  </si>
  <si>
    <t>143.879525432585nH</t>
  </si>
  <si>
    <t>76.9675136213817nH</t>
  </si>
  <si>
    <t>2659.54123457216nH</t>
  </si>
  <si>
    <t>144.155358298631nH</t>
  </si>
  <si>
    <t>71.5693880080009nH</t>
  </si>
  <si>
    <t>2657.75162028808nH</t>
  </si>
  <si>
    <t>144.021597189074nH</t>
  </si>
  <si>
    <t>65.2083154313118nH</t>
  </si>
  <si>
    <t>2646.81759845483nH</t>
  </si>
  <si>
    <t>143.56904880234nH</t>
  </si>
  <si>
    <t>58.1069212147433nH</t>
  </si>
  <si>
    <t>2642.45157963052nH</t>
  </si>
  <si>
    <t>143.519010998076nH</t>
  </si>
  <si>
    <t>50.8092915028267nH</t>
  </si>
  <si>
    <t>6 Ferrites Y sweep (top of Ferrites)</t>
  </si>
  <si>
    <t>6 Ferrites Y sweep (in Gap)</t>
  </si>
  <si>
    <t>7 Ferrites Y sweep (in 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</si>
</sst>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Y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 (Top Of Ferrite)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ydisp!$Q$5:$Q$15</c:f>
              <c:numCache>
                <c:formatCode>General</c:formatCode>
                <c:ptCount val="11"/>
                <c:pt idx="0">
                  <c:v>0.15040906032838414</c:v>
                </c:pt>
                <c:pt idx="1">
                  <c:v>0.14954874860014569</c:v>
                </c:pt>
                <c:pt idx="2">
                  <c:v>0.14742846907269816</c:v>
                </c:pt>
                <c:pt idx="3">
                  <c:v>0.1437166456175954</c:v>
                </c:pt>
                <c:pt idx="4">
                  <c:v>0.13855548019580788</c:v>
                </c:pt>
                <c:pt idx="5">
                  <c:v>0.13207768302811407</c:v>
                </c:pt>
                <c:pt idx="6">
                  <c:v>0.12425740605673623</c:v>
                </c:pt>
                <c:pt idx="7">
                  <c:v>0.11558688090892892</c:v>
                </c:pt>
                <c:pt idx="8">
                  <c:v>0.10539790384176535</c:v>
                </c:pt>
                <c:pt idx="9">
                  <c:v>9.4261738803482945E-2</c:v>
                </c:pt>
                <c:pt idx="10">
                  <c:v>8.2505880523829692E-2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B-4769-A360-8079FDD081A2}"/>
            </c:ext>
          </c:extLst>
        </c:ser>
        <c:ser>
          <c:idx val="1"/>
          <c:order val="1"/>
          <c:tx>
            <c:v>x = 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ydisp!$Q$32:$Q$42</c:f>
              <c:numCache>
                <c:formatCode>General</c:formatCode>
                <c:ptCount val="11"/>
                <c:pt idx="0">
                  <c:v>0.11178775628279017</c:v>
                </c:pt>
                <c:pt idx="1">
                  <c:v>0.11109046345954389</c:v>
                </c:pt>
                <c:pt idx="2">
                  <c:v>0.10961044406539595</c:v>
                </c:pt>
                <c:pt idx="3">
                  <c:v>0.10676922994038129</c:v>
                </c:pt>
                <c:pt idx="4">
                  <c:v>0.10304411493045527</c:v>
                </c:pt>
                <c:pt idx="5">
                  <c:v>9.844813166264306E-2</c:v>
                </c:pt>
                <c:pt idx="6">
                  <c:v>9.3049836683104514E-2</c:v>
                </c:pt>
                <c:pt idx="7">
                  <c:v>8.6606693654380396E-2</c:v>
                </c:pt>
                <c:pt idx="8">
                  <c:v>7.964893745987571E-2</c:v>
                </c:pt>
                <c:pt idx="9">
                  <c:v>7.152098684132982E-2</c:v>
                </c:pt>
                <c:pt idx="10">
                  <c:v>6.3501758705619485E-2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B-4769-A360-8079FDD081A2}"/>
            </c:ext>
          </c:extLst>
        </c:ser>
        <c:ser>
          <c:idx val="2"/>
          <c:order val="2"/>
          <c:tx>
            <c:v>x = 70 (Middle of Ferrites)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ydisp!$Q$65:$Q$75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B-4769-A360-8079FDD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xdisp!$Q$5:$Q$12</c:f>
              <c:numCache>
                <c:formatCode>General</c:formatCode>
                <c:ptCount val="8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  <c:pt idx="6">
                  <c:v>9.9966053866741844E-2</c:v>
                </c:pt>
                <c:pt idx="7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B7-41EA-A032-FD8E8C2C2F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xdisp!$Q$44:$Q$50</c:f>
              <c:numCache>
                <c:formatCode>General</c:formatCode>
                <c:ptCount val="7"/>
                <c:pt idx="0">
                  <c:v>0.13207768302811407</c:v>
                </c:pt>
                <c:pt idx="1">
                  <c:v>0.11754385808569263</c:v>
                </c:pt>
                <c:pt idx="2">
                  <c:v>0.10685694333277518</c:v>
                </c:pt>
                <c:pt idx="3">
                  <c:v>9.844813166264306E-2</c:v>
                </c:pt>
                <c:pt idx="4">
                  <c:v>9.2309851566490381E-2</c:v>
                </c:pt>
                <c:pt idx="5">
                  <c:v>8.8377267419283326E-2</c:v>
                </c:pt>
                <c:pt idx="6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7-41EA-A032-FD8E8C2C2FD7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xdisp!$Q$79:$Q$85</c:f>
              <c:numCache>
                <c:formatCode>General</c:formatCode>
                <c:ptCount val="7"/>
                <c:pt idx="0">
                  <c:v>8.2505880523829692E-2</c:v>
                </c:pt>
                <c:pt idx="1">
                  <c:v>7.4235390283900499E-2</c:v>
                </c:pt>
                <c:pt idx="2">
                  <c:v>6.8218793055984758E-2</c:v>
                </c:pt>
                <c:pt idx="3">
                  <c:v>6.3501758705619485E-2</c:v>
                </c:pt>
                <c:pt idx="4">
                  <c:v>5.9907450571800462E-2</c:v>
                </c:pt>
                <c:pt idx="5">
                  <c:v>5.7629405861127858E-2</c:v>
                </c:pt>
                <c:pt idx="6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7-41EA-A032-FD8E8C2C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7.964893745987571E-2</c:v>
                </c:pt>
                <c:pt idx="1">
                  <c:v>7.4765640510907061E-2</c:v>
                </c:pt>
                <c:pt idx="2">
                  <c:v>7.1465198099610827E-2</c:v>
                </c:pt>
                <c:pt idx="3">
                  <c:v>7.0108604889330989E-2</c:v>
                </c:pt>
                <c:pt idx="4">
                  <c:v>9.4261738803482945E-2</c:v>
                </c:pt>
                <c:pt idx="5">
                  <c:v>8.4538732431500133E-2</c:v>
                </c:pt>
                <c:pt idx="6">
                  <c:v>7.7391926203427164E-2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FF0-B627-0909AD59E5C0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9.5694653531627774E-2</c:v>
                </c:pt>
                <c:pt idx="1">
                  <c:v>9.3188946325329244E-2</c:v>
                </c:pt>
                <c:pt idx="2">
                  <c:v>0.13855548019580788</c:v>
                </c:pt>
                <c:pt idx="3">
                  <c:v>0.12320051714993761</c:v>
                </c:pt>
                <c:pt idx="4">
                  <c:v>0.11198674871224991</c:v>
                </c:pt>
                <c:pt idx="5">
                  <c:v>0.10304411493045527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FF0-B627-0909AD59E5C0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FF0-B627-0909AD5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18</xdr:row>
      <xdr:rowOff>166687</xdr:rowOff>
    </xdr:from>
    <xdr:to>
      <xdr:col>12</xdr:col>
      <xdr:colOff>742950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52CA-4A8D-4809-B548-703726FD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E4A0-8207-47EF-8A21-47DAAE85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220109</xdr:colOff>
      <xdr:row>28</xdr:row>
      <xdr:rowOff>79717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625F3-3C0E-455D-8C77-A1833FCE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309" cy="5413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226206</xdr:colOff>
      <xdr:row>28</xdr:row>
      <xdr:rowOff>85814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82E76-3129-4F5B-8E36-709BBF39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7541406" cy="541981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209550</xdr:colOff>
      <xdr:row>28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4A8E7-BFEB-40A0-98E8-2DCAFA9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989-F4B6-4C9B-BB89-45B9B948CA00}">
  <dimension ref="B1:AA119"/>
  <sheetViews>
    <sheetView tabSelected="1" topLeftCell="A82" workbookViewId="0">
      <selection activeCell="H111" sqref="H111"/>
    </sheetView>
  </sheetViews>
  <sheetFormatPr defaultRowHeight="15" x14ac:dyDescent="0.25"/>
  <cols>
    <col min="4" max="4" width="22.5703125" style="1" customWidth="1"/>
    <col min="5" max="5" width="21.85546875" style="1" customWidth="1"/>
    <col min="6" max="6" width="25.28515625" customWidth="1"/>
    <col min="7" max="7" width="24.855468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330</v>
      </c>
      <c r="O4" s="1" t="s">
        <v>331</v>
      </c>
      <c r="P4" s="1" t="s">
        <v>332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 s="3">
        <v>0</v>
      </c>
      <c r="C5" s="3">
        <v>0</v>
      </c>
      <c r="D5" s="1">
        <v>2687.0214624165101</v>
      </c>
      <c r="E5" s="1">
        <v>143.742834047553</v>
      </c>
      <c r="F5" s="1">
        <v>0.150409060328384</v>
      </c>
      <c r="G5">
        <v>93.476548296182003</v>
      </c>
      <c r="H5" s="1">
        <f t="shared" ref="H5" si="0">2*PI()*150000*Ipt*Ipt*D5*(10^-9)</f>
        <v>63.311451647743581</v>
      </c>
      <c r="I5" s="1">
        <f t="shared" ref="I5" si="1">2*PI()*150000*Ist*Ist*E5*(10^-9)</f>
        <v>0</v>
      </c>
      <c r="J5" s="2">
        <f t="shared" ref="J5" si="2">F5*SQRT(H5*I5)</f>
        <v>0</v>
      </c>
      <c r="K5">
        <f t="shared" ref="K5" si="3">2*PI()*150000*G5*Ipt*(10^-9)</f>
        <v>0.44049785611532538</v>
      </c>
      <c r="N5">
        <f t="shared" ref="N5" si="4">D5*$D$1^2*10^-3</f>
        <v>24.183193161748591</v>
      </c>
      <c r="O5">
        <f t="shared" ref="O5" si="5">E5*$D$2^2*10^-3</f>
        <v>3.5935708511888254</v>
      </c>
      <c r="P5">
        <f t="shared" ref="P5" si="6">G5*$D$1*$D$2*10^-3</f>
        <v>1.4021482244427304</v>
      </c>
      <c r="Q5">
        <f t="shared" ref="Q5" si="7">P5/SQRT(N5*O5)</f>
        <v>0.15040906032838414</v>
      </c>
      <c r="S5" s="1"/>
      <c r="T5" s="1"/>
      <c r="U5" s="1"/>
      <c r="V5" s="1"/>
      <c r="X5" s="1"/>
      <c r="Y5" s="1"/>
    </row>
    <row r="6" spans="2:25" x14ac:dyDescent="0.25">
      <c r="B6" s="3">
        <v>0</v>
      </c>
      <c r="C6" s="3">
        <v>5</v>
      </c>
      <c r="D6" s="1">
        <v>2690.3781707758699</v>
      </c>
      <c r="E6" s="1">
        <v>143.834672440763</v>
      </c>
      <c r="F6" s="1">
        <v>0.149548748600146</v>
      </c>
      <c r="G6">
        <v>93.029619117815201</v>
      </c>
      <c r="H6" s="1">
        <f>2*PI()*150000*Ipt*Ipt*D6*(10^-9)</f>
        <v>63.39054222515864</v>
      </c>
      <c r="I6" s="1">
        <f t="shared" ref="I6:I37" si="8">2*PI()*150000*Ist*Ist*E6*(10^-9)</f>
        <v>0</v>
      </c>
      <c r="J6" s="2">
        <f t="shared" ref="J6:J37" si="9">F6*SQRT(H6*I6)</f>
        <v>0</v>
      </c>
      <c r="K6">
        <f t="shared" ref="K6:K37" si="10">2*PI()*150000*G6*Ipt*(10^-9)</f>
        <v>0.43839175198017727</v>
      </c>
      <c r="N6">
        <f t="shared" ref="N6:N37" si="11">D6*$D$1^2*10^-3</f>
        <v>24.213403536982828</v>
      </c>
      <c r="O6">
        <f t="shared" ref="O6:O37" si="12">E6*$D$2^2*10^-3</f>
        <v>3.595866811019075</v>
      </c>
      <c r="P6">
        <f t="shared" ref="P6:P37" si="13">G6*$D$1*$D$2*10^-3</f>
        <v>1.3954442867672283</v>
      </c>
      <c r="Q6">
        <f t="shared" ref="Q6:Q37" si="14">P6/SQRT(N6*O6)</f>
        <v>0.14954874860014569</v>
      </c>
      <c r="S6" s="4">
        <f t="shared" ref="S6:S37" si="15">w*P6*10^-6*$G$1</f>
        <v>6.5758762797026593</v>
      </c>
      <c r="T6" s="4">
        <f t="shared" ref="T6:T37" si="16">P6*$G$1/O6</f>
        <v>1.940344790428649</v>
      </c>
      <c r="U6" s="4">
        <f t="shared" ref="U6:U37" si="17">S6*T6</f>
        <v>12.759467281824382</v>
      </c>
      <c r="V6" s="5">
        <f t="shared" ref="V6:V37" si="18">U6*$N$1</f>
        <v>63.797336409121911</v>
      </c>
      <c r="W6" s="4"/>
      <c r="X6" s="4">
        <f t="shared" ref="X6:X37" si="19">w*N6*10^-6*$G$1</f>
        <v>114.10297600528554</v>
      </c>
      <c r="Y6" s="4">
        <f t="shared" ref="Y6:Y37" si="20">X6*$G$1</f>
        <v>570.5148800264277</v>
      </c>
    </row>
    <row r="7" spans="2:25" x14ac:dyDescent="0.25">
      <c r="B7" s="3">
        <v>0</v>
      </c>
      <c r="C7" s="3">
        <v>10</v>
      </c>
      <c r="D7" s="1">
        <v>2685.5385945388398</v>
      </c>
      <c r="E7" s="1">
        <v>143.87157822942601</v>
      </c>
      <c r="F7" s="1">
        <v>0.14742846907269799</v>
      </c>
      <c r="G7">
        <v>91.639889885577603</v>
      </c>
      <c r="H7" s="1">
        <f t="shared" ref="H7:H37" si="21">2*PI()*150000*Ipt*Ipt*D7*(10^-9)</f>
        <v>63.276512396513084</v>
      </c>
      <c r="I7" s="1">
        <f t="shared" si="8"/>
        <v>0</v>
      </c>
      <c r="J7" s="2">
        <f t="shared" si="9"/>
        <v>0</v>
      </c>
      <c r="K7">
        <f t="shared" si="10"/>
        <v>0.43184280726046231</v>
      </c>
      <c r="N7">
        <f t="shared" si="11"/>
        <v>24.169847350849558</v>
      </c>
      <c r="O7">
        <f t="shared" si="12"/>
        <v>3.5967894557356503</v>
      </c>
      <c r="P7">
        <f t="shared" si="13"/>
        <v>1.3745983482836641</v>
      </c>
      <c r="Q7">
        <f t="shared" si="14"/>
        <v>0.14742846907269816</v>
      </c>
      <c r="S7" s="4">
        <f t="shared" si="15"/>
        <v>6.4776421089069345</v>
      </c>
      <c r="T7" s="4">
        <f t="shared" si="16"/>
        <v>1.9108685192729997</v>
      </c>
      <c r="U7" s="4">
        <f t="shared" si="17"/>
        <v>12.377922385027425</v>
      </c>
      <c r="V7" s="5">
        <f t="shared" si="18"/>
        <v>61.889611925137125</v>
      </c>
      <c r="W7" s="4"/>
      <c r="X7" s="4">
        <f t="shared" si="19"/>
        <v>113.89772231372355</v>
      </c>
      <c r="Y7" s="4">
        <f t="shared" si="20"/>
        <v>569.48861156861778</v>
      </c>
    </row>
    <row r="8" spans="2:25" x14ac:dyDescent="0.25">
      <c r="B8" s="3">
        <v>0</v>
      </c>
      <c r="C8" s="3">
        <v>15</v>
      </c>
      <c r="D8" s="1">
        <v>2687.34975136914</v>
      </c>
      <c r="E8" s="1">
        <v>144.28843861545701</v>
      </c>
      <c r="F8" s="1">
        <v>0.14371664561759501</v>
      </c>
      <c r="G8">
        <v>89.492148621757593</v>
      </c>
      <c r="H8" s="1">
        <f t="shared" si="21"/>
        <v>63.319186773957355</v>
      </c>
      <c r="I8" s="1">
        <f t="shared" si="8"/>
        <v>0</v>
      </c>
      <c r="J8" s="2">
        <f t="shared" si="9"/>
        <v>0</v>
      </c>
      <c r="K8">
        <f t="shared" si="10"/>
        <v>0.42172181499611938</v>
      </c>
      <c r="N8">
        <f t="shared" si="11"/>
        <v>24.18614776232226</v>
      </c>
      <c r="O8">
        <f t="shared" si="12"/>
        <v>3.6072109653864253</v>
      </c>
      <c r="P8">
        <f t="shared" si="13"/>
        <v>1.3423822293263641</v>
      </c>
      <c r="Q8">
        <f t="shared" si="14"/>
        <v>0.1437166456175954</v>
      </c>
      <c r="S8" s="4">
        <f t="shared" si="15"/>
        <v>6.3258272249417917</v>
      </c>
      <c r="T8" s="4">
        <f t="shared" si="16"/>
        <v>1.8606927099737294</v>
      </c>
      <c r="U8" s="4">
        <f t="shared" si="17"/>
        <v>11.770420602002538</v>
      </c>
      <c r="V8" s="5">
        <f t="shared" si="18"/>
        <v>58.852103010012691</v>
      </c>
      <c r="W8" s="4"/>
      <c r="X8" s="4">
        <f t="shared" si="19"/>
        <v>113.97453619312323</v>
      </c>
      <c r="Y8" s="4">
        <f t="shared" si="20"/>
        <v>569.87268096561615</v>
      </c>
    </row>
    <row r="9" spans="2:25" x14ac:dyDescent="0.25">
      <c r="B9" s="3">
        <v>0</v>
      </c>
      <c r="C9" s="3">
        <v>20</v>
      </c>
      <c r="D9" s="1">
        <v>2679.14296827007</v>
      </c>
      <c r="E9" s="1">
        <v>144.01620522446001</v>
      </c>
      <c r="F9" s="1">
        <v>0.13855548019580799</v>
      </c>
      <c r="G9">
        <v>86.065150846825802</v>
      </c>
      <c r="H9" s="1">
        <f t="shared" si="21"/>
        <v>63.12581900275503</v>
      </c>
      <c r="I9" s="1">
        <f t="shared" si="8"/>
        <v>0</v>
      </c>
      <c r="J9" s="2">
        <f t="shared" si="9"/>
        <v>0</v>
      </c>
      <c r="K9">
        <f t="shared" si="10"/>
        <v>0.40557246844572797</v>
      </c>
      <c r="N9">
        <f t="shared" si="11"/>
        <v>24.112286714430631</v>
      </c>
      <c r="O9">
        <f t="shared" si="12"/>
        <v>3.6004051306115001</v>
      </c>
      <c r="P9">
        <f t="shared" si="13"/>
        <v>1.290977262702387</v>
      </c>
      <c r="Q9">
        <f t="shared" si="14"/>
        <v>0.13855548019580788</v>
      </c>
      <c r="S9" s="4">
        <f t="shared" si="15"/>
        <v>6.083587026685918</v>
      </c>
      <c r="T9" s="4">
        <f t="shared" si="16"/>
        <v>1.7928222184306308</v>
      </c>
      <c r="U9" s="4">
        <f t="shared" si="17"/>
        <v>10.906789989198852</v>
      </c>
      <c r="V9" s="5">
        <f t="shared" si="18"/>
        <v>54.533949945994266</v>
      </c>
      <c r="W9" s="4"/>
      <c r="X9" s="4">
        <f t="shared" si="19"/>
        <v>113.62647420495905</v>
      </c>
      <c r="Y9" s="4">
        <f t="shared" si="20"/>
        <v>568.13237102479525</v>
      </c>
    </row>
    <row r="10" spans="2:25" x14ac:dyDescent="0.25">
      <c r="B10" s="3">
        <v>0</v>
      </c>
      <c r="C10" s="3">
        <v>25</v>
      </c>
      <c r="D10" s="1">
        <v>2677.4852657894398</v>
      </c>
      <c r="E10" s="1">
        <v>144.149058852991</v>
      </c>
      <c r="F10" s="1">
        <v>0.13207768302811401</v>
      </c>
      <c r="G10">
        <v>82.053836582066594</v>
      </c>
      <c r="H10" s="1">
        <f t="shared" si="21"/>
        <v>63.086760308242638</v>
      </c>
      <c r="I10" s="1">
        <f t="shared" si="8"/>
        <v>0</v>
      </c>
      <c r="J10" s="2">
        <f t="shared" si="9"/>
        <v>0</v>
      </c>
      <c r="K10">
        <f t="shared" si="10"/>
        <v>0.38666959530761674</v>
      </c>
      <c r="N10">
        <f t="shared" si="11"/>
        <v>24.09736739210496</v>
      </c>
      <c r="O10">
        <f t="shared" si="12"/>
        <v>3.6037264713247752</v>
      </c>
      <c r="P10">
        <f t="shared" si="13"/>
        <v>1.2308075487309988</v>
      </c>
      <c r="Q10">
        <f t="shared" si="14"/>
        <v>0.13207768302811407</v>
      </c>
      <c r="S10" s="4">
        <f t="shared" si="15"/>
        <v>5.800043929614251</v>
      </c>
      <c r="T10" s="4">
        <f t="shared" si="16"/>
        <v>1.7076872489139534</v>
      </c>
      <c r="U10" s="4">
        <f t="shared" si="17"/>
        <v>9.9046610617430364</v>
      </c>
      <c r="V10" s="5">
        <f t="shared" si="18"/>
        <v>49.52330530871518</v>
      </c>
      <c r="W10" s="4"/>
      <c r="X10" s="4">
        <f t="shared" si="19"/>
        <v>113.55616855483674</v>
      </c>
      <c r="Y10" s="4">
        <f t="shared" si="20"/>
        <v>567.78084277418372</v>
      </c>
    </row>
    <row r="11" spans="2:25" x14ac:dyDescent="0.25">
      <c r="B11" s="3">
        <v>0</v>
      </c>
      <c r="C11" s="3">
        <v>30</v>
      </c>
      <c r="D11" s="1">
        <v>2666.6827481479299</v>
      </c>
      <c r="E11" s="1">
        <v>143.87952543258501</v>
      </c>
      <c r="F11" s="1">
        <v>0.12425740605673601</v>
      </c>
      <c r="G11">
        <v>76.967513621381698</v>
      </c>
      <c r="H11" s="1">
        <f t="shared" si="21"/>
        <v>62.832231982771326</v>
      </c>
      <c r="I11" s="1">
        <f t="shared" si="8"/>
        <v>0</v>
      </c>
      <c r="J11" s="2">
        <f t="shared" si="9"/>
        <v>0</v>
      </c>
      <c r="K11">
        <f t="shared" si="10"/>
        <v>0.3627008630370076</v>
      </c>
      <c r="N11">
        <f t="shared" si="11"/>
        <v>24.000144733331371</v>
      </c>
      <c r="O11">
        <f t="shared" si="12"/>
        <v>3.5969881358146254</v>
      </c>
      <c r="P11">
        <f t="shared" si="13"/>
        <v>1.1545127043207255</v>
      </c>
      <c r="Q11">
        <f t="shared" si="14"/>
        <v>0.12425740605673623</v>
      </c>
      <c r="S11" s="4">
        <f t="shared" si="15"/>
        <v>5.4405129455551133</v>
      </c>
      <c r="T11" s="4">
        <f t="shared" si="16"/>
        <v>1.6048325164398383</v>
      </c>
      <c r="U11" s="4">
        <f t="shared" si="17"/>
        <v>8.7311120811387291</v>
      </c>
      <c r="V11" s="5">
        <f t="shared" si="18"/>
        <v>43.655560405693649</v>
      </c>
      <c r="W11" s="4"/>
      <c r="X11" s="4">
        <f t="shared" si="19"/>
        <v>113.09801756898841</v>
      </c>
      <c r="Y11" s="4">
        <f t="shared" si="20"/>
        <v>565.49008784494208</v>
      </c>
    </row>
    <row r="12" spans="2:25" x14ac:dyDescent="0.25">
      <c r="B12" s="3">
        <v>0</v>
      </c>
      <c r="C12" s="3">
        <v>35</v>
      </c>
      <c r="D12" s="1">
        <v>2659.5412345721602</v>
      </c>
      <c r="E12" s="1">
        <v>144.155358298631</v>
      </c>
      <c r="F12" s="1">
        <v>0.115586880908929</v>
      </c>
      <c r="G12">
        <v>71.5693880080009</v>
      </c>
      <c r="H12" s="1">
        <f t="shared" si="21"/>
        <v>62.663964033382712</v>
      </c>
      <c r="I12" s="1">
        <f t="shared" si="8"/>
        <v>0</v>
      </c>
      <c r="J12" s="2">
        <f t="shared" si="9"/>
        <v>0</v>
      </c>
      <c r="K12">
        <f t="shared" si="10"/>
        <v>0.33726279538177961</v>
      </c>
      <c r="N12">
        <f t="shared" si="11"/>
        <v>23.935871111149442</v>
      </c>
      <c r="O12">
        <f t="shared" si="12"/>
        <v>3.6038839574657753</v>
      </c>
      <c r="P12">
        <f t="shared" si="13"/>
        <v>1.0735408201200134</v>
      </c>
      <c r="Q12">
        <f t="shared" si="14"/>
        <v>0.11558688090892892</v>
      </c>
      <c r="S12" s="4">
        <f t="shared" si="15"/>
        <v>5.058941930726693</v>
      </c>
      <c r="T12" s="4">
        <f t="shared" si="16"/>
        <v>1.4894220135696592</v>
      </c>
      <c r="U12" s="4">
        <f t="shared" si="17"/>
        <v>7.53489947699493</v>
      </c>
      <c r="V12" s="5">
        <f t="shared" si="18"/>
        <v>37.67449738497465</v>
      </c>
      <c r="W12" s="4"/>
      <c r="X12" s="4">
        <f t="shared" si="19"/>
        <v>112.79513526008886</v>
      </c>
      <c r="Y12" s="4">
        <f t="shared" si="20"/>
        <v>563.97567630044432</v>
      </c>
    </row>
    <row r="13" spans="2:25" x14ac:dyDescent="0.25">
      <c r="B13" s="3">
        <v>0</v>
      </c>
      <c r="C13" s="3">
        <v>40</v>
      </c>
      <c r="D13" s="1">
        <v>2657.7516202880802</v>
      </c>
      <c r="E13" s="1">
        <v>144.02159718907399</v>
      </c>
      <c r="F13" s="1">
        <v>0.10539790384176501</v>
      </c>
      <c r="G13">
        <v>65.208315431311803</v>
      </c>
      <c r="H13" s="1">
        <f t="shared" si="21"/>
        <v>62.621797240225519</v>
      </c>
      <c r="I13" s="1">
        <f t="shared" si="8"/>
        <v>0</v>
      </c>
      <c r="J13" s="2">
        <f t="shared" si="9"/>
        <v>0</v>
      </c>
      <c r="K13">
        <f t="shared" si="10"/>
        <v>0.30728694706796267</v>
      </c>
      <c r="N13">
        <f t="shared" si="11"/>
        <v>23.919764582592723</v>
      </c>
      <c r="O13">
        <f t="shared" si="12"/>
        <v>3.6005399297268497</v>
      </c>
      <c r="P13">
        <f t="shared" si="13"/>
        <v>0.97812473146967704</v>
      </c>
      <c r="Q13">
        <f t="shared" si="14"/>
        <v>0.10539790384176535</v>
      </c>
      <c r="S13" s="4">
        <f t="shared" si="15"/>
        <v>4.6093042060194396</v>
      </c>
      <c r="T13" s="4">
        <f t="shared" si="16"/>
        <v>1.3583028525722824</v>
      </c>
      <c r="U13" s="4">
        <f t="shared" si="17"/>
        <v>6.2608310514096246</v>
      </c>
      <c r="V13" s="5">
        <f t="shared" si="18"/>
        <v>31.304155257048123</v>
      </c>
      <c r="W13" s="4"/>
      <c r="X13" s="4">
        <f t="shared" si="19"/>
        <v>112.71923503240592</v>
      </c>
      <c r="Y13" s="4">
        <f t="shared" si="20"/>
        <v>563.59617516202957</v>
      </c>
    </row>
    <row r="14" spans="2:25" x14ac:dyDescent="0.25">
      <c r="B14" s="3">
        <v>0</v>
      </c>
      <c r="C14" s="3">
        <v>45</v>
      </c>
      <c r="D14" s="1">
        <v>2646.8175984548302</v>
      </c>
      <c r="E14" s="1">
        <v>143.56904880234001</v>
      </c>
      <c r="F14" s="1">
        <v>9.4261738803483E-2</v>
      </c>
      <c r="G14">
        <v>58.106921214743302</v>
      </c>
      <c r="H14" s="1">
        <f t="shared" si="21"/>
        <v>62.364170420234053</v>
      </c>
      <c r="I14" s="1">
        <f t="shared" si="8"/>
        <v>0</v>
      </c>
      <c r="J14" s="2">
        <f t="shared" si="9"/>
        <v>0</v>
      </c>
      <c r="K14">
        <f t="shared" si="10"/>
        <v>0.27382241521643769</v>
      </c>
      <c r="N14">
        <f t="shared" si="11"/>
        <v>23.821358386093472</v>
      </c>
      <c r="O14">
        <f t="shared" si="12"/>
        <v>3.5892262200585003</v>
      </c>
      <c r="P14">
        <f t="shared" si="13"/>
        <v>0.87160381822114963</v>
      </c>
      <c r="Q14">
        <f t="shared" si="14"/>
        <v>9.4261738803482945E-2</v>
      </c>
      <c r="S14" s="4">
        <f t="shared" si="15"/>
        <v>4.1073362282465649</v>
      </c>
      <c r="T14" s="4">
        <f t="shared" si="16"/>
        <v>1.2141945990338601</v>
      </c>
      <c r="U14" s="4">
        <f t="shared" si="17"/>
        <v>4.9871054647530846</v>
      </c>
      <c r="V14" s="5">
        <f t="shared" si="18"/>
        <v>24.935527323765424</v>
      </c>
      <c r="W14" s="4"/>
      <c r="X14" s="4">
        <f t="shared" si="19"/>
        <v>112.25550675642128</v>
      </c>
      <c r="Y14" s="4">
        <f t="shared" si="20"/>
        <v>561.27753378210639</v>
      </c>
    </row>
    <row r="15" spans="2:25" x14ac:dyDescent="0.25">
      <c r="B15" s="3">
        <v>0</v>
      </c>
      <c r="C15" s="3">
        <v>50</v>
      </c>
      <c r="D15" s="1">
        <v>2642.45157963052</v>
      </c>
      <c r="E15" s="1">
        <v>143.519010998076</v>
      </c>
      <c r="F15" s="1">
        <v>8.2505880523829594E-2</v>
      </c>
      <c r="G15">
        <v>50.809291502826703</v>
      </c>
      <c r="H15" s="1">
        <f t="shared" si="21"/>
        <v>62.261298525254894</v>
      </c>
      <c r="I15" s="1">
        <f t="shared" si="8"/>
        <v>0</v>
      </c>
      <c r="J15" s="2">
        <f t="shared" si="9"/>
        <v>0</v>
      </c>
      <c r="K15">
        <f t="shared" si="10"/>
        <v>0.23943314537907398</v>
      </c>
      <c r="N15">
        <f t="shared" si="11"/>
        <v>23.78206421667468</v>
      </c>
      <c r="O15">
        <f t="shared" si="12"/>
        <v>3.5879752749519001</v>
      </c>
      <c r="P15">
        <f t="shared" si="13"/>
        <v>0.7621393725424005</v>
      </c>
      <c r="Q15">
        <f t="shared" si="14"/>
        <v>8.2505880523829692E-2</v>
      </c>
      <c r="S15" s="4">
        <f t="shared" si="15"/>
        <v>3.5914971806861096</v>
      </c>
      <c r="T15" s="4">
        <f t="shared" si="16"/>
        <v>1.0620744488723066</v>
      </c>
      <c r="U15" s="4">
        <f t="shared" si="17"/>
        <v>3.8144373888036429</v>
      </c>
      <c r="V15" s="5">
        <f t="shared" si="18"/>
        <v>19.072186944018213</v>
      </c>
      <c r="W15" s="4"/>
      <c r="X15" s="4">
        <f t="shared" si="19"/>
        <v>112.07033734545881</v>
      </c>
      <c r="Y15" s="4">
        <f t="shared" si="20"/>
        <v>560.35168672729401</v>
      </c>
    </row>
    <row r="16" spans="2:25" x14ac:dyDescent="0.25">
      <c r="B16" s="3">
        <f>VALUE(LEFT(rawdata!B63,LEN(rawdata!B63)-2))</f>
        <v>20</v>
      </c>
      <c r="C16" s="3">
        <f>VALUE(LEFT(rawdata!C63,LEN(rawdata!C63)-2))</f>
        <v>30</v>
      </c>
      <c r="D16" s="1">
        <f>VALUE(LEFT(rawdata!D63,LEN(rawdata!D63)-2))</f>
        <v>2656.41318712474</v>
      </c>
      <c r="E16" s="1">
        <f>VALUE(LEFT(rawdata!E63,LEN(rawdata!E63)-2))</f>
        <v>136.65648312781099</v>
      </c>
      <c r="F16" s="1">
        <v>9.9861813543556999E-2</v>
      </c>
      <c r="G16" s="1">
        <f>VALUE(LEFT(rawdata!G63,LEN(rawdata!G63)-2))</f>
        <v>66.7791453226979</v>
      </c>
      <c r="H16" s="1">
        <f t="shared" si="21"/>
        <v>62.590261151775991</v>
      </c>
      <c r="I16" s="1">
        <f t="shared" si="8"/>
        <v>0</v>
      </c>
      <c r="J16" s="2">
        <f t="shared" si="9"/>
        <v>0</v>
      </c>
      <c r="K16">
        <f t="shared" si="10"/>
        <v>0.31468930853818944</v>
      </c>
      <c r="N16">
        <f t="shared" si="11"/>
        <v>23.907718684122663</v>
      </c>
      <c r="O16">
        <f t="shared" si="12"/>
        <v>3.4164120781952749</v>
      </c>
      <c r="P16">
        <f t="shared" si="13"/>
        <v>1.0016871798404685</v>
      </c>
      <c r="Q16">
        <f t="shared" si="14"/>
        <v>0.11083525446171513</v>
      </c>
      <c r="S16" s="4">
        <f t="shared" si="15"/>
        <v>4.7203396280728409</v>
      </c>
      <c r="T16" s="4">
        <f t="shared" si="16"/>
        <v>1.465992914369995</v>
      </c>
      <c r="U16" s="4">
        <f t="shared" si="17"/>
        <v>6.9199844481746826</v>
      </c>
      <c r="V16" s="5">
        <f t="shared" si="18"/>
        <v>34.599922240873411</v>
      </c>
      <c r="W16" s="4"/>
      <c r="X16" s="4">
        <f t="shared" si="19"/>
        <v>112.66247007319679</v>
      </c>
      <c r="Y16" s="4">
        <f t="shared" si="20"/>
        <v>563.31235036598389</v>
      </c>
    </row>
    <row r="17" spans="2:25" x14ac:dyDescent="0.25">
      <c r="B17">
        <f>VALUE(LEFT(rawdata!B64,LEN(rawdata!B64)-2))</f>
        <v>20</v>
      </c>
      <c r="C17">
        <f>VALUE(LEFT(rawdata!C64,LEN(rawdata!C64)-2))</f>
        <v>35</v>
      </c>
      <c r="D17" s="1">
        <f>VALUE(LEFT(rawdata!D64,LEN(rawdata!D64)-2))</f>
        <v>2650.1580617395798</v>
      </c>
      <c r="E17" s="1">
        <f>VALUE(LEFT(rawdata!E64,LEN(rawdata!E64)-2))</f>
        <v>136.91604044231099</v>
      </c>
      <c r="F17" s="1">
        <v>9.6819288554958E-2</v>
      </c>
      <c r="G17" s="1">
        <f>VALUE(LEFT(rawdata!G64,LEN(rawdata!G64)-2))</f>
        <v>62.096028546883602</v>
      </c>
      <c r="H17" s="1">
        <f t="shared" si="21"/>
        <v>62.442878232096227</v>
      </c>
      <c r="I17" s="1">
        <f t="shared" si="8"/>
        <v>0</v>
      </c>
      <c r="J17" s="2">
        <f t="shared" si="9"/>
        <v>0</v>
      </c>
      <c r="K17">
        <f t="shared" si="10"/>
        <v>0.29262064064998744</v>
      </c>
      <c r="N17">
        <f t="shared" si="11"/>
        <v>23.851422555656221</v>
      </c>
      <c r="O17">
        <f t="shared" si="12"/>
        <v>3.4229010110577747</v>
      </c>
      <c r="P17">
        <f t="shared" si="13"/>
        <v>0.93144042820325412</v>
      </c>
      <c r="Q17">
        <f t="shared" si="14"/>
        <v>0.10308625701577639</v>
      </c>
      <c r="S17" s="4">
        <f t="shared" si="15"/>
        <v>4.3893096097498114</v>
      </c>
      <c r="T17" s="4">
        <f t="shared" si="16"/>
        <v>1.360600883861687</v>
      </c>
      <c r="U17" s="4">
        <f t="shared" si="17"/>
        <v>5.9720985345681896</v>
      </c>
      <c r="V17" s="5">
        <f t="shared" si="18"/>
        <v>29.860492672840948</v>
      </c>
      <c r="W17" s="4"/>
      <c r="X17" s="4">
        <f t="shared" si="19"/>
        <v>112.3971808177732</v>
      </c>
      <c r="Y17" s="4">
        <f t="shared" si="20"/>
        <v>561.98590408886605</v>
      </c>
    </row>
    <row r="18" spans="2:25" x14ac:dyDescent="0.25">
      <c r="B18">
        <f>VALUE(LEFT(rawdata!B65,LEN(rawdata!B65)-2))</f>
        <v>20</v>
      </c>
      <c r="C18">
        <f>VALUE(LEFT(rawdata!C65,LEN(rawdata!C65)-2))</f>
        <v>40</v>
      </c>
      <c r="D18" s="1">
        <f>VALUE(LEFT(rawdata!D65,LEN(rawdata!D65)-2))</f>
        <v>2646.9647324286502</v>
      </c>
      <c r="E18" s="1">
        <f>VALUE(LEFT(rawdata!E65,LEN(rawdata!E65)-2))</f>
        <v>136.87515400158401</v>
      </c>
      <c r="F18" s="1">
        <v>9.3683517528777904E-2</v>
      </c>
      <c r="G18" s="1">
        <f>VALUE(LEFT(rawdata!G65,LEN(rawdata!G65)-2))</f>
        <v>56.7399477342599</v>
      </c>
      <c r="H18" s="1">
        <f t="shared" si="21"/>
        <v>62.367637182818399</v>
      </c>
      <c r="I18" s="1">
        <f t="shared" si="8"/>
        <v>0</v>
      </c>
      <c r="J18" s="2">
        <f t="shared" si="9"/>
        <v>0</v>
      </c>
      <c r="K18">
        <f t="shared" si="10"/>
        <v>0.26738070445052958</v>
      </c>
      <c r="N18">
        <f t="shared" si="11"/>
        <v>23.822682591857852</v>
      </c>
      <c r="O18">
        <f t="shared" si="12"/>
        <v>3.4218788500396005</v>
      </c>
      <c r="P18">
        <f t="shared" si="13"/>
        <v>0.85109921601389849</v>
      </c>
      <c r="Q18">
        <f t="shared" si="14"/>
        <v>9.4265449667996506E-2</v>
      </c>
      <c r="S18" s="4">
        <f t="shared" si="15"/>
        <v>4.0107105667579432</v>
      </c>
      <c r="T18" s="4">
        <f t="shared" si="16"/>
        <v>1.2436138935837091</v>
      </c>
      <c r="U18" s="4">
        <f t="shared" si="17"/>
        <v>4.9877753839631707</v>
      </c>
      <c r="V18" s="5">
        <f t="shared" si="18"/>
        <v>24.938876919815854</v>
      </c>
      <c r="W18" s="4"/>
      <c r="X18" s="4">
        <f t="shared" si="19"/>
        <v>112.2617469290731</v>
      </c>
      <c r="Y18" s="4">
        <f t="shared" si="20"/>
        <v>561.30873464536546</v>
      </c>
    </row>
    <row r="19" spans="2:25" x14ac:dyDescent="0.25">
      <c r="B19">
        <f>VALUE(LEFT(rawdata!B66,LEN(rawdata!B66)-2))</f>
        <v>20</v>
      </c>
      <c r="C19">
        <f>VALUE(LEFT(rawdata!C66,LEN(rawdata!C66)-2))</f>
        <v>45</v>
      </c>
      <c r="D19" s="1">
        <f>VALUE(LEFT(rawdata!D66,LEN(rawdata!D66)-2))</f>
        <v>2644.4659476005199</v>
      </c>
      <c r="E19" s="1">
        <f>VALUE(LEFT(rawdata!E66,LEN(rawdata!E66)-2))</f>
        <v>136.64419966690599</v>
      </c>
      <c r="F19" s="1">
        <v>8.9743976338372999E-2</v>
      </c>
      <c r="G19" s="1">
        <f>VALUE(LEFT(rawdata!G66,LEN(rawdata!G66)-2))</f>
        <v>50.818322140579298</v>
      </c>
      <c r="H19" s="1">
        <f t="shared" si="21"/>
        <v>62.308760952376232</v>
      </c>
      <c r="I19" s="1">
        <f t="shared" si="8"/>
        <v>0</v>
      </c>
      <c r="J19" s="2">
        <f t="shared" si="9"/>
        <v>0</v>
      </c>
      <c r="K19">
        <f t="shared" si="10"/>
        <v>0.23947570125690518</v>
      </c>
      <c r="N19">
        <f t="shared" si="11"/>
        <v>23.800193528404677</v>
      </c>
      <c r="O19">
        <f t="shared" si="12"/>
        <v>3.4161049916726496</v>
      </c>
      <c r="P19">
        <f t="shared" si="13"/>
        <v>0.76227483210868952</v>
      </c>
      <c r="Q19">
        <f t="shared" si="14"/>
        <v>8.4538732431500133E-2</v>
      </c>
      <c r="S19" s="4">
        <f t="shared" si="15"/>
        <v>3.5921355188535777</v>
      </c>
      <c r="T19" s="4">
        <f t="shared" si="16"/>
        <v>1.1157075587062855</v>
      </c>
      <c r="U19" s="4">
        <f t="shared" si="17"/>
        <v>4.0077727502822613</v>
      </c>
      <c r="V19" s="5">
        <f t="shared" si="18"/>
        <v>20.038863751411306</v>
      </c>
      <c r="W19" s="4"/>
      <c r="X19" s="4">
        <f t="shared" si="19"/>
        <v>112.1557697142772</v>
      </c>
      <c r="Y19" s="4">
        <f t="shared" si="20"/>
        <v>560.77884857138599</v>
      </c>
    </row>
    <row r="20" spans="2:25" x14ac:dyDescent="0.25">
      <c r="B20">
        <f>VALUE(LEFT(rawdata!B67,LEN(rawdata!B67)-2))</f>
        <v>20</v>
      </c>
      <c r="C20">
        <f>VALUE(LEFT(rawdata!C67,LEN(rawdata!C67)-2))</f>
        <v>50</v>
      </c>
      <c r="D20" s="1">
        <f>VALUE(LEFT(rawdata!D67,LEN(rawdata!D67)-2))</f>
        <v>2638.1006627864399</v>
      </c>
      <c r="E20" s="1">
        <f>VALUE(LEFT(rawdata!E67,LEN(rawdata!E67)-2))</f>
        <v>136.55650566905601</v>
      </c>
      <c r="F20" s="1">
        <v>8.5786308038402606E-2</v>
      </c>
      <c r="G20" s="1">
        <f>VALUE(LEFT(rawdata!G67,LEN(rawdata!G67)-2))</f>
        <v>44.5566853260298</v>
      </c>
      <c r="H20" s="1">
        <f t="shared" si="21"/>
        <v>62.158782462301829</v>
      </c>
      <c r="I20" s="1">
        <f t="shared" si="8"/>
        <v>0</v>
      </c>
      <c r="J20" s="2">
        <f t="shared" si="9"/>
        <v>0</v>
      </c>
      <c r="K20">
        <f t="shared" si="10"/>
        <v>0.20996843293285103</v>
      </c>
      <c r="N20">
        <f t="shared" si="11"/>
        <v>23.742905965077959</v>
      </c>
      <c r="O20">
        <f t="shared" si="12"/>
        <v>3.4139126417264003</v>
      </c>
      <c r="P20">
        <f t="shared" si="13"/>
        <v>0.66835027989044704</v>
      </c>
      <c r="Q20">
        <f t="shared" si="14"/>
        <v>7.4235390283900499E-2</v>
      </c>
      <c r="S20" s="4">
        <f t="shared" si="15"/>
        <v>3.1495264939927656</v>
      </c>
      <c r="T20" s="4">
        <f t="shared" si="16"/>
        <v>0.97886259847654644</v>
      </c>
      <c r="U20" s="4">
        <f t="shared" si="17"/>
        <v>3.0829536878804857</v>
      </c>
      <c r="V20" s="5">
        <f t="shared" si="18"/>
        <v>15.41476843940243</v>
      </c>
      <c r="W20" s="4"/>
      <c r="X20" s="4">
        <f t="shared" si="19"/>
        <v>111.88580843214328</v>
      </c>
      <c r="Y20" s="4">
        <f t="shared" si="20"/>
        <v>559.42904216071634</v>
      </c>
    </row>
    <row r="21" spans="2:25" x14ac:dyDescent="0.25">
      <c r="B21">
        <f>VALUE(LEFT(rawdata!B46,LEN(rawdata!B46)-2))</f>
        <v>30</v>
      </c>
      <c r="C21">
        <f>VALUE(LEFT(rawdata!C46,LEN(rawdata!C46)-2))</f>
        <v>0</v>
      </c>
      <c r="D21" s="1">
        <f>VALUE(LEFT(rawdata!D46,LEN(rawdata!D46)-2))</f>
        <v>2660.1807530824099</v>
      </c>
      <c r="E21" s="1">
        <f>VALUE(LEFT(rawdata!E46,LEN(rawdata!E46)-2))</f>
        <v>132.32736648051699</v>
      </c>
      <c r="F21" s="1">
        <v>9.8695074783703096E-2</v>
      </c>
      <c r="G21" s="1">
        <f>VALUE(LEFT(rawdata!G46,LEN(rawdata!G46)-2))</f>
        <v>72.161355337016801</v>
      </c>
      <c r="H21" s="1">
        <f t="shared" si="21"/>
        <v>62.679032333284972</v>
      </c>
      <c r="I21" s="1">
        <f t="shared" si="8"/>
        <v>0</v>
      </c>
      <c r="J21" s="2">
        <f t="shared" si="9"/>
        <v>0</v>
      </c>
      <c r="K21">
        <f t="shared" si="10"/>
        <v>0.34005237569978186</v>
      </c>
      <c r="N21">
        <f t="shared" si="11"/>
        <v>23.941626777741689</v>
      </c>
      <c r="O21">
        <f t="shared" si="12"/>
        <v>3.3081841620129251</v>
      </c>
      <c r="P21">
        <f t="shared" si="13"/>
        <v>1.082420330055252</v>
      </c>
      <c r="Q21">
        <f t="shared" si="14"/>
        <v>0.12162539769571522</v>
      </c>
      <c r="S21" s="4">
        <f t="shared" si="15"/>
        <v>5.1007856354967274</v>
      </c>
      <c r="T21" s="4">
        <f t="shared" si="16"/>
        <v>1.6359735084951157</v>
      </c>
      <c r="U21" s="4">
        <f t="shared" si="17"/>
        <v>8.3447501721850692</v>
      </c>
      <c r="V21" s="5">
        <f t="shared" si="18"/>
        <v>41.72375086092535</v>
      </c>
      <c r="W21" s="4"/>
      <c r="X21" s="4">
        <f t="shared" si="19"/>
        <v>112.82225819991294</v>
      </c>
      <c r="Y21" s="4">
        <f t="shared" si="20"/>
        <v>564.11129099956474</v>
      </c>
    </row>
    <row r="22" spans="2:25" x14ac:dyDescent="0.25">
      <c r="B22">
        <f>VALUE(LEFT(rawdata!B47,LEN(rawdata!B47)-2))</f>
        <v>30</v>
      </c>
      <c r="C22">
        <f>VALUE(LEFT(rawdata!C47,LEN(rawdata!C47)-2))</f>
        <v>5</v>
      </c>
      <c r="D22" s="1">
        <f>VALUE(LEFT(rawdata!D47,LEN(rawdata!D47)-2))</f>
        <v>2661.8811667590599</v>
      </c>
      <c r="E22" s="1">
        <f>VALUE(LEFT(rawdata!E47,LEN(rawdata!E47)-2))</f>
        <v>132.445709614962</v>
      </c>
      <c r="F22" s="1">
        <v>9.5499452287033298E-2</v>
      </c>
      <c r="G22" s="1">
        <f>VALUE(LEFT(rawdata!G47,LEN(rawdata!G47)-2))</f>
        <v>71.798272212031705</v>
      </c>
      <c r="H22" s="1">
        <f t="shared" si="21"/>
        <v>62.71909738664467</v>
      </c>
      <c r="I22" s="1">
        <f t="shared" si="8"/>
        <v>0</v>
      </c>
      <c r="J22" s="2">
        <f t="shared" si="9"/>
        <v>0</v>
      </c>
      <c r="K22">
        <f t="shared" si="10"/>
        <v>0.33834138678263853</v>
      </c>
      <c r="N22">
        <f t="shared" si="11"/>
        <v>23.95693050083154</v>
      </c>
      <c r="O22">
        <f t="shared" si="12"/>
        <v>3.3111427403740499</v>
      </c>
      <c r="P22">
        <f t="shared" si="13"/>
        <v>1.0769740831804757</v>
      </c>
      <c r="Q22">
        <f t="shared" si="14"/>
        <v>0.1209207171662407</v>
      </c>
      <c r="S22" s="4">
        <f t="shared" si="15"/>
        <v>5.0751208017395779</v>
      </c>
      <c r="T22" s="4">
        <f t="shared" si="16"/>
        <v>1.6262876106917896</v>
      </c>
      <c r="U22" s="4">
        <f t="shared" si="17"/>
        <v>8.253606082633258</v>
      </c>
      <c r="V22" s="5">
        <f t="shared" si="18"/>
        <v>41.268030413166287</v>
      </c>
      <c r="W22" s="4"/>
      <c r="X22" s="4">
        <f t="shared" si="19"/>
        <v>112.89437529596042</v>
      </c>
      <c r="Y22" s="4">
        <f t="shared" si="20"/>
        <v>564.47187647980206</v>
      </c>
    </row>
    <row r="23" spans="2:25" x14ac:dyDescent="0.25">
      <c r="B23">
        <f>VALUE(LEFT(rawdata!B48,LEN(rawdata!B48)-2))</f>
        <v>30</v>
      </c>
      <c r="C23">
        <f>VALUE(LEFT(rawdata!C48,LEN(rawdata!C48)-2))</f>
        <v>10</v>
      </c>
      <c r="D23" s="1">
        <f>VALUE(LEFT(rawdata!D48,LEN(rawdata!D48)-2))</f>
        <v>2659.20120365605</v>
      </c>
      <c r="E23" s="1">
        <f>VALUE(LEFT(rawdata!E48,LEN(rawdata!E48)-2))</f>
        <v>132.359539355061</v>
      </c>
      <c r="F23" s="1">
        <v>9.1505578642862503E-2</v>
      </c>
      <c r="G23" s="1">
        <f>VALUE(LEFT(rawdata!G48,LEN(rawdata!G48)-2))</f>
        <v>70.630698413292393</v>
      </c>
      <c r="H23" s="1">
        <f t="shared" si="21"/>
        <v>62.655952243672367</v>
      </c>
      <c r="I23" s="1">
        <f t="shared" si="8"/>
        <v>0</v>
      </c>
      <c r="J23" s="2">
        <f t="shared" si="9"/>
        <v>0</v>
      </c>
      <c r="K23">
        <f t="shared" si="10"/>
        <v>0.33283932487967349</v>
      </c>
      <c r="N23">
        <f t="shared" si="11"/>
        <v>23.932810832904448</v>
      </c>
      <c r="O23">
        <f t="shared" si="12"/>
        <v>3.3089884838765253</v>
      </c>
      <c r="P23">
        <f t="shared" si="13"/>
        <v>1.0594604761993858</v>
      </c>
      <c r="Q23">
        <f t="shared" si="14"/>
        <v>0.11905298196685547</v>
      </c>
      <c r="S23" s="4">
        <f t="shared" si="15"/>
        <v>4.9925898731951008</v>
      </c>
      <c r="T23" s="4">
        <f t="shared" si="16"/>
        <v>1.6008826887155152</v>
      </c>
      <c r="U23" s="4">
        <f t="shared" si="17"/>
        <v>7.9925506998544265</v>
      </c>
      <c r="V23" s="5">
        <f t="shared" si="18"/>
        <v>39.962753499272132</v>
      </c>
      <c r="W23" s="4"/>
      <c r="X23" s="4">
        <f t="shared" si="19"/>
        <v>112.78071403861026</v>
      </c>
      <c r="Y23" s="4">
        <f t="shared" si="20"/>
        <v>563.90357019305134</v>
      </c>
    </row>
    <row r="24" spans="2:25" x14ac:dyDescent="0.25">
      <c r="B24">
        <f>VALUE(LEFT(rawdata!B49,LEN(rawdata!B49)-2))</f>
        <v>30</v>
      </c>
      <c r="C24">
        <f>VALUE(LEFT(rawdata!C49,LEN(rawdata!C49)-2))</f>
        <v>15</v>
      </c>
      <c r="D24" s="1">
        <f>VALUE(LEFT(rawdata!D49,LEN(rawdata!D49)-2))</f>
        <v>2658.5031182458001</v>
      </c>
      <c r="E24" s="1">
        <f>VALUE(LEFT(rawdata!E49,LEN(rawdata!E49)-2))</f>
        <v>132.486409726408</v>
      </c>
      <c r="F24" s="1">
        <v>8.7085981602607596E-2</v>
      </c>
      <c r="G24" s="1">
        <f>VALUE(LEFT(rawdata!G49,LEN(rawdata!G49)-2))</f>
        <v>68.922030209562905</v>
      </c>
      <c r="H24" s="1">
        <f t="shared" si="21"/>
        <v>62.639503993699222</v>
      </c>
      <c r="I24" s="1">
        <f t="shared" si="8"/>
        <v>0</v>
      </c>
      <c r="J24" s="2">
        <f t="shared" si="9"/>
        <v>0</v>
      </c>
      <c r="K24">
        <f t="shared" si="10"/>
        <v>0.32478741566528496</v>
      </c>
      <c r="N24">
        <f t="shared" si="11"/>
        <v>23.926528064212203</v>
      </c>
      <c r="O24">
        <f t="shared" si="12"/>
        <v>3.3121602431602</v>
      </c>
      <c r="P24">
        <f t="shared" si="13"/>
        <v>1.0338304531434435</v>
      </c>
      <c r="Q24">
        <f t="shared" si="14"/>
        <v>0.11613250906921233</v>
      </c>
      <c r="S24" s="4">
        <f t="shared" si="15"/>
        <v>4.8718112349792726</v>
      </c>
      <c r="T24" s="4">
        <f t="shared" si="16"/>
        <v>1.5606588710168272</v>
      </c>
      <c r="U24" s="4">
        <f t="shared" si="17"/>
        <v>7.6032354217898463</v>
      </c>
      <c r="V24" s="5">
        <f t="shared" si="18"/>
        <v>38.016177108949229</v>
      </c>
      <c r="W24" s="4"/>
      <c r="X24" s="4">
        <f t="shared" si="19"/>
        <v>112.75110718865859</v>
      </c>
      <c r="Y24" s="4">
        <f t="shared" si="20"/>
        <v>563.75553594329301</v>
      </c>
    </row>
    <row r="25" spans="2:25" x14ac:dyDescent="0.25">
      <c r="B25">
        <f>VALUE(LEFT(rawdata!B50,LEN(rawdata!B50)-2))</f>
        <v>30</v>
      </c>
      <c r="C25">
        <f>VALUE(LEFT(rawdata!C50,LEN(rawdata!C50)-2))</f>
        <v>20</v>
      </c>
      <c r="D25" s="1">
        <f>VALUE(LEFT(rawdata!D50,LEN(rawdata!D50)-2))</f>
        <v>2653.34614251108</v>
      </c>
      <c r="E25" s="1">
        <f>VALUE(LEFT(rawdata!E50,LEN(rawdata!E50)-2))</f>
        <v>132.43117085244899</v>
      </c>
      <c r="F25" s="1">
        <v>8.2627844559703303E-2</v>
      </c>
      <c r="G25" s="1">
        <f>VALUE(LEFT(rawdata!G50,LEN(rawdata!G50)-2))</f>
        <v>66.383278948810101</v>
      </c>
      <c r="H25" s="1">
        <f t="shared" si="21"/>
        <v>62.517995615577192</v>
      </c>
      <c r="I25" s="1">
        <f t="shared" si="8"/>
        <v>0</v>
      </c>
      <c r="J25" s="2">
        <f t="shared" si="9"/>
        <v>0</v>
      </c>
      <c r="K25">
        <f t="shared" si="10"/>
        <v>0.31282383220017568</v>
      </c>
      <c r="N25">
        <f t="shared" si="11"/>
        <v>23.880115282599721</v>
      </c>
      <c r="O25">
        <f t="shared" si="12"/>
        <v>3.3107792713112247</v>
      </c>
      <c r="P25">
        <f t="shared" si="13"/>
        <v>0.99574918423215153</v>
      </c>
      <c r="Q25">
        <f t="shared" si="14"/>
        <v>0.11198674871224991</v>
      </c>
      <c r="S25" s="4">
        <f t="shared" si="15"/>
        <v>4.6923574830026347</v>
      </c>
      <c r="T25" s="4">
        <f t="shared" si="16"/>
        <v>1.5037988078223468</v>
      </c>
      <c r="U25" s="4">
        <f t="shared" si="17"/>
        <v>7.0563615888156299</v>
      </c>
      <c r="V25" s="5">
        <f t="shared" si="18"/>
        <v>35.281807944078153</v>
      </c>
      <c r="W25" s="4"/>
      <c r="X25" s="4">
        <f t="shared" si="19"/>
        <v>112.53239210803895</v>
      </c>
      <c r="Y25" s="4">
        <f t="shared" si="20"/>
        <v>562.66196054019474</v>
      </c>
    </row>
    <row r="26" spans="2:25" x14ac:dyDescent="0.25">
      <c r="B26">
        <f>VALUE(LEFT(rawdata!B51,LEN(rawdata!B51)-2))</f>
        <v>30</v>
      </c>
      <c r="C26">
        <f>VALUE(LEFT(rawdata!C51,LEN(rawdata!C51)-2))</f>
        <v>25</v>
      </c>
      <c r="D26" s="1">
        <f>VALUE(LEFT(rawdata!D51,LEN(rawdata!D51)-2))</f>
        <v>2650.6766458482498</v>
      </c>
      <c r="E26" s="1">
        <f>VALUE(LEFT(rawdata!E51,LEN(rawdata!E51)-2))</f>
        <v>132.07733656995501</v>
      </c>
      <c r="F26" s="1">
        <v>7.8007164970361004E-2</v>
      </c>
      <c r="G26" s="1">
        <f>VALUE(LEFT(rawdata!G51,LEN(rawdata!G51)-2))</f>
        <v>63.225936967231597</v>
      </c>
      <c r="H26" s="1">
        <f t="shared" si="21"/>
        <v>62.455097082291715</v>
      </c>
      <c r="I26" s="1">
        <f t="shared" si="8"/>
        <v>0</v>
      </c>
      <c r="J26" s="2">
        <f t="shared" si="9"/>
        <v>0</v>
      </c>
      <c r="K26">
        <f t="shared" si="10"/>
        <v>0.29794520863887919</v>
      </c>
      <c r="N26">
        <f t="shared" si="11"/>
        <v>23.856089812634249</v>
      </c>
      <c r="O26">
        <f t="shared" si="12"/>
        <v>3.3019334142488752</v>
      </c>
      <c r="P26">
        <f t="shared" si="13"/>
        <v>0.94838905450847388</v>
      </c>
      <c r="Q26">
        <f t="shared" si="14"/>
        <v>0.10685694333277518</v>
      </c>
      <c r="S26" s="4">
        <f t="shared" si="15"/>
        <v>4.4691781295831863</v>
      </c>
      <c r="T26" s="4">
        <f t="shared" si="16"/>
        <v>1.4361117192973647</v>
      </c>
      <c r="U26" s="4">
        <f t="shared" si="17"/>
        <v>6.41823908752189</v>
      </c>
      <c r="V26" s="5">
        <f t="shared" si="18"/>
        <v>32.09119543760945</v>
      </c>
      <c r="W26" s="4"/>
      <c r="X26" s="4">
        <f t="shared" si="19"/>
        <v>112.41917474812509</v>
      </c>
      <c r="Y26" s="4">
        <f t="shared" si="20"/>
        <v>562.09587374062539</v>
      </c>
    </row>
    <row r="27" spans="2:25" x14ac:dyDescent="0.25">
      <c r="B27">
        <f>VALUE(LEFT(rawdata!B52,LEN(rawdata!B52)-2))</f>
        <v>30</v>
      </c>
      <c r="C27">
        <f>VALUE(LEFT(rawdata!C52,LEN(rawdata!C52)-2))</f>
        <v>30</v>
      </c>
      <c r="D27" s="1">
        <f>VALUE(LEFT(rawdata!D52,LEN(rawdata!D52)-2))</f>
        <v>2642.7035180646199</v>
      </c>
      <c r="E27" s="1">
        <f>VALUE(LEFT(rawdata!E52,LEN(rawdata!E52)-2))</f>
        <v>132.135927389975</v>
      </c>
      <c r="F27" s="1">
        <v>7.3036008706894903E-2</v>
      </c>
      <c r="G27" s="1">
        <f>VALUE(LEFT(rawdata!G52,LEN(rawdata!G52)-2))</f>
        <v>59.580721331836799</v>
      </c>
      <c r="H27" s="1">
        <f t="shared" si="21"/>
        <v>62.267234684757831</v>
      </c>
      <c r="I27" s="1">
        <f t="shared" si="8"/>
        <v>0</v>
      </c>
      <c r="J27" s="2">
        <f t="shared" si="9"/>
        <v>0</v>
      </c>
      <c r="K27">
        <f t="shared" si="10"/>
        <v>0.28076753464751875</v>
      </c>
      <c r="N27">
        <f t="shared" si="11"/>
        <v>23.784331662581579</v>
      </c>
      <c r="O27">
        <f t="shared" si="12"/>
        <v>3.303398184749375</v>
      </c>
      <c r="P27">
        <f t="shared" si="13"/>
        <v>0.89371081997755197</v>
      </c>
      <c r="Q27">
        <f t="shared" si="14"/>
        <v>0.10082566076033224</v>
      </c>
      <c r="S27" s="4">
        <f t="shared" si="15"/>
        <v>4.2115130197127808</v>
      </c>
      <c r="T27" s="4">
        <f t="shared" si="16"/>
        <v>1.3527143414068272</v>
      </c>
      <c r="U27" s="4">
        <f t="shared" si="17"/>
        <v>5.6969740607870527</v>
      </c>
      <c r="V27" s="5">
        <f t="shared" si="18"/>
        <v>28.484870303935264</v>
      </c>
      <c r="W27" s="4"/>
      <c r="X27" s="4">
        <f t="shared" si="19"/>
        <v>112.08102243256408</v>
      </c>
      <c r="Y27" s="4">
        <f t="shared" si="20"/>
        <v>560.40511216282039</v>
      </c>
    </row>
    <row r="28" spans="2:25" x14ac:dyDescent="0.25">
      <c r="B28">
        <f>VALUE(LEFT(rawdata!B53,LEN(rawdata!B53)-2))</f>
        <v>30</v>
      </c>
      <c r="C28">
        <f>VALUE(LEFT(rawdata!C53,LEN(rawdata!C53)-2))</f>
        <v>35</v>
      </c>
      <c r="D28" s="1">
        <f>VALUE(LEFT(rawdata!D53,LEN(rawdata!D53)-2))</f>
        <v>2648.9979960344799</v>
      </c>
      <c r="E28" s="1">
        <f>VALUE(LEFT(rawdata!E53,LEN(rawdata!E53)-2))</f>
        <v>132.70426136100301</v>
      </c>
      <c r="F28" s="1">
        <v>6.7861669814840306E-2</v>
      </c>
      <c r="G28" s="1">
        <f>VALUE(LEFT(rawdata!G53,LEN(rawdata!G53)-2))</f>
        <v>55.711166215003999</v>
      </c>
      <c r="H28" s="1">
        <f t="shared" si="21"/>
        <v>62.415544827870043</v>
      </c>
      <c r="I28" s="1">
        <f t="shared" si="8"/>
        <v>0</v>
      </c>
      <c r="J28" s="2">
        <f t="shared" si="9"/>
        <v>0</v>
      </c>
      <c r="K28">
        <f t="shared" si="10"/>
        <v>0.26253268575596467</v>
      </c>
      <c r="N28">
        <f t="shared" si="11"/>
        <v>23.84098196431032</v>
      </c>
      <c r="O28">
        <f t="shared" si="12"/>
        <v>3.3176065340250753</v>
      </c>
      <c r="P28">
        <f t="shared" si="13"/>
        <v>0.83566749322505995</v>
      </c>
      <c r="Q28">
        <f t="shared" si="14"/>
        <v>9.3963460000726445E-2</v>
      </c>
      <c r="S28" s="4">
        <f t="shared" si="15"/>
        <v>3.9379902863394696</v>
      </c>
      <c r="T28" s="4">
        <f t="shared" si="16"/>
        <v>1.2594433436492982</v>
      </c>
      <c r="U28" s="4">
        <f t="shared" si="17"/>
        <v>4.9596756534858386</v>
      </c>
      <c r="V28" s="5">
        <f t="shared" si="18"/>
        <v>24.798378267429193</v>
      </c>
      <c r="W28" s="4"/>
      <c r="X28" s="4">
        <f t="shared" si="19"/>
        <v>112.34798069016607</v>
      </c>
      <c r="Y28" s="4">
        <f t="shared" si="20"/>
        <v>561.7399034508303</v>
      </c>
    </row>
    <row r="29" spans="2:25" x14ac:dyDescent="0.25">
      <c r="B29">
        <f>VALUE(LEFT(rawdata!B54,LEN(rawdata!B54)-2))</f>
        <v>30</v>
      </c>
      <c r="C29">
        <f>VALUE(LEFT(rawdata!C54,LEN(rawdata!C54)-2))</f>
        <v>40</v>
      </c>
      <c r="D29" s="1">
        <f>VALUE(LEFT(rawdata!D54,LEN(rawdata!D54)-2))</f>
        <v>2644.8757861852</v>
      </c>
      <c r="E29" s="1">
        <f>VALUE(LEFT(rawdata!E54,LEN(rawdata!E54)-2))</f>
        <v>132.57729763691901</v>
      </c>
      <c r="F29" s="1">
        <v>6.2648520072099298E-2</v>
      </c>
      <c r="G29" s="1">
        <f>VALUE(LEFT(rawdata!G54,LEN(rawdata!G54)-2))</f>
        <v>50.980302512737502</v>
      </c>
      <c r="H29" s="1">
        <f t="shared" si="21"/>
        <v>62.318417546527151</v>
      </c>
      <c r="I29" s="1">
        <f t="shared" si="8"/>
        <v>0</v>
      </c>
      <c r="J29" s="2">
        <f t="shared" si="9"/>
        <v>0</v>
      </c>
      <c r="K29">
        <f t="shared" si="10"/>
        <v>0.2402390157777021</v>
      </c>
      <c r="N29">
        <f t="shared" si="11"/>
        <v>23.803882075666799</v>
      </c>
      <c r="O29">
        <f t="shared" si="12"/>
        <v>3.3144324409229755</v>
      </c>
      <c r="P29">
        <f t="shared" si="13"/>
        <v>0.76470453769106261</v>
      </c>
      <c r="Q29">
        <f t="shared" si="14"/>
        <v>8.6092473712020973E-2</v>
      </c>
      <c r="S29" s="4">
        <f t="shared" si="15"/>
        <v>3.6035852366655319</v>
      </c>
      <c r="T29" s="4">
        <f t="shared" si="16"/>
        <v>1.1535980161329129</v>
      </c>
      <c r="U29" s="4">
        <f t="shared" si="17"/>
        <v>4.1570887799832112</v>
      </c>
      <c r="V29" s="5">
        <f t="shared" si="18"/>
        <v>20.785443899916057</v>
      </c>
      <c r="W29" s="4"/>
      <c r="X29" s="4">
        <f t="shared" si="19"/>
        <v>112.17315158374885</v>
      </c>
      <c r="Y29" s="4">
        <f t="shared" si="20"/>
        <v>560.86575791874429</v>
      </c>
    </row>
    <row r="30" spans="2:25" x14ac:dyDescent="0.25">
      <c r="B30">
        <f>VALUE(LEFT(rawdata!B55,LEN(rawdata!B55)-2))</f>
        <v>30</v>
      </c>
      <c r="C30">
        <f>VALUE(LEFT(rawdata!C55,LEN(rawdata!C55)-2))</f>
        <v>45</v>
      </c>
      <c r="D30" s="1">
        <f>VALUE(LEFT(rawdata!D55,LEN(rawdata!D55)-2))</f>
        <v>2636.2317765756802</v>
      </c>
      <c r="E30" s="1">
        <f>VALUE(LEFT(rawdata!E55,LEN(rawdata!E55)-2))</f>
        <v>132.15681799177301</v>
      </c>
      <c r="F30" s="1">
        <v>5.7441738057288798E-2</v>
      </c>
      <c r="G30" s="1">
        <f>VALUE(LEFT(rawdata!G55,LEN(rawdata!G55)-2))</f>
        <v>45.680646104706597</v>
      </c>
      <c r="H30" s="1">
        <f t="shared" si="21"/>
        <v>62.11474786837595</v>
      </c>
      <c r="I30" s="1">
        <f t="shared" si="8"/>
        <v>0</v>
      </c>
      <c r="J30" s="2">
        <f t="shared" si="9"/>
        <v>0</v>
      </c>
      <c r="K30">
        <f t="shared" si="10"/>
        <v>0.21526497332067221</v>
      </c>
      <c r="N30">
        <f t="shared" si="11"/>
        <v>23.726085989181122</v>
      </c>
      <c r="O30">
        <f t="shared" si="12"/>
        <v>3.3039204497943251</v>
      </c>
      <c r="P30">
        <f t="shared" si="13"/>
        <v>0.68520969157059897</v>
      </c>
      <c r="Q30">
        <f t="shared" si="14"/>
        <v>7.7391926203427164E-2</v>
      </c>
      <c r="S30" s="4">
        <f t="shared" si="15"/>
        <v>3.2289745998100821</v>
      </c>
      <c r="T30" s="4">
        <f t="shared" si="16"/>
        <v>1.0369645728202301</v>
      </c>
      <c r="U30" s="4">
        <f t="shared" si="17"/>
        <v>3.3483322665394355</v>
      </c>
      <c r="V30" s="5">
        <f t="shared" si="18"/>
        <v>16.741661332697177</v>
      </c>
      <c r="W30" s="4"/>
      <c r="X30" s="4">
        <f t="shared" si="19"/>
        <v>111.8065461630767</v>
      </c>
      <c r="Y30" s="4">
        <f t="shared" si="20"/>
        <v>559.0327308153835</v>
      </c>
    </row>
    <row r="31" spans="2:25" x14ac:dyDescent="0.25">
      <c r="B31">
        <f>VALUE(LEFT(rawdata!B56,LEN(rawdata!B56)-2))</f>
        <v>30</v>
      </c>
      <c r="C31">
        <f>VALUE(LEFT(rawdata!C56,LEN(rawdata!C56)-2))</f>
        <v>50</v>
      </c>
      <c r="D31" s="1">
        <f>VALUE(LEFT(rawdata!D56,LEN(rawdata!D56)-2))</f>
        <v>2630.28993100567</v>
      </c>
      <c r="E31" s="1">
        <f>VALUE(LEFT(rawdata!E56,LEN(rawdata!E56)-2))</f>
        <v>132.158343523154</v>
      </c>
      <c r="F31" s="1">
        <v>5.2547314935063198E-2</v>
      </c>
      <c r="G31" s="1">
        <f>VALUE(LEFT(rawdata!G56,LEN(rawdata!G56)-2))</f>
        <v>40.221025180246897</v>
      </c>
      <c r="H31" s="1">
        <f t="shared" si="21"/>
        <v>61.974746430439623</v>
      </c>
      <c r="I31" s="1">
        <f t="shared" si="8"/>
        <v>0</v>
      </c>
      <c r="J31" s="2">
        <f t="shared" si="9"/>
        <v>0</v>
      </c>
      <c r="K31">
        <f t="shared" si="10"/>
        <v>0.1895371158391706</v>
      </c>
      <c r="N31">
        <f t="shared" si="11"/>
        <v>23.672609379051032</v>
      </c>
      <c r="O31">
        <f t="shared" si="12"/>
        <v>3.3039585880788502</v>
      </c>
      <c r="P31">
        <f t="shared" si="13"/>
        <v>0.60331537770370347</v>
      </c>
      <c r="Q31">
        <f t="shared" si="14"/>
        <v>6.8218793055984758E-2</v>
      </c>
      <c r="S31" s="4">
        <f t="shared" si="15"/>
        <v>2.8430567375875588</v>
      </c>
      <c r="T31" s="4">
        <f t="shared" si="16"/>
        <v>0.91301897650980046</v>
      </c>
      <c r="U31" s="4">
        <f t="shared" si="17"/>
        <v>2.5957647527114851</v>
      </c>
      <c r="V31" s="5">
        <f t="shared" si="18"/>
        <v>12.978823763557426</v>
      </c>
      <c r="W31" s="4"/>
      <c r="X31" s="4">
        <f t="shared" si="19"/>
        <v>111.55454357479131</v>
      </c>
      <c r="Y31" s="4">
        <f t="shared" si="20"/>
        <v>557.77271787395659</v>
      </c>
    </row>
    <row r="32" spans="2:25" x14ac:dyDescent="0.25">
      <c r="B32">
        <f>VALUE(LEFT(rawdata!B35,LEN(rawdata!B35)-2))</f>
        <v>40</v>
      </c>
      <c r="C32">
        <f>VALUE(LEFT(rawdata!C35,LEN(rawdata!C35)-2))</f>
        <v>0</v>
      </c>
      <c r="D32" s="1">
        <f>VALUE(LEFT(rawdata!D35,LEN(rawdata!D35)-2))</f>
        <v>2656.8928373550498</v>
      </c>
      <c r="E32" s="1">
        <f>VALUE(LEFT(rawdata!E35,LEN(rawdata!E35)-2))</f>
        <v>129.779638175852</v>
      </c>
      <c r="F32" s="1">
        <v>6.9134017351933294E-2</v>
      </c>
      <c r="G32" s="1">
        <f>VALUE(LEFT(rawdata!G35,LEN(rawdata!G35)-2))</f>
        <v>65.642413104265501</v>
      </c>
      <c r="H32" s="1">
        <f t="shared" si="21"/>
        <v>62.60156264407474</v>
      </c>
      <c r="I32" s="1">
        <f t="shared" si="8"/>
        <v>0</v>
      </c>
      <c r="J32" s="2">
        <f t="shared" si="9"/>
        <v>0</v>
      </c>
      <c r="K32">
        <f t="shared" si="10"/>
        <v>0.30933258415840031</v>
      </c>
      <c r="N32">
        <f t="shared" si="11"/>
        <v>23.91203553619545</v>
      </c>
      <c r="O32">
        <f t="shared" si="12"/>
        <v>3.2444909543963001</v>
      </c>
      <c r="P32">
        <f t="shared" si="13"/>
        <v>0.98463619656398249</v>
      </c>
      <c r="Q32">
        <f t="shared" si="14"/>
        <v>0.11178775628279017</v>
      </c>
      <c r="S32" s="4">
        <f t="shared" si="15"/>
        <v>4.6399887623760039</v>
      </c>
      <c r="T32" s="4">
        <f t="shared" si="16"/>
        <v>1.5173970437947994</v>
      </c>
      <c r="U32" s="4">
        <f t="shared" si="17"/>
        <v>7.0407052312704383</v>
      </c>
      <c r="V32" s="5">
        <f t="shared" si="18"/>
        <v>35.20352615635219</v>
      </c>
      <c r="W32" s="4"/>
      <c r="X32" s="4">
        <f t="shared" si="19"/>
        <v>112.68281275933454</v>
      </c>
      <c r="Y32" s="4">
        <f t="shared" si="20"/>
        <v>563.41406379667274</v>
      </c>
    </row>
    <row r="33" spans="2:27" x14ac:dyDescent="0.25">
      <c r="B33">
        <f>VALUE(LEFT(rawdata!B36,LEN(rawdata!B36)-2))</f>
        <v>40</v>
      </c>
      <c r="C33">
        <f>VALUE(LEFT(rawdata!C36,LEN(rawdata!C36)-2))</f>
        <v>5</v>
      </c>
      <c r="D33" s="1">
        <f>VALUE(LEFT(rawdata!D36,LEN(rawdata!D36)-2))</f>
        <v>2652.4725907096699</v>
      </c>
      <c r="E33" s="1">
        <f>VALUE(LEFT(rawdata!E36,LEN(rawdata!E36)-2))</f>
        <v>129.627441741572</v>
      </c>
      <c r="F33" s="1">
        <v>6.3850376892819902E-2</v>
      </c>
      <c r="G33" s="1">
        <f>VALUE(LEFT(rawdata!G36,LEN(rawdata!G36)-2))</f>
        <v>65.140442750218298</v>
      </c>
      <c r="H33" s="1">
        <f t="shared" si="21"/>
        <v>62.497413036163394</v>
      </c>
      <c r="I33" s="1">
        <f t="shared" si="8"/>
        <v>0</v>
      </c>
      <c r="J33" s="2">
        <f t="shared" si="9"/>
        <v>0</v>
      </c>
      <c r="K33">
        <f t="shared" si="10"/>
        <v>0.30696710459350851</v>
      </c>
      <c r="N33">
        <f t="shared" si="11"/>
        <v>23.872253316387027</v>
      </c>
      <c r="O33">
        <f t="shared" si="12"/>
        <v>3.2406860435392999</v>
      </c>
      <c r="P33">
        <f t="shared" si="13"/>
        <v>0.9771066412532744</v>
      </c>
      <c r="Q33">
        <f t="shared" si="14"/>
        <v>0.11109046345954389</v>
      </c>
      <c r="S33" s="4">
        <f t="shared" si="15"/>
        <v>4.604506568902627</v>
      </c>
      <c r="T33" s="4">
        <f t="shared" si="16"/>
        <v>1.5075614054024993</v>
      </c>
      <c r="U33" s="4">
        <f t="shared" si="17"/>
        <v>6.9415763941998838</v>
      </c>
      <c r="V33" s="5">
        <f t="shared" si="18"/>
        <v>34.707881970999416</v>
      </c>
      <c r="W33" s="4"/>
      <c r="X33" s="4">
        <f t="shared" si="19"/>
        <v>112.49534346509408</v>
      </c>
      <c r="Y33" s="4">
        <f t="shared" si="20"/>
        <v>562.47671732547042</v>
      </c>
    </row>
    <row r="34" spans="2:27" x14ac:dyDescent="0.25">
      <c r="B34">
        <f>VALUE(LEFT(rawdata!B37,LEN(rawdata!B37)-2))</f>
        <v>40</v>
      </c>
      <c r="C34">
        <f>VALUE(LEFT(rawdata!C37,LEN(rawdata!C37)-2))</f>
        <v>10</v>
      </c>
      <c r="D34" s="1">
        <f>VALUE(LEFT(rawdata!D37,LEN(rawdata!D37)-2))</f>
        <v>2655.8211297279599</v>
      </c>
      <c r="E34" s="1">
        <f>VALUE(LEFT(rawdata!E37,LEN(rawdata!E37)-2))</f>
        <v>130.00589840977099</v>
      </c>
      <c r="F34" s="1">
        <v>5.8554245984886601E-2</v>
      </c>
      <c r="G34" s="1">
        <f>VALUE(LEFT(rawdata!G37,LEN(rawdata!G37)-2))</f>
        <v>64.406971203959799</v>
      </c>
      <c r="H34" s="1">
        <f t="shared" si="21"/>
        <v>62.576311128014275</v>
      </c>
      <c r="I34" s="1">
        <f t="shared" si="8"/>
        <v>0</v>
      </c>
      <c r="J34" s="2">
        <f t="shared" si="9"/>
        <v>0</v>
      </c>
      <c r="K34">
        <f t="shared" si="10"/>
        <v>0.30351070136149422</v>
      </c>
      <c r="N34">
        <f t="shared" si="11"/>
        <v>23.902390167551641</v>
      </c>
      <c r="O34">
        <f t="shared" si="12"/>
        <v>3.2501474602442748</v>
      </c>
      <c r="P34">
        <f t="shared" si="13"/>
        <v>0.96610456805939693</v>
      </c>
      <c r="Q34">
        <f t="shared" si="14"/>
        <v>0.10961044406539595</v>
      </c>
      <c r="S34" s="4">
        <f t="shared" si="15"/>
        <v>4.5526605204224122</v>
      </c>
      <c r="T34" s="4">
        <f t="shared" si="16"/>
        <v>1.4862472855105262</v>
      </c>
      <c r="U34" s="4">
        <f t="shared" si="17"/>
        <v>6.7663793403287498</v>
      </c>
      <c r="V34" s="5">
        <f t="shared" si="18"/>
        <v>33.83189670164375</v>
      </c>
      <c r="W34" s="4"/>
      <c r="X34" s="4">
        <f t="shared" si="19"/>
        <v>112.6373600304257</v>
      </c>
      <c r="Y34" s="4">
        <f t="shared" si="20"/>
        <v>563.18680015212851</v>
      </c>
    </row>
    <row r="35" spans="2:27" x14ac:dyDescent="0.25">
      <c r="B35">
        <f>VALUE(LEFT(rawdata!B38,LEN(rawdata!B38)-2))</f>
        <v>40</v>
      </c>
      <c r="C35">
        <f>VALUE(LEFT(rawdata!C38,LEN(rawdata!C38)-2))</f>
        <v>15</v>
      </c>
      <c r="D35" s="1">
        <f>VALUE(LEFT(rawdata!D38,LEN(rawdata!D38)-2))</f>
        <v>2648.2376763307998</v>
      </c>
      <c r="E35" s="1">
        <f>VALUE(LEFT(rawdata!E38,LEN(rawdata!E38)-2))</f>
        <v>129.56415884578001</v>
      </c>
      <c r="F35" s="1">
        <v>5.3690592061888198E-2</v>
      </c>
      <c r="G35" s="1">
        <f>VALUE(LEFT(rawdata!G38,LEN(rawdata!G38)-2))</f>
        <v>62.5413181434214</v>
      </c>
      <c r="H35" s="1">
        <f t="shared" si="21"/>
        <v>62.397630216904091</v>
      </c>
      <c r="I35" s="1">
        <f t="shared" si="8"/>
        <v>0</v>
      </c>
      <c r="J35" s="2">
        <f t="shared" si="9"/>
        <v>0</v>
      </c>
      <c r="K35">
        <f t="shared" si="10"/>
        <v>0.29471901843779208</v>
      </c>
      <c r="N35">
        <f t="shared" si="11"/>
        <v>23.834139086977196</v>
      </c>
      <c r="O35">
        <f t="shared" si="12"/>
        <v>3.2391039711445004</v>
      </c>
      <c r="P35">
        <f t="shared" si="13"/>
        <v>0.93811977215132103</v>
      </c>
      <c r="Q35">
        <f t="shared" si="14"/>
        <v>0.10676922994038129</v>
      </c>
      <c r="S35" s="4">
        <f t="shared" si="15"/>
        <v>4.4207852765668809</v>
      </c>
      <c r="T35" s="4">
        <f t="shared" si="16"/>
        <v>1.4481161773572941</v>
      </c>
      <c r="U35" s="4">
        <f t="shared" si="17"/>
        <v>6.4018106756194397</v>
      </c>
      <c r="V35" s="5">
        <f t="shared" si="18"/>
        <v>32.0090533780972</v>
      </c>
      <c r="W35" s="4"/>
      <c r="X35" s="4">
        <f t="shared" si="19"/>
        <v>112.31573439042734</v>
      </c>
      <c r="Y35" s="4">
        <f t="shared" si="20"/>
        <v>561.57867195213669</v>
      </c>
    </row>
    <row r="36" spans="2:27" x14ac:dyDescent="0.25">
      <c r="B36">
        <f>VALUE(LEFT(rawdata!B39,LEN(rawdata!B39)-2))</f>
        <v>40</v>
      </c>
      <c r="C36">
        <f>VALUE(LEFT(rawdata!C39,LEN(rawdata!C39)-2))</f>
        <v>20</v>
      </c>
      <c r="D36" s="1">
        <f>VALUE(LEFT(rawdata!D39,LEN(rawdata!D39)-2))</f>
        <v>2649.6267899865102</v>
      </c>
      <c r="E36" s="1">
        <f>VALUE(LEFT(rawdata!E39,LEN(rawdata!E39)-2))</f>
        <v>129.65076170635399</v>
      </c>
      <c r="F36" s="1">
        <v>4.9815444173064501E-2</v>
      </c>
      <c r="G36" s="1">
        <f>VALUE(LEFT(rawdata!G39,LEN(rawdata!G39)-2))</f>
        <v>60.395291640386503</v>
      </c>
      <c r="H36" s="1">
        <f t="shared" si="21"/>
        <v>62.430360436322445</v>
      </c>
      <c r="I36" s="1">
        <f t="shared" si="8"/>
        <v>0</v>
      </c>
      <c r="J36" s="2">
        <f t="shared" si="9"/>
        <v>0</v>
      </c>
      <c r="K36">
        <f t="shared" si="10"/>
        <v>0.28460610679327691</v>
      </c>
      <c r="N36">
        <f t="shared" si="11"/>
        <v>23.84664110987859</v>
      </c>
      <c r="O36">
        <f t="shared" si="12"/>
        <v>3.2412690426588497</v>
      </c>
      <c r="P36">
        <f t="shared" si="13"/>
        <v>0.90592937460579748</v>
      </c>
      <c r="Q36">
        <f t="shared" si="14"/>
        <v>0.10304411493045527</v>
      </c>
      <c r="S36" s="4">
        <f t="shared" si="15"/>
        <v>4.2690916018991532</v>
      </c>
      <c r="T36" s="4">
        <f t="shared" si="16"/>
        <v>1.3974917889917793</v>
      </c>
      <c r="U36" s="4">
        <f t="shared" si="17"/>
        <v>5.9660204601078286</v>
      </c>
      <c r="V36" s="5">
        <f t="shared" si="18"/>
        <v>29.830102300539142</v>
      </c>
      <c r="W36" s="4"/>
      <c r="X36" s="4">
        <f t="shared" si="19"/>
        <v>112.37464878538037</v>
      </c>
      <c r="Y36" s="4">
        <f t="shared" si="20"/>
        <v>561.87324392690186</v>
      </c>
      <c r="AA36" t="s">
        <v>38</v>
      </c>
    </row>
    <row r="37" spans="2:27" x14ac:dyDescent="0.25">
      <c r="B37">
        <f>VALUE(LEFT(rawdata!B40,LEN(rawdata!B40)-2))</f>
        <v>40</v>
      </c>
      <c r="C37">
        <f>VALUE(LEFT(rawdata!C40,LEN(rawdata!C40)-2))</f>
        <v>25</v>
      </c>
      <c r="D37" s="1">
        <f>VALUE(LEFT(rawdata!D40,LEN(rawdata!D40)-2))</f>
        <v>2648.3133088264199</v>
      </c>
      <c r="E37" s="1">
        <f>VALUE(LEFT(rawdata!E40,LEN(rawdata!E40)-2))</f>
        <v>129.76307388319</v>
      </c>
      <c r="F37" s="1">
        <v>0.108258556370337</v>
      </c>
      <c r="G37" s="1">
        <f>VALUE(LEFT(rawdata!G40,LEN(rawdata!G40)-2))</f>
        <v>57.712212283864602</v>
      </c>
      <c r="H37" s="1">
        <f t="shared" si="21"/>
        <v>62.399412265598684</v>
      </c>
      <c r="I37" s="1">
        <f t="shared" si="8"/>
        <v>0</v>
      </c>
      <c r="J37" s="2">
        <f t="shared" si="9"/>
        <v>0</v>
      </c>
      <c r="K37">
        <f t="shared" si="10"/>
        <v>0.27196239320010551</v>
      </c>
      <c r="N37">
        <f t="shared" si="11"/>
        <v>23.83481977943778</v>
      </c>
      <c r="O37">
        <f t="shared" si="12"/>
        <v>3.2440768470797501</v>
      </c>
      <c r="P37">
        <f t="shared" si="13"/>
        <v>0.86568318425796908</v>
      </c>
      <c r="Q37">
        <f t="shared" si="14"/>
        <v>9.844813166264306E-2</v>
      </c>
      <c r="S37" s="4">
        <f t="shared" si="15"/>
        <v>4.0794358980015826</v>
      </c>
      <c r="T37" s="4">
        <f t="shared" si="16"/>
        <v>1.3342519691499279</v>
      </c>
      <c r="U37" s="4">
        <f t="shared" si="17"/>
        <v>5.4429953799295161</v>
      </c>
      <c r="V37" s="5">
        <f t="shared" si="18"/>
        <v>27.214976899647581</v>
      </c>
      <c r="W37" s="4"/>
      <c r="X37" s="4">
        <f t="shared" si="19"/>
        <v>112.31894207807763</v>
      </c>
      <c r="Y37" s="4">
        <f t="shared" si="20"/>
        <v>561.59471039038817</v>
      </c>
    </row>
    <row r="38" spans="2:27" x14ac:dyDescent="0.25">
      <c r="B38">
        <f>VALUE(LEFT(rawdata!B41,LEN(rawdata!B41)-2))</f>
        <v>40</v>
      </c>
      <c r="C38">
        <f>VALUE(LEFT(rawdata!C41,LEN(rawdata!C41)-2))</f>
        <v>30</v>
      </c>
      <c r="D38" s="1">
        <f>VALUE(LEFT(rawdata!D41,LEN(rawdata!D41)-2))</f>
        <v>2643.70539313483</v>
      </c>
      <c r="E38" s="1">
        <f>VALUE(LEFT(rawdata!E41,LEN(rawdata!E41)-2))</f>
        <v>129.75837715796001</v>
      </c>
      <c r="F38" s="1">
        <v>0.107978916453987</v>
      </c>
      <c r="G38" s="1">
        <f>VALUE(LEFT(rawdata!G41,LEN(rawdata!G41)-2))</f>
        <v>54.4991647515415</v>
      </c>
      <c r="H38" s="1">
        <f t="shared" ref="H38:H69" si="22">2*PI()*150000*Ipt*Ipt*D38*(10^-9)</f>
        <v>62.290840809960734</v>
      </c>
      <c r="I38" s="1">
        <f t="shared" ref="I38:I69" si="23">2*PI()*150000*Ist*Ist*E38*(10^-9)</f>
        <v>0</v>
      </c>
      <c r="J38" s="2">
        <f t="shared" ref="J38:J69" si="24">F38*SQRT(H38*I38)</f>
        <v>0</v>
      </c>
      <c r="K38">
        <f t="shared" ref="K38:K69" si="25">2*PI()*150000*G38*Ipt*(10^-9)</f>
        <v>0.2568212634153339</v>
      </c>
      <c r="N38">
        <f t="shared" ref="N38:N69" si="26">D38*$D$1^2*10^-3</f>
        <v>23.793348538213472</v>
      </c>
      <c r="O38">
        <f t="shared" ref="O38:O69" si="27">E38*$D$2^2*10^-3</f>
        <v>3.2439594289490006</v>
      </c>
      <c r="P38">
        <f t="shared" ref="P38:P69" si="28">G38*$D$1*$D$2*10^-3</f>
        <v>0.81748747127312249</v>
      </c>
      <c r="Q38">
        <f t="shared" ref="Q38:Q69" si="29">P38/SQRT(N38*O38)</f>
        <v>9.3049836683104514E-2</v>
      </c>
      <c r="S38" s="4">
        <f t="shared" ref="S38:S69" si="30">w*P38*10^-6*$G$1</f>
        <v>3.8523189512300076</v>
      </c>
      <c r="T38" s="4">
        <f t="shared" ref="T38:T69" si="31">P38*$G$1/O38</f>
        <v>1.2600149434328429</v>
      </c>
      <c r="U38" s="4">
        <f t="shared" ref="U38:U69" si="32">S38*T38</f>
        <v>4.8539794454193466</v>
      </c>
      <c r="V38" s="5">
        <f t="shared" ref="V38:V69" si="33">U38*$N$1</f>
        <v>24.269897227096735</v>
      </c>
      <c r="W38" s="4"/>
      <c r="X38" s="4">
        <f t="shared" ref="X38:X64" si="34">w*N38*10^-6*$G$1</f>
        <v>112.12351345792932</v>
      </c>
      <c r="Y38" s="4">
        <f t="shared" ref="Y38:Y64" si="35">X38*$G$1</f>
        <v>560.61756728964656</v>
      </c>
    </row>
    <row r="39" spans="2:27" x14ac:dyDescent="0.25">
      <c r="B39">
        <f>VALUE(LEFT(rawdata!B42,LEN(rawdata!B42)-2))</f>
        <v>40</v>
      </c>
      <c r="C39">
        <f>VALUE(LEFT(rawdata!C42,LEN(rawdata!C42)-2))</f>
        <v>35</v>
      </c>
      <c r="D39" s="1">
        <f>VALUE(LEFT(rawdata!D42,LEN(rawdata!D42)-2))</f>
        <v>2638.82552928531</v>
      </c>
      <c r="E39" s="1">
        <f>VALUE(LEFT(rawdata!E42,LEN(rawdata!E42)-2))</f>
        <v>129.50257837560201</v>
      </c>
      <c r="F39" s="1">
        <v>0.107066357108624</v>
      </c>
      <c r="G39" s="1">
        <f>VALUE(LEFT(rawdata!G42,LEN(rawdata!G42)-2))</f>
        <v>50.628610128286397</v>
      </c>
      <c r="H39" s="1">
        <f t="shared" si="22"/>
        <v>62.175861726809458</v>
      </c>
      <c r="I39" s="1">
        <f t="shared" si="23"/>
        <v>0</v>
      </c>
      <c r="J39" s="2">
        <f t="shared" si="24"/>
        <v>0</v>
      </c>
      <c r="K39">
        <f t="shared" si="25"/>
        <v>0.23858170446072952</v>
      </c>
      <c r="N39">
        <f t="shared" si="26"/>
        <v>23.74942976356779</v>
      </c>
      <c r="O39">
        <f t="shared" si="27"/>
        <v>3.2375644593900503</v>
      </c>
      <c r="P39">
        <f t="shared" si="28"/>
        <v>0.75942915192429594</v>
      </c>
      <c r="Q39">
        <f t="shared" si="29"/>
        <v>8.6606693654380396E-2</v>
      </c>
      <c r="S39" s="4">
        <f t="shared" si="30"/>
        <v>3.5787255669109426</v>
      </c>
      <c r="T39" s="4">
        <f t="shared" si="31"/>
        <v>1.172840203569832</v>
      </c>
      <c r="U39" s="4">
        <f t="shared" si="32"/>
        <v>4.197273222416392</v>
      </c>
      <c r="V39" s="5">
        <f t="shared" si="33"/>
        <v>20.98636611208196</v>
      </c>
      <c r="W39" s="4"/>
      <c r="X39" s="4">
        <f t="shared" si="34"/>
        <v>111.91655110825701</v>
      </c>
      <c r="Y39" s="4">
        <f t="shared" si="35"/>
        <v>559.582755541285</v>
      </c>
    </row>
    <row r="40" spans="2:27" x14ac:dyDescent="0.25">
      <c r="B40">
        <f>VALUE(LEFT(rawdata!B43,LEN(rawdata!B43)-2))</f>
        <v>40</v>
      </c>
      <c r="C40">
        <f>VALUE(LEFT(rawdata!C43,LEN(rawdata!C43)-2))</f>
        <v>40</v>
      </c>
      <c r="D40" s="1">
        <f>VALUE(LEFT(rawdata!D43,LEN(rawdata!D43)-2))</f>
        <v>2635.9233217290298</v>
      </c>
      <c r="E40" s="1">
        <f>VALUE(LEFT(rawdata!E43,LEN(rawdata!E43)-2))</f>
        <v>129.718333820157</v>
      </c>
      <c r="F40" s="1">
        <v>0.105792929845914</v>
      </c>
      <c r="G40" s="1">
        <f>VALUE(LEFT(rawdata!G43,LEN(rawdata!G43)-2))</f>
        <v>46.574376938134399</v>
      </c>
      <c r="H40" s="1">
        <f t="shared" si="22"/>
        <v>62.107480072274441</v>
      </c>
      <c r="I40" s="1">
        <f t="shared" si="23"/>
        <v>0</v>
      </c>
      <c r="J40" s="2">
        <f t="shared" si="24"/>
        <v>0</v>
      </c>
      <c r="K40">
        <f t="shared" si="25"/>
        <v>0.21947658065154735</v>
      </c>
      <c r="N40">
        <f t="shared" si="26"/>
        <v>23.723309895561268</v>
      </c>
      <c r="O40">
        <f t="shared" si="27"/>
        <v>3.2429583455039253</v>
      </c>
      <c r="P40">
        <f t="shared" si="28"/>
        <v>0.69861565407201598</v>
      </c>
      <c r="Q40">
        <f t="shared" si="29"/>
        <v>7.964893745987571E-2</v>
      </c>
      <c r="S40" s="4">
        <f t="shared" si="30"/>
        <v>3.2921487097732105</v>
      </c>
      <c r="T40" s="4">
        <f t="shared" si="31"/>
        <v>1.0771270852747534</v>
      </c>
      <c r="U40" s="4">
        <f t="shared" si="32"/>
        <v>3.5460625440490583</v>
      </c>
      <c r="V40" s="5">
        <f t="shared" si="33"/>
        <v>17.730312720245291</v>
      </c>
      <c r="W40" s="4"/>
      <c r="X40" s="4">
        <f t="shared" si="34"/>
        <v>111.79346413009398</v>
      </c>
      <c r="Y40" s="4">
        <f t="shared" si="35"/>
        <v>558.9673206504699</v>
      </c>
    </row>
    <row r="41" spans="2:27" x14ac:dyDescent="0.25">
      <c r="B41">
        <f>VALUE(LEFT(rawdata!B44,LEN(rawdata!B44)-2))</f>
        <v>40</v>
      </c>
      <c r="C41">
        <f>VALUE(LEFT(rawdata!C44,LEN(rawdata!C44)-2))</f>
        <v>45</v>
      </c>
      <c r="D41" s="1">
        <f>VALUE(LEFT(rawdata!D44,LEN(rawdata!D44)-2))</f>
        <v>2624.3925844309001</v>
      </c>
      <c r="E41" s="1">
        <f>VALUE(LEFT(rawdata!E44,LEN(rawdata!E44)-2))</f>
        <v>129.186600406362</v>
      </c>
      <c r="F41" s="1">
        <v>0.104086388169452</v>
      </c>
      <c r="G41" s="1">
        <f>VALUE(LEFT(rawdata!G44,LEN(rawdata!G44)-2))</f>
        <v>41.644402374018597</v>
      </c>
      <c r="H41" s="1">
        <f t="shared" si="22"/>
        <v>61.835793475377351</v>
      </c>
      <c r="I41" s="1">
        <f t="shared" si="23"/>
        <v>0</v>
      </c>
      <c r="J41" s="2">
        <f t="shared" si="24"/>
        <v>0</v>
      </c>
      <c r="K41">
        <f t="shared" si="25"/>
        <v>0.19624462284203126</v>
      </c>
      <c r="N41">
        <f t="shared" si="26"/>
        <v>23.619533259878104</v>
      </c>
      <c r="O41">
        <f t="shared" si="27"/>
        <v>3.2296650101590503</v>
      </c>
      <c r="P41">
        <f t="shared" si="28"/>
        <v>0.624666035610279</v>
      </c>
      <c r="Q41">
        <f t="shared" si="29"/>
        <v>7.152098684132982E-2</v>
      </c>
      <c r="S41" s="4">
        <f t="shared" si="30"/>
        <v>2.9436693426304688</v>
      </c>
      <c r="T41" s="4">
        <f t="shared" si="31"/>
        <v>0.96707558468968935</v>
      </c>
      <c r="U41" s="4">
        <f t="shared" si="32"/>
        <v>2.8467507506574741</v>
      </c>
      <c r="V41" s="5">
        <f t="shared" si="33"/>
        <v>14.23375375328737</v>
      </c>
      <c r="W41" s="4"/>
      <c r="X41" s="4">
        <f t="shared" si="34"/>
        <v>111.30442825567924</v>
      </c>
      <c r="Y41" s="4">
        <f t="shared" si="35"/>
        <v>556.52214127839625</v>
      </c>
    </row>
    <row r="42" spans="2:27" x14ac:dyDescent="0.25">
      <c r="B42">
        <f>VALUE(LEFT(rawdata!B45,LEN(rawdata!B45)-2))</f>
        <v>40</v>
      </c>
      <c r="C42">
        <f>VALUE(LEFT(rawdata!C45,LEN(rawdata!C45)-2))</f>
        <v>50</v>
      </c>
      <c r="D42" s="1">
        <f>VALUE(LEFT(rawdata!D45,LEN(rawdata!D45)-2))</f>
        <v>2632.4893648378002</v>
      </c>
      <c r="E42" s="1">
        <f>VALUE(LEFT(rawdata!E45,LEN(rawdata!E45)-2))</f>
        <v>129.75939382065701</v>
      </c>
      <c r="F42" s="1">
        <v>0.101555508849311</v>
      </c>
      <c r="G42" s="1">
        <f>VALUE(LEFT(rawdata!G45,LEN(rawdata!G45)-2))</f>
        <v>37.114060391777997</v>
      </c>
      <c r="H42" s="1">
        <f t="shared" si="22"/>
        <v>62.026569369207706</v>
      </c>
      <c r="I42" s="1">
        <f t="shared" si="23"/>
        <v>0</v>
      </c>
      <c r="J42" s="2">
        <f t="shared" si="24"/>
        <v>0</v>
      </c>
      <c r="K42">
        <f t="shared" si="25"/>
        <v>0.17489588920754653</v>
      </c>
      <c r="N42">
        <f t="shared" si="26"/>
        <v>23.692404283540199</v>
      </c>
      <c r="O42">
        <f t="shared" si="27"/>
        <v>3.2439848455164251</v>
      </c>
      <c r="P42">
        <f t="shared" si="28"/>
        <v>0.55671090587666994</v>
      </c>
      <c r="Q42">
        <f t="shared" si="29"/>
        <v>6.3501758705619485E-2</v>
      </c>
      <c r="S42" s="4">
        <f t="shared" si="30"/>
        <v>2.6234383381131976</v>
      </c>
      <c r="T42" s="4">
        <f t="shared" si="31"/>
        <v>0.85806644048616776</v>
      </c>
      <c r="U42" s="4">
        <f t="shared" si="32"/>
        <v>2.2510843966197389</v>
      </c>
      <c r="V42" s="5">
        <f t="shared" si="33"/>
        <v>11.255421983098694</v>
      </c>
      <c r="W42" s="4"/>
      <c r="X42" s="4">
        <f t="shared" si="34"/>
        <v>111.64782486457385</v>
      </c>
      <c r="Y42" s="4">
        <f t="shared" si="35"/>
        <v>558.2391243228692</v>
      </c>
    </row>
    <row r="43" spans="2:27" x14ac:dyDescent="0.25">
      <c r="B43">
        <f>VALUE(LEFT(rawdata!B24,LEN(rawdata!B24)-2))</f>
        <v>50</v>
      </c>
      <c r="C43">
        <f>VALUE(LEFT(rawdata!C24,LEN(rawdata!C24)-2))</f>
        <v>0</v>
      </c>
      <c r="D43" s="1">
        <f>VALUE(LEFT(rawdata!D24,LEN(rawdata!D24)-2))</f>
        <v>2648.4694715529599</v>
      </c>
      <c r="E43" s="1">
        <f>VALUE(LEFT(rawdata!E24,LEN(rawdata!E24)-2))</f>
        <v>127.94011001857901</v>
      </c>
      <c r="F43" s="1">
        <v>0.109298354796316</v>
      </c>
      <c r="G43" s="1">
        <f>VALUE(LEFT(rawdata!G24,LEN(rawdata!G24)-2))</f>
        <v>60.874349772694302</v>
      </c>
      <c r="H43" s="1">
        <f t="shared" si="22"/>
        <v>62.403091763157157</v>
      </c>
      <c r="I43" s="1">
        <f t="shared" si="23"/>
        <v>0</v>
      </c>
      <c r="J43" s="2">
        <f t="shared" si="24"/>
        <v>0</v>
      </c>
      <c r="K43">
        <f t="shared" si="25"/>
        <v>0.28686361505692787</v>
      </c>
      <c r="N43">
        <f t="shared" si="26"/>
        <v>23.836225243976639</v>
      </c>
      <c r="O43">
        <f t="shared" si="27"/>
        <v>3.198502750464475</v>
      </c>
      <c r="P43">
        <f t="shared" si="28"/>
        <v>0.91311524659041454</v>
      </c>
      <c r="Q43">
        <f t="shared" si="29"/>
        <v>0.10457635243148465</v>
      </c>
      <c r="S43" s="4">
        <f t="shared" si="30"/>
        <v>4.3029542258539175</v>
      </c>
      <c r="T43" s="4">
        <f t="shared" si="31"/>
        <v>1.427410444555371</v>
      </c>
      <c r="U43" s="4">
        <f t="shared" si="32"/>
        <v>6.1420818044275531</v>
      </c>
      <c r="V43" s="5">
        <f t="shared" si="33"/>
        <v>30.710409022137767</v>
      </c>
      <c r="W43" s="4"/>
      <c r="X43" s="4">
        <f t="shared" si="34"/>
        <v>112.32556517368286</v>
      </c>
      <c r="Y43" s="4">
        <f t="shared" si="35"/>
        <v>561.62782586841433</v>
      </c>
    </row>
    <row r="44" spans="2:27" x14ac:dyDescent="0.25">
      <c r="B44">
        <f>VALUE(LEFT(rawdata!B25,LEN(rawdata!B25)-2))</f>
        <v>50</v>
      </c>
      <c r="C44">
        <f>VALUE(LEFT(rawdata!C25,LEN(rawdata!C25)-2))</f>
        <v>5</v>
      </c>
      <c r="D44" s="1">
        <f>VALUE(LEFT(rawdata!D25,LEN(rawdata!D25)-2))</f>
        <v>2644.3357507205401</v>
      </c>
      <c r="E44" s="1">
        <f>VALUE(LEFT(rawdata!E25,LEN(rawdata!E25)-2))</f>
        <v>127.79845018432</v>
      </c>
      <c r="F44" s="1">
        <v>0.10786330436684601</v>
      </c>
      <c r="G44" s="1">
        <f>VALUE(LEFT(rawdata!G25,LEN(rawdata!G25)-2))</f>
        <v>60.443499420966504</v>
      </c>
      <c r="H44" s="1">
        <f t="shared" si="22"/>
        <v>62.305693260663745</v>
      </c>
      <c r="I44" s="1">
        <f t="shared" si="23"/>
        <v>0</v>
      </c>
      <c r="J44" s="2">
        <f t="shared" si="24"/>
        <v>0</v>
      </c>
      <c r="K44">
        <f t="shared" si="25"/>
        <v>0.28483328060725094</v>
      </c>
      <c r="N44">
        <f t="shared" si="26"/>
        <v>23.799021756484862</v>
      </c>
      <c r="O44">
        <f t="shared" si="27"/>
        <v>3.1949612546080002</v>
      </c>
      <c r="P44">
        <f t="shared" si="28"/>
        <v>0.90665249131449754</v>
      </c>
      <c r="Q44">
        <f t="shared" si="29"/>
        <v>0.10397489927663697</v>
      </c>
      <c r="S44" s="4">
        <f t="shared" si="30"/>
        <v>4.272499209108763</v>
      </c>
      <c r="T44" s="4">
        <f t="shared" si="31"/>
        <v>1.4188786953313737</v>
      </c>
      <c r="U44" s="4">
        <f t="shared" si="32"/>
        <v>6.0621581036245678</v>
      </c>
      <c r="V44" s="5">
        <f t="shared" si="33"/>
        <v>30.31079051812284</v>
      </c>
      <c r="W44" s="4"/>
      <c r="X44" s="4">
        <f t="shared" si="34"/>
        <v>112.15024786919473</v>
      </c>
      <c r="Y44" s="4">
        <f t="shared" si="35"/>
        <v>560.75123934597366</v>
      </c>
    </row>
    <row r="45" spans="2:27" x14ac:dyDescent="0.25">
      <c r="B45">
        <f>VALUE(LEFT(rawdata!B26,LEN(rawdata!B26)-2))</f>
        <v>50</v>
      </c>
      <c r="C45">
        <f>VALUE(LEFT(rawdata!C26,LEN(rawdata!C26)-2))</f>
        <v>10</v>
      </c>
      <c r="D45" s="1">
        <f>VALUE(LEFT(rawdata!D26,LEN(rawdata!D26)-2))</f>
        <v>2646.79398421528</v>
      </c>
      <c r="E45" s="1">
        <f>VALUE(LEFT(rawdata!E26,LEN(rawdata!E26)-2))</f>
        <v>128.11694577930399</v>
      </c>
      <c r="F45" s="1">
        <v>0.10618998166967999</v>
      </c>
      <c r="G45" s="1">
        <f>VALUE(LEFT(rawdata!G26,LEN(rawdata!G26)-2))</f>
        <v>59.717076672573803</v>
      </c>
      <c r="H45" s="1">
        <f t="shared" si="22"/>
        <v>62.363614022822873</v>
      </c>
      <c r="I45" s="1">
        <f t="shared" si="23"/>
        <v>0</v>
      </c>
      <c r="J45" s="2">
        <f t="shared" si="24"/>
        <v>0</v>
      </c>
      <c r="K45">
        <f t="shared" si="25"/>
        <v>0.2814100940526244</v>
      </c>
      <c r="N45">
        <f t="shared" si="26"/>
        <v>23.821145857937523</v>
      </c>
      <c r="O45">
        <f t="shared" si="27"/>
        <v>3.2029236444825999</v>
      </c>
      <c r="P45">
        <f t="shared" si="28"/>
        <v>0.89575615008860709</v>
      </c>
      <c r="Q45">
        <f t="shared" si="29"/>
        <v>0.10254988595236526</v>
      </c>
      <c r="S45" s="4">
        <f t="shared" si="30"/>
        <v>4.221151410789366</v>
      </c>
      <c r="T45" s="4">
        <f t="shared" si="31"/>
        <v>1.3983414054088501</v>
      </c>
      <c r="U45" s="4">
        <f t="shared" si="32"/>
        <v>5.9026107962067522</v>
      </c>
      <c r="V45" s="5">
        <f t="shared" si="33"/>
        <v>29.51305398103376</v>
      </c>
      <c r="W45" s="4"/>
      <c r="X45" s="4">
        <f t="shared" si="34"/>
        <v>112.25450524108118</v>
      </c>
      <c r="Y45" s="4">
        <f t="shared" si="35"/>
        <v>561.27252620540594</v>
      </c>
    </row>
    <row r="46" spans="2:27" x14ac:dyDescent="0.25">
      <c r="B46">
        <f>VALUE(LEFT(rawdata!B27,LEN(rawdata!B27)-2))</f>
        <v>50</v>
      </c>
      <c r="C46">
        <f>VALUE(LEFT(rawdata!C27,LEN(rawdata!C27)-2))</f>
        <v>15</v>
      </c>
      <c r="D46" s="1">
        <f>VALUE(LEFT(rawdata!D27,LEN(rawdata!D27)-2))</f>
        <v>2645.3617705350698</v>
      </c>
      <c r="E46" s="1">
        <f>VALUE(LEFT(rawdata!E27,LEN(rawdata!E27)-2))</f>
        <v>128.10399735521301</v>
      </c>
      <c r="F46" s="1">
        <v>0.103484343410801</v>
      </c>
      <c r="G46" s="1">
        <f>VALUE(LEFT(rawdata!G27,LEN(rawdata!G27)-2))</f>
        <v>58.198247452155798</v>
      </c>
      <c r="H46" s="1">
        <f t="shared" si="22"/>
        <v>62.329868283001979</v>
      </c>
      <c r="I46" s="1">
        <f t="shared" si="23"/>
        <v>0</v>
      </c>
      <c r="J46" s="2">
        <f t="shared" si="24"/>
        <v>0</v>
      </c>
      <c r="K46">
        <f t="shared" si="25"/>
        <v>0.27425277997124031</v>
      </c>
      <c r="N46">
        <f t="shared" si="26"/>
        <v>23.80825593481563</v>
      </c>
      <c r="O46">
        <f t="shared" si="27"/>
        <v>3.2025999338803253</v>
      </c>
      <c r="P46">
        <f t="shared" si="28"/>
        <v>0.87297371178233696</v>
      </c>
      <c r="Q46">
        <f t="shared" si="29"/>
        <v>9.9973760742127687E-2</v>
      </c>
      <c r="S46" s="4">
        <f t="shared" si="30"/>
        <v>4.1137916995686048</v>
      </c>
      <c r="T46" s="4">
        <f t="shared" si="31"/>
        <v>1.3629140851268096</v>
      </c>
      <c r="U46" s="4">
        <f t="shared" si="32"/>
        <v>5.6067446506198078</v>
      </c>
      <c r="V46" s="5">
        <f t="shared" si="33"/>
        <v>28.033723253099041</v>
      </c>
      <c r="W46" s="4"/>
      <c r="X46" s="4">
        <f t="shared" si="34"/>
        <v>112.19376290940355</v>
      </c>
      <c r="Y46" s="4">
        <f t="shared" si="35"/>
        <v>560.9688145470177</v>
      </c>
    </row>
    <row r="47" spans="2:27" x14ac:dyDescent="0.25">
      <c r="B47">
        <f>VALUE(LEFT(rawdata!B28,LEN(rawdata!B28)-2))</f>
        <v>50</v>
      </c>
      <c r="C47">
        <f>VALUE(LEFT(rawdata!C28,LEN(rawdata!C28)-2))</f>
        <v>20</v>
      </c>
      <c r="D47" s="1">
        <f>VALUE(LEFT(rawdata!D28,LEN(rawdata!D28)-2))</f>
        <v>2642.4339161217899</v>
      </c>
      <c r="E47" s="1">
        <f>VALUE(LEFT(rawdata!E28,LEN(rawdata!E28)-2))</f>
        <v>127.92148249117299</v>
      </c>
      <c r="F47" s="1">
        <v>0.10055617183264701</v>
      </c>
      <c r="G47" s="1">
        <f>VALUE(LEFT(rawdata!G28,LEN(rawdata!G28)-2))</f>
        <v>56.152206465463998</v>
      </c>
      <c r="H47" s="1">
        <f t="shared" si="22"/>
        <v>62.260882338635426</v>
      </c>
      <c r="I47" s="1">
        <f t="shared" si="23"/>
        <v>0</v>
      </c>
      <c r="J47" s="2">
        <f t="shared" si="24"/>
        <v>0</v>
      </c>
      <c r="K47">
        <f t="shared" si="25"/>
        <v>0.2646110389721385</v>
      </c>
      <c r="N47">
        <f t="shared" si="26"/>
        <v>23.781905245096109</v>
      </c>
      <c r="O47">
        <f t="shared" si="27"/>
        <v>3.198037062279325</v>
      </c>
      <c r="P47">
        <f t="shared" si="28"/>
        <v>0.84228309698195991</v>
      </c>
      <c r="Q47">
        <f t="shared" si="29"/>
        <v>9.6581293346054919E-2</v>
      </c>
      <c r="S47" s="4">
        <f t="shared" si="30"/>
        <v>3.9691655845820768</v>
      </c>
      <c r="T47" s="4">
        <f t="shared" si="31"/>
        <v>1.3168751339949181</v>
      </c>
      <c r="U47" s="4">
        <f t="shared" si="32"/>
        <v>5.2268954610445393</v>
      </c>
      <c r="V47" s="5">
        <f t="shared" si="33"/>
        <v>26.134477305222696</v>
      </c>
      <c r="W47" s="4"/>
      <c r="X47" s="4">
        <f t="shared" si="34"/>
        <v>112.06958820954375</v>
      </c>
      <c r="Y47" s="4">
        <f t="shared" si="35"/>
        <v>560.34794104771879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22"/>
        <v>62.23452969754684</v>
      </c>
      <c r="I48" s="1">
        <f t="shared" si="23"/>
        <v>0</v>
      </c>
      <c r="J48" s="2">
        <f t="shared" si="24"/>
        <v>0</v>
      </c>
      <c r="K48">
        <f t="shared" si="25"/>
        <v>0.2530889932769752</v>
      </c>
      <c r="N48">
        <f t="shared" si="26"/>
        <v>23.77183927767345</v>
      </c>
      <c r="O48">
        <f t="shared" si="27"/>
        <v>3.2039658663435753</v>
      </c>
      <c r="P48">
        <f t="shared" si="28"/>
        <v>0.80560728644364143</v>
      </c>
      <c r="Q48">
        <f t="shared" si="29"/>
        <v>9.2309851566490381E-2</v>
      </c>
      <c r="S48" s="4">
        <f t="shared" si="30"/>
        <v>3.7963348991546275</v>
      </c>
      <c r="T48" s="4">
        <f t="shared" si="31"/>
        <v>1.2572032912495028</v>
      </c>
      <c r="U48" s="4">
        <f t="shared" si="32"/>
        <v>4.7727647299025469</v>
      </c>
      <c r="V48" s="5">
        <f t="shared" si="33"/>
        <v>23.863823649512735</v>
      </c>
      <c r="W48" s="4"/>
      <c r="X48" s="4">
        <f t="shared" si="34"/>
        <v>112.0221534555843</v>
      </c>
      <c r="Y48" s="4">
        <f t="shared" si="35"/>
        <v>560.11076727792147</v>
      </c>
    </row>
    <row r="49" spans="2:25" x14ac:dyDescent="0.25">
      <c r="B49">
        <f>VALUE(LEFT(rawdata!B30,LEN(rawdata!B30)-2))</f>
        <v>50</v>
      </c>
      <c r="C49">
        <f>VALUE(LEFT(rawdata!C30,LEN(rawdata!C30)-2))</f>
        <v>30</v>
      </c>
      <c r="D49" s="1">
        <f>VALUE(LEFT(rawdata!D30,LEN(rawdata!D30)-2))</f>
        <v>2633.3741103860102</v>
      </c>
      <c r="E49" s="1">
        <f>VALUE(LEFT(rawdata!E30,LEN(rawdata!E30)-2))</f>
        <v>127.72782254217501</v>
      </c>
      <c r="F49" s="1">
        <v>9.3325842547998805E-2</v>
      </c>
      <c r="G49" s="1">
        <f>VALUE(LEFT(rawdata!G30,LEN(rawdata!G30)-2))</f>
        <v>50.521072891593498</v>
      </c>
      <c r="H49" s="1">
        <f t="shared" si="22"/>
        <v>62.047415695066853</v>
      </c>
      <c r="I49" s="1">
        <f t="shared" si="23"/>
        <v>0</v>
      </c>
      <c r="J49" s="2">
        <f t="shared" si="24"/>
        <v>0</v>
      </c>
      <c r="K49">
        <f t="shared" si="25"/>
        <v>0.23807494717155692</v>
      </c>
      <c r="N49">
        <f t="shared" si="26"/>
        <v>23.700366993474091</v>
      </c>
      <c r="O49">
        <f t="shared" si="27"/>
        <v>3.1931955635543749</v>
      </c>
      <c r="P49">
        <f t="shared" si="28"/>
        <v>0.75781609337390254</v>
      </c>
      <c r="Q49">
        <f t="shared" si="29"/>
        <v>8.7111106415804884E-2</v>
      </c>
      <c r="S49" s="4">
        <f t="shared" si="30"/>
        <v>3.5711242075733529</v>
      </c>
      <c r="T49" s="4">
        <f t="shared" si="31"/>
        <v>1.1866108390341907</v>
      </c>
      <c r="U49" s="4">
        <f t="shared" si="32"/>
        <v>4.2375346922439254</v>
      </c>
      <c r="V49" s="5">
        <f t="shared" si="33"/>
        <v>21.187673461219628</v>
      </c>
      <c r="W49" s="4"/>
      <c r="X49" s="4">
        <f t="shared" si="34"/>
        <v>111.68534825112032</v>
      </c>
      <c r="Y49" s="4">
        <f t="shared" si="35"/>
        <v>558.42674125560154</v>
      </c>
    </row>
    <row r="50" spans="2:25" x14ac:dyDescent="0.25">
      <c r="B50">
        <f>VALUE(LEFT(rawdata!B31,LEN(rawdata!B31)-2))</f>
        <v>50</v>
      </c>
      <c r="C50">
        <f>VALUE(LEFT(rawdata!C31,LEN(rawdata!C31)-2))</f>
        <v>35</v>
      </c>
      <c r="D50" s="1">
        <f>VALUE(LEFT(rawdata!D31,LEN(rawdata!D31)-2))</f>
        <v>2634.66671551017</v>
      </c>
      <c r="E50" s="1">
        <f>VALUE(LEFT(rawdata!E31,LEN(rawdata!E31)-2))</f>
        <v>127.882804117482</v>
      </c>
      <c r="F50" s="1">
        <v>8.9014487657941302E-2</v>
      </c>
      <c r="G50" s="1">
        <f>VALUE(LEFT(rawdata!G31,LEN(rawdata!G31)-2))</f>
        <v>47.149915869599099</v>
      </c>
      <c r="H50" s="1">
        <f t="shared" si="22"/>
        <v>62.077871985782245</v>
      </c>
      <c r="I50" s="1">
        <f t="shared" si="23"/>
        <v>0</v>
      </c>
      <c r="J50" s="2">
        <f t="shared" si="24"/>
        <v>0</v>
      </c>
      <c r="K50">
        <f t="shared" si="25"/>
        <v>0.22218874396996399</v>
      </c>
      <c r="N50">
        <f t="shared" si="26"/>
        <v>23.712000439591531</v>
      </c>
      <c r="O50">
        <f t="shared" si="27"/>
        <v>3.1970701029370501</v>
      </c>
      <c r="P50">
        <f t="shared" si="28"/>
        <v>0.70724873804398636</v>
      </c>
      <c r="Q50">
        <f t="shared" si="29"/>
        <v>8.1229167900054938E-2</v>
      </c>
      <c r="S50" s="4">
        <f t="shared" si="30"/>
        <v>3.3328311595494591</v>
      </c>
      <c r="T50" s="4">
        <f t="shared" si="31"/>
        <v>1.1060888802442252</v>
      </c>
      <c r="U50" s="4">
        <f t="shared" si="32"/>
        <v>3.686407485309124</v>
      </c>
      <c r="V50" s="5">
        <f t="shared" si="33"/>
        <v>18.432037426545619</v>
      </c>
      <c r="W50" s="4"/>
      <c r="X50" s="4">
        <f t="shared" si="34"/>
        <v>111.74016957440804</v>
      </c>
      <c r="Y50" s="4">
        <f t="shared" si="35"/>
        <v>558.70084787204019</v>
      </c>
    </row>
    <row r="51" spans="2:25" x14ac:dyDescent="0.25">
      <c r="B51">
        <f>VALUE(LEFT(rawdata!B32,LEN(rawdata!B32)-2))</f>
        <v>50</v>
      </c>
      <c r="C51">
        <f>VALUE(LEFT(rawdata!C32,LEN(rawdata!C32)-2))</f>
        <v>40</v>
      </c>
      <c r="D51" s="1">
        <f>VALUE(LEFT(rawdata!D32,LEN(rawdata!D32)-2))</f>
        <v>2629.4871811169701</v>
      </c>
      <c r="E51" s="1">
        <f>VALUE(LEFT(rawdata!E32,LEN(rawdata!E32)-2))</f>
        <v>127.887558842366</v>
      </c>
      <c r="F51" s="1">
        <v>8.4392384999821393E-2</v>
      </c>
      <c r="G51" s="1">
        <f>VALUE(LEFT(rawdata!G32,LEN(rawdata!G32)-2))</f>
        <v>43.356252406582797</v>
      </c>
      <c r="H51" s="1">
        <f t="shared" si="22"/>
        <v>61.95583208179206</v>
      </c>
      <c r="I51" s="1">
        <f t="shared" si="23"/>
        <v>0</v>
      </c>
      <c r="J51" s="2">
        <f t="shared" si="24"/>
        <v>0</v>
      </c>
      <c r="K51">
        <f t="shared" si="25"/>
        <v>0.20431152607155798</v>
      </c>
      <c r="N51">
        <f t="shared" si="26"/>
        <v>23.665384630052731</v>
      </c>
      <c r="O51">
        <f t="shared" si="27"/>
        <v>3.1971889710591501</v>
      </c>
      <c r="P51">
        <f t="shared" si="28"/>
        <v>0.65034378609874199</v>
      </c>
      <c r="Q51">
        <f t="shared" si="29"/>
        <v>7.4765640510907061E-2</v>
      </c>
      <c r="S51" s="4">
        <f t="shared" si="30"/>
        <v>3.0646728910733696</v>
      </c>
      <c r="T51" s="4">
        <f t="shared" si="31"/>
        <v>1.0170555947515656</v>
      </c>
      <c r="U51" s="4">
        <f t="shared" si="32"/>
        <v>3.1169427099496261</v>
      </c>
      <c r="V51" s="5">
        <f t="shared" si="33"/>
        <v>15.58471354974813</v>
      </c>
      <c r="W51" s="4"/>
      <c r="X51" s="4">
        <f t="shared" si="34"/>
        <v>111.52049774722569</v>
      </c>
      <c r="Y51" s="4">
        <f t="shared" si="35"/>
        <v>557.60248873612841</v>
      </c>
    </row>
    <row r="52" spans="2:25" x14ac:dyDescent="0.25">
      <c r="B52">
        <f>VALUE(LEFT(rawdata!B33,LEN(rawdata!B33)-2))</f>
        <v>50</v>
      </c>
      <c r="C52">
        <f>VALUE(LEFT(rawdata!C33,LEN(rawdata!C33)-2))</f>
        <v>45</v>
      </c>
      <c r="D52" s="1">
        <f>VALUE(LEFT(rawdata!D33,LEN(rawdata!D33)-2))</f>
        <v>2630.7941983886099</v>
      </c>
      <c r="E52" s="1">
        <f>VALUE(LEFT(rawdata!E33,LEN(rawdata!E33)-2))</f>
        <v>128.01172795680901</v>
      </c>
      <c r="F52" s="1">
        <v>7.9406199504975794E-2</v>
      </c>
      <c r="G52" s="1">
        <f>VALUE(LEFT(rawdata!G33,LEN(rawdata!G33)-2))</f>
        <v>39.1356835929206</v>
      </c>
      <c r="H52" s="1">
        <f t="shared" si="22"/>
        <v>61.986627950732299</v>
      </c>
      <c r="I52" s="1">
        <f t="shared" si="23"/>
        <v>0</v>
      </c>
      <c r="J52" s="2">
        <f t="shared" si="24"/>
        <v>0</v>
      </c>
      <c r="K52">
        <f t="shared" si="25"/>
        <v>0.18442256410310093</v>
      </c>
      <c r="N52">
        <f t="shared" si="26"/>
        <v>23.677147785497489</v>
      </c>
      <c r="O52">
        <f t="shared" si="27"/>
        <v>3.2002931989202255</v>
      </c>
      <c r="P52">
        <f t="shared" si="28"/>
        <v>0.58703525389380906</v>
      </c>
      <c r="Q52">
        <f t="shared" si="29"/>
        <v>6.7437988273188781E-2</v>
      </c>
      <c r="S52" s="4">
        <f t="shared" si="30"/>
        <v>2.7663384615465141</v>
      </c>
      <c r="T52" s="4">
        <f t="shared" si="31"/>
        <v>0.91715854986642165</v>
      </c>
      <c r="U52" s="4">
        <f t="shared" si="32"/>
        <v>2.5371709718317086</v>
      </c>
      <c r="V52" s="5">
        <f t="shared" si="33"/>
        <v>12.685854859158542</v>
      </c>
      <c r="W52" s="4"/>
      <c r="X52" s="4">
        <f t="shared" si="34"/>
        <v>111.57593031131812</v>
      </c>
      <c r="Y52" s="4">
        <f t="shared" si="35"/>
        <v>557.8796515565906</v>
      </c>
    </row>
    <row r="53" spans="2:25" x14ac:dyDescent="0.25">
      <c r="B53">
        <f>VALUE(LEFT(rawdata!B34,LEN(rawdata!B34)-2))</f>
        <v>50</v>
      </c>
      <c r="C53">
        <f>VALUE(LEFT(rawdata!C34,LEN(rawdata!C34)-2))</f>
        <v>50</v>
      </c>
      <c r="D53" s="1">
        <f>VALUE(LEFT(rawdata!D34,LEN(rawdata!D34)-2))</f>
        <v>2626.4583931041302</v>
      </c>
      <c r="E53" s="1">
        <f>VALUE(LEFT(rawdata!E34,LEN(rawdata!E34)-2))</f>
        <v>128.19930548719199</v>
      </c>
      <c r="F53" s="1">
        <v>7.4559250049720999E-2</v>
      </c>
      <c r="G53" s="1">
        <f>VALUE(LEFT(rawdata!G34,LEN(rawdata!G34)-2))</f>
        <v>34.762334719015797</v>
      </c>
      <c r="H53" s="1">
        <f t="shared" si="22"/>
        <v>61.884467945513912</v>
      </c>
      <c r="I53" s="1">
        <f t="shared" si="23"/>
        <v>0</v>
      </c>
      <c r="J53" s="2">
        <f t="shared" si="24"/>
        <v>0</v>
      </c>
      <c r="K53">
        <f t="shared" si="25"/>
        <v>0.16381364306233415</v>
      </c>
      <c r="N53">
        <f t="shared" si="26"/>
        <v>23.638125537937174</v>
      </c>
      <c r="O53">
        <f t="shared" si="27"/>
        <v>3.2049826371797998</v>
      </c>
      <c r="P53">
        <f t="shared" si="28"/>
        <v>0.52143502078523696</v>
      </c>
      <c r="Q53">
        <f t="shared" si="29"/>
        <v>5.9907450571800462E-2</v>
      </c>
      <c r="S53" s="4">
        <f t="shared" si="30"/>
        <v>2.4572046459350121</v>
      </c>
      <c r="T53" s="4">
        <f t="shared" si="31"/>
        <v>0.81347557820792094</v>
      </c>
      <c r="U53" s="4">
        <f t="shared" si="32"/>
        <v>1.9988759701271737</v>
      </c>
      <c r="V53" s="5">
        <f t="shared" si="33"/>
        <v>9.9943798506358679</v>
      </c>
      <c r="W53" s="4"/>
      <c r="X53" s="4">
        <f t="shared" si="34"/>
        <v>111.39204230192504</v>
      </c>
      <c r="Y53" s="4">
        <f t="shared" si="35"/>
        <v>556.9602115096252</v>
      </c>
    </row>
    <row r="54" spans="2:25" x14ac:dyDescent="0.25">
      <c r="B54">
        <f>VALUE(LEFT(rawdata!B13,LEN(rawdata!B13)-2))</f>
        <v>60</v>
      </c>
      <c r="C54">
        <f>VALUE(LEFT(rawdata!C13,LEN(rawdata!C13)-2))</f>
        <v>0</v>
      </c>
      <c r="D54" s="1">
        <f>VALUE(LEFT(rawdata!D13,LEN(rawdata!D13)-2))</f>
        <v>2645.54497850287</v>
      </c>
      <c r="E54" s="1">
        <f>VALUE(LEFT(rawdata!E13,LEN(rawdata!E13)-2))</f>
        <v>127.32937714895</v>
      </c>
      <c r="F54" s="1">
        <v>9.5391626401261004E-2</v>
      </c>
      <c r="G54" s="1">
        <f>VALUE(LEFT(rawdata!G13,LEN(rawdata!G13)-2))</f>
        <v>58.019559999334703</v>
      </c>
      <c r="H54" s="1">
        <f t="shared" si="22"/>
        <v>62.334185019044881</v>
      </c>
      <c r="I54" s="1">
        <f t="shared" si="23"/>
        <v>0</v>
      </c>
      <c r="J54" s="2">
        <f t="shared" si="24"/>
        <v>0</v>
      </c>
      <c r="K54">
        <f t="shared" si="25"/>
        <v>0.27341073518763315</v>
      </c>
      <c r="N54">
        <f t="shared" si="26"/>
        <v>23.809904806525829</v>
      </c>
      <c r="O54">
        <f t="shared" si="27"/>
        <v>3.1832344287237504</v>
      </c>
      <c r="P54">
        <f t="shared" si="28"/>
        <v>0.87029339999002053</v>
      </c>
      <c r="Q54">
        <f t="shared" si="29"/>
        <v>9.9966053866741844E-2</v>
      </c>
      <c r="S54" s="4">
        <f t="shared" si="30"/>
        <v>4.1011610278144977</v>
      </c>
      <c r="T54" s="4">
        <f t="shared" si="31"/>
        <v>1.3669954561576949</v>
      </c>
      <c r="U54" s="4">
        <f t="shared" si="32"/>
        <v>5.6062684899934405</v>
      </c>
      <c r="V54" s="5">
        <f t="shared" si="33"/>
        <v>28.031342449967202</v>
      </c>
      <c r="W54" s="4"/>
      <c r="X54" s="4">
        <f t="shared" si="34"/>
        <v>112.20153303428076</v>
      </c>
      <c r="Y54" s="4">
        <f t="shared" si="35"/>
        <v>561.0076651714038</v>
      </c>
    </row>
    <row r="55" spans="2:25" x14ac:dyDescent="0.25">
      <c r="B55">
        <f>VALUE(LEFT(rawdata!B14,LEN(rawdata!B14)-2))</f>
        <v>60</v>
      </c>
      <c r="C55">
        <f>VALUE(LEFT(rawdata!C14,LEN(rawdata!C14)-2))</f>
        <v>5</v>
      </c>
      <c r="D55" s="1">
        <f>VALUE(LEFT(rawdata!D14,LEN(rawdata!D14)-2))</f>
        <v>2648.9024721343899</v>
      </c>
      <c r="E55" s="1">
        <f>VALUE(LEFT(rawdata!E14,LEN(rawdata!E14)-2))</f>
        <v>127.338476969643</v>
      </c>
      <c r="F55" s="1">
        <v>9.0977471681649602E-2</v>
      </c>
      <c r="G55" s="1">
        <f>VALUE(LEFT(rawdata!G14,LEN(rawdata!G14)-2))</f>
        <v>57.687104642311702</v>
      </c>
      <c r="H55" s="1">
        <f t="shared" si="22"/>
        <v>62.413294098999309</v>
      </c>
      <c r="I55" s="1">
        <f t="shared" si="23"/>
        <v>0</v>
      </c>
      <c r="J55" s="2">
        <f t="shared" si="24"/>
        <v>0</v>
      </c>
      <c r="K55">
        <f t="shared" si="25"/>
        <v>0.27184407622672818</v>
      </c>
      <c r="N55">
        <f t="shared" si="26"/>
        <v>23.840122249209507</v>
      </c>
      <c r="O55">
        <f t="shared" si="27"/>
        <v>3.1834619242410751</v>
      </c>
      <c r="P55">
        <f t="shared" si="28"/>
        <v>0.86530656963467556</v>
      </c>
      <c r="Q55">
        <f t="shared" si="29"/>
        <v>9.932668289071965E-2</v>
      </c>
      <c r="S55" s="4">
        <f t="shared" si="30"/>
        <v>4.0776611434009222</v>
      </c>
      <c r="T55" s="4">
        <f t="shared" si="31"/>
        <v>1.3590653669290569</v>
      </c>
      <c r="U55" s="4">
        <f t="shared" si="32"/>
        <v>5.5418080380685319</v>
      </c>
      <c r="V55" s="5">
        <f t="shared" si="33"/>
        <v>27.709040190342659</v>
      </c>
      <c r="W55" s="4"/>
      <c r="X55" s="4">
        <f t="shared" si="34"/>
        <v>112.34392937819874</v>
      </c>
      <c r="Y55" s="4">
        <f t="shared" si="35"/>
        <v>561.71964689099366</v>
      </c>
    </row>
    <row r="56" spans="2:25" x14ac:dyDescent="0.25">
      <c r="B56">
        <f>VALUE(LEFT(rawdata!B15,LEN(rawdata!B15)-2))</f>
        <v>60</v>
      </c>
      <c r="C56">
        <f>VALUE(LEFT(rawdata!C15,LEN(rawdata!C15)-2))</f>
        <v>10</v>
      </c>
      <c r="D56" s="1">
        <f>VALUE(LEFT(rawdata!D15,LEN(rawdata!D15)-2))</f>
        <v>2643.1157012304302</v>
      </c>
      <c r="E56" s="1">
        <f>VALUE(LEFT(rawdata!E15,LEN(rawdata!E15)-2))</f>
        <v>127.081634242213</v>
      </c>
      <c r="F56" s="1">
        <v>8.6355439693960104E-2</v>
      </c>
      <c r="G56" s="1">
        <f>VALUE(LEFT(rawdata!G15,LEN(rawdata!G15)-2))</f>
        <v>56.762825059866302</v>
      </c>
      <c r="H56" s="1">
        <f t="shared" si="22"/>
        <v>62.276946521800163</v>
      </c>
      <c r="I56" s="1">
        <f t="shared" si="23"/>
        <v>0</v>
      </c>
      <c r="J56" s="2">
        <f t="shared" si="24"/>
        <v>0</v>
      </c>
      <c r="K56">
        <f t="shared" si="25"/>
        <v>0.26748851130761792</v>
      </c>
      <c r="N56">
        <f t="shared" si="26"/>
        <v>23.788041311073876</v>
      </c>
      <c r="O56">
        <f t="shared" si="27"/>
        <v>3.1770408560553252</v>
      </c>
      <c r="P56">
        <f t="shared" si="28"/>
        <v>0.85144237589799443</v>
      </c>
      <c r="Q56">
        <f t="shared" si="29"/>
        <v>9.7940996650946716E-2</v>
      </c>
      <c r="S56" s="4">
        <f t="shared" si="30"/>
        <v>4.0123276696142671</v>
      </c>
      <c r="T56" s="4">
        <f t="shared" si="31"/>
        <v>1.3399928022253413</v>
      </c>
      <c r="U56" s="4">
        <f t="shared" si="32"/>
        <v>5.3764901974526955</v>
      </c>
      <c r="V56" s="5">
        <f t="shared" si="33"/>
        <v>26.882450987263478</v>
      </c>
      <c r="W56" s="4"/>
      <c r="X56" s="4">
        <f t="shared" si="34"/>
        <v>112.09850373924029</v>
      </c>
      <c r="Y56" s="4">
        <f t="shared" si="35"/>
        <v>560.49251869620139</v>
      </c>
    </row>
    <row r="57" spans="2:25" x14ac:dyDescent="0.25">
      <c r="B57">
        <f>VALUE(LEFT(rawdata!B16,LEN(rawdata!B16)-2))</f>
        <v>60</v>
      </c>
      <c r="C57">
        <f>VALUE(LEFT(rawdata!C16,LEN(rawdata!C16)-2))</f>
        <v>15</v>
      </c>
      <c r="D57" s="1">
        <f>VALUE(LEFT(rawdata!D16,LEN(rawdata!D16)-2))</f>
        <v>2644.2771394291099</v>
      </c>
      <c r="E57" s="1">
        <f>VALUE(LEFT(rawdata!E16,LEN(rawdata!E16)-2))</f>
        <v>127.25847860889201</v>
      </c>
      <c r="F57" s="1">
        <v>8.1172037902379507E-2</v>
      </c>
      <c r="G57" s="1">
        <f>VALUE(LEFT(rawdata!G16,LEN(rawdata!G16)-2))</f>
        <v>55.511699436125802</v>
      </c>
      <c r="H57" s="1">
        <f t="shared" si="22"/>
        <v>62.304312264644437</v>
      </c>
      <c r="I57" s="1">
        <f t="shared" si="23"/>
        <v>0</v>
      </c>
      <c r="J57" s="2">
        <f t="shared" si="24"/>
        <v>0</v>
      </c>
      <c r="K57">
        <f t="shared" si="25"/>
        <v>0.26159272070522621</v>
      </c>
      <c r="N57">
        <f t="shared" si="26"/>
        <v>23.798494254861989</v>
      </c>
      <c r="O57">
        <f t="shared" si="27"/>
        <v>3.1814619652223</v>
      </c>
      <c r="P57">
        <f t="shared" si="28"/>
        <v>0.83267549154188703</v>
      </c>
      <c r="Q57">
        <f t="shared" si="29"/>
        <v>9.5694653531627774E-2</v>
      </c>
      <c r="S57" s="4">
        <f t="shared" si="30"/>
        <v>3.923890810578393</v>
      </c>
      <c r="T57" s="4">
        <f t="shared" si="31"/>
        <v>1.3086365649568674</v>
      </c>
      <c r="U57" s="4">
        <f t="shared" si="32"/>
        <v>5.1349469916211259</v>
      </c>
      <c r="V57" s="5">
        <f t="shared" si="33"/>
        <v>25.674734958105631</v>
      </c>
      <c r="W57" s="4"/>
      <c r="X57" s="4">
        <f t="shared" si="34"/>
        <v>112.14776207635998</v>
      </c>
      <c r="Y57" s="4">
        <f t="shared" si="35"/>
        <v>560.73881038179991</v>
      </c>
    </row>
    <row r="58" spans="2:25" x14ac:dyDescent="0.25">
      <c r="B58">
        <f>VALUE(LEFT(rawdata!B17,LEN(rawdata!B17)-2))</f>
        <v>60</v>
      </c>
      <c r="C58">
        <f>VALUE(LEFT(rawdata!C17,LEN(rawdata!C17)-2))</f>
        <v>20</v>
      </c>
      <c r="D58" s="1">
        <f>VALUE(LEFT(rawdata!D17,LEN(rawdata!D17)-2))</f>
        <v>2639.84712035961</v>
      </c>
      <c r="E58" s="1">
        <f>VALUE(LEFT(rawdata!E17,LEN(rawdata!E17)-2))</f>
        <v>127.212473850028</v>
      </c>
      <c r="F58" s="1">
        <v>7.6169395971122794E-2</v>
      </c>
      <c r="G58" s="1">
        <f>VALUE(LEFT(rawdata!G17,LEN(rawdata!G17)-2))</f>
        <v>53.521747346580902</v>
      </c>
      <c r="H58" s="1">
        <f t="shared" si="22"/>
        <v>62.199932399414408</v>
      </c>
      <c r="I58" s="1">
        <f t="shared" si="23"/>
        <v>0</v>
      </c>
      <c r="J58" s="2">
        <f t="shared" si="24"/>
        <v>0</v>
      </c>
      <c r="K58">
        <f t="shared" si="25"/>
        <v>0.25221529240696139</v>
      </c>
      <c r="N58">
        <f t="shared" si="26"/>
        <v>23.758624083236491</v>
      </c>
      <c r="O58">
        <f t="shared" si="27"/>
        <v>3.1803118462506998</v>
      </c>
      <c r="P58">
        <f t="shared" si="28"/>
        <v>0.8028262101987137</v>
      </c>
      <c r="Q58">
        <f t="shared" si="29"/>
        <v>9.2358324607455577E-2</v>
      </c>
      <c r="S58" s="4">
        <f t="shared" si="30"/>
        <v>3.7832293861044208</v>
      </c>
      <c r="T58" s="4">
        <f t="shared" si="31"/>
        <v>1.2621815862887364</v>
      </c>
      <c r="U58" s="4">
        <f t="shared" si="32"/>
        <v>4.7751224678474404</v>
      </c>
      <c r="V58" s="5">
        <f t="shared" si="33"/>
        <v>23.8756123392372</v>
      </c>
      <c r="W58" s="4"/>
      <c r="X58" s="4">
        <f t="shared" si="34"/>
        <v>111.95987831894593</v>
      </c>
      <c r="Y58" s="4">
        <f t="shared" si="35"/>
        <v>559.79939159472963</v>
      </c>
    </row>
    <row r="59" spans="2:25" x14ac:dyDescent="0.25">
      <c r="B59">
        <f>VALUE(LEFT(rawdata!B18,LEN(rawdata!B18)-2))</f>
        <v>60</v>
      </c>
      <c r="C59">
        <f>VALUE(LEFT(rawdata!C18,LEN(rawdata!C18)-2))</f>
        <v>25</v>
      </c>
      <c r="D59" s="1">
        <f>VALUE(LEFT(rawdata!D18,LEN(rawdata!D18)-2))</f>
        <v>2641.0899380333599</v>
      </c>
      <c r="E59" s="1">
        <f>VALUE(LEFT(rawdata!E18,LEN(rawdata!E18)-2))</f>
        <v>127.321643150173</v>
      </c>
      <c r="F59" s="1">
        <v>7.0597768104083802E-2</v>
      </c>
      <c r="G59" s="1">
        <f>VALUE(LEFT(rawdata!G18,LEN(rawdata!G18)-2))</f>
        <v>51.248750581791697</v>
      </c>
      <c r="H59" s="1">
        <f t="shared" si="22"/>
        <v>62.229215600966441</v>
      </c>
      <c r="I59" s="1">
        <f t="shared" si="23"/>
        <v>0</v>
      </c>
      <c r="J59" s="2">
        <f t="shared" si="24"/>
        <v>0</v>
      </c>
      <c r="K59">
        <f t="shared" si="25"/>
        <v>0.24150404750011867</v>
      </c>
      <c r="N59">
        <f t="shared" si="26"/>
        <v>23.76980944230024</v>
      </c>
      <c r="O59">
        <f t="shared" si="27"/>
        <v>3.1830410787543251</v>
      </c>
      <c r="P59">
        <f t="shared" si="28"/>
        <v>0.76873125872687553</v>
      </c>
      <c r="Q59">
        <f t="shared" si="29"/>
        <v>8.8377267419283326E-2</v>
      </c>
      <c r="S59" s="4">
        <f t="shared" si="30"/>
        <v>3.6225607125017794</v>
      </c>
      <c r="T59" s="4">
        <f t="shared" si="31"/>
        <v>1.2075421581233825</v>
      </c>
      <c r="U59" s="4">
        <f t="shared" si="32"/>
        <v>4.3743947807073766</v>
      </c>
      <c r="V59" s="5">
        <f t="shared" si="33"/>
        <v>21.871973903536883</v>
      </c>
      <c r="W59" s="4"/>
      <c r="X59" s="4">
        <f t="shared" si="34"/>
        <v>112.01258808173959</v>
      </c>
      <c r="Y59" s="4">
        <f t="shared" si="35"/>
        <v>560.06294040869795</v>
      </c>
    </row>
    <row r="60" spans="2:25" x14ac:dyDescent="0.25">
      <c r="B60">
        <f>VALUE(LEFT(rawdata!B19,LEN(rawdata!B19)-2))</f>
        <v>60</v>
      </c>
      <c r="C60">
        <f>VALUE(LEFT(rawdata!C19,LEN(rawdata!C19)-2))</f>
        <v>30</v>
      </c>
      <c r="D60" s="1">
        <f>VALUE(LEFT(rawdata!D19,LEN(rawdata!D19)-2))</f>
        <v>2632.7045248815298</v>
      </c>
      <c r="E60" s="1">
        <f>VALUE(LEFT(rawdata!E19,LEN(rawdata!E19)-2))</f>
        <v>126.89591671424201</v>
      </c>
      <c r="F60" s="1">
        <v>6.5224072474842895E-2</v>
      </c>
      <c r="G60" s="1">
        <f>VALUE(LEFT(rawdata!G19,LEN(rawdata!G19)-2))</f>
        <v>48.201395824713998</v>
      </c>
      <c r="H60" s="1">
        <f t="shared" si="22"/>
        <v>62.031638958303155</v>
      </c>
      <c r="I60" s="1">
        <f t="shared" si="23"/>
        <v>0</v>
      </c>
      <c r="J60" s="2">
        <f t="shared" si="24"/>
        <v>0</v>
      </c>
      <c r="K60">
        <f t="shared" si="25"/>
        <v>0.22714372652354287</v>
      </c>
      <c r="N60">
        <f t="shared" si="26"/>
        <v>23.69434072393377</v>
      </c>
      <c r="O60">
        <f t="shared" si="27"/>
        <v>3.1723979178560504</v>
      </c>
      <c r="P60">
        <f t="shared" si="28"/>
        <v>0.72302093737071005</v>
      </c>
      <c r="Q60">
        <f t="shared" si="29"/>
        <v>8.339398575432562E-2</v>
      </c>
      <c r="S60" s="4">
        <f t="shared" si="30"/>
        <v>3.4071558978531424</v>
      </c>
      <c r="T60" s="4">
        <f t="shared" si="31"/>
        <v>1.1395495711637231</v>
      </c>
      <c r="U60" s="4">
        <f t="shared" si="32"/>
        <v>3.8826230422864985</v>
      </c>
      <c r="V60" s="5">
        <f t="shared" si="33"/>
        <v>19.413115211432491</v>
      </c>
      <c r="W60" s="4"/>
      <c r="X60" s="4">
        <f t="shared" si="34"/>
        <v>111.65695012494568</v>
      </c>
      <c r="Y60" s="4">
        <f t="shared" si="35"/>
        <v>558.28475062472842</v>
      </c>
    </row>
    <row r="61" spans="2:25" x14ac:dyDescent="0.25">
      <c r="B61">
        <f>VALUE(LEFT(rawdata!B20,LEN(rawdata!B20)-2))</f>
        <v>60</v>
      </c>
      <c r="C61">
        <f>VALUE(LEFT(rawdata!C20,LEN(rawdata!C20)-2))</f>
        <v>35</v>
      </c>
      <c r="D61" s="1">
        <f>VALUE(LEFT(rawdata!D20,LEN(rawdata!D20)-2))</f>
        <v>2634.1808391529999</v>
      </c>
      <c r="E61" s="1">
        <f>VALUE(LEFT(rawdata!E20,LEN(rawdata!E20)-2))</f>
        <v>127.291217233853</v>
      </c>
      <c r="F61" s="1">
        <v>5.98390934409282E-2</v>
      </c>
      <c r="G61" s="1">
        <f>VALUE(LEFT(rawdata!G20,LEN(rawdata!G20)-2))</f>
        <v>45.1630364496868</v>
      </c>
      <c r="H61" s="1">
        <f t="shared" si="22"/>
        <v>62.066423793825457</v>
      </c>
      <c r="I61" s="1">
        <f t="shared" si="23"/>
        <v>0</v>
      </c>
      <c r="J61" s="2">
        <f t="shared" si="24"/>
        <v>0</v>
      </c>
      <c r="K61">
        <f t="shared" si="25"/>
        <v>0.21282579528621615</v>
      </c>
      <c r="N61">
        <f t="shared" si="26"/>
        <v>23.707627552376998</v>
      </c>
      <c r="O61">
        <f t="shared" si="27"/>
        <v>3.1822804308463253</v>
      </c>
      <c r="P61">
        <f t="shared" si="28"/>
        <v>0.67744554674530211</v>
      </c>
      <c r="Q61">
        <f t="shared" si="29"/>
        <v>7.799398672945998E-2</v>
      </c>
      <c r="S61" s="4">
        <f t="shared" si="30"/>
        <v>3.1923869292932427</v>
      </c>
      <c r="T61" s="4">
        <f t="shared" si="31"/>
        <v>1.0644026531708519</v>
      </c>
      <c r="U61" s="4">
        <f t="shared" si="32"/>
        <v>3.3979851174876763</v>
      </c>
      <c r="V61" s="5">
        <f t="shared" si="33"/>
        <v>16.989925587438382</v>
      </c>
      <c r="W61" s="4"/>
      <c r="X61" s="4">
        <f t="shared" si="34"/>
        <v>111.71956282888581</v>
      </c>
      <c r="Y61" s="4">
        <f t="shared" si="35"/>
        <v>558.59781414442909</v>
      </c>
    </row>
    <row r="62" spans="2:25" x14ac:dyDescent="0.25">
      <c r="B62">
        <f>VALUE(LEFT(rawdata!B21,LEN(rawdata!B21)-2))</f>
        <v>60</v>
      </c>
      <c r="C62">
        <f>VALUE(LEFT(rawdata!C21,LEN(rawdata!C21)-2))</f>
        <v>40</v>
      </c>
      <c r="D62" s="1">
        <f>VALUE(LEFT(rawdata!D21,LEN(rawdata!D21)-2))</f>
        <v>2625.0711496562999</v>
      </c>
      <c r="E62" s="1">
        <f>VALUE(LEFT(rawdata!E21,LEN(rawdata!E21)-2))</f>
        <v>126.857142885206</v>
      </c>
      <c r="F62" s="1">
        <v>5.45183642243946E-2</v>
      </c>
      <c r="G62" s="1">
        <f>VALUE(LEFT(rawdata!G21,LEN(rawdata!G21)-2))</f>
        <v>41.240374870454303</v>
      </c>
      <c r="H62" s="1">
        <f t="shared" si="22"/>
        <v>61.851781791830582</v>
      </c>
      <c r="I62" s="1">
        <f t="shared" si="23"/>
        <v>0</v>
      </c>
      <c r="J62" s="2">
        <f t="shared" si="24"/>
        <v>0</v>
      </c>
      <c r="K62">
        <f t="shared" si="25"/>
        <v>0.19434068808646257</v>
      </c>
      <c r="N62">
        <f t="shared" si="26"/>
        <v>23.625640346906703</v>
      </c>
      <c r="O62">
        <f t="shared" si="27"/>
        <v>3.1714285721301501</v>
      </c>
      <c r="P62">
        <f t="shared" si="28"/>
        <v>0.61860562305681455</v>
      </c>
      <c r="Q62">
        <f t="shared" si="29"/>
        <v>7.1465198099610827E-2</v>
      </c>
      <c r="S62" s="4">
        <f t="shared" si="30"/>
        <v>2.9151103212969378</v>
      </c>
      <c r="T62" s="4">
        <f t="shared" si="31"/>
        <v>0.97527913523418308</v>
      </c>
      <c r="U62" s="4">
        <f t="shared" si="32"/>
        <v>2.8430462732667192</v>
      </c>
      <c r="V62" s="5">
        <f t="shared" si="33"/>
        <v>14.215231366333596</v>
      </c>
      <c r="W62" s="4"/>
      <c r="X62" s="4">
        <f t="shared" si="34"/>
        <v>111.33320722529506</v>
      </c>
      <c r="Y62" s="4">
        <f t="shared" si="35"/>
        <v>556.66603612647532</v>
      </c>
    </row>
    <row r="63" spans="2:25" x14ac:dyDescent="0.25">
      <c r="B63">
        <f>VALUE(LEFT(rawdata!B22,LEN(rawdata!B22)-2))</f>
        <v>60</v>
      </c>
      <c r="C63">
        <f>VALUE(LEFT(rawdata!C22,LEN(rawdata!C22)-2))</f>
        <v>45</v>
      </c>
      <c r="D63" s="1">
        <f>VALUE(LEFT(rawdata!D22,LEN(rawdata!D22)-2))</f>
        <v>2626.7480449812101</v>
      </c>
      <c r="E63" s="1">
        <f>VALUE(LEFT(rawdata!E22,LEN(rawdata!E22)-2))</f>
        <v>127.23267972613699</v>
      </c>
      <c r="F63" s="1">
        <v>0.110474225282778</v>
      </c>
      <c r="G63" s="1">
        <f>VALUE(LEFT(rawdata!G22,LEN(rawdata!G22)-2))</f>
        <v>37.474656962321802</v>
      </c>
      <c r="H63" s="1">
        <f t="shared" si="22"/>
        <v>61.891292707082407</v>
      </c>
      <c r="I63" s="1">
        <f t="shared" si="23"/>
        <v>0</v>
      </c>
      <c r="J63" s="2">
        <f t="shared" si="24"/>
        <v>0</v>
      </c>
      <c r="K63">
        <f t="shared" si="25"/>
        <v>0.17659516051294166</v>
      </c>
      <c r="N63">
        <f t="shared" si="26"/>
        <v>23.640732404830892</v>
      </c>
      <c r="O63">
        <f t="shared" si="27"/>
        <v>3.1808169931534249</v>
      </c>
      <c r="P63">
        <f t="shared" si="28"/>
        <v>0.56211985443482704</v>
      </c>
      <c r="Q63">
        <f t="shared" si="29"/>
        <v>6.482299908311745E-2</v>
      </c>
      <c r="S63" s="4">
        <f t="shared" si="30"/>
        <v>2.6489274076941252</v>
      </c>
      <c r="T63" s="4">
        <f t="shared" si="31"/>
        <v>0.88360923568499294</v>
      </c>
      <c r="U63" s="4">
        <f t="shared" si="32"/>
        <v>2.3406167220976357</v>
      </c>
      <c r="V63" s="5">
        <f t="shared" si="33"/>
        <v>11.703083610488179</v>
      </c>
      <c r="W63" s="4"/>
      <c r="X63" s="4">
        <f t="shared" si="34"/>
        <v>111.40432687274833</v>
      </c>
      <c r="Y63" s="4">
        <f t="shared" si="35"/>
        <v>557.02163436374167</v>
      </c>
    </row>
    <row r="64" spans="2:25" x14ac:dyDescent="0.25">
      <c r="B64">
        <f>VALUE(LEFT(rawdata!B23,LEN(rawdata!B23)-2))</f>
        <v>60</v>
      </c>
      <c r="C64">
        <f>VALUE(LEFT(rawdata!C23,LEN(rawdata!C23)-2))</f>
        <v>50</v>
      </c>
      <c r="D64" s="1">
        <f>VALUE(LEFT(rawdata!D23,LEN(rawdata!D23)-2))</f>
        <v>2625.27809628356</v>
      </c>
      <c r="E64" s="1">
        <f>VALUE(LEFT(rawdata!E23,LEN(rawdata!E23)-2))</f>
        <v>127.087392009404</v>
      </c>
      <c r="F64" s="1">
        <v>0.110031955287708</v>
      </c>
      <c r="G64" s="1">
        <f>VALUE(LEFT(rawdata!G23,LEN(rawdata!G23)-2))</f>
        <v>33.287642107737199</v>
      </c>
      <c r="H64" s="1">
        <f t="shared" si="22"/>
        <v>61.856657856859719</v>
      </c>
      <c r="I64" s="1">
        <f t="shared" si="23"/>
        <v>0</v>
      </c>
      <c r="J64" s="2">
        <f t="shared" si="24"/>
        <v>0</v>
      </c>
      <c r="K64">
        <f t="shared" si="25"/>
        <v>0.15686431785149016</v>
      </c>
      <c r="N64">
        <f t="shared" si="26"/>
        <v>23.627502866552042</v>
      </c>
      <c r="O64">
        <f t="shared" si="27"/>
        <v>3.1771848002351</v>
      </c>
      <c r="P64">
        <f t="shared" si="28"/>
        <v>0.49931463161605799</v>
      </c>
      <c r="Q64">
        <f t="shared" si="29"/>
        <v>5.7629405861127858E-2</v>
      </c>
      <c r="S64" s="4">
        <f t="shared" si="30"/>
        <v>2.3529647677723524</v>
      </c>
      <c r="T64" s="4">
        <f t="shared" si="31"/>
        <v>0.78578153776121318</v>
      </c>
      <c r="U64" s="4">
        <f t="shared" si="32"/>
        <v>1.8489162735181148</v>
      </c>
      <c r="V64" s="5">
        <f t="shared" si="33"/>
        <v>9.2445813675905733</v>
      </c>
      <c r="W64" s="4"/>
      <c r="X64" s="4">
        <f t="shared" si="34"/>
        <v>111.34198414234751</v>
      </c>
      <c r="Y64" s="4">
        <f t="shared" si="35"/>
        <v>556.7099207117376</v>
      </c>
    </row>
    <row r="65" spans="2:25" x14ac:dyDescent="0.25">
      <c r="B65">
        <f>VALUE(LEFT(rawdata!B2,LEN(rawdata!B2)-2))</f>
        <v>70</v>
      </c>
      <c r="C65">
        <f>VALUE(LEFT(rawdata!C2,LEN(rawdata!C2)-2))</f>
        <v>0</v>
      </c>
      <c r="D65" s="1">
        <f>VALUE(LEFT(rawdata!D2,LEN(rawdata!D2)-2))</f>
        <v>2641.2677403286498</v>
      </c>
      <c r="E65" s="1">
        <f>VALUE(LEFT(rawdata!E2,LEN(rawdata!E2)-2))</f>
        <v>126.69323236254</v>
      </c>
      <c r="F65" s="2">
        <v>4.0425633541370698E-5</v>
      </c>
      <c r="G65" s="1">
        <f>VALUE(LEFT(rawdata!G2,LEN(rawdata!G2)-2))</f>
        <v>56.255389631664301</v>
      </c>
      <c r="H65" s="1">
        <f t="shared" si="22"/>
        <v>62.233404968851495</v>
      </c>
      <c r="I65" s="1">
        <f t="shared" si="23"/>
        <v>0</v>
      </c>
      <c r="J65" s="2">
        <f t="shared" si="24"/>
        <v>0</v>
      </c>
      <c r="K65">
        <f t="shared" si="25"/>
        <v>0.26509727818750201</v>
      </c>
      <c r="N65">
        <f t="shared" si="26"/>
        <v>23.771409662957851</v>
      </c>
      <c r="O65">
        <f t="shared" si="27"/>
        <v>3.1673308090635</v>
      </c>
      <c r="P65">
        <f t="shared" si="28"/>
        <v>0.84383084447496459</v>
      </c>
      <c r="Q65">
        <f t="shared" si="29"/>
        <v>9.7248120200715243E-2</v>
      </c>
      <c r="S65" s="4">
        <f t="shared" si="30"/>
        <v>3.9764591728125298</v>
      </c>
      <c r="T65" s="4">
        <f t="shared" si="31"/>
        <v>1.3320851141603112</v>
      </c>
      <c r="U65" s="4">
        <f t="shared" si="32"/>
        <v>5.2969820711697952</v>
      </c>
      <c r="V65" s="5">
        <f t="shared" si="33"/>
        <v>26.484910355848974</v>
      </c>
    </row>
    <row r="66" spans="2:25" x14ac:dyDescent="0.25">
      <c r="B66">
        <f>VALUE(LEFT(rawdata!B3,LEN(rawdata!B3)-2))</f>
        <v>70</v>
      </c>
      <c r="C66">
        <f>VALUE(LEFT(rawdata!C3,LEN(rawdata!C3)-2))</f>
        <v>5</v>
      </c>
      <c r="D66" s="1">
        <f>VALUE(LEFT(rawdata!D3,LEN(rawdata!D3)-2))</f>
        <v>2645.4316382483398</v>
      </c>
      <c r="E66" s="1">
        <f>VALUE(LEFT(rawdata!E3,LEN(rawdata!E3)-2))</f>
        <v>126.949634680969</v>
      </c>
      <c r="F66" s="2">
        <v>1.8344868125899102E-5</v>
      </c>
      <c r="G66" s="1">
        <f>VALUE(LEFT(rawdata!G3,LEN(rawdata!G3)-2))</f>
        <v>56.203159474697998</v>
      </c>
      <c r="H66" s="1">
        <f t="shared" si="22"/>
        <v>62.331514502212464</v>
      </c>
      <c r="I66" s="1">
        <f t="shared" si="23"/>
        <v>0</v>
      </c>
      <c r="J66" s="2">
        <f t="shared" si="24"/>
        <v>0</v>
      </c>
      <c r="K66">
        <f t="shared" si="25"/>
        <v>0.26485114937137022</v>
      </c>
      <c r="N66">
        <f t="shared" si="26"/>
        <v>23.808884744235062</v>
      </c>
      <c r="O66">
        <f t="shared" si="27"/>
        <v>3.1737408670242249</v>
      </c>
      <c r="P66">
        <f t="shared" si="28"/>
        <v>0.84304739212047008</v>
      </c>
      <c r="Q66">
        <f t="shared" si="29"/>
        <v>9.6983249385948364E-2</v>
      </c>
      <c r="S66" s="4">
        <f t="shared" si="30"/>
        <v>3.9727672405705534</v>
      </c>
      <c r="T66" s="4">
        <f t="shared" si="31"/>
        <v>1.3281604066669304</v>
      </c>
      <c r="U66" s="4">
        <f t="shared" si="32"/>
        <v>5.2764721538292454</v>
      </c>
      <c r="V66" s="5">
        <f t="shared" si="33"/>
        <v>26.382360769146228</v>
      </c>
      <c r="W66" s="4"/>
      <c r="X66" s="4">
        <f>w*N66*10^-6*$G$1</f>
        <v>112.19672610398246</v>
      </c>
      <c r="Y66" s="4">
        <f>X66*$G$1</f>
        <v>560.98363051991225</v>
      </c>
    </row>
    <row r="67" spans="2:25" x14ac:dyDescent="0.25">
      <c r="B67">
        <f>VALUE(LEFT(rawdata!B4,LEN(rawdata!B4)-2))</f>
        <v>70</v>
      </c>
      <c r="C67">
        <f>VALUE(LEFT(rawdata!C4,LEN(rawdata!C4)-2))</f>
        <v>10</v>
      </c>
      <c r="D67" s="1">
        <f>VALUE(LEFT(rawdata!D4,LEN(rawdata!D4)-2))</f>
        <v>2643.8402717209601</v>
      </c>
      <c r="E67" s="1">
        <f>VALUE(LEFT(rawdata!E4,LEN(rawdata!E4)-2))</f>
        <v>126.757639363725</v>
      </c>
      <c r="F67" s="2">
        <v>3.4225138126120003E-5</v>
      </c>
      <c r="G67" s="1">
        <f>VALUE(LEFT(rawdata!G4,LEN(rawdata!G4)-2))</f>
        <v>55.270104753105301</v>
      </c>
      <c r="H67" s="1">
        <f t="shared" si="22"/>
        <v>62.294018811775587</v>
      </c>
      <c r="I67" s="1">
        <f t="shared" si="23"/>
        <v>0</v>
      </c>
      <c r="J67" s="2">
        <f t="shared" si="24"/>
        <v>0</v>
      </c>
      <c r="K67">
        <f t="shared" si="25"/>
        <v>0.26045423258324091</v>
      </c>
      <c r="N67">
        <f t="shared" si="26"/>
        <v>23.794562445488644</v>
      </c>
      <c r="O67">
        <f t="shared" si="27"/>
        <v>3.1689409840931253</v>
      </c>
      <c r="P67">
        <f t="shared" si="28"/>
        <v>0.82905157129657947</v>
      </c>
      <c r="Q67">
        <f t="shared" si="29"/>
        <v>9.5474108015163955E-2</v>
      </c>
      <c r="S67" s="4">
        <f t="shared" si="30"/>
        <v>3.9068134887486128</v>
      </c>
      <c r="T67" s="4">
        <f t="shared" si="31"/>
        <v>1.3080893198360304</v>
      </c>
      <c r="U67" s="4">
        <f t="shared" si="32"/>
        <v>5.1104609992234016</v>
      </c>
      <c r="V67" s="5">
        <f t="shared" si="33"/>
        <v>25.552304996117009</v>
      </c>
    </row>
    <row r="68" spans="2:25" x14ac:dyDescent="0.25">
      <c r="B68">
        <f>VALUE(LEFT(rawdata!B5,LEN(rawdata!B5)-2))</f>
        <v>70</v>
      </c>
      <c r="C68">
        <f>VALUE(LEFT(rawdata!C5,LEN(rawdata!C5)-2))</f>
        <v>15</v>
      </c>
      <c r="D68" s="1">
        <f>VALUE(LEFT(rawdata!D5,LEN(rawdata!D5)-2))</f>
        <v>2643.0052173622098</v>
      </c>
      <c r="E68" s="1">
        <f>VALUE(LEFT(rawdata!E5,LEN(rawdata!E5)-2))</f>
        <v>126.84669486448099</v>
      </c>
      <c r="F68" s="2">
        <v>1.5624851463950899E-5</v>
      </c>
      <c r="G68" s="1">
        <f>VALUE(LEFT(rawdata!G5,LEN(rawdata!G5)-2))</f>
        <v>53.957645351057501</v>
      </c>
      <c r="H68" s="1">
        <f t="shared" si="22"/>
        <v>62.274343306984598</v>
      </c>
      <c r="I68" s="1">
        <f t="shared" si="23"/>
        <v>0</v>
      </c>
      <c r="J68" s="2">
        <f t="shared" si="24"/>
        <v>0</v>
      </c>
      <c r="K68">
        <f t="shared" si="25"/>
        <v>0.25426941335982856</v>
      </c>
      <c r="N68">
        <f t="shared" si="26"/>
        <v>23.787046956259889</v>
      </c>
      <c r="O68">
        <f t="shared" si="27"/>
        <v>3.1711673716120248</v>
      </c>
      <c r="P68">
        <f t="shared" si="28"/>
        <v>0.8093646802658625</v>
      </c>
      <c r="Q68">
        <f t="shared" si="29"/>
        <v>9.3188946325329244E-2</v>
      </c>
      <c r="S68" s="4">
        <f t="shared" si="30"/>
        <v>3.814041200397428</v>
      </c>
      <c r="T68" s="4">
        <f t="shared" si="31"/>
        <v>1.2761304993095204</v>
      </c>
      <c r="U68" s="4">
        <f t="shared" si="32"/>
        <v>4.867214301450252</v>
      </c>
      <c r="V68" s="5">
        <f t="shared" si="33"/>
        <v>24.336071507251262</v>
      </c>
      <c r="W68" s="4"/>
      <c r="X68" s="4">
        <f t="shared" ref="X68:X75" si="36">w*N68*10^-6*$G$1</f>
        <v>112.09381795257228</v>
      </c>
      <c r="Y68" s="4">
        <f t="shared" ref="Y68:Y75" si="37">X68*$G$1</f>
        <v>560.46908976286136</v>
      </c>
    </row>
    <row r="69" spans="2:25" x14ac:dyDescent="0.25">
      <c r="B69">
        <f>VALUE(LEFT(rawdata!B6,LEN(rawdata!B6)-2))</f>
        <v>70</v>
      </c>
      <c r="C69">
        <f>VALUE(LEFT(rawdata!C6,LEN(rawdata!C6)-2))</f>
        <v>20</v>
      </c>
      <c r="D69" s="1">
        <f>VALUE(LEFT(rawdata!D6,LEN(rawdata!D6)-2))</f>
        <v>2640.6721996777001</v>
      </c>
      <c r="E69" s="1">
        <f>VALUE(LEFT(rawdata!E6,LEN(rawdata!E6)-2))</f>
        <v>126.75409808189799</v>
      </c>
      <c r="F69" s="1">
        <v>0.112460663405514</v>
      </c>
      <c r="G69" s="1">
        <f>VALUE(LEFT(rawdata!G6,LEN(rawdata!G6)-2))</f>
        <v>52.134424847703301</v>
      </c>
      <c r="H69" s="1">
        <f t="shared" si="22"/>
        <v>62.219372872846968</v>
      </c>
      <c r="I69" s="1">
        <f t="shared" si="23"/>
        <v>0</v>
      </c>
      <c r="J69" s="2">
        <f t="shared" si="24"/>
        <v>0</v>
      </c>
      <c r="K69">
        <f t="shared" si="25"/>
        <v>0.24567768915101079</v>
      </c>
      <c r="N69">
        <f t="shared" si="26"/>
        <v>23.766049797099303</v>
      </c>
      <c r="O69">
        <f t="shared" si="27"/>
        <v>3.1688524520474499</v>
      </c>
      <c r="P69">
        <f t="shared" si="28"/>
        <v>0.78201637271554947</v>
      </c>
      <c r="Q69">
        <f t="shared" si="29"/>
        <v>9.0112769082088637E-2</v>
      </c>
      <c r="S69" s="4">
        <f t="shared" si="30"/>
        <v>3.6851653372651616</v>
      </c>
      <c r="T69" s="4">
        <f t="shared" si="31"/>
        <v>1.2339109891504656</v>
      </c>
      <c r="U69" s="4">
        <f t="shared" si="32"/>
        <v>4.5471660064878643</v>
      </c>
      <c r="V69" s="5">
        <f t="shared" si="33"/>
        <v>22.735830032439321</v>
      </c>
      <c r="W69" s="4"/>
      <c r="X69" s="4">
        <f t="shared" si="36"/>
        <v>111.99487117112454</v>
      </c>
      <c r="Y69" s="4">
        <f t="shared" si="37"/>
        <v>559.97435585562266</v>
      </c>
    </row>
    <row r="70" spans="2:25" x14ac:dyDescent="0.25">
      <c r="B70">
        <f>VALUE(LEFT(rawdata!B7,LEN(rawdata!B7)-2))</f>
        <v>70</v>
      </c>
      <c r="C70">
        <f>VALUE(LEFT(rawdata!C7,LEN(rawdata!C7)-2))</f>
        <v>25</v>
      </c>
      <c r="D70" s="1">
        <f>VALUE(LEFT(rawdata!D7,LEN(rawdata!D7)-2))</f>
        <v>2642.3020187546299</v>
      </c>
      <c r="E70" s="1">
        <f>VALUE(LEFT(rawdata!E7,LEN(rawdata!E7)-2))</f>
        <v>127.163690860016</v>
      </c>
      <c r="F70" s="1">
        <v>0.11168647169957301</v>
      </c>
      <c r="G70" s="1">
        <f>VALUE(LEFT(rawdata!G7,LEN(rawdata!G7)-2))</f>
        <v>50.043388711353003</v>
      </c>
      <c r="H70" s="1">
        <f t="shared" ref="H70:H75" si="38">2*PI()*150000*Ipt*Ipt*D70*(10^-9)</f>
        <v>62.257774580137692</v>
      </c>
      <c r="I70" s="1">
        <f t="shared" ref="I70:I75" si="39">2*PI()*150000*Ist*Ist*E70*(10^-9)</f>
        <v>0</v>
      </c>
      <c r="J70" s="2">
        <f t="shared" ref="J70:J75" si="40">F70*SQRT(H70*I70)</f>
        <v>0</v>
      </c>
      <c r="K70">
        <f t="shared" ref="K70:K75" si="41">2*PI()*150000*G70*Ipt*(10^-9)</f>
        <v>0.23582391350448748</v>
      </c>
      <c r="N70">
        <f t="shared" ref="N70:N75" si="42">D70*$D$1^2*10^-3</f>
        <v>23.780718168791669</v>
      </c>
      <c r="O70">
        <f t="shared" ref="O70:O75" si="43">E70*$D$2^2*10^-3</f>
        <v>3.1790922715003997</v>
      </c>
      <c r="P70">
        <f t="shared" ref="P70:P75" si="44">G70*$D$1*$D$2*10^-3</f>
        <v>0.75065083067029503</v>
      </c>
      <c r="Q70">
        <f t="shared" ref="Q70:Q75" si="45">P70/SQRT(N70*O70)</f>
        <v>8.633242099687112E-2</v>
      </c>
      <c r="S70" s="4">
        <f t="shared" ref="S70:S75" si="46">w*P70*10^-6*$G$1</f>
        <v>3.5373587025673112</v>
      </c>
      <c r="T70" s="4">
        <f t="shared" ref="T70:T75" si="47">P70*$G$1/O70</f>
        <v>1.1806056046243965</v>
      </c>
      <c r="U70" s="4">
        <f t="shared" ref="U70:U75" si="48">S70*T70</f>
        <v>4.1762255098178507</v>
      </c>
      <c r="V70" s="5">
        <f t="shared" ref="V70:V75" si="49">U70*$N$1</f>
        <v>20.881127549089253</v>
      </c>
      <c r="W70" s="4"/>
      <c r="X70" s="4">
        <f t="shared" si="36"/>
        <v>112.06399424424785</v>
      </c>
      <c r="Y70" s="4">
        <f t="shared" si="37"/>
        <v>560.31997122123926</v>
      </c>
    </row>
    <row r="71" spans="2:25" x14ac:dyDescent="0.25">
      <c r="B71">
        <f>VALUE(LEFT(rawdata!B8,LEN(rawdata!B8)-2))</f>
        <v>70</v>
      </c>
      <c r="C71">
        <f>VALUE(LEFT(rawdata!C8,LEN(rawdata!C8)-2))</f>
        <v>30</v>
      </c>
      <c r="D71" s="1">
        <f>VALUE(LEFT(rawdata!D8,LEN(rawdata!D8)-2))</f>
        <v>2636.74176028584</v>
      </c>
      <c r="E71" s="1">
        <f>VALUE(LEFT(rawdata!E8,LEN(rawdata!E8)-2))</f>
        <v>126.86033298200699</v>
      </c>
      <c r="F71" s="1">
        <v>0.110163084299018</v>
      </c>
      <c r="G71" s="1">
        <f>VALUE(LEFT(rawdata!G8,LEN(rawdata!G8)-2))</f>
        <v>47.175208587281801</v>
      </c>
      <c r="H71" s="1">
        <f t="shared" si="38"/>
        <v>62.126764076455608</v>
      </c>
      <c r="I71" s="1">
        <f t="shared" si="39"/>
        <v>0</v>
      </c>
      <c r="J71" s="2">
        <f t="shared" si="40"/>
        <v>0</v>
      </c>
      <c r="K71">
        <f t="shared" si="41"/>
        <v>0.22230793309405597</v>
      </c>
      <c r="N71">
        <f t="shared" si="42"/>
        <v>23.730675842572559</v>
      </c>
      <c r="O71">
        <f t="shared" si="43"/>
        <v>3.171508324550175</v>
      </c>
      <c r="P71">
        <f t="shared" si="44"/>
        <v>0.70762812880922699</v>
      </c>
      <c r="Q71">
        <f t="shared" si="45"/>
        <v>8.1567491587922564E-2</v>
      </c>
      <c r="S71" s="4">
        <f t="shared" si="46"/>
        <v>3.334618996410839</v>
      </c>
      <c r="T71" s="4">
        <f t="shared" si="47"/>
        <v>1.1156018783422115</v>
      </c>
      <c r="U71" s="4">
        <f t="shared" si="48"/>
        <v>3.7201072159515522</v>
      </c>
      <c r="V71" s="5">
        <f t="shared" si="49"/>
        <v>18.600536079757759</v>
      </c>
      <c r="W71" s="4"/>
      <c r="X71" s="4">
        <f t="shared" si="36"/>
        <v>111.82817533762007</v>
      </c>
      <c r="Y71" s="4">
        <f t="shared" si="37"/>
        <v>559.14087668810032</v>
      </c>
    </row>
    <row r="72" spans="2:25" x14ac:dyDescent="0.25">
      <c r="B72">
        <f>VALUE(LEFT(rawdata!B9,LEN(rawdata!B9)-2))</f>
        <v>70</v>
      </c>
      <c r="C72">
        <f>VALUE(LEFT(rawdata!C9,LEN(rawdata!C9)-2))</f>
        <v>35</v>
      </c>
      <c r="D72" s="1">
        <f>VALUE(LEFT(rawdata!D9,LEN(rawdata!D9)-2))</f>
        <v>2632.37132180756</v>
      </c>
      <c r="E72" s="1">
        <f>VALUE(LEFT(rawdata!E9,LEN(rawdata!E9)-2))</f>
        <v>126.75913437314</v>
      </c>
      <c r="F72" s="1">
        <v>0.10839637379501001</v>
      </c>
      <c r="G72" s="1">
        <f>VALUE(LEFT(rawdata!G9,LEN(rawdata!G9)-2))</f>
        <v>43.949995917178597</v>
      </c>
      <c r="H72" s="1">
        <f t="shared" si="38"/>
        <v>62.023788045833129</v>
      </c>
      <c r="I72" s="1">
        <f t="shared" si="39"/>
        <v>0</v>
      </c>
      <c r="J72" s="2">
        <f t="shared" si="40"/>
        <v>0</v>
      </c>
      <c r="K72">
        <f t="shared" si="41"/>
        <v>0.20710947644806452</v>
      </c>
      <c r="N72">
        <f t="shared" si="42"/>
        <v>23.691341896268042</v>
      </c>
      <c r="O72">
        <f t="shared" si="43"/>
        <v>3.1689783593285004</v>
      </c>
      <c r="P72">
        <f t="shared" si="44"/>
        <v>0.6592499387576789</v>
      </c>
      <c r="Q72">
        <f t="shared" si="45"/>
        <v>7.6084401956945102E-2</v>
      </c>
      <c r="S72" s="4">
        <f t="shared" si="46"/>
        <v>3.1066421467209677</v>
      </c>
      <c r="T72" s="4">
        <f t="shared" si="47"/>
        <v>1.0401616294050244</v>
      </c>
      <c r="U72" s="4">
        <f t="shared" si="48"/>
        <v>3.2314099573116049</v>
      </c>
      <c r="V72" s="5">
        <f t="shared" si="49"/>
        <v>16.157049786558023</v>
      </c>
      <c r="W72" s="4"/>
      <c r="X72" s="4">
        <f t="shared" si="36"/>
        <v>111.64281848249964</v>
      </c>
      <c r="Y72" s="4">
        <f t="shared" si="37"/>
        <v>558.21409241249819</v>
      </c>
    </row>
    <row r="73" spans="2:25" x14ac:dyDescent="0.25">
      <c r="B73">
        <f>VALUE(LEFT(rawdata!B10,LEN(rawdata!B10)-2))</f>
        <v>70</v>
      </c>
      <c r="C73">
        <f>VALUE(LEFT(rawdata!C10,LEN(rawdata!C10)-2))</f>
        <v>40</v>
      </c>
      <c r="D73" s="1">
        <f>VALUE(LEFT(rawdata!D10,LEN(rawdata!D10)-2))</f>
        <v>2629.82476036765</v>
      </c>
      <c r="E73" s="1">
        <f>VALUE(LEFT(rawdata!E10,LEN(rawdata!E10)-2))</f>
        <v>126.70842610915599</v>
      </c>
      <c r="F73" s="1">
        <v>0.105833314231285</v>
      </c>
      <c r="G73" s="1">
        <f>VALUE(LEFT(rawdata!G10,LEN(rawdata!G10)-2))</f>
        <v>40.470398266793097</v>
      </c>
      <c r="H73" s="1">
        <f t="shared" si="38"/>
        <v>61.963786105496609</v>
      </c>
      <c r="I73" s="1">
        <f t="shared" si="39"/>
        <v>0</v>
      </c>
      <c r="J73" s="2">
        <f t="shared" si="40"/>
        <v>0</v>
      </c>
      <c r="K73">
        <f t="shared" si="41"/>
        <v>0.19071225882421541</v>
      </c>
      <c r="N73">
        <f t="shared" si="42"/>
        <v>23.66842284330885</v>
      </c>
      <c r="O73">
        <f t="shared" si="43"/>
        <v>3.1677106527288998</v>
      </c>
      <c r="P73">
        <f t="shared" si="44"/>
        <v>0.60705597400189637</v>
      </c>
      <c r="Q73">
        <f t="shared" si="45"/>
        <v>7.0108604889330989E-2</v>
      </c>
      <c r="S73" s="4">
        <f t="shared" si="46"/>
        <v>2.8606838823632312</v>
      </c>
      <c r="T73" s="4">
        <f t="shared" si="47"/>
        <v>0.95819353557265963</v>
      </c>
      <c r="U73" s="4">
        <f t="shared" si="48"/>
        <v>2.7410888033973468</v>
      </c>
      <c r="V73" s="5">
        <f t="shared" si="49"/>
        <v>13.705444016986734</v>
      </c>
      <c r="W73" s="4"/>
      <c r="X73" s="4">
        <f t="shared" si="36"/>
        <v>111.53481498989387</v>
      </c>
      <c r="Y73" s="4">
        <f t="shared" si="37"/>
        <v>557.6740749494694</v>
      </c>
    </row>
    <row r="74" spans="2:25" x14ac:dyDescent="0.25">
      <c r="B74">
        <f>VALUE(LEFT(rawdata!B11,LEN(rawdata!B11)-2))</f>
        <v>70</v>
      </c>
      <c r="C74">
        <f>VALUE(LEFT(rawdata!C11,LEN(rawdata!C11)-2))</f>
        <v>45</v>
      </c>
      <c r="D74" s="1">
        <f>VALUE(LEFT(rawdata!D11,LEN(rawdata!D11)-2))</f>
        <v>2629.8648058075601</v>
      </c>
      <c r="E74" s="1">
        <f>VALUE(LEFT(rawdata!E11,LEN(rawdata!E11)-2))</f>
        <v>126.809763005208</v>
      </c>
      <c r="F74" s="1">
        <v>0.102603525612164</v>
      </c>
      <c r="G74" s="1">
        <f>VALUE(LEFT(rawdata!G11,LEN(rawdata!G11)-2))</f>
        <v>36.6268637598182</v>
      </c>
      <c r="H74" s="1">
        <f t="shared" si="38"/>
        <v>61.964729653945341</v>
      </c>
      <c r="I74" s="1">
        <f t="shared" si="39"/>
        <v>0</v>
      </c>
      <c r="J74" s="2">
        <f t="shared" si="40"/>
        <v>0</v>
      </c>
      <c r="K74">
        <f t="shared" si="41"/>
        <v>0.17260002916781861</v>
      </c>
      <c r="N74">
        <f t="shared" si="42"/>
        <v>23.668783252268039</v>
      </c>
      <c r="O74">
        <f t="shared" si="43"/>
        <v>3.1702440751302001</v>
      </c>
      <c r="P74">
        <f t="shared" si="44"/>
        <v>0.54940295639727299</v>
      </c>
      <c r="Q74">
        <f t="shared" si="45"/>
        <v>6.3424445058913564E-2</v>
      </c>
      <c r="S74" s="4">
        <f t="shared" si="46"/>
        <v>2.5890004375172793</v>
      </c>
      <c r="T74" s="4">
        <f t="shared" si="47"/>
        <v>0.86649946088884233</v>
      </c>
      <c r="U74" s="4">
        <f t="shared" si="48"/>
        <v>2.2433674833496995</v>
      </c>
      <c r="V74" s="5">
        <f t="shared" si="49"/>
        <v>11.216837416748497</v>
      </c>
      <c r="W74" s="4"/>
      <c r="X74" s="4">
        <f t="shared" si="36"/>
        <v>111.5365133771016</v>
      </c>
      <c r="Y74" s="4">
        <f t="shared" si="37"/>
        <v>557.68256688550798</v>
      </c>
    </row>
    <row r="75" spans="2:25" x14ac:dyDescent="0.25">
      <c r="B75">
        <f>VALUE(LEFT(rawdata!B12,LEN(rawdata!B12)-2))</f>
        <v>70</v>
      </c>
      <c r="C75">
        <f>VALUE(LEFT(rawdata!C12,LEN(rawdata!C12)-2))</f>
        <v>50</v>
      </c>
      <c r="D75" s="1">
        <f>VALUE(LEFT(rawdata!D12,LEN(rawdata!D12)-2))</f>
        <v>2622.0459792872798</v>
      </c>
      <c r="E75" s="1">
        <f>VALUE(LEFT(rawdata!E12,LEN(rawdata!E12)-2))</f>
        <v>126.563385318979</v>
      </c>
      <c r="F75" s="1">
        <v>9.9461501318100803E-2</v>
      </c>
      <c r="G75" s="1">
        <f>VALUE(LEFT(rawdata!G12,LEN(rawdata!G12)-2))</f>
        <v>32.430969792257201</v>
      </c>
      <c r="H75" s="1">
        <f t="shared" si="38"/>
        <v>61.7805028942768</v>
      </c>
      <c r="I75" s="1">
        <f t="shared" si="39"/>
        <v>0</v>
      </c>
      <c r="J75" s="2">
        <f t="shared" si="40"/>
        <v>0</v>
      </c>
      <c r="K75">
        <f t="shared" si="41"/>
        <v>0.15282734467222159</v>
      </c>
      <c r="N75">
        <f t="shared" si="42"/>
        <v>23.598413813585516</v>
      </c>
      <c r="O75">
        <f t="shared" si="43"/>
        <v>3.164084632974475</v>
      </c>
      <c r="P75">
        <f t="shared" si="44"/>
        <v>0.48646454688385804</v>
      </c>
      <c r="Q75">
        <f t="shared" si="45"/>
        <v>5.6297063559770232E-2</v>
      </c>
      <c r="S75" s="4">
        <f t="shared" si="46"/>
        <v>2.2924101700833237</v>
      </c>
      <c r="T75" s="4">
        <f t="shared" si="47"/>
        <v>0.76872872143521842</v>
      </c>
      <c r="U75" s="4">
        <f t="shared" si="48"/>
        <v>1.7622415390532451</v>
      </c>
      <c r="V75" s="5">
        <f t="shared" si="49"/>
        <v>8.8112076952662264</v>
      </c>
      <c r="W75" s="4"/>
      <c r="X75" s="4">
        <f t="shared" si="36"/>
        <v>111.20490520969823</v>
      </c>
      <c r="Y75" s="4">
        <f t="shared" si="37"/>
        <v>556.02452604849111</v>
      </c>
    </row>
    <row r="76" spans="2:25" x14ac:dyDescent="0.25">
      <c r="J76" s="2"/>
      <c r="S76" s="4"/>
      <c r="T76" s="4"/>
      <c r="U76" s="4"/>
      <c r="V76" s="5"/>
      <c r="W76" s="4"/>
      <c r="X76" s="4"/>
      <c r="Y76" s="4"/>
    </row>
    <row r="77" spans="2:25" x14ac:dyDescent="0.25">
      <c r="J77" s="2"/>
      <c r="S77" s="4"/>
      <c r="T77" s="4"/>
      <c r="U77" s="4"/>
      <c r="V77" s="5"/>
      <c r="W77" s="4"/>
      <c r="X77" s="4"/>
      <c r="Y77" s="4"/>
    </row>
    <row r="78" spans="2:25" x14ac:dyDescent="0.25">
      <c r="J78" s="2"/>
      <c r="S78" s="4"/>
      <c r="T78" s="4"/>
      <c r="U78" s="4"/>
      <c r="V78" s="5"/>
      <c r="W78" s="4"/>
      <c r="X78" s="4"/>
      <c r="Y78" s="4"/>
    </row>
    <row r="79" spans="2:25" x14ac:dyDescent="0.25">
      <c r="B79" s="6" t="s">
        <v>367</v>
      </c>
      <c r="J79" s="2"/>
      <c r="S79" s="4"/>
      <c r="T79" s="4"/>
      <c r="U79" s="4"/>
      <c r="V79" s="5"/>
      <c r="W79" s="4"/>
      <c r="X79" s="4"/>
      <c r="Y79" s="4"/>
    </row>
    <row r="80" spans="2:25" x14ac:dyDescent="0.25">
      <c r="B80" t="s">
        <v>12</v>
      </c>
      <c r="C80" t="s">
        <v>13</v>
      </c>
      <c r="D80" s="1" t="s">
        <v>15</v>
      </c>
      <c r="E80" s="1" t="s">
        <v>14</v>
      </c>
      <c r="F80" s="1" t="s">
        <v>329</v>
      </c>
      <c r="G80" t="s">
        <v>16</v>
      </c>
      <c r="H80" s="1" t="s">
        <v>18</v>
      </c>
      <c r="I80" s="1" t="s">
        <v>19</v>
      </c>
      <c r="J80" s="1" t="s">
        <v>17</v>
      </c>
      <c r="K80" s="1" t="s">
        <v>20</v>
      </c>
      <c r="N80" s="1" t="s">
        <v>330</v>
      </c>
      <c r="O80" s="1" t="s">
        <v>331</v>
      </c>
      <c r="P80" s="1" t="s">
        <v>332</v>
      </c>
      <c r="Q80" s="1" t="s">
        <v>28</v>
      </c>
      <c r="S80" s="1" t="s">
        <v>31</v>
      </c>
      <c r="T80" s="1" t="s">
        <v>32</v>
      </c>
      <c r="U80" s="1" t="s">
        <v>33</v>
      </c>
      <c r="V80" s="1" t="s">
        <v>35</v>
      </c>
      <c r="X80" s="1" t="s">
        <v>36</v>
      </c>
      <c r="Y80" s="1" t="s">
        <v>37</v>
      </c>
    </row>
    <row r="81" spans="2:25" x14ac:dyDescent="0.25">
      <c r="B81">
        <v>0</v>
      </c>
      <c r="C81">
        <v>0</v>
      </c>
      <c r="D81" s="1">
        <v>2464.4481810000002</v>
      </c>
      <c r="E81" s="1">
        <v>125.2816789</v>
      </c>
      <c r="F81">
        <v>8.7872526000000006E-2</v>
      </c>
      <c r="G81" s="1">
        <v>48.826628810000003</v>
      </c>
      <c r="H81" s="1">
        <f t="shared" ref="H81:H91" si="50">2*PI()*150000*Ipt*Ipt*D81*(10^-9)</f>
        <v>58.067192254367477</v>
      </c>
      <c r="I81" s="1">
        <f t="shared" ref="I81:I91" si="51">2*PI()*150000*Ist*Ist*E81*(10^-9)</f>
        <v>0</v>
      </c>
      <c r="J81" s="2">
        <f t="shared" ref="J81:J91" si="52">F81*SQRT(H81*I81)</f>
        <v>0</v>
      </c>
      <c r="K81">
        <f t="shared" ref="K81:K91" si="53">2*PI()*150000*G81*Ipt*(10^-9)</f>
        <v>0.23009006755357761</v>
      </c>
      <c r="N81">
        <f t="shared" ref="N81:N91" si="54">D81*$D$1^2*10^-3</f>
        <v>22.180033629</v>
      </c>
      <c r="O81">
        <f t="shared" ref="O81:O91" si="55">E81*$D$2^2*10^-3</f>
        <v>3.1320419725000002</v>
      </c>
      <c r="P81">
        <f t="shared" ref="P81:P91" si="56">G81*$D$1*$D$2*10^-3</f>
        <v>0.73239943215000014</v>
      </c>
      <c r="Q81">
        <f t="shared" ref="Q81:Q91" si="57">P81/SQRT(N81*O81)</f>
        <v>8.7872526237405102E-2</v>
      </c>
      <c r="S81" s="4">
        <f t="shared" ref="S81:S91" si="58">w*P81*10^-6*$G$1</f>
        <v>3.4513510133036651</v>
      </c>
      <c r="T81" s="4">
        <f t="shared" ref="T81:T91" si="59">P81*$G$1/O81</f>
        <v>1.1692043698338404</v>
      </c>
      <c r="U81" s="4">
        <f t="shared" ref="U81:U91" si="60">S81*T81</f>
        <v>4.0353346865850979</v>
      </c>
      <c r="V81" s="5">
        <f t="shared" ref="V81:V91" si="61">U81*$N$1</f>
        <v>20.17667343292549</v>
      </c>
      <c r="W81" s="4"/>
      <c r="X81" s="4">
        <f t="shared" ref="X81:X91" si="62">w*N81*10^-6*$G$1</f>
        <v>104.52094605786144</v>
      </c>
      <c r="Y81" s="4">
        <f t="shared" ref="Y81:Y91" si="63">X81*$G$1</f>
        <v>522.60473028930721</v>
      </c>
    </row>
    <row r="82" spans="2:25" x14ac:dyDescent="0.25">
      <c r="B82">
        <v>0</v>
      </c>
      <c r="C82">
        <v>5</v>
      </c>
      <c r="D82" s="1">
        <v>2462.0288580000001</v>
      </c>
      <c r="E82" s="1">
        <v>125.2160021</v>
      </c>
      <c r="F82">
        <v>8.7333416999999997E-2</v>
      </c>
      <c r="G82" s="1">
        <v>48.490530829999997</v>
      </c>
      <c r="H82" s="1">
        <f t="shared" si="50"/>
        <v>58.010188299141511</v>
      </c>
      <c r="I82" s="1">
        <f t="shared" si="51"/>
        <v>0</v>
      </c>
      <c r="J82" s="2">
        <f t="shared" si="52"/>
        <v>0</v>
      </c>
      <c r="K82">
        <f t="shared" si="53"/>
        <v>0.22850624313629606</v>
      </c>
      <c r="N82">
        <f t="shared" si="54"/>
        <v>22.158259722000004</v>
      </c>
      <c r="O82">
        <f t="shared" si="55"/>
        <v>3.1304000525000002</v>
      </c>
      <c r="P82">
        <f t="shared" si="56"/>
        <v>0.72735796244999984</v>
      </c>
      <c r="Q82">
        <f t="shared" si="57"/>
        <v>8.7333416887999823E-2</v>
      </c>
      <c r="S82" s="4">
        <f t="shared" si="58"/>
        <v>3.4275936470444401</v>
      </c>
      <c r="T82" s="4">
        <f t="shared" si="59"/>
        <v>1.1617651901537587</v>
      </c>
      <c r="U82" s="4">
        <f t="shared" si="60"/>
        <v>3.9820589851283992</v>
      </c>
      <c r="V82" s="5">
        <f t="shared" si="61"/>
        <v>19.910294925641995</v>
      </c>
      <c r="W82" s="4"/>
      <c r="X82" s="4">
        <f t="shared" si="62"/>
        <v>104.41833893845472</v>
      </c>
      <c r="Y82" s="4">
        <f t="shared" si="63"/>
        <v>522.09169469227368</v>
      </c>
    </row>
    <row r="83" spans="2:25" x14ac:dyDescent="0.25">
      <c r="B83">
        <v>0</v>
      </c>
      <c r="C83">
        <v>10</v>
      </c>
      <c r="D83" s="1">
        <v>2461.272872</v>
      </c>
      <c r="E83" s="1">
        <v>125.1017112</v>
      </c>
      <c r="F83">
        <v>8.6113839999999997E-2</v>
      </c>
      <c r="G83" s="1">
        <v>47.784216000000001</v>
      </c>
      <c r="H83" s="1">
        <f t="shared" si="50"/>
        <v>57.992375798662884</v>
      </c>
      <c r="I83" s="1">
        <f t="shared" si="51"/>
        <v>0</v>
      </c>
      <c r="J83" s="2">
        <f t="shared" si="52"/>
        <v>0</v>
      </c>
      <c r="K83">
        <f t="shared" si="53"/>
        <v>0.2251778129147218</v>
      </c>
      <c r="N83">
        <f t="shared" si="54"/>
        <v>22.151455848000001</v>
      </c>
      <c r="O83">
        <f t="shared" si="55"/>
        <v>3.1275427799999997</v>
      </c>
      <c r="P83">
        <f t="shared" si="56"/>
        <v>0.71676324000000002</v>
      </c>
      <c r="Q83">
        <f t="shared" si="57"/>
        <v>8.6113840302527112E-2</v>
      </c>
      <c r="S83" s="4">
        <f t="shared" si="58"/>
        <v>3.3776671937208262</v>
      </c>
      <c r="T83" s="4">
        <f t="shared" si="59"/>
        <v>1.1458887862119029</v>
      </c>
      <c r="U83" s="4">
        <f t="shared" si="60"/>
        <v>3.8704309608405221</v>
      </c>
      <c r="V83" s="5">
        <f t="shared" si="61"/>
        <v>19.352154804202609</v>
      </c>
      <c r="W83" s="4"/>
      <c r="X83" s="4">
        <f t="shared" si="62"/>
        <v>104.3862764375932</v>
      </c>
      <c r="Y83" s="4">
        <f t="shared" si="63"/>
        <v>521.93138218796594</v>
      </c>
    </row>
    <row r="84" spans="2:25" x14ac:dyDescent="0.25">
      <c r="B84">
        <v>0</v>
      </c>
      <c r="C84">
        <v>15</v>
      </c>
      <c r="D84" s="1">
        <v>2463.4997069999999</v>
      </c>
      <c r="E84" s="1">
        <v>125.3588613</v>
      </c>
      <c r="F84">
        <v>8.4031682999999996E-2</v>
      </c>
      <c r="G84" s="1">
        <v>46.697844799999999</v>
      </c>
      <c r="H84" s="1">
        <f t="shared" si="50"/>
        <v>58.044844362238557</v>
      </c>
      <c r="I84" s="1">
        <f t="shared" si="51"/>
        <v>0</v>
      </c>
      <c r="J84" s="2">
        <f t="shared" si="52"/>
        <v>0</v>
      </c>
      <c r="K84">
        <f t="shared" si="53"/>
        <v>0.22005840924323447</v>
      </c>
      <c r="N84">
        <f t="shared" si="54"/>
        <v>22.171497363</v>
      </c>
      <c r="O84">
        <f t="shared" si="55"/>
        <v>3.1339715325000004</v>
      </c>
      <c r="P84">
        <f t="shared" si="56"/>
        <v>0.70046767200000004</v>
      </c>
      <c r="Q84">
        <f t="shared" si="57"/>
        <v>8.4031682797580484E-2</v>
      </c>
      <c r="S84" s="4">
        <f t="shared" si="58"/>
        <v>3.3008761386485173</v>
      </c>
      <c r="T84" s="4">
        <f t="shared" si="59"/>
        <v>1.1175399405131643</v>
      </c>
      <c r="U84" s="4">
        <f t="shared" si="60"/>
        <v>3.6888609236265872</v>
      </c>
      <c r="V84" s="5">
        <f t="shared" si="61"/>
        <v>18.444304618132936</v>
      </c>
      <c r="W84" s="4"/>
      <c r="X84" s="4">
        <f t="shared" si="62"/>
        <v>104.48071985202941</v>
      </c>
      <c r="Y84" s="4">
        <f t="shared" si="63"/>
        <v>522.40359926014708</v>
      </c>
    </row>
    <row r="85" spans="2:25" x14ac:dyDescent="0.25">
      <c r="B85">
        <v>0</v>
      </c>
      <c r="C85">
        <v>20</v>
      </c>
      <c r="D85" s="1">
        <v>2459.8161230000001</v>
      </c>
      <c r="E85" s="1">
        <v>125.1728653</v>
      </c>
      <c r="F85">
        <v>8.1228281999999999E-2</v>
      </c>
      <c r="G85" s="1">
        <v>45.072711650000002</v>
      </c>
      <c r="H85" s="1">
        <f t="shared" si="50"/>
        <v>57.958051958988953</v>
      </c>
      <c r="I85" s="1">
        <f t="shared" si="51"/>
        <v>0</v>
      </c>
      <c r="J85" s="2">
        <f t="shared" si="52"/>
        <v>0</v>
      </c>
      <c r="K85">
        <f t="shared" si="53"/>
        <v>0.21240014969551665</v>
      </c>
      <c r="N85">
        <f t="shared" si="54"/>
        <v>22.138345107000003</v>
      </c>
      <c r="O85">
        <f t="shared" si="55"/>
        <v>3.1293216325</v>
      </c>
      <c r="P85">
        <f t="shared" si="56"/>
        <v>0.67609067475000006</v>
      </c>
      <c r="Q85">
        <f t="shared" si="57"/>
        <v>8.1228282023577889E-2</v>
      </c>
      <c r="S85" s="4">
        <f t="shared" si="58"/>
        <v>3.1860022454327499</v>
      </c>
      <c r="T85" s="4">
        <f t="shared" si="59"/>
        <v>1.080251176051013</v>
      </c>
      <c r="U85" s="4">
        <f t="shared" si="60"/>
        <v>3.4416826725298959</v>
      </c>
      <c r="V85" s="5">
        <f t="shared" si="61"/>
        <v>17.20841336264948</v>
      </c>
      <c r="W85" s="4"/>
      <c r="X85" s="4">
        <f t="shared" si="62"/>
        <v>104.32449352618011</v>
      </c>
      <c r="Y85" s="4">
        <f t="shared" si="63"/>
        <v>521.62246763090047</v>
      </c>
    </row>
    <row r="86" spans="2:25" x14ac:dyDescent="0.25">
      <c r="B86">
        <v>0</v>
      </c>
      <c r="C86">
        <v>25</v>
      </c>
      <c r="D86" s="1">
        <v>2461.3720480000002</v>
      </c>
      <c r="E86" s="1">
        <v>125.4770754</v>
      </c>
      <c r="F86">
        <v>7.7759791999999994E-2</v>
      </c>
      <c r="G86" s="1">
        <v>43.214144249999997</v>
      </c>
      <c r="H86" s="1">
        <f t="shared" si="50"/>
        <v>57.994712578110487</v>
      </c>
      <c r="I86" s="1">
        <f t="shared" si="51"/>
        <v>0</v>
      </c>
      <c r="J86" s="2">
        <f t="shared" si="52"/>
        <v>0</v>
      </c>
      <c r="K86">
        <f t="shared" si="53"/>
        <v>0.20364185716045441</v>
      </c>
      <c r="N86">
        <f t="shared" si="54"/>
        <v>22.152348432000004</v>
      </c>
      <c r="O86">
        <f t="shared" si="55"/>
        <v>3.1369268850000003</v>
      </c>
      <c r="P86">
        <f t="shared" si="56"/>
        <v>0.6482121637499999</v>
      </c>
      <c r="Q86">
        <f t="shared" si="57"/>
        <v>7.7759792190062405E-2</v>
      </c>
      <c r="S86" s="4">
        <f t="shared" si="58"/>
        <v>3.0546278574068157</v>
      </c>
      <c r="T86" s="4">
        <f t="shared" si="59"/>
        <v>1.0331961622210393</v>
      </c>
      <c r="U86" s="4">
        <f t="shared" si="60"/>
        <v>3.156029779286198</v>
      </c>
      <c r="V86" s="5">
        <f t="shared" si="61"/>
        <v>15.78014889643099</v>
      </c>
      <c r="W86" s="4"/>
      <c r="X86" s="4">
        <f t="shared" si="62"/>
        <v>104.39048264059889</v>
      </c>
      <c r="Y86" s="4">
        <f t="shared" si="63"/>
        <v>521.95241320299442</v>
      </c>
    </row>
    <row r="87" spans="2:25" x14ac:dyDescent="0.25">
      <c r="B87">
        <v>0</v>
      </c>
      <c r="C87">
        <v>30</v>
      </c>
      <c r="D87" s="1">
        <v>2456.1385319999999</v>
      </c>
      <c r="E87" s="1">
        <v>125.2885462</v>
      </c>
      <c r="F87">
        <v>7.3516462000000005E-2</v>
      </c>
      <c r="G87" s="1">
        <v>40.781830429999999</v>
      </c>
      <c r="H87" s="1">
        <f t="shared" si="50"/>
        <v>57.871400762475147</v>
      </c>
      <c r="I87" s="1">
        <f t="shared" si="51"/>
        <v>0</v>
      </c>
      <c r="J87" s="2">
        <f t="shared" si="52"/>
        <v>0</v>
      </c>
      <c r="K87">
        <f t="shared" si="53"/>
        <v>0.19217984831824902</v>
      </c>
      <c r="N87">
        <f t="shared" si="54"/>
        <v>22.105246788000002</v>
      </c>
      <c r="O87">
        <f t="shared" si="55"/>
        <v>3.1322136550000002</v>
      </c>
      <c r="P87">
        <f t="shared" si="56"/>
        <v>0.61172745645000004</v>
      </c>
      <c r="Q87">
        <f t="shared" si="57"/>
        <v>7.3516462346444128E-2</v>
      </c>
      <c r="S87" s="4">
        <f t="shared" si="58"/>
        <v>2.8826977247737351</v>
      </c>
      <c r="T87" s="4">
        <f t="shared" si="59"/>
        <v>0.97650978481862216</v>
      </c>
      <c r="U87" s="4">
        <f t="shared" si="60"/>
        <v>2.8149825349159316</v>
      </c>
      <c r="V87" s="5">
        <f t="shared" si="61"/>
        <v>14.074912674579657</v>
      </c>
      <c r="W87" s="4"/>
      <c r="X87" s="4">
        <f t="shared" si="62"/>
        <v>104.16852137245526</v>
      </c>
      <c r="Y87" s="4">
        <f t="shared" si="63"/>
        <v>520.84260686227628</v>
      </c>
    </row>
    <row r="88" spans="2:25" x14ac:dyDescent="0.25">
      <c r="B88">
        <v>0</v>
      </c>
      <c r="C88">
        <v>35</v>
      </c>
      <c r="D88" s="1">
        <v>2456.382615</v>
      </c>
      <c r="E88" s="1">
        <v>125.3574876</v>
      </c>
      <c r="F88">
        <v>6.8647208000000001E-2</v>
      </c>
      <c r="G88" s="1">
        <v>38.093074649999998</v>
      </c>
      <c r="H88" s="1">
        <f t="shared" si="50"/>
        <v>57.877151832672645</v>
      </c>
      <c r="I88" s="1">
        <f t="shared" si="51"/>
        <v>0</v>
      </c>
      <c r="J88" s="2">
        <f t="shared" si="52"/>
        <v>0</v>
      </c>
      <c r="K88">
        <f t="shared" si="53"/>
        <v>0.17950938520963136</v>
      </c>
      <c r="N88">
        <f t="shared" si="54"/>
        <v>22.107443534999998</v>
      </c>
      <c r="O88">
        <f t="shared" si="55"/>
        <v>3.1339371900000002</v>
      </c>
      <c r="P88">
        <f t="shared" si="56"/>
        <v>0.57139611974999993</v>
      </c>
      <c r="Q88">
        <f t="shared" si="57"/>
        <v>6.8647208334450441E-2</v>
      </c>
      <c r="S88" s="4">
        <f t="shared" si="58"/>
        <v>2.6926407781444701</v>
      </c>
      <c r="T88" s="4">
        <f t="shared" si="59"/>
        <v>0.91162662987192788</v>
      </c>
      <c r="U88" s="4">
        <f t="shared" si="60"/>
        <v>2.4546830380355686</v>
      </c>
      <c r="V88" s="5">
        <f t="shared" si="61"/>
        <v>12.273415190177843</v>
      </c>
      <c r="W88" s="4"/>
      <c r="X88" s="4">
        <f t="shared" si="62"/>
        <v>104.17887329881074</v>
      </c>
      <c r="Y88" s="4">
        <f t="shared" si="63"/>
        <v>520.89436649405366</v>
      </c>
    </row>
    <row r="89" spans="2:25" x14ac:dyDescent="0.25">
      <c r="B89">
        <v>0</v>
      </c>
      <c r="C89">
        <v>40</v>
      </c>
      <c r="D89" s="1">
        <v>2455.0858929999999</v>
      </c>
      <c r="E89" s="1">
        <v>125.4068525</v>
      </c>
      <c r="F89">
        <v>6.3304140999999994E-2</v>
      </c>
      <c r="G89" s="1">
        <v>35.125789879999999</v>
      </c>
      <c r="H89" s="1">
        <f t="shared" si="50"/>
        <v>57.846598540355522</v>
      </c>
      <c r="I89" s="1">
        <f t="shared" si="51"/>
        <v>0</v>
      </c>
      <c r="J89" s="2">
        <f t="shared" si="52"/>
        <v>0</v>
      </c>
      <c r="K89">
        <f t="shared" si="53"/>
        <v>0.16552638515782006</v>
      </c>
      <c r="N89">
        <f t="shared" si="54"/>
        <v>22.095773037000001</v>
      </c>
      <c r="O89">
        <f t="shared" si="55"/>
        <v>3.1351713125000003</v>
      </c>
      <c r="P89">
        <f t="shared" si="56"/>
        <v>0.52688684820000009</v>
      </c>
      <c r="Q89">
        <f t="shared" si="57"/>
        <v>6.3304140949770632E-2</v>
      </c>
      <c r="S89" s="4">
        <f t="shared" si="58"/>
        <v>2.4828957773673013</v>
      </c>
      <c r="T89" s="4">
        <f t="shared" si="59"/>
        <v>0.84028398400318682</v>
      </c>
      <c r="U89" s="4">
        <f t="shared" si="60"/>
        <v>2.0863375556708856</v>
      </c>
      <c r="V89" s="5">
        <f t="shared" si="61"/>
        <v>10.431687778354428</v>
      </c>
      <c r="W89" s="4"/>
      <c r="X89" s="4">
        <f t="shared" si="62"/>
        <v>104.12387737263995</v>
      </c>
      <c r="Y89" s="4">
        <f t="shared" si="63"/>
        <v>520.61938686319979</v>
      </c>
    </row>
    <row r="90" spans="2:25" x14ac:dyDescent="0.25">
      <c r="B90">
        <v>0</v>
      </c>
      <c r="C90">
        <v>45</v>
      </c>
      <c r="D90" s="1">
        <v>2451.6322270000001</v>
      </c>
      <c r="E90" s="1">
        <v>125.4198902</v>
      </c>
      <c r="F90">
        <v>5.7303092E-2</v>
      </c>
      <c r="G90" s="1">
        <v>31.775246379999999</v>
      </c>
      <c r="H90" s="1">
        <f t="shared" si="50"/>
        <v>57.765223452353887</v>
      </c>
      <c r="I90" s="1">
        <f t="shared" si="51"/>
        <v>0</v>
      </c>
      <c r="J90" s="2">
        <f t="shared" si="52"/>
        <v>0</v>
      </c>
      <c r="K90">
        <f t="shared" si="53"/>
        <v>0.14973732089012051</v>
      </c>
      <c r="N90">
        <f t="shared" si="54"/>
        <v>22.064690043000002</v>
      </c>
      <c r="O90">
        <f t="shared" si="55"/>
        <v>3.1354972549999998</v>
      </c>
      <c r="P90">
        <f t="shared" si="56"/>
        <v>0.47662869569999999</v>
      </c>
      <c r="Q90">
        <f t="shared" si="57"/>
        <v>5.7303092161292229E-2</v>
      </c>
      <c r="S90" s="4">
        <f t="shared" si="58"/>
        <v>2.2460598133518075</v>
      </c>
      <c r="T90" s="4">
        <f t="shared" si="59"/>
        <v>0.76005280333118974</v>
      </c>
      <c r="U90" s="4">
        <f t="shared" si="60"/>
        <v>1.7071240575875701</v>
      </c>
      <c r="V90" s="5">
        <f t="shared" si="61"/>
        <v>8.5356202879378511</v>
      </c>
      <c r="W90" s="4"/>
      <c r="X90" s="4">
        <f t="shared" si="62"/>
        <v>103.97740221423697</v>
      </c>
      <c r="Y90" s="4">
        <f t="shared" si="63"/>
        <v>519.88701107118482</v>
      </c>
    </row>
    <row r="91" spans="2:25" x14ac:dyDescent="0.25">
      <c r="B91">
        <v>0</v>
      </c>
      <c r="C91">
        <v>50</v>
      </c>
      <c r="D91" s="1">
        <v>2450.8955879999999</v>
      </c>
      <c r="E91" s="1">
        <v>125.5368218</v>
      </c>
      <c r="F91">
        <v>5.0889730000000001E-2</v>
      </c>
      <c r="G91" s="1">
        <v>28.227870429999999</v>
      </c>
      <c r="H91" s="1">
        <f t="shared" si="50"/>
        <v>57.747866804823268</v>
      </c>
      <c r="I91" s="1">
        <f t="shared" si="51"/>
        <v>0</v>
      </c>
      <c r="J91" s="2">
        <f t="shared" si="52"/>
        <v>0</v>
      </c>
      <c r="K91">
        <f t="shared" si="53"/>
        <v>0.13302070555405884</v>
      </c>
      <c r="N91">
        <f t="shared" si="54"/>
        <v>22.058060292</v>
      </c>
      <c r="O91">
        <f t="shared" si="55"/>
        <v>3.1384205450000002</v>
      </c>
      <c r="P91">
        <f t="shared" si="56"/>
        <v>0.42341805645000002</v>
      </c>
      <c r="Q91">
        <f t="shared" si="57"/>
        <v>5.0889729865700305E-2</v>
      </c>
      <c r="S91" s="4">
        <f t="shared" si="58"/>
        <v>1.9953105833108826</v>
      </c>
      <c r="T91" s="4">
        <f t="shared" si="59"/>
        <v>0.67457189114532767</v>
      </c>
      <c r="U91" s="4">
        <f t="shared" si="60"/>
        <v>1.345980433606309</v>
      </c>
      <c r="V91" s="5">
        <f t="shared" si="61"/>
        <v>6.7299021680315452</v>
      </c>
      <c r="W91" s="4"/>
      <c r="X91" s="4">
        <f t="shared" si="62"/>
        <v>103.94616024868188</v>
      </c>
      <c r="Y91" s="4">
        <f t="shared" si="63"/>
        <v>519.73080124340936</v>
      </c>
    </row>
    <row r="92" spans="2:25" x14ac:dyDescent="0.25">
      <c r="J92" s="2"/>
      <c r="S92" s="4"/>
      <c r="T92" s="4"/>
      <c r="U92" s="4"/>
      <c r="V92" s="5"/>
      <c r="W92" s="4"/>
      <c r="X92" s="4"/>
      <c r="Y92" s="4"/>
    </row>
    <row r="93" spans="2:25" x14ac:dyDescent="0.25">
      <c r="B93" s="6" t="s">
        <v>366</v>
      </c>
      <c r="J93" s="2"/>
      <c r="S93" s="4"/>
      <c r="T93" s="4"/>
      <c r="U93" s="4"/>
      <c r="V93" s="5"/>
      <c r="W93" s="4"/>
      <c r="X93" s="4"/>
      <c r="Y93" s="4"/>
    </row>
    <row r="94" spans="2:25" x14ac:dyDescent="0.25">
      <c r="B94" s="6"/>
      <c r="J94" s="2"/>
      <c r="S94" s="4"/>
      <c r="T94" s="4"/>
      <c r="U94" s="4"/>
      <c r="V94" s="5"/>
      <c r="W94" s="4"/>
      <c r="X94" s="4"/>
      <c r="Y94" s="4"/>
    </row>
    <row r="95" spans="2:25" x14ac:dyDescent="0.25">
      <c r="B95">
        <v>92.5</v>
      </c>
      <c r="C95">
        <v>0</v>
      </c>
      <c r="D95">
        <v>2513.5215090735501</v>
      </c>
      <c r="E95">
        <v>143.005407663358</v>
      </c>
      <c r="F95">
        <v>0.15223204567741599</v>
      </c>
      <c r="G95">
        <v>91.269068182236794</v>
      </c>
      <c r="H95" s="1">
        <f t="shared" ref="H95:H105" si="64">2*PI()*150000*Ipt*Ipt*D95*(10^-9)</f>
        <v>59.223455306590466</v>
      </c>
      <c r="I95" s="1">
        <f t="shared" ref="I95:I105" si="65">2*PI()*150000*Ist*Ist*E95*(10^-9)</f>
        <v>0</v>
      </c>
      <c r="J95" s="2">
        <f t="shared" ref="J95:J105" si="66">F95*SQRT(H95*I95)</f>
        <v>0</v>
      </c>
      <c r="K95">
        <f t="shared" ref="K95:K105" si="67">2*PI()*150000*G95*Ipt*(10^-9)</f>
        <v>0.43009535115195158</v>
      </c>
      <c r="N95">
        <f t="shared" ref="N95:N105" si="68">D95*$D$1^2*10^-3</f>
        <v>22.621693581661951</v>
      </c>
      <c r="O95">
        <f t="shared" ref="O95:O105" si="69">E95*$D$2^2*10^-3</f>
        <v>3.57513519158395</v>
      </c>
      <c r="P95">
        <f t="shared" ref="P95:P105" si="70">G95*$D$1*$D$2*10^-3</f>
        <v>1.3690360227335521</v>
      </c>
      <c r="Q95">
        <f t="shared" ref="Q95:Q105" si="71">P95/SQRT(N95*O95)</f>
        <v>0.15223204567741613</v>
      </c>
      <c r="S95" s="4">
        <f t="shared" ref="S95:S105" si="72">w*P95*10^-6*$G$1</f>
        <v>6.4514302672792736</v>
      </c>
      <c r="T95" s="4">
        <f t="shared" ref="T95:T105" si="73">P95*$G$1/O95</f>
        <v>1.9146632915537467</v>
      </c>
      <c r="U95" s="4">
        <f t="shared" ref="U95:U105" si="74">S95*T95</f>
        <v>12.352316710778402</v>
      </c>
      <c r="V95" s="5">
        <f t="shared" ref="V95:V105" si="75">U95*$N$1</f>
        <v>61.761583553892009</v>
      </c>
      <c r="W95" s="4"/>
      <c r="X95" s="4">
        <f t="shared" ref="X95:X105" si="76">w*N95*10^-6*$G$1</f>
        <v>106.60221955186282</v>
      </c>
      <c r="Y95" s="4">
        <f t="shared" ref="Y95:Y105" si="77">X95*$G$1</f>
        <v>533.01109775931411</v>
      </c>
    </row>
    <row r="96" spans="2:25" x14ac:dyDescent="0.25">
      <c r="B96">
        <v>92.5</v>
      </c>
      <c r="C96">
        <v>5</v>
      </c>
      <c r="D96">
        <v>2511.7055534511801</v>
      </c>
      <c r="E96">
        <v>143.02661484763399</v>
      </c>
      <c r="F96">
        <v>0.15133029040426199</v>
      </c>
      <c r="G96">
        <v>90.702374861242504</v>
      </c>
      <c r="H96" s="1">
        <f t="shared" si="64"/>
        <v>59.180667860271846</v>
      </c>
      <c r="I96" s="1">
        <f t="shared" si="65"/>
        <v>0</v>
      </c>
      <c r="J96" s="2">
        <f t="shared" si="66"/>
        <v>0</v>
      </c>
      <c r="K96">
        <f t="shared" si="67"/>
        <v>0.42742487179084054</v>
      </c>
      <c r="N96">
        <f t="shared" si="68"/>
        <v>22.605349981060623</v>
      </c>
      <c r="O96">
        <f t="shared" si="69"/>
        <v>3.5756653711908499</v>
      </c>
      <c r="P96">
        <f t="shared" si="70"/>
        <v>1.3605356229186376</v>
      </c>
      <c r="Q96">
        <f t="shared" si="71"/>
        <v>0.15133029040426196</v>
      </c>
      <c r="S96" s="4">
        <f t="shared" si="72"/>
        <v>6.411373076862608</v>
      </c>
      <c r="T96" s="4">
        <f t="shared" si="73"/>
        <v>1.9024929372313173</v>
      </c>
      <c r="U96" s="4">
        <f t="shared" si="74"/>
        <v>12.197591996686132</v>
      </c>
      <c r="V96" s="5">
        <f t="shared" si="75"/>
        <v>60.987959983430656</v>
      </c>
      <c r="W96" s="4"/>
      <c r="X96" s="4">
        <f t="shared" si="76"/>
        <v>106.52520214848933</v>
      </c>
      <c r="Y96" s="4">
        <f t="shared" si="77"/>
        <v>532.62601074244662</v>
      </c>
    </row>
    <row r="97" spans="2:25" x14ac:dyDescent="0.25">
      <c r="B97">
        <v>92.5</v>
      </c>
      <c r="C97">
        <v>10</v>
      </c>
      <c r="D97">
        <v>2511.2751172769599</v>
      </c>
      <c r="E97">
        <v>143.01987199292799</v>
      </c>
      <c r="F97">
        <v>0.14906739159438201</v>
      </c>
      <c r="G97">
        <v>89.336306148933303</v>
      </c>
      <c r="H97" s="1">
        <f t="shared" si="64"/>
        <v>59.170525946851079</v>
      </c>
      <c r="I97" s="1">
        <f t="shared" si="65"/>
        <v>0</v>
      </c>
      <c r="J97" s="2">
        <f t="shared" si="66"/>
        <v>0</v>
      </c>
      <c r="K97">
        <f t="shared" si="67"/>
        <v>0.42098742464450628</v>
      </c>
      <c r="N97">
        <f t="shared" si="68"/>
        <v>22.60147605549264</v>
      </c>
      <c r="O97">
        <f t="shared" si="69"/>
        <v>3.5754967998231995</v>
      </c>
      <c r="P97">
        <f t="shared" si="70"/>
        <v>1.3400445922339996</v>
      </c>
      <c r="Q97">
        <f t="shared" si="71"/>
        <v>0.14906739159438159</v>
      </c>
      <c r="S97" s="4">
        <f t="shared" si="72"/>
        <v>6.3148113696675949</v>
      </c>
      <c r="T97" s="4">
        <f t="shared" si="73"/>
        <v>1.8739278305328952</v>
      </c>
      <c r="U97" s="4">
        <f t="shared" si="74"/>
        <v>11.833500770185656</v>
      </c>
      <c r="V97" s="5">
        <f t="shared" si="75"/>
        <v>59.167503850928284</v>
      </c>
      <c r="W97" s="4"/>
      <c r="X97" s="4">
        <f t="shared" si="76"/>
        <v>106.50694670433194</v>
      </c>
      <c r="Y97" s="4">
        <f t="shared" si="77"/>
        <v>532.53473352165975</v>
      </c>
    </row>
    <row r="98" spans="2:25" x14ac:dyDescent="0.25">
      <c r="B98">
        <v>92.5</v>
      </c>
      <c r="C98">
        <v>15</v>
      </c>
      <c r="D98">
        <v>2507.6247137667601</v>
      </c>
      <c r="E98">
        <v>143.08243412343401</v>
      </c>
      <c r="F98">
        <v>0.14517396624606299</v>
      </c>
      <c r="G98">
        <v>86.958726865194507</v>
      </c>
      <c r="H98" s="1">
        <f t="shared" si="64"/>
        <v>59.084515340473963</v>
      </c>
      <c r="I98" s="1">
        <f t="shared" si="65"/>
        <v>0</v>
      </c>
      <c r="J98" s="2">
        <f t="shared" si="66"/>
        <v>0</v>
      </c>
      <c r="K98">
        <f t="shared" si="67"/>
        <v>0.4097833462278247</v>
      </c>
      <c r="N98">
        <f t="shared" si="68"/>
        <v>22.568622423900841</v>
      </c>
      <c r="O98">
        <f t="shared" si="69"/>
        <v>3.5770608530858503</v>
      </c>
      <c r="P98">
        <f t="shared" si="70"/>
        <v>1.3043809029779174</v>
      </c>
      <c r="Q98">
        <f t="shared" si="71"/>
        <v>0.1451739662460633</v>
      </c>
      <c r="S98" s="4">
        <f t="shared" si="72"/>
        <v>6.1467501934173683</v>
      </c>
      <c r="T98" s="4">
        <f t="shared" si="73"/>
        <v>1.8232579155770543</v>
      </c>
      <c r="U98" s="4">
        <f t="shared" si="74"/>
        <v>11.207110945223006</v>
      </c>
      <c r="V98" s="5">
        <f t="shared" si="75"/>
        <v>56.035554726115031</v>
      </c>
      <c r="W98" s="4"/>
      <c r="X98" s="4">
        <f t="shared" si="76"/>
        <v>106.35212761285311</v>
      </c>
      <c r="Y98" s="4">
        <f t="shared" si="77"/>
        <v>531.76063806426555</v>
      </c>
    </row>
    <row r="99" spans="2:25" x14ac:dyDescent="0.25">
      <c r="B99">
        <v>92.5</v>
      </c>
      <c r="C99">
        <v>20</v>
      </c>
      <c r="D99">
        <v>2501.3907379390198</v>
      </c>
      <c r="E99">
        <v>142.93518087877999</v>
      </c>
      <c r="F99">
        <v>0.13986006046520799</v>
      </c>
      <c r="G99">
        <v>83.628450130506707</v>
      </c>
      <c r="H99" s="1">
        <f t="shared" si="64"/>
        <v>58.937630745500819</v>
      </c>
      <c r="I99" s="1">
        <f t="shared" si="65"/>
        <v>0</v>
      </c>
      <c r="J99" s="2">
        <f t="shared" si="66"/>
        <v>0</v>
      </c>
      <c r="K99">
        <f t="shared" si="67"/>
        <v>0.39408978684165041</v>
      </c>
      <c r="N99">
        <f t="shared" si="68"/>
        <v>22.512516641451178</v>
      </c>
      <c r="O99">
        <f t="shared" si="69"/>
        <v>3.5733795219694997</v>
      </c>
      <c r="P99">
        <f t="shared" si="70"/>
        <v>1.2544267519576007</v>
      </c>
      <c r="Q99">
        <f t="shared" si="71"/>
        <v>0.13986006046520899</v>
      </c>
      <c r="S99" s="4">
        <f t="shared" si="72"/>
        <v>5.911346802624756</v>
      </c>
      <c r="T99" s="4">
        <f t="shared" si="73"/>
        <v>1.755238625291909</v>
      </c>
      <c r="U99" s="4">
        <f t="shared" si="74"/>
        <v>10.375824235462799</v>
      </c>
      <c r="V99" s="5">
        <f t="shared" si="75"/>
        <v>51.879121177313998</v>
      </c>
      <c r="W99" s="4"/>
      <c r="X99" s="4">
        <f t="shared" si="76"/>
        <v>106.08773534190148</v>
      </c>
      <c r="Y99" s="4">
        <f t="shared" si="77"/>
        <v>530.43867670950738</v>
      </c>
    </row>
    <row r="100" spans="2:25" x14ac:dyDescent="0.25">
      <c r="B100">
        <v>92.5</v>
      </c>
      <c r="C100">
        <v>25</v>
      </c>
      <c r="D100">
        <v>2499.74109780771</v>
      </c>
      <c r="E100">
        <v>143.13994938752299</v>
      </c>
      <c r="F100">
        <v>0.13330711163179601</v>
      </c>
      <c r="G100">
        <v>79.740923958490299</v>
      </c>
      <c r="H100" s="1">
        <f t="shared" si="64"/>
        <v>58.8987620156189</v>
      </c>
      <c r="I100" s="1">
        <f t="shared" si="65"/>
        <v>0</v>
      </c>
      <c r="J100" s="2">
        <f t="shared" si="66"/>
        <v>0</v>
      </c>
      <c r="K100">
        <f t="shared" si="67"/>
        <v>0.37577025134768316</v>
      </c>
      <c r="N100">
        <f t="shared" si="68"/>
        <v>22.497669880269392</v>
      </c>
      <c r="O100">
        <f t="shared" si="69"/>
        <v>3.578498734688075</v>
      </c>
      <c r="P100">
        <f t="shared" si="70"/>
        <v>1.1961138593773544</v>
      </c>
      <c r="Q100">
        <f t="shared" si="71"/>
        <v>0.13330711163179546</v>
      </c>
      <c r="S100" s="4">
        <f t="shared" si="72"/>
        <v>5.6365537702152473</v>
      </c>
      <c r="T100" s="4">
        <f t="shared" si="73"/>
        <v>1.6712509184128794</v>
      </c>
      <c r="U100" s="4">
        <f t="shared" si="74"/>
        <v>9.4200956651558094</v>
      </c>
      <c r="V100" s="5">
        <f t="shared" si="75"/>
        <v>47.100478325779051</v>
      </c>
      <c r="W100" s="4"/>
      <c r="X100" s="4">
        <f t="shared" si="76"/>
        <v>106.01777162811402</v>
      </c>
      <c r="Y100" s="4">
        <f t="shared" si="77"/>
        <v>530.0888581405701</v>
      </c>
    </row>
    <row r="101" spans="2:25" x14ac:dyDescent="0.25">
      <c r="B101">
        <v>92.5</v>
      </c>
      <c r="C101">
        <v>30</v>
      </c>
      <c r="D101">
        <v>2489.9319881515898</v>
      </c>
      <c r="E101">
        <v>143.02654237523799</v>
      </c>
      <c r="F101">
        <v>0.12539883601229901</v>
      </c>
      <c r="G101">
        <v>74.833415502773207</v>
      </c>
      <c r="H101" s="1">
        <f t="shared" si="64"/>
        <v>58.667640314364469</v>
      </c>
      <c r="I101" s="1">
        <f t="shared" si="65"/>
        <v>0</v>
      </c>
      <c r="J101" s="2">
        <f t="shared" si="66"/>
        <v>0</v>
      </c>
      <c r="K101">
        <f t="shared" si="67"/>
        <v>0.35264416257981723</v>
      </c>
      <c r="N101">
        <f t="shared" si="68"/>
        <v>22.409387893364311</v>
      </c>
      <c r="O101">
        <f t="shared" si="69"/>
        <v>3.5756635593809496</v>
      </c>
      <c r="P101">
        <f t="shared" si="70"/>
        <v>1.1225012325415979</v>
      </c>
      <c r="Q101">
        <f t="shared" si="71"/>
        <v>0.12539883601229906</v>
      </c>
      <c r="S101" s="4">
        <f t="shared" si="72"/>
        <v>5.2896624386972579</v>
      </c>
      <c r="T101" s="4">
        <f t="shared" si="73"/>
        <v>1.5696404512061186</v>
      </c>
      <c r="U101" s="4">
        <f t="shared" si="74"/>
        <v>8.3028681370048218</v>
      </c>
      <c r="V101" s="5">
        <f t="shared" si="75"/>
        <v>41.514340685024109</v>
      </c>
      <c r="W101" s="4"/>
      <c r="X101" s="4">
        <f t="shared" si="76"/>
        <v>105.60175256585606</v>
      </c>
      <c r="Y101" s="4">
        <f t="shared" si="77"/>
        <v>528.00876282928027</v>
      </c>
    </row>
    <row r="102" spans="2:25" x14ac:dyDescent="0.25">
      <c r="B102">
        <v>92.5</v>
      </c>
      <c r="C102">
        <v>35</v>
      </c>
      <c r="D102">
        <v>2487.0679054213902</v>
      </c>
      <c r="E102">
        <v>142.98054579445801</v>
      </c>
      <c r="F102">
        <v>0.116514946577584</v>
      </c>
      <c r="G102">
        <v>69.480660328548495</v>
      </c>
      <c r="H102" s="1">
        <f t="shared" si="64"/>
        <v>58.600156954880951</v>
      </c>
      <c r="I102" s="1">
        <f t="shared" si="65"/>
        <v>0</v>
      </c>
      <c r="J102" s="2">
        <f t="shared" si="66"/>
        <v>0</v>
      </c>
      <c r="K102">
        <f t="shared" si="67"/>
        <v>0.32741989808210364</v>
      </c>
      <c r="N102">
        <f t="shared" si="68"/>
        <v>22.383611148792511</v>
      </c>
      <c r="O102">
        <f t="shared" si="69"/>
        <v>3.5745136448614505</v>
      </c>
      <c r="P102">
        <f t="shared" si="70"/>
        <v>1.0422099049282274</v>
      </c>
      <c r="Q102">
        <f t="shared" si="71"/>
        <v>0.11651494657758406</v>
      </c>
      <c r="S102" s="4">
        <f t="shared" si="72"/>
        <v>4.9112984712315537</v>
      </c>
      <c r="T102" s="4">
        <f t="shared" si="73"/>
        <v>1.4578345594322439</v>
      </c>
      <c r="U102" s="4">
        <f t="shared" si="74"/>
        <v>7.1598606430481055</v>
      </c>
      <c r="V102" s="5">
        <f t="shared" si="75"/>
        <v>35.799303215240528</v>
      </c>
      <c r="W102" s="4"/>
      <c r="X102" s="4">
        <f t="shared" si="76"/>
        <v>105.4802825187857</v>
      </c>
      <c r="Y102" s="4">
        <f t="shared" si="77"/>
        <v>527.40141259392851</v>
      </c>
    </row>
    <row r="103" spans="2:25" x14ac:dyDescent="0.25">
      <c r="B103">
        <v>92.5</v>
      </c>
      <c r="C103">
        <v>40</v>
      </c>
      <c r="D103">
        <v>2480.9782136692402</v>
      </c>
      <c r="E103">
        <v>143.00182137866</v>
      </c>
      <c r="F103">
        <v>0.106114761691534</v>
      </c>
      <c r="G103">
        <v>63.205964499016098</v>
      </c>
      <c r="H103" s="1">
        <f t="shared" si="64"/>
        <v>58.456671973347106</v>
      </c>
      <c r="I103" s="1">
        <f t="shared" si="65"/>
        <v>0</v>
      </c>
      <c r="J103" s="2">
        <f t="shared" si="66"/>
        <v>0</v>
      </c>
      <c r="K103">
        <f t="shared" si="67"/>
        <v>0.29785109059974935</v>
      </c>
      <c r="N103">
        <f t="shared" si="68"/>
        <v>22.328803923023163</v>
      </c>
      <c r="O103">
        <f t="shared" si="69"/>
        <v>3.5750455344664998</v>
      </c>
      <c r="P103">
        <f t="shared" si="70"/>
        <v>0.94808946748524148</v>
      </c>
      <c r="Q103">
        <f t="shared" si="71"/>
        <v>0.10611476169153462</v>
      </c>
      <c r="S103" s="4">
        <f t="shared" si="72"/>
        <v>4.46776635899624</v>
      </c>
      <c r="T103" s="4">
        <f t="shared" si="73"/>
        <v>1.3259823663011385</v>
      </c>
      <c r="U103" s="4">
        <f t="shared" si="74"/>
        <v>5.9241794087824564</v>
      </c>
      <c r="V103" s="5">
        <f t="shared" si="75"/>
        <v>29.620897043912283</v>
      </c>
      <c r="W103" s="4"/>
      <c r="X103" s="4">
        <f t="shared" si="76"/>
        <v>105.22200955202477</v>
      </c>
      <c r="Y103" s="4">
        <f t="shared" si="77"/>
        <v>526.11004776012385</v>
      </c>
    </row>
    <row r="104" spans="2:25" x14ac:dyDescent="0.25">
      <c r="B104">
        <v>92.5</v>
      </c>
      <c r="C104">
        <v>45</v>
      </c>
      <c r="D104">
        <v>2474.6797754946701</v>
      </c>
      <c r="E104">
        <v>142.93088445049301</v>
      </c>
      <c r="F104">
        <v>9.5050946972427899E-2</v>
      </c>
      <c r="G104">
        <v>56.530000992052699</v>
      </c>
      <c r="H104" s="1">
        <f t="shared" si="64"/>
        <v>58.308268520109706</v>
      </c>
      <c r="I104" s="1">
        <f t="shared" si="65"/>
        <v>0</v>
      </c>
      <c r="J104" s="2">
        <f t="shared" si="66"/>
        <v>0</v>
      </c>
      <c r="K104">
        <f t="shared" si="67"/>
        <v>0.26639135373608469</v>
      </c>
      <c r="N104">
        <f t="shared" si="68"/>
        <v>22.272117979452034</v>
      </c>
      <c r="O104">
        <f t="shared" si="69"/>
        <v>3.5732721112623254</v>
      </c>
      <c r="P104">
        <f t="shared" si="70"/>
        <v>0.84795001488079047</v>
      </c>
      <c r="Q104">
        <f t="shared" si="71"/>
        <v>9.505094697242783E-2</v>
      </c>
      <c r="S104" s="4">
        <f t="shared" si="72"/>
        <v>3.9958703060412706</v>
      </c>
      <c r="T104" s="4">
        <f t="shared" si="73"/>
        <v>1.1865175509698815</v>
      </c>
      <c r="U104" s="4">
        <f t="shared" si="74"/>
        <v>4.7411702495173591</v>
      </c>
      <c r="V104" s="5">
        <f t="shared" si="75"/>
        <v>23.705851247586796</v>
      </c>
      <c r="W104" s="4"/>
      <c r="X104" s="4">
        <f t="shared" si="76"/>
        <v>104.95488333619748</v>
      </c>
      <c r="Y104" s="4">
        <f t="shared" si="77"/>
        <v>524.77441668098743</v>
      </c>
    </row>
    <row r="105" spans="2:25" x14ac:dyDescent="0.25">
      <c r="B105">
        <v>92.5</v>
      </c>
      <c r="C105">
        <v>50</v>
      </c>
      <c r="D105">
        <v>2469.8217916570402</v>
      </c>
      <c r="E105">
        <v>142.787124552047</v>
      </c>
      <c r="F105">
        <v>8.3037539533121402E-2</v>
      </c>
      <c r="G105">
        <v>49.311907822384697</v>
      </c>
      <c r="H105" s="1">
        <f t="shared" si="64"/>
        <v>58.193804972593036</v>
      </c>
      <c r="I105" s="1">
        <f t="shared" si="65"/>
        <v>0</v>
      </c>
      <c r="J105" s="2">
        <f t="shared" si="66"/>
        <v>0</v>
      </c>
      <c r="K105">
        <f t="shared" si="67"/>
        <v>0.2323768910239512</v>
      </c>
      <c r="N105">
        <f t="shared" si="68"/>
        <v>22.22839612491336</v>
      </c>
      <c r="O105">
        <f t="shared" si="69"/>
        <v>3.5696781138011753</v>
      </c>
      <c r="P105">
        <f t="shared" si="70"/>
        <v>0.73967861733577045</v>
      </c>
      <c r="Q105">
        <f t="shared" si="71"/>
        <v>8.3037539533121471E-2</v>
      </c>
      <c r="S105" s="4">
        <f t="shared" si="72"/>
        <v>3.4856533653592687</v>
      </c>
      <c r="T105" s="4">
        <f t="shared" si="73"/>
        <v>1.0360578653800845</v>
      </c>
      <c r="U105" s="4">
        <f t="shared" si="74"/>
        <v>3.6113385851690318</v>
      </c>
      <c r="V105" s="5">
        <f t="shared" si="75"/>
        <v>18.056692925845159</v>
      </c>
      <c r="W105" s="4"/>
      <c r="X105" s="4">
        <f t="shared" si="76"/>
        <v>104.74884895066745</v>
      </c>
      <c r="Y105" s="4">
        <f t="shared" si="77"/>
        <v>523.74424475333728</v>
      </c>
    </row>
    <row r="106" spans="2:25" x14ac:dyDescent="0.25">
      <c r="J106" s="2"/>
      <c r="S106" s="4"/>
      <c r="T106" s="4"/>
      <c r="U106" s="4"/>
      <c r="V106" s="5"/>
      <c r="W106" s="4"/>
      <c r="X106" s="4"/>
      <c r="Y106" s="4"/>
    </row>
    <row r="107" spans="2:25" x14ac:dyDescent="0.25">
      <c r="B107" s="6" t="s">
        <v>368</v>
      </c>
      <c r="J107" s="2"/>
      <c r="S107" s="4"/>
      <c r="T107" s="4"/>
      <c r="U107" s="4"/>
      <c r="V107" s="5"/>
      <c r="W107" s="4"/>
      <c r="X107" s="4"/>
      <c r="Y107" s="4"/>
    </row>
    <row r="108" spans="2:25" x14ac:dyDescent="0.25">
      <c r="B108" t="s">
        <v>0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J108" s="2"/>
      <c r="S108" s="4"/>
      <c r="T108" s="4"/>
      <c r="U108" s="4"/>
      <c r="V108" s="5"/>
      <c r="W108" s="4"/>
      <c r="X108" s="4"/>
      <c r="Y108" s="4"/>
    </row>
    <row r="109" spans="2:25" x14ac:dyDescent="0.25">
      <c r="B109">
        <v>1</v>
      </c>
      <c r="C109">
        <v>0</v>
      </c>
      <c r="D109">
        <v>2673.0484385991199</v>
      </c>
      <c r="E109">
        <v>142.88278312456899</v>
      </c>
      <c r="F109">
        <v>0.14988581070243401</v>
      </c>
      <c r="G109">
        <v>92.630473943514104</v>
      </c>
      <c r="H109" s="1">
        <f t="shared" ref="H106:H119" si="78">2*PI()*150000*Ipt*Ipt*D109*(10^-9)</f>
        <v>62.982220030444964</v>
      </c>
      <c r="I109" s="1">
        <f t="shared" ref="I106:I119" si="79">2*PI()*150000*Ist*Ist*E109*(10^-9)</f>
        <v>0</v>
      </c>
      <c r="J109" s="2">
        <f t="shared" ref="J106:J119" si="80">F109*SQRT(H109*I109)</f>
        <v>0</v>
      </c>
      <c r="K109">
        <f t="shared" ref="K106:K119" si="81">2*PI()*150000*G109*Ipt*(10^-9)</f>
        <v>0.43651082465922703</v>
      </c>
      <c r="N109">
        <f t="shared" ref="N106:N119" si="82">D109*$D$1^2*10^-3</f>
        <v>24.057435947392079</v>
      </c>
      <c r="O109">
        <f t="shared" ref="O106:O119" si="83">E109*$D$2^2*10^-3</f>
        <v>3.5720695781142249</v>
      </c>
      <c r="P109">
        <f t="shared" ref="P106:P119" si="84">G109*$D$1*$D$2*10^-3</f>
        <v>1.3894571091527115</v>
      </c>
      <c r="Q109">
        <f t="shared" ref="Q106:Q119" si="85">P109/SQRT(N109*O109)</f>
        <v>0.14988581070243362</v>
      </c>
      <c r="S109" s="4">
        <f t="shared" ref="S106:S119" si="86">w*P109*10^-6*$G$1</f>
        <v>6.5476623698884042</v>
      </c>
      <c r="T109" s="4">
        <f t="shared" ref="T106:T119" si="87">P109*$G$1/O109</f>
        <v>1.9448908801578229</v>
      </c>
      <c r="U109" s="4">
        <f t="shared" ref="U106:U119" si="88">S109*T109</f>
        <v>12.734488829548514</v>
      </c>
      <c r="V109" s="5">
        <f t="shared" ref="V106:V119" si="89">U109*$N$1</f>
        <v>63.672444147742567</v>
      </c>
      <c r="W109" s="4"/>
      <c r="X109" s="4">
        <f t="shared" ref="X106:X119" si="90">w*N109*10^-6*$G$1</f>
        <v>113.36799605480094</v>
      </c>
      <c r="Y109" s="4">
        <f t="shared" ref="Y106:Y119" si="91">X109*$G$1</f>
        <v>566.83998027400469</v>
      </c>
    </row>
    <row r="110" spans="2:25" x14ac:dyDescent="0.25">
      <c r="B110">
        <v>2</v>
      </c>
      <c r="C110">
        <v>5</v>
      </c>
      <c r="D110">
        <v>2674.08016081305</v>
      </c>
      <c r="E110">
        <v>142.93981539001601</v>
      </c>
      <c r="F110">
        <v>0.14917679876224199</v>
      </c>
      <c r="G110">
        <v>92.228490931029597</v>
      </c>
      <c r="H110" s="1">
        <f t="shared" si="78"/>
        <v>63.00652941240368</v>
      </c>
      <c r="I110" s="1">
        <f t="shared" si="79"/>
        <v>0</v>
      </c>
      <c r="J110" s="2">
        <f t="shared" si="80"/>
        <v>0</v>
      </c>
      <c r="K110">
        <f t="shared" si="81"/>
        <v>0.43461652434089315</v>
      </c>
      <c r="N110">
        <f t="shared" si="82"/>
        <v>24.066721447317452</v>
      </c>
      <c r="O110">
        <f t="shared" si="83"/>
        <v>3.5734953847504003</v>
      </c>
      <c r="P110">
        <f t="shared" si="84"/>
        <v>1.3834273639654442</v>
      </c>
      <c r="Q110">
        <f t="shared" si="85"/>
        <v>0.14917679876224232</v>
      </c>
      <c r="S110" s="4">
        <f t="shared" si="86"/>
        <v>6.5192478651133978</v>
      </c>
      <c r="T110" s="4">
        <f t="shared" si="87"/>
        <v>1.935678117661922</v>
      </c>
      <c r="U110" s="4">
        <f t="shared" si="88"/>
        <v>12.619165436114205</v>
      </c>
      <c r="V110" s="5">
        <f t="shared" si="89"/>
        <v>63.095827180571021</v>
      </c>
      <c r="W110" s="4"/>
      <c r="X110" s="4">
        <f t="shared" si="90"/>
        <v>113.41175294232663</v>
      </c>
      <c r="Y110" s="4">
        <f t="shared" si="91"/>
        <v>567.0587647116331</v>
      </c>
    </row>
    <row r="111" spans="2:25" x14ac:dyDescent="0.25">
      <c r="B111">
        <v>3</v>
      </c>
      <c r="C111">
        <v>10</v>
      </c>
      <c r="D111">
        <v>2671.3322043072499</v>
      </c>
      <c r="E111">
        <v>143.003695597366</v>
      </c>
      <c r="F111">
        <v>0.14689138345290401</v>
      </c>
      <c r="G111">
        <v>90.789139841327994</v>
      </c>
      <c r="H111" s="1">
        <f t="shared" si="78"/>
        <v>62.941782212621135</v>
      </c>
      <c r="I111" s="1">
        <f t="shared" si="79"/>
        <v>0</v>
      </c>
      <c r="J111" s="2">
        <f t="shared" si="80"/>
        <v>0</v>
      </c>
      <c r="K111">
        <f t="shared" si="81"/>
        <v>0.42783374212687864</v>
      </c>
      <c r="N111">
        <f t="shared" si="82"/>
        <v>24.04198983876525</v>
      </c>
      <c r="O111">
        <f t="shared" si="83"/>
        <v>3.57509238993415</v>
      </c>
      <c r="P111">
        <f t="shared" si="84"/>
        <v>1.3618370976199199</v>
      </c>
      <c r="Q111">
        <f t="shared" si="85"/>
        <v>0.1468913834529039</v>
      </c>
      <c r="S111" s="4">
        <f t="shared" si="86"/>
        <v>6.4175061319031794</v>
      </c>
      <c r="T111" s="4">
        <f t="shared" si="87"/>
        <v>1.9046180477100951</v>
      </c>
      <c r="U111" s="4">
        <f t="shared" si="88"/>
        <v>12.222898000112998</v>
      </c>
      <c r="V111" s="5">
        <f t="shared" si="89"/>
        <v>61.114490000564992</v>
      </c>
      <c r="W111" s="4"/>
      <c r="X111" s="4">
        <f t="shared" si="90"/>
        <v>113.29520798271804</v>
      </c>
      <c r="Y111" s="4">
        <f t="shared" si="91"/>
        <v>566.47603991359017</v>
      </c>
    </row>
    <row r="112" spans="2:25" x14ac:dyDescent="0.25">
      <c r="B112">
        <v>4</v>
      </c>
      <c r="C112">
        <v>15</v>
      </c>
      <c r="D112">
        <v>2669.9693238208001</v>
      </c>
      <c r="E112">
        <v>143.13108532127501</v>
      </c>
      <c r="F112">
        <v>0.14313586624800001</v>
      </c>
      <c r="G112">
        <v>88.484782701693007</v>
      </c>
      <c r="H112" s="1">
        <f t="shared" si="78"/>
        <v>62.909670097691503</v>
      </c>
      <c r="I112" s="1">
        <f t="shared" si="79"/>
        <v>0</v>
      </c>
      <c r="J112" s="2">
        <f t="shared" si="80"/>
        <v>0</v>
      </c>
      <c r="K112">
        <f t="shared" si="81"/>
        <v>0.41697471493519195</v>
      </c>
      <c r="N112">
        <f t="shared" si="82"/>
        <v>24.029723914387201</v>
      </c>
      <c r="O112">
        <f t="shared" si="83"/>
        <v>3.5782771330318752</v>
      </c>
      <c r="P112">
        <f t="shared" si="84"/>
        <v>1.3272717405253953</v>
      </c>
      <c r="Q112">
        <f t="shared" si="85"/>
        <v>0.14313586624799995</v>
      </c>
      <c r="S112" s="4">
        <f t="shared" si="86"/>
        <v>6.2546207240278795</v>
      </c>
      <c r="T112" s="4">
        <f t="shared" si="87"/>
        <v>1.8546240148269311</v>
      </c>
      <c r="U112" s="4">
        <f t="shared" si="88"/>
        <v>11.599969798416312</v>
      </c>
      <c r="V112" s="5">
        <f t="shared" si="89"/>
        <v>57.99984899208156</v>
      </c>
      <c r="W112" s="4"/>
      <c r="X112" s="4">
        <f t="shared" si="90"/>
        <v>113.23740617584468</v>
      </c>
      <c r="Y112" s="4">
        <f t="shared" si="91"/>
        <v>566.18703087922336</v>
      </c>
    </row>
    <row r="113" spans="2:25" x14ac:dyDescent="0.25">
      <c r="B113">
        <v>5</v>
      </c>
      <c r="C113">
        <v>20</v>
      </c>
      <c r="D113">
        <v>2664.71691007864</v>
      </c>
      <c r="E113">
        <v>143.04348326533199</v>
      </c>
      <c r="F113">
        <v>0.13806825899900499</v>
      </c>
      <c r="G113">
        <v>85.241959810665506</v>
      </c>
      <c r="H113" s="1">
        <f t="shared" si="78"/>
        <v>62.785913014496614</v>
      </c>
      <c r="I113" s="1">
        <f t="shared" si="79"/>
        <v>0</v>
      </c>
      <c r="J113" s="2">
        <f t="shared" si="80"/>
        <v>0</v>
      </c>
      <c r="K113">
        <f t="shared" si="81"/>
        <v>0.40169327207817473</v>
      </c>
      <c r="N113">
        <f t="shared" si="82"/>
        <v>23.982452190707761</v>
      </c>
      <c r="O113">
        <f t="shared" si="83"/>
        <v>3.5760870816332995</v>
      </c>
      <c r="P113">
        <f t="shared" si="84"/>
        <v>1.2786293971599825</v>
      </c>
      <c r="Q113">
        <f t="shared" si="85"/>
        <v>0.13806825899900502</v>
      </c>
      <c r="S113" s="4">
        <f t="shared" si="86"/>
        <v>6.0253990811726199</v>
      </c>
      <c r="T113" s="4">
        <f t="shared" si="87"/>
        <v>1.7877492465535774</v>
      </c>
      <c r="U113" s="4">
        <f t="shared" si="88"/>
        <v>10.771902667550968</v>
      </c>
      <c r="V113" s="5">
        <f t="shared" si="89"/>
        <v>53.859513337754841</v>
      </c>
      <c r="W113" s="4"/>
      <c r="X113" s="4">
        <f t="shared" si="90"/>
        <v>113.01464342609391</v>
      </c>
      <c r="Y113" s="4">
        <f t="shared" si="91"/>
        <v>565.07321713046952</v>
      </c>
    </row>
    <row r="114" spans="2:25" x14ac:dyDescent="0.25">
      <c r="B114">
        <v>6</v>
      </c>
      <c r="C114">
        <v>25</v>
      </c>
      <c r="D114">
        <v>2660.4509343518698</v>
      </c>
      <c r="E114">
        <v>143.22456014361501</v>
      </c>
      <c r="F114">
        <v>0.131571743142994</v>
      </c>
      <c r="G114">
        <v>81.217385346062002</v>
      </c>
      <c r="H114" s="1">
        <f t="shared" si="78"/>
        <v>62.685398329469514</v>
      </c>
      <c r="I114" s="1">
        <f t="shared" si="79"/>
        <v>0</v>
      </c>
      <c r="J114" s="2">
        <f t="shared" si="80"/>
        <v>0</v>
      </c>
      <c r="K114">
        <f t="shared" si="81"/>
        <v>0.38272791172043957</v>
      </c>
      <c r="N114">
        <f t="shared" si="82"/>
        <v>23.944058409166828</v>
      </c>
      <c r="O114">
        <f t="shared" si="83"/>
        <v>3.5806140035903753</v>
      </c>
      <c r="P114">
        <f t="shared" si="84"/>
        <v>1.21826078019093</v>
      </c>
      <c r="Q114">
        <f t="shared" si="85"/>
        <v>0.13157174314299394</v>
      </c>
      <c r="S114" s="4">
        <f t="shared" si="86"/>
        <v>5.7409186758065935</v>
      </c>
      <c r="T114" s="4">
        <f t="shared" si="87"/>
        <v>1.7011897665726436</v>
      </c>
      <c r="U114" s="4">
        <f t="shared" si="88"/>
        <v>9.7663921020079485</v>
      </c>
      <c r="V114" s="5">
        <f t="shared" si="89"/>
        <v>48.831960510039742</v>
      </c>
      <c r="W114" s="4"/>
      <c r="X114" s="4">
        <f t="shared" si="90"/>
        <v>112.83371699304512</v>
      </c>
      <c r="Y114" s="4">
        <f t="shared" si="91"/>
        <v>564.16858496522559</v>
      </c>
    </row>
    <row r="115" spans="2:25" x14ac:dyDescent="0.25">
      <c r="B115">
        <v>7</v>
      </c>
      <c r="C115">
        <v>30</v>
      </c>
      <c r="D115">
        <v>2653.3901926952799</v>
      </c>
      <c r="E115">
        <v>143.008857038283</v>
      </c>
      <c r="F115">
        <v>0.123931707256746</v>
      </c>
      <c r="G115">
        <v>76.342162908459599</v>
      </c>
      <c r="H115" s="1">
        <f t="shared" si="78"/>
        <v>62.519033523590231</v>
      </c>
      <c r="I115" s="1">
        <f t="shared" si="79"/>
        <v>0</v>
      </c>
      <c r="J115" s="2">
        <f t="shared" si="80"/>
        <v>0</v>
      </c>
      <c r="K115">
        <f t="shared" si="81"/>
        <v>0.35975396722855785</v>
      </c>
      <c r="N115">
        <f t="shared" si="82"/>
        <v>23.880511734257517</v>
      </c>
      <c r="O115">
        <f t="shared" si="83"/>
        <v>3.5752214259570754</v>
      </c>
      <c r="P115">
        <f t="shared" si="84"/>
        <v>1.1451324436268939</v>
      </c>
      <c r="Q115">
        <f t="shared" si="85"/>
        <v>0.12393170725674622</v>
      </c>
      <c r="S115" s="4">
        <f t="shared" si="86"/>
        <v>5.3963095084283665</v>
      </c>
      <c r="T115" s="4">
        <f t="shared" si="87"/>
        <v>1.6014846455563876</v>
      </c>
      <c r="U115" s="4">
        <f t="shared" si="88"/>
        <v>8.6421068204179665</v>
      </c>
      <c r="V115" s="5">
        <f t="shared" si="89"/>
        <v>43.210534102089831</v>
      </c>
      <c r="W115" s="4"/>
      <c r="X115" s="4">
        <f t="shared" si="90"/>
        <v>112.53426034246239</v>
      </c>
      <c r="Y115" s="4">
        <f t="shared" si="91"/>
        <v>562.6713017123119</v>
      </c>
    </row>
    <row r="116" spans="2:25" x14ac:dyDescent="0.25">
      <c r="B116">
        <v>8</v>
      </c>
      <c r="C116">
        <v>35</v>
      </c>
      <c r="D116">
        <v>2646.43226937078</v>
      </c>
      <c r="E116">
        <v>142.98892057288001</v>
      </c>
      <c r="F116">
        <v>0.11490311377239</v>
      </c>
      <c r="G116">
        <v>70.682741129194</v>
      </c>
      <c r="H116" s="1">
        <f t="shared" si="78"/>
        <v>62.355091317586549</v>
      </c>
      <c r="I116" s="1">
        <f t="shared" si="79"/>
        <v>0</v>
      </c>
      <c r="J116" s="2">
        <f t="shared" si="80"/>
        <v>0</v>
      </c>
      <c r="K116">
        <f t="shared" si="81"/>
        <v>0.33308457040059752</v>
      </c>
      <c r="N116">
        <f t="shared" si="82"/>
        <v>23.817890424337019</v>
      </c>
      <c r="O116">
        <f t="shared" si="83"/>
        <v>3.5747230143220001</v>
      </c>
      <c r="P116">
        <f t="shared" si="84"/>
        <v>1.06024111693791</v>
      </c>
      <c r="Q116">
        <f t="shared" si="85"/>
        <v>0.11490311377239056</v>
      </c>
      <c r="S116" s="4">
        <f t="shared" si="86"/>
        <v>4.9962685560089621</v>
      </c>
      <c r="T116" s="4">
        <f t="shared" si="87"/>
        <v>1.4829696072815877</v>
      </c>
      <c r="U116" s="4">
        <f t="shared" si="88"/>
        <v>7.4093144183779556</v>
      </c>
      <c r="V116" s="5">
        <f t="shared" si="89"/>
        <v>37.046572091889779</v>
      </c>
      <c r="W116" s="4"/>
      <c r="X116" s="4">
        <f t="shared" si="90"/>
        <v>112.23916437165578</v>
      </c>
      <c r="Y116" s="4">
        <f t="shared" si="91"/>
        <v>561.19582185827892</v>
      </c>
    </row>
    <row r="117" spans="2:25" x14ac:dyDescent="0.25">
      <c r="B117">
        <v>9</v>
      </c>
      <c r="C117">
        <v>40</v>
      </c>
      <c r="D117">
        <v>2641.6062832468901</v>
      </c>
      <c r="E117">
        <v>142.99337517183301</v>
      </c>
      <c r="F117">
        <v>0.10512810601228199</v>
      </c>
      <c r="G117">
        <v>64.611651706515801</v>
      </c>
      <c r="H117" s="1">
        <f t="shared" si="78"/>
        <v>62.241381698438012</v>
      </c>
      <c r="I117" s="1">
        <f t="shared" si="79"/>
        <v>0</v>
      </c>
      <c r="J117" s="2">
        <f t="shared" si="80"/>
        <v>0</v>
      </c>
      <c r="K117">
        <f t="shared" si="81"/>
        <v>0.30447523550623873</v>
      </c>
      <c r="N117">
        <f t="shared" si="82"/>
        <v>23.774456549222009</v>
      </c>
      <c r="O117">
        <f t="shared" si="83"/>
        <v>3.5748343792958255</v>
      </c>
      <c r="P117">
        <f t="shared" si="84"/>
        <v>0.96917477559773701</v>
      </c>
      <c r="Q117">
        <f t="shared" si="85"/>
        <v>0.10512810601228209</v>
      </c>
      <c r="S117" s="4">
        <f t="shared" si="86"/>
        <v>4.5671285325935802</v>
      </c>
      <c r="T117" s="4">
        <f t="shared" si="87"/>
        <v>1.3555519959342091</v>
      </c>
      <c r="U117" s="4">
        <f t="shared" si="88"/>
        <v>6.1909801980453034</v>
      </c>
      <c r="V117" s="5">
        <f t="shared" si="89"/>
        <v>30.954900990226516</v>
      </c>
      <c r="W117" s="4"/>
      <c r="X117" s="4">
        <f t="shared" si="90"/>
        <v>112.03448705718841</v>
      </c>
      <c r="Y117" s="4">
        <f t="shared" si="91"/>
        <v>560.17243528594213</v>
      </c>
    </row>
    <row r="118" spans="2:25" x14ac:dyDescent="0.25">
      <c r="B118">
        <v>10</v>
      </c>
      <c r="C118">
        <v>45</v>
      </c>
      <c r="D118">
        <v>2634.37520391521</v>
      </c>
      <c r="E118">
        <v>142.65245691932299</v>
      </c>
      <c r="F118">
        <v>9.3983947384347399E-2</v>
      </c>
      <c r="G118">
        <v>57.614543431150103</v>
      </c>
      <c r="H118" s="1">
        <f t="shared" si="78"/>
        <v>62.07100340564353</v>
      </c>
      <c r="I118" s="1">
        <f t="shared" si="79"/>
        <v>0</v>
      </c>
      <c r="J118" s="2">
        <f t="shared" si="80"/>
        <v>0</v>
      </c>
      <c r="K118">
        <f t="shared" si="81"/>
        <v>0.27150213957484687</v>
      </c>
      <c r="N118">
        <f t="shared" si="82"/>
        <v>23.709376835236892</v>
      </c>
      <c r="O118">
        <f t="shared" si="83"/>
        <v>3.566311422983075</v>
      </c>
      <c r="P118">
        <f t="shared" si="84"/>
        <v>0.86421815146725156</v>
      </c>
      <c r="Q118">
        <f t="shared" si="85"/>
        <v>9.3983947384347399E-2</v>
      </c>
      <c r="S118" s="4">
        <f t="shared" si="86"/>
        <v>4.0725320936227032</v>
      </c>
      <c r="T118" s="4">
        <f t="shared" si="87"/>
        <v>1.2116414538250952</v>
      </c>
      <c r="U118" s="4">
        <f t="shared" si="88"/>
        <v>4.9344487066663714</v>
      </c>
      <c r="V118" s="5">
        <f t="shared" si="89"/>
        <v>24.672243533331859</v>
      </c>
      <c r="W118" s="4"/>
      <c r="X118" s="4">
        <f t="shared" si="90"/>
        <v>111.72780613015834</v>
      </c>
      <c r="Y118" s="4">
        <f t="shared" si="91"/>
        <v>558.63903065079171</v>
      </c>
    </row>
    <row r="119" spans="2:25" x14ac:dyDescent="0.25">
      <c r="B119">
        <v>11</v>
      </c>
      <c r="C119">
        <v>50</v>
      </c>
      <c r="D119">
        <v>2629.1421678853499</v>
      </c>
      <c r="E119">
        <v>142.631411297819</v>
      </c>
      <c r="F119">
        <v>8.2286375099905801E-2</v>
      </c>
      <c r="G119">
        <v>50.3897908992368</v>
      </c>
      <c r="H119" s="1">
        <f t="shared" si="78"/>
        <v>61.947702899038184</v>
      </c>
      <c r="I119" s="1">
        <f t="shared" si="79"/>
        <v>0</v>
      </c>
      <c r="J119" s="2">
        <f t="shared" si="80"/>
        <v>0</v>
      </c>
      <c r="K119">
        <f t="shared" si="81"/>
        <v>0.23745629535745222</v>
      </c>
      <c r="N119">
        <f t="shared" si="82"/>
        <v>23.662279510968151</v>
      </c>
      <c r="O119">
        <f t="shared" si="83"/>
        <v>3.565785282445475</v>
      </c>
      <c r="P119">
        <f t="shared" si="84"/>
        <v>0.75584686348855201</v>
      </c>
      <c r="Q119">
        <f t="shared" si="85"/>
        <v>8.2286375099905718E-2</v>
      </c>
      <c r="S119" s="4">
        <f t="shared" si="86"/>
        <v>3.5618444303617833</v>
      </c>
      <c r="T119" s="4">
        <f t="shared" si="87"/>
        <v>1.0598603163370786</v>
      </c>
      <c r="U119" s="4">
        <f t="shared" si="88"/>
        <v>3.7750575647067008</v>
      </c>
      <c r="V119" s="5">
        <f t="shared" si="89"/>
        <v>18.875287823533505</v>
      </c>
      <c r="W119" s="4"/>
      <c r="X119" s="4">
        <f t="shared" si="90"/>
        <v>111.50586521826874</v>
      </c>
      <c r="Y119" s="4">
        <f t="shared" si="91"/>
        <v>557.52932609134371</v>
      </c>
    </row>
  </sheetData>
  <sortState ref="B6:Y75">
    <sortCondition ref="B6:B75"/>
    <sortCondition ref="C6:C7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123"/>
  <sheetViews>
    <sheetView topLeftCell="A80" workbookViewId="0">
      <selection activeCell="H39" sqref="H3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v>0</v>
      </c>
      <c r="C5">
        <v>0</v>
      </c>
      <c r="D5">
        <v>2687.0214624165101</v>
      </c>
      <c r="E5">
        <v>143.742834047553</v>
      </c>
      <c r="F5">
        <v>0.150409060328384</v>
      </c>
      <c r="G5">
        <v>93.476548296182003</v>
      </c>
      <c r="H5" s="1">
        <f t="shared" ref="H5:H36" si="0">2*PI()*150000*Ipt*Ipt*D5*(10^-9)</f>
        <v>63.311451647743581</v>
      </c>
      <c r="I5" s="1">
        <f t="shared" ref="I5:I36" si="1">2*PI()*150000*Ist*Ist*E5*(10^-9)</f>
        <v>0</v>
      </c>
      <c r="J5" s="2">
        <f t="shared" ref="J5:J36" si="2">F5*SQRT(H5*I5)</f>
        <v>0</v>
      </c>
      <c r="K5">
        <f t="shared" ref="K5:K36" si="3">2*PI()*150000*G5*Ipt*(10^-9)</f>
        <v>0.44049785611532538</v>
      </c>
      <c r="N5">
        <f t="shared" ref="N5:N36" si="4">D5*$D$1^2*10^-3</f>
        <v>24.183193161748591</v>
      </c>
      <c r="O5">
        <f t="shared" ref="O5:O36" si="5">E5*$D$2^2*10^-3</f>
        <v>3.5935708511888254</v>
      </c>
      <c r="P5">
        <f t="shared" ref="P5:P36" si="6">G5*$D$1*$D$2*10^-3</f>
        <v>1.4021482244427304</v>
      </c>
      <c r="Q5">
        <f t="shared" ref="Q5:Q36" si="7">P5/SQRT(N5*O5)</f>
        <v>0.15040906032838414</v>
      </c>
      <c r="S5" s="4">
        <f t="shared" ref="S5:S36" si="8">w*P5*10^-6*$G$1</f>
        <v>6.607467841729882</v>
      </c>
      <c r="T5" s="4">
        <f t="shared" ref="T5:T36" si="9">P5*$G$1/O5</f>
        <v>1.9509121741385336</v>
      </c>
      <c r="U5" s="4">
        <f t="shared" ref="U5:U36" si="10">S5*T5</f>
        <v>12.890589452659688</v>
      </c>
      <c r="V5" s="5">
        <f t="shared" ref="V5:V36" si="11">U5*$N$1</f>
        <v>64.452947263298441</v>
      </c>
      <c r="W5" s="4"/>
      <c r="X5" s="4">
        <f t="shared" ref="X5:X27" si="12">w*N5*10^-6*$G$1</f>
        <v>113.96061296593844</v>
      </c>
      <c r="Y5" s="4">
        <f t="shared" ref="Y5:Y27" si="13">X5*$G$1</f>
        <v>569.80306482969218</v>
      </c>
    </row>
    <row r="6" spans="2:25" x14ac:dyDescent="0.25">
      <c r="B6">
        <v>10</v>
      </c>
      <c r="C6">
        <v>0</v>
      </c>
      <c r="D6">
        <v>2680.1381750075202</v>
      </c>
      <c r="E6">
        <v>141.30389606678099</v>
      </c>
      <c r="F6">
        <v>0.145287847476716</v>
      </c>
      <c r="G6">
        <v>89.409764320535402</v>
      </c>
      <c r="H6" s="1">
        <f t="shared" si="0"/>
        <v>63.149268009068862</v>
      </c>
      <c r="I6" s="1">
        <f t="shared" si="1"/>
        <v>0</v>
      </c>
      <c r="J6" s="2">
        <f t="shared" si="2"/>
        <v>0</v>
      </c>
      <c r="K6">
        <f t="shared" si="3"/>
        <v>0.42133358812288324</v>
      </c>
      <c r="N6">
        <f t="shared" si="4"/>
        <v>24.12124357506768</v>
      </c>
      <c r="O6">
        <f t="shared" si="5"/>
        <v>3.5325974016695252</v>
      </c>
      <c r="P6">
        <f t="shared" si="6"/>
        <v>1.3411464648080311</v>
      </c>
      <c r="Q6">
        <f t="shared" si="7"/>
        <v>0.145287847476716</v>
      </c>
      <c r="S6" s="4">
        <f t="shared" si="8"/>
        <v>6.3200038218432484</v>
      </c>
      <c r="T6" s="4">
        <f t="shared" si="9"/>
        <v>1.8982441420782876</v>
      </c>
      <c r="U6" s="4">
        <f t="shared" si="10"/>
        <v>11.996910232726336</v>
      </c>
      <c r="V6" s="5">
        <f t="shared" si="11"/>
        <v>59.984551163631679</v>
      </c>
      <c r="W6" s="4"/>
      <c r="X6" s="4">
        <f t="shared" si="12"/>
        <v>113.66868241632392</v>
      </c>
      <c r="Y6" s="4">
        <f t="shared" si="13"/>
        <v>568.34341208161959</v>
      </c>
    </row>
    <row r="7" spans="2:25" x14ac:dyDescent="0.25">
      <c r="B7">
        <v>20</v>
      </c>
      <c r="C7">
        <v>0</v>
      </c>
      <c r="D7">
        <v>2674.0269747956299</v>
      </c>
      <c r="E7">
        <v>136.680591131114</v>
      </c>
      <c r="F7">
        <v>0.13373953112859099</v>
      </c>
      <c r="G7">
        <v>80.852995108422206</v>
      </c>
      <c r="H7" s="1">
        <f t="shared" si="0"/>
        <v>63.005276246391674</v>
      </c>
      <c r="I7" s="1">
        <f t="shared" si="1"/>
        <v>0</v>
      </c>
      <c r="J7" s="2">
        <f t="shared" si="2"/>
        <v>0</v>
      </c>
      <c r="K7">
        <f t="shared" si="3"/>
        <v>0.38101076318002608</v>
      </c>
      <c r="N7">
        <f t="shared" si="4"/>
        <v>24.066242773160671</v>
      </c>
      <c r="O7">
        <f t="shared" si="5"/>
        <v>3.4170147782778502</v>
      </c>
      <c r="P7">
        <f t="shared" si="6"/>
        <v>1.2127949266263331</v>
      </c>
      <c r="Q7">
        <f t="shared" si="7"/>
        <v>0.1337395311285913</v>
      </c>
      <c r="S7" s="4">
        <f t="shared" si="8"/>
        <v>5.7151614477003898</v>
      </c>
      <c r="T7" s="4">
        <f t="shared" si="9"/>
        <v>1.7746410321900521</v>
      </c>
      <c r="U7" s="4">
        <f t="shared" si="10"/>
        <v>10.142360010679813</v>
      </c>
      <c r="V7" s="5">
        <f t="shared" si="11"/>
        <v>50.71180005339906</v>
      </c>
      <c r="W7" s="4"/>
      <c r="X7" s="4">
        <f t="shared" si="12"/>
        <v>113.409497243505</v>
      </c>
      <c r="Y7" s="4">
        <f t="shared" si="13"/>
        <v>567.04748621752503</v>
      </c>
    </row>
    <row r="8" spans="2:25" x14ac:dyDescent="0.25">
      <c r="B8">
        <v>30</v>
      </c>
      <c r="C8">
        <v>0</v>
      </c>
      <c r="D8">
        <v>2660.1807530824099</v>
      </c>
      <c r="E8">
        <v>132.32736648051699</v>
      </c>
      <c r="F8">
        <v>0.121625397695715</v>
      </c>
      <c r="G8">
        <v>72.161355337016801</v>
      </c>
      <c r="H8" s="1">
        <f t="shared" si="0"/>
        <v>62.679032333284972</v>
      </c>
      <c r="I8" s="1">
        <f t="shared" si="1"/>
        <v>0</v>
      </c>
      <c r="J8" s="2">
        <f t="shared" si="2"/>
        <v>0</v>
      </c>
      <c r="K8">
        <f t="shared" si="3"/>
        <v>0.34005237569978186</v>
      </c>
      <c r="N8">
        <f t="shared" si="4"/>
        <v>23.941626777741689</v>
      </c>
      <c r="O8">
        <f t="shared" si="5"/>
        <v>3.3081841620129251</v>
      </c>
      <c r="P8">
        <f t="shared" si="6"/>
        <v>1.082420330055252</v>
      </c>
      <c r="Q8">
        <f t="shared" si="7"/>
        <v>0.12162539769571522</v>
      </c>
      <c r="S8" s="4">
        <f t="shared" si="8"/>
        <v>5.1007856354967274</v>
      </c>
      <c r="T8" s="4">
        <f t="shared" si="9"/>
        <v>1.6359735084951157</v>
      </c>
      <c r="U8" s="4">
        <f t="shared" si="10"/>
        <v>8.3447501721850692</v>
      </c>
      <c r="V8" s="5">
        <f t="shared" si="11"/>
        <v>41.72375086092535</v>
      </c>
      <c r="W8" s="4"/>
      <c r="X8" s="4">
        <f t="shared" si="12"/>
        <v>112.82225819991294</v>
      </c>
      <c r="Y8" s="4">
        <f t="shared" si="13"/>
        <v>564.11129099956474</v>
      </c>
    </row>
    <row r="9" spans="2:25" x14ac:dyDescent="0.25">
      <c r="B9">
        <v>40</v>
      </c>
      <c r="C9">
        <v>0</v>
      </c>
      <c r="D9">
        <v>2656.8928373550498</v>
      </c>
      <c r="E9">
        <v>129.779638175852</v>
      </c>
      <c r="F9">
        <v>0.11178775628279</v>
      </c>
      <c r="G9">
        <v>65.642413104265501</v>
      </c>
      <c r="H9" s="1">
        <f t="shared" si="0"/>
        <v>62.60156264407474</v>
      </c>
      <c r="I9" s="1">
        <f t="shared" si="1"/>
        <v>0</v>
      </c>
      <c r="J9" s="2">
        <f t="shared" si="2"/>
        <v>0</v>
      </c>
      <c r="K9">
        <f t="shared" si="3"/>
        <v>0.30933258415840031</v>
      </c>
      <c r="N9">
        <f t="shared" si="4"/>
        <v>23.91203553619545</v>
      </c>
      <c r="O9">
        <f t="shared" si="5"/>
        <v>3.2444909543963001</v>
      </c>
      <c r="P9">
        <f t="shared" si="6"/>
        <v>0.98463619656398249</v>
      </c>
      <c r="Q9">
        <f t="shared" si="7"/>
        <v>0.11178775628279017</v>
      </c>
      <c r="S9" s="4">
        <f t="shared" si="8"/>
        <v>4.6399887623760039</v>
      </c>
      <c r="T9" s="4">
        <f t="shared" si="9"/>
        <v>1.5173970437947994</v>
      </c>
      <c r="U9" s="4">
        <f t="shared" si="10"/>
        <v>7.0407052312704383</v>
      </c>
      <c r="V9" s="5">
        <f t="shared" si="11"/>
        <v>35.20352615635219</v>
      </c>
      <c r="W9" s="4"/>
      <c r="X9" s="4">
        <f t="shared" si="12"/>
        <v>112.68281275933454</v>
      </c>
      <c r="Y9" s="4">
        <f t="shared" si="13"/>
        <v>563.41406379667274</v>
      </c>
    </row>
    <row r="10" spans="2:25" x14ac:dyDescent="0.25">
      <c r="B10">
        <v>50</v>
      </c>
      <c r="C10">
        <v>0</v>
      </c>
      <c r="D10">
        <v>2648.4694715529599</v>
      </c>
      <c r="E10">
        <v>127.94011001857901</v>
      </c>
      <c r="F10">
        <v>0.104576352431485</v>
      </c>
      <c r="G10">
        <v>60.874349772694302</v>
      </c>
      <c r="H10" s="1">
        <f t="shared" si="0"/>
        <v>62.403091763157157</v>
      </c>
      <c r="I10" s="1">
        <f t="shared" si="1"/>
        <v>0</v>
      </c>
      <c r="J10" s="2">
        <f t="shared" si="2"/>
        <v>0</v>
      </c>
      <c r="K10">
        <f t="shared" si="3"/>
        <v>0.28686361505692787</v>
      </c>
      <c r="N10">
        <f t="shared" si="4"/>
        <v>23.836225243976639</v>
      </c>
      <c r="O10">
        <f t="shared" si="5"/>
        <v>3.198502750464475</v>
      </c>
      <c r="P10">
        <f t="shared" si="6"/>
        <v>0.91311524659041454</v>
      </c>
      <c r="Q10">
        <f t="shared" si="7"/>
        <v>0.10457635243148465</v>
      </c>
      <c r="S10" s="4">
        <f t="shared" si="8"/>
        <v>4.3029542258539175</v>
      </c>
      <c r="T10" s="4">
        <f t="shared" si="9"/>
        <v>1.427410444555371</v>
      </c>
      <c r="U10" s="4">
        <f t="shared" si="10"/>
        <v>6.1420818044275531</v>
      </c>
      <c r="V10" s="5">
        <f t="shared" si="11"/>
        <v>30.710409022137767</v>
      </c>
      <c r="W10" s="4"/>
      <c r="X10" s="4">
        <f t="shared" si="12"/>
        <v>112.32556517368286</v>
      </c>
      <c r="Y10" s="4">
        <f t="shared" si="13"/>
        <v>561.62782586841433</v>
      </c>
    </row>
    <row r="11" spans="2:25" x14ac:dyDescent="0.25">
      <c r="B11">
        <v>60</v>
      </c>
      <c r="C11">
        <v>0</v>
      </c>
      <c r="D11">
        <v>2645.54497850287</v>
      </c>
      <c r="E11">
        <v>127.32937714895</v>
      </c>
      <c r="F11">
        <v>9.9966053866741802E-2</v>
      </c>
      <c r="G11">
        <v>58.019559999334703</v>
      </c>
      <c r="H11" s="1">
        <f t="shared" si="0"/>
        <v>62.334185019044881</v>
      </c>
      <c r="I11" s="1">
        <f t="shared" si="1"/>
        <v>0</v>
      </c>
      <c r="J11" s="2">
        <f t="shared" si="2"/>
        <v>0</v>
      </c>
      <c r="K11">
        <f t="shared" si="3"/>
        <v>0.27341073518763315</v>
      </c>
      <c r="N11">
        <f t="shared" si="4"/>
        <v>23.809904806525829</v>
      </c>
      <c r="O11">
        <f t="shared" si="5"/>
        <v>3.1832344287237504</v>
      </c>
      <c r="P11">
        <f t="shared" si="6"/>
        <v>0.87029339999002053</v>
      </c>
      <c r="Q11">
        <f t="shared" si="7"/>
        <v>9.9966053866741844E-2</v>
      </c>
      <c r="S11" s="4">
        <f t="shared" si="8"/>
        <v>4.1011610278144977</v>
      </c>
      <c r="T11" s="4">
        <f t="shared" si="9"/>
        <v>1.3669954561576949</v>
      </c>
      <c r="U11" s="4">
        <f t="shared" si="10"/>
        <v>5.6062684899934405</v>
      </c>
      <c r="V11" s="5">
        <f t="shared" si="11"/>
        <v>28.031342449967202</v>
      </c>
      <c r="W11" s="4"/>
      <c r="X11" s="4">
        <f t="shared" si="12"/>
        <v>112.20153303428076</v>
      </c>
      <c r="Y11" s="4">
        <f t="shared" si="13"/>
        <v>561.0076651714038</v>
      </c>
    </row>
    <row r="12" spans="2:25" x14ac:dyDescent="0.25">
      <c r="B12">
        <v>70</v>
      </c>
      <c r="C12">
        <v>0</v>
      </c>
      <c r="D12">
        <v>2641.2677403286498</v>
      </c>
      <c r="E12">
        <v>126.69323236254</v>
      </c>
      <c r="F12">
        <v>9.7248120200715202E-2</v>
      </c>
      <c r="G12">
        <v>56.255389631664301</v>
      </c>
      <c r="H12" s="1">
        <f t="shared" si="0"/>
        <v>62.233404968851495</v>
      </c>
      <c r="I12" s="1">
        <f t="shared" si="1"/>
        <v>0</v>
      </c>
      <c r="J12" s="2">
        <f t="shared" si="2"/>
        <v>0</v>
      </c>
      <c r="K12">
        <f t="shared" si="3"/>
        <v>0.26509727818750201</v>
      </c>
      <c r="N12">
        <f t="shared" si="4"/>
        <v>23.771409662957851</v>
      </c>
      <c r="O12">
        <f t="shared" si="5"/>
        <v>3.1673308090635</v>
      </c>
      <c r="P12">
        <f t="shared" si="6"/>
        <v>0.84383084447496459</v>
      </c>
      <c r="Q12">
        <f t="shared" si="7"/>
        <v>9.7248120200715243E-2</v>
      </c>
      <c r="S12" s="4">
        <f t="shared" si="8"/>
        <v>3.9764591728125298</v>
      </c>
      <c r="T12" s="4">
        <f t="shared" si="9"/>
        <v>1.3320851141603112</v>
      </c>
      <c r="U12" s="4">
        <f t="shared" si="10"/>
        <v>5.2969820711697952</v>
      </c>
      <c r="V12" s="5">
        <f t="shared" si="11"/>
        <v>26.484910355848974</v>
      </c>
      <c r="W12" s="4"/>
      <c r="X12" s="4">
        <f t="shared" si="12"/>
        <v>112.0201289439327</v>
      </c>
      <c r="Y12" s="4">
        <f t="shared" si="13"/>
        <v>560.10064471966348</v>
      </c>
    </row>
    <row r="13" spans="2:25" x14ac:dyDescent="0.25">
      <c r="B13" s="3">
        <v>0</v>
      </c>
      <c r="C13" s="3">
        <v>5</v>
      </c>
      <c r="D13" s="1">
        <v>2690.3781707758699</v>
      </c>
      <c r="E13" s="1">
        <v>143.834672440763</v>
      </c>
      <c r="F13" s="1">
        <v>0.149548748600146</v>
      </c>
      <c r="G13">
        <v>93.029619117815201</v>
      </c>
      <c r="H13" s="1">
        <f t="shared" si="0"/>
        <v>63.39054222515864</v>
      </c>
      <c r="I13" s="1">
        <f t="shared" si="1"/>
        <v>0</v>
      </c>
      <c r="J13" s="2">
        <f t="shared" si="2"/>
        <v>0</v>
      </c>
      <c r="K13">
        <f t="shared" si="3"/>
        <v>0.43839175198017727</v>
      </c>
      <c r="N13">
        <f t="shared" si="4"/>
        <v>24.213403536982828</v>
      </c>
      <c r="O13">
        <f t="shared" si="5"/>
        <v>3.595866811019075</v>
      </c>
      <c r="P13">
        <f t="shared" si="6"/>
        <v>1.3954442867672283</v>
      </c>
      <c r="Q13">
        <f t="shared" si="7"/>
        <v>0.14954874860014569</v>
      </c>
      <c r="S13" s="4">
        <f t="shared" si="8"/>
        <v>6.5758762797026593</v>
      </c>
      <c r="T13" s="4">
        <f t="shared" si="9"/>
        <v>1.940344790428649</v>
      </c>
      <c r="U13" s="4">
        <f t="shared" si="10"/>
        <v>12.759467281824382</v>
      </c>
      <c r="V13" s="5">
        <f t="shared" si="11"/>
        <v>63.797336409121911</v>
      </c>
      <c r="W13" s="4"/>
      <c r="X13" s="4">
        <f t="shared" si="12"/>
        <v>114.10297600528554</v>
      </c>
      <c r="Y13" s="4">
        <f t="shared" si="13"/>
        <v>570.5148800264277</v>
      </c>
    </row>
    <row r="14" spans="2:25" x14ac:dyDescent="0.25">
      <c r="B14">
        <f>VALUE(LEFT(rawdata!B69,LEN(rawdata!B69)-2))</f>
        <v>10</v>
      </c>
      <c r="C14">
        <f>VALUE(LEFT(rawdata!C69,LEN(rawdata!C69)-2))</f>
        <v>5</v>
      </c>
      <c r="D14" s="1">
        <f>VALUE(LEFT(rawdata!D69,LEN(rawdata!D69)-2))</f>
        <v>2680.84070358297</v>
      </c>
      <c r="E14" s="1">
        <f>VALUE(LEFT(rawdata!E69,LEN(rawdata!E69)-2))</f>
        <v>141.559180177797</v>
      </c>
      <c r="F14" s="1">
        <v>7.65242992074784E-2</v>
      </c>
      <c r="G14" s="1">
        <f>VALUE(LEFT(rawdata!G69,LEN(rawdata!G69)-2))</f>
        <v>89.041182014438704</v>
      </c>
      <c r="H14" s="1">
        <f t="shared" si="0"/>
        <v>63.165820948655636</v>
      </c>
      <c r="I14" s="1">
        <f t="shared" si="1"/>
        <v>0</v>
      </c>
      <c r="J14" s="2">
        <f t="shared" si="2"/>
        <v>0</v>
      </c>
      <c r="K14">
        <f t="shared" si="3"/>
        <v>0.41959668492526836</v>
      </c>
      <c r="N14">
        <f t="shared" si="4"/>
        <v>24.12756633224673</v>
      </c>
      <c r="O14">
        <f t="shared" si="5"/>
        <v>3.5389795044449253</v>
      </c>
      <c r="P14">
        <f t="shared" si="6"/>
        <v>1.3356177302165804</v>
      </c>
      <c r="Q14">
        <f t="shared" si="7"/>
        <v>0.1445394483210142</v>
      </c>
      <c r="S14" s="4">
        <f t="shared" si="8"/>
        <v>6.2939502738790241</v>
      </c>
      <c r="T14" s="4">
        <f t="shared" si="9"/>
        <v>1.8870096994614649</v>
      </c>
      <c r="U14" s="4">
        <f t="shared" si="10"/>
        <v>11.876745214737863</v>
      </c>
      <c r="V14" s="5">
        <f t="shared" si="11"/>
        <v>59.383726073689317</v>
      </c>
      <c r="W14" s="4"/>
      <c r="X14" s="4">
        <f t="shared" si="12"/>
        <v>113.69847770758012</v>
      </c>
      <c r="Y14" s="4">
        <f t="shared" si="13"/>
        <v>568.49238853790064</v>
      </c>
    </row>
    <row r="15" spans="2:25" x14ac:dyDescent="0.25">
      <c r="B15">
        <f>VALUE(LEFT(rawdata!B58,LEN(rawdata!B58)-2))</f>
        <v>20</v>
      </c>
      <c r="C15">
        <f>VALUE(LEFT(rawdata!C58,LEN(rawdata!C58)-2))</f>
        <v>5</v>
      </c>
      <c r="D15" s="1">
        <f>VALUE(LEFT(rawdata!D58,LEN(rawdata!D58)-2))</f>
        <v>2669.8282589651799</v>
      </c>
      <c r="E15" s="1">
        <f>VALUE(LEFT(rawdata!E58,LEN(rawdata!E58)-2))</f>
        <v>136.46907844142399</v>
      </c>
      <c r="F15" s="1">
        <v>0.106305894987598</v>
      </c>
      <c r="G15" s="1">
        <f>VALUE(LEFT(rawdata!G58,LEN(rawdata!G58)-2))</f>
        <v>80.275643286439106</v>
      </c>
      <c r="H15" s="1">
        <f t="shared" si="0"/>
        <v>62.906346335335783</v>
      </c>
      <c r="I15" s="1">
        <f t="shared" si="1"/>
        <v>0</v>
      </c>
      <c r="J15" s="2">
        <f t="shared" si="2"/>
        <v>0</v>
      </c>
      <c r="K15">
        <f t="shared" si="3"/>
        <v>0.37829005681630784</v>
      </c>
      <c r="N15">
        <f t="shared" si="4"/>
        <v>24.028454330686618</v>
      </c>
      <c r="O15">
        <f t="shared" si="5"/>
        <v>3.4117269610355998</v>
      </c>
      <c r="P15">
        <f t="shared" si="6"/>
        <v>1.2041346492965865</v>
      </c>
      <c r="Q15">
        <f t="shared" si="7"/>
        <v>0.13299184231194197</v>
      </c>
      <c r="S15" s="4">
        <f t="shared" si="8"/>
        <v>5.6743508522446175</v>
      </c>
      <c r="T15" s="4">
        <f t="shared" si="9"/>
        <v>1.7646996126136101</v>
      </c>
      <c r="U15" s="4">
        <f t="shared" si="10"/>
        <v>10.013524750789784</v>
      </c>
      <c r="V15" s="5">
        <f t="shared" si="11"/>
        <v>50.067623753948922</v>
      </c>
      <c r="W15" s="4"/>
      <c r="X15" s="4">
        <f t="shared" si="12"/>
        <v>113.23142340360437</v>
      </c>
      <c r="Y15" s="4">
        <f t="shared" si="13"/>
        <v>566.15711701802184</v>
      </c>
    </row>
    <row r="16" spans="2:25" x14ac:dyDescent="0.25">
      <c r="B16">
        <f>VALUE(LEFT(rawdata!B47,LEN(rawdata!B47)-2))</f>
        <v>30</v>
      </c>
      <c r="C16">
        <f>VALUE(LEFT(rawdata!C47,LEN(rawdata!C47)-2))</f>
        <v>5</v>
      </c>
      <c r="D16" s="1">
        <f>VALUE(LEFT(rawdata!D47,LEN(rawdata!D47)-2))</f>
        <v>2661.8811667590599</v>
      </c>
      <c r="E16" s="1">
        <f>VALUE(LEFT(rawdata!E47,LEN(rawdata!E47)-2))</f>
        <v>132.445709614962</v>
      </c>
      <c r="F16" s="1">
        <v>9.5499452287033298E-2</v>
      </c>
      <c r="G16" s="1">
        <f>VALUE(LEFT(rawdata!G47,LEN(rawdata!G47)-2))</f>
        <v>71.798272212031705</v>
      </c>
      <c r="H16" s="1">
        <f t="shared" si="0"/>
        <v>62.71909738664467</v>
      </c>
      <c r="I16" s="1">
        <f t="shared" si="1"/>
        <v>0</v>
      </c>
      <c r="J16" s="2">
        <f t="shared" si="2"/>
        <v>0</v>
      </c>
      <c r="K16">
        <f t="shared" si="3"/>
        <v>0.33834138678263853</v>
      </c>
      <c r="N16">
        <f t="shared" si="4"/>
        <v>23.95693050083154</v>
      </c>
      <c r="O16">
        <f t="shared" si="5"/>
        <v>3.3111427403740499</v>
      </c>
      <c r="P16">
        <f t="shared" si="6"/>
        <v>1.0769740831804757</v>
      </c>
      <c r="Q16">
        <f t="shared" si="7"/>
        <v>0.1209207171662407</v>
      </c>
      <c r="S16" s="4">
        <f t="shared" si="8"/>
        <v>5.0751208017395779</v>
      </c>
      <c r="T16" s="4">
        <f t="shared" si="9"/>
        <v>1.6262876106917896</v>
      </c>
      <c r="U16" s="4">
        <f t="shared" si="10"/>
        <v>8.253606082633258</v>
      </c>
      <c r="V16" s="5">
        <f t="shared" si="11"/>
        <v>41.268030413166287</v>
      </c>
      <c r="W16" s="4"/>
      <c r="X16" s="4">
        <f t="shared" si="12"/>
        <v>112.89437529596042</v>
      </c>
      <c r="Y16" s="4">
        <f t="shared" si="13"/>
        <v>564.47187647980206</v>
      </c>
    </row>
    <row r="17" spans="2:25" x14ac:dyDescent="0.25">
      <c r="B17">
        <f>VALUE(LEFT(rawdata!B36,LEN(rawdata!B36)-2))</f>
        <v>40</v>
      </c>
      <c r="C17">
        <f>VALUE(LEFT(rawdata!C36,LEN(rawdata!C36)-2))</f>
        <v>5</v>
      </c>
      <c r="D17" s="1">
        <f>VALUE(LEFT(rawdata!D36,LEN(rawdata!D36)-2))</f>
        <v>2652.4725907096699</v>
      </c>
      <c r="E17" s="1">
        <f>VALUE(LEFT(rawdata!E36,LEN(rawdata!E36)-2))</f>
        <v>129.627441741572</v>
      </c>
      <c r="F17" s="1">
        <v>6.3850376892819902E-2</v>
      </c>
      <c r="G17" s="1">
        <f>VALUE(LEFT(rawdata!G36,LEN(rawdata!G36)-2))</f>
        <v>65.140442750218298</v>
      </c>
      <c r="H17" s="1">
        <f t="shared" si="0"/>
        <v>62.497413036163394</v>
      </c>
      <c r="I17" s="1">
        <f t="shared" si="1"/>
        <v>0</v>
      </c>
      <c r="J17" s="2">
        <f t="shared" si="2"/>
        <v>0</v>
      </c>
      <c r="K17">
        <f t="shared" si="3"/>
        <v>0.30696710459350851</v>
      </c>
      <c r="N17">
        <f t="shared" si="4"/>
        <v>23.872253316387027</v>
      </c>
      <c r="O17">
        <f t="shared" si="5"/>
        <v>3.2406860435392999</v>
      </c>
      <c r="P17">
        <f t="shared" si="6"/>
        <v>0.9771066412532744</v>
      </c>
      <c r="Q17">
        <f t="shared" si="7"/>
        <v>0.11109046345954389</v>
      </c>
      <c r="S17" s="4">
        <f t="shared" si="8"/>
        <v>4.604506568902627</v>
      </c>
      <c r="T17" s="4">
        <f t="shared" si="9"/>
        <v>1.5075614054024993</v>
      </c>
      <c r="U17" s="4">
        <f t="shared" si="10"/>
        <v>6.9415763941998838</v>
      </c>
      <c r="V17" s="5">
        <f t="shared" si="11"/>
        <v>34.707881970999416</v>
      </c>
      <c r="W17" s="4"/>
      <c r="X17" s="4">
        <f t="shared" si="12"/>
        <v>112.49534346509408</v>
      </c>
      <c r="Y17" s="4">
        <f t="shared" si="13"/>
        <v>562.47671732547042</v>
      </c>
    </row>
    <row r="18" spans="2:25" x14ac:dyDescent="0.25">
      <c r="B18">
        <f>VALUE(LEFT(rawdata!B25,LEN(rawdata!B25)-2))</f>
        <v>50</v>
      </c>
      <c r="C18">
        <f>VALUE(LEFT(rawdata!C25,LEN(rawdata!C25)-2))</f>
        <v>5</v>
      </c>
      <c r="D18" s="1">
        <f>VALUE(LEFT(rawdata!D25,LEN(rawdata!D25)-2))</f>
        <v>2644.3357507205401</v>
      </c>
      <c r="E18" s="1">
        <f>VALUE(LEFT(rawdata!E25,LEN(rawdata!E25)-2))</f>
        <v>127.79845018432</v>
      </c>
      <c r="F18" s="1">
        <v>0.10786330436684601</v>
      </c>
      <c r="G18" s="1">
        <f>VALUE(LEFT(rawdata!G25,LEN(rawdata!G25)-2))</f>
        <v>60.443499420966504</v>
      </c>
      <c r="H18" s="1">
        <f t="shared" si="0"/>
        <v>62.305693260663745</v>
      </c>
      <c r="I18" s="1">
        <f t="shared" si="1"/>
        <v>0</v>
      </c>
      <c r="J18" s="2">
        <f t="shared" si="2"/>
        <v>0</v>
      </c>
      <c r="K18">
        <f t="shared" si="3"/>
        <v>0.28483328060725094</v>
      </c>
      <c r="N18">
        <f t="shared" si="4"/>
        <v>23.799021756484862</v>
      </c>
      <c r="O18">
        <f t="shared" si="5"/>
        <v>3.1949612546080002</v>
      </c>
      <c r="P18">
        <f t="shared" si="6"/>
        <v>0.90665249131449754</v>
      </c>
      <c r="Q18">
        <f t="shared" si="7"/>
        <v>0.10397489927663697</v>
      </c>
      <c r="S18" s="4">
        <f t="shared" si="8"/>
        <v>4.272499209108763</v>
      </c>
      <c r="T18" s="4">
        <f t="shared" si="9"/>
        <v>1.4188786953313737</v>
      </c>
      <c r="U18" s="4">
        <f t="shared" si="10"/>
        <v>6.0621581036245678</v>
      </c>
      <c r="V18" s="5">
        <f t="shared" si="11"/>
        <v>30.31079051812284</v>
      </c>
      <c r="W18" s="4"/>
      <c r="X18" s="4">
        <f t="shared" si="12"/>
        <v>112.15024786919473</v>
      </c>
      <c r="Y18" s="4">
        <f t="shared" si="13"/>
        <v>560.75123934597366</v>
      </c>
    </row>
    <row r="19" spans="2:25" x14ac:dyDescent="0.25">
      <c r="B19">
        <f>VALUE(LEFT(rawdata!B14,LEN(rawdata!B14)-2))</f>
        <v>60</v>
      </c>
      <c r="C19">
        <f>VALUE(LEFT(rawdata!C14,LEN(rawdata!C14)-2))</f>
        <v>5</v>
      </c>
      <c r="D19" s="1">
        <f>VALUE(LEFT(rawdata!D14,LEN(rawdata!D14)-2))</f>
        <v>2648.9024721343899</v>
      </c>
      <c r="E19" s="1">
        <f>VALUE(LEFT(rawdata!E14,LEN(rawdata!E14)-2))</f>
        <v>127.338476969643</v>
      </c>
      <c r="F19" s="1">
        <v>9.0977471681649602E-2</v>
      </c>
      <c r="G19" s="1">
        <f>VALUE(LEFT(rawdata!G14,LEN(rawdata!G14)-2))</f>
        <v>57.687104642311702</v>
      </c>
      <c r="H19" s="1">
        <f t="shared" si="0"/>
        <v>62.413294098999309</v>
      </c>
      <c r="I19" s="1">
        <f t="shared" si="1"/>
        <v>0</v>
      </c>
      <c r="J19" s="2">
        <f t="shared" si="2"/>
        <v>0</v>
      </c>
      <c r="K19">
        <f t="shared" si="3"/>
        <v>0.27184407622672818</v>
      </c>
      <c r="N19">
        <f t="shared" si="4"/>
        <v>23.840122249209507</v>
      </c>
      <c r="O19">
        <f t="shared" si="5"/>
        <v>3.1834619242410751</v>
      </c>
      <c r="P19">
        <f t="shared" si="6"/>
        <v>0.86530656963467556</v>
      </c>
      <c r="Q19">
        <f t="shared" si="7"/>
        <v>9.932668289071965E-2</v>
      </c>
      <c r="S19" s="4">
        <f t="shared" si="8"/>
        <v>4.0776611434009222</v>
      </c>
      <c r="T19" s="4">
        <f t="shared" si="9"/>
        <v>1.3590653669290569</v>
      </c>
      <c r="U19" s="4">
        <f t="shared" si="10"/>
        <v>5.5418080380685319</v>
      </c>
      <c r="V19" s="5">
        <f t="shared" si="11"/>
        <v>27.709040190342659</v>
      </c>
      <c r="W19" s="4"/>
      <c r="X19" s="4">
        <f t="shared" si="12"/>
        <v>112.34392937819874</v>
      </c>
      <c r="Y19" s="4">
        <f t="shared" si="13"/>
        <v>561.71964689099366</v>
      </c>
    </row>
    <row r="20" spans="2:25" x14ac:dyDescent="0.25">
      <c r="B20">
        <f>VALUE(LEFT(rawdata!B3,LEN(rawdata!B3)-2))</f>
        <v>70</v>
      </c>
      <c r="C20">
        <f>VALUE(LEFT(rawdata!C3,LEN(rawdata!C3)-2))</f>
        <v>5</v>
      </c>
      <c r="D20" s="1">
        <f>VALUE(LEFT(rawdata!D3,LEN(rawdata!D3)-2))</f>
        <v>2645.4316382483398</v>
      </c>
      <c r="E20" s="1">
        <f>VALUE(LEFT(rawdata!E3,LEN(rawdata!E3)-2))</f>
        <v>126.949634680969</v>
      </c>
      <c r="F20" s="2">
        <v>1.8344868125899102E-5</v>
      </c>
      <c r="G20" s="1">
        <f>VALUE(LEFT(rawdata!G3,LEN(rawdata!G3)-2))</f>
        <v>56.203159474697998</v>
      </c>
      <c r="H20" s="1">
        <f t="shared" si="0"/>
        <v>62.331514502212464</v>
      </c>
      <c r="I20" s="1">
        <f t="shared" si="1"/>
        <v>0</v>
      </c>
      <c r="J20" s="2">
        <f t="shared" si="2"/>
        <v>0</v>
      </c>
      <c r="K20">
        <f t="shared" si="3"/>
        <v>0.26485114937137022</v>
      </c>
      <c r="N20">
        <f t="shared" si="4"/>
        <v>23.808884744235062</v>
      </c>
      <c r="O20">
        <f t="shared" si="5"/>
        <v>3.1737408670242249</v>
      </c>
      <c r="P20">
        <f t="shared" si="6"/>
        <v>0.84304739212047008</v>
      </c>
      <c r="Q20">
        <f t="shared" si="7"/>
        <v>9.6983249385948364E-2</v>
      </c>
      <c r="S20" s="4">
        <f t="shared" si="8"/>
        <v>3.9727672405705534</v>
      </c>
      <c r="T20" s="4">
        <f t="shared" si="9"/>
        <v>1.3281604066669304</v>
      </c>
      <c r="U20" s="4">
        <f t="shared" si="10"/>
        <v>5.2764721538292454</v>
      </c>
      <c r="V20" s="5">
        <f t="shared" si="11"/>
        <v>26.382360769146228</v>
      </c>
      <c r="W20" s="4"/>
      <c r="X20" s="4">
        <f t="shared" si="12"/>
        <v>112.19672610398246</v>
      </c>
      <c r="Y20" s="4">
        <f t="shared" si="13"/>
        <v>560.98363051991225</v>
      </c>
    </row>
    <row r="21" spans="2:25" x14ac:dyDescent="0.25">
      <c r="B21" s="3">
        <v>0</v>
      </c>
      <c r="C21" s="3">
        <v>10</v>
      </c>
      <c r="D21" s="1">
        <v>2685.5385945388398</v>
      </c>
      <c r="E21" s="1">
        <v>143.87157822942601</v>
      </c>
      <c r="F21" s="1">
        <v>0.14742846907269799</v>
      </c>
      <c r="G21">
        <v>91.639889885577603</v>
      </c>
      <c r="H21" s="1">
        <f t="shared" si="0"/>
        <v>63.276512396513084</v>
      </c>
      <c r="I21" s="1">
        <f t="shared" si="1"/>
        <v>0</v>
      </c>
      <c r="J21" s="2">
        <f t="shared" si="2"/>
        <v>0</v>
      </c>
      <c r="K21">
        <f t="shared" si="3"/>
        <v>0.43184280726046231</v>
      </c>
      <c r="N21">
        <f t="shared" si="4"/>
        <v>24.169847350849558</v>
      </c>
      <c r="O21">
        <f t="shared" si="5"/>
        <v>3.5967894557356503</v>
      </c>
      <c r="P21">
        <f t="shared" si="6"/>
        <v>1.3745983482836641</v>
      </c>
      <c r="Q21">
        <f t="shared" si="7"/>
        <v>0.14742846907269816</v>
      </c>
      <c r="S21" s="4">
        <f t="shared" si="8"/>
        <v>6.4776421089069345</v>
      </c>
      <c r="T21" s="4">
        <f t="shared" si="9"/>
        <v>1.9108685192729997</v>
      </c>
      <c r="U21" s="4">
        <f t="shared" si="10"/>
        <v>12.377922385027425</v>
      </c>
      <c r="V21" s="5">
        <f t="shared" si="11"/>
        <v>61.889611925137125</v>
      </c>
      <c r="W21" s="4"/>
      <c r="X21" s="4">
        <f t="shared" si="12"/>
        <v>113.89772231372355</v>
      </c>
      <c r="Y21" s="4">
        <f t="shared" si="13"/>
        <v>569.48861156861778</v>
      </c>
    </row>
    <row r="22" spans="2:25" x14ac:dyDescent="0.25">
      <c r="B22">
        <f>VALUE(LEFT(rawdata!B70,LEN(rawdata!B70)-2))</f>
        <v>10</v>
      </c>
      <c r="C22">
        <f>VALUE(LEFT(rawdata!C70,LEN(rawdata!C70)-2))</f>
        <v>10</v>
      </c>
      <c r="D22" s="1">
        <f>VALUE(LEFT(rawdata!D70,LEN(rawdata!D70)-2))</f>
        <v>2680.9499338251298</v>
      </c>
      <c r="E22" s="1">
        <f>VALUE(LEFT(rawdata!E70,LEN(rawdata!E70)-2))</f>
        <v>141.755131366488</v>
      </c>
      <c r="F22" s="1">
        <v>7.1437506306657794E-2</v>
      </c>
      <c r="G22" s="1">
        <f>VALUE(LEFT(rawdata!G70,LEN(rawdata!G70)-2))</f>
        <v>87.865200870896899</v>
      </c>
      <c r="H22" s="1">
        <f t="shared" si="0"/>
        <v>63.168394625603021</v>
      </c>
      <c r="I22" s="1">
        <f t="shared" si="1"/>
        <v>0</v>
      </c>
      <c r="J22" s="2">
        <f t="shared" si="2"/>
        <v>0</v>
      </c>
      <c r="K22">
        <f t="shared" si="3"/>
        <v>0.41405500434330178</v>
      </c>
      <c r="N22">
        <f t="shared" si="4"/>
        <v>24.12854940442617</v>
      </c>
      <c r="O22">
        <f t="shared" si="5"/>
        <v>3.5438782841622003</v>
      </c>
      <c r="P22">
        <f t="shared" si="6"/>
        <v>1.3179780130634535</v>
      </c>
      <c r="Q22">
        <f t="shared" si="7"/>
        <v>0.1425289743642674</v>
      </c>
      <c r="S22" s="4">
        <f t="shared" si="8"/>
        <v>6.2108250651495256</v>
      </c>
      <c r="T22" s="4">
        <f t="shared" si="9"/>
        <v>1.8595136562019843</v>
      </c>
      <c r="U22" s="4">
        <f t="shared" si="10"/>
        <v>11.549114024927121</v>
      </c>
      <c r="V22" s="5">
        <f t="shared" si="11"/>
        <v>57.745570124635606</v>
      </c>
      <c r="W22" s="4"/>
      <c r="X22" s="4">
        <f t="shared" si="12"/>
        <v>113.70311032608544</v>
      </c>
      <c r="Y22" s="4">
        <f t="shared" si="13"/>
        <v>568.51555163042713</v>
      </c>
    </row>
    <row r="23" spans="2:25" x14ac:dyDescent="0.25">
      <c r="B23">
        <f>VALUE(LEFT(rawdata!B59,LEN(rawdata!B59)-2))</f>
        <v>20</v>
      </c>
      <c r="C23">
        <f>VALUE(LEFT(rawdata!C59,LEN(rawdata!C59)-2))</f>
        <v>10</v>
      </c>
      <c r="D23" s="1">
        <f>VALUE(LEFT(rawdata!D59,LEN(rawdata!D59)-2))</f>
        <v>2671.9521908602801</v>
      </c>
      <c r="E23" s="1">
        <f>VALUE(LEFT(rawdata!E59,LEN(rawdata!E59)-2))</f>
        <v>136.72913148806899</v>
      </c>
      <c r="F23" s="1">
        <v>0.1060788462422</v>
      </c>
      <c r="G23" s="1">
        <f>VALUE(LEFT(rawdata!G59,LEN(rawdata!G59)-2))</f>
        <v>79.156804726984106</v>
      </c>
      <c r="H23" s="1">
        <f t="shared" si="0"/>
        <v>62.956390301623571</v>
      </c>
      <c r="I23" s="1">
        <f t="shared" si="1"/>
        <v>0</v>
      </c>
      <c r="J23" s="2">
        <f t="shared" si="2"/>
        <v>0</v>
      </c>
      <c r="K23">
        <f t="shared" si="3"/>
        <v>0.37301765431790262</v>
      </c>
      <c r="N23">
        <f t="shared" si="4"/>
        <v>24.047569717742522</v>
      </c>
      <c r="O23">
        <f t="shared" si="5"/>
        <v>3.4182282872017247</v>
      </c>
      <c r="P23">
        <f t="shared" si="6"/>
        <v>1.1873520709047616</v>
      </c>
      <c r="Q23">
        <f t="shared" si="7"/>
        <v>0.13096142315394624</v>
      </c>
      <c r="S23" s="4">
        <f t="shared" si="8"/>
        <v>5.5952648147685391</v>
      </c>
      <c r="T23" s="4">
        <f t="shared" si="9"/>
        <v>1.7367945776915437</v>
      </c>
      <c r="U23" s="4">
        <f t="shared" si="10"/>
        <v>9.7178255910382774</v>
      </c>
      <c r="V23" s="5">
        <f t="shared" si="11"/>
        <v>48.589127955191387</v>
      </c>
      <c r="W23" s="4"/>
      <c r="X23" s="4">
        <f t="shared" si="12"/>
        <v>113.32150254292242</v>
      </c>
      <c r="Y23" s="4">
        <f t="shared" si="13"/>
        <v>566.60751271461208</v>
      </c>
    </row>
    <row r="24" spans="2:25" x14ac:dyDescent="0.25">
      <c r="B24">
        <f>VALUE(LEFT(rawdata!B48,LEN(rawdata!B48)-2))</f>
        <v>30</v>
      </c>
      <c r="C24">
        <f>VALUE(LEFT(rawdata!C48,LEN(rawdata!C48)-2))</f>
        <v>10</v>
      </c>
      <c r="D24" s="1">
        <f>VALUE(LEFT(rawdata!D48,LEN(rawdata!D48)-2))</f>
        <v>2659.20120365605</v>
      </c>
      <c r="E24" s="1">
        <f>VALUE(LEFT(rawdata!E48,LEN(rawdata!E48)-2))</f>
        <v>132.359539355061</v>
      </c>
      <c r="F24" s="1">
        <v>9.1505578642862503E-2</v>
      </c>
      <c r="G24" s="1">
        <f>VALUE(LEFT(rawdata!G48,LEN(rawdata!G48)-2))</f>
        <v>70.630698413292393</v>
      </c>
      <c r="H24" s="1">
        <f t="shared" si="0"/>
        <v>62.655952243672367</v>
      </c>
      <c r="I24" s="1">
        <f t="shared" si="1"/>
        <v>0</v>
      </c>
      <c r="J24" s="2">
        <f t="shared" si="2"/>
        <v>0</v>
      </c>
      <c r="K24">
        <f t="shared" si="3"/>
        <v>0.33283932487967349</v>
      </c>
      <c r="N24">
        <f t="shared" si="4"/>
        <v>23.932810832904448</v>
      </c>
      <c r="O24">
        <f t="shared" si="5"/>
        <v>3.3089884838765253</v>
      </c>
      <c r="P24">
        <f t="shared" si="6"/>
        <v>1.0594604761993858</v>
      </c>
      <c r="Q24">
        <f t="shared" si="7"/>
        <v>0.11905298196685547</v>
      </c>
      <c r="S24" s="4">
        <f t="shared" si="8"/>
        <v>4.9925898731951008</v>
      </c>
      <c r="T24" s="4">
        <f t="shared" si="9"/>
        <v>1.6008826887155152</v>
      </c>
      <c r="U24" s="4">
        <f t="shared" si="10"/>
        <v>7.9925506998544265</v>
      </c>
      <c r="V24" s="5">
        <f t="shared" si="11"/>
        <v>39.962753499272132</v>
      </c>
      <c r="W24" s="4"/>
      <c r="X24" s="4">
        <f t="shared" si="12"/>
        <v>112.78071403861026</v>
      </c>
      <c r="Y24" s="4">
        <f t="shared" si="13"/>
        <v>563.90357019305134</v>
      </c>
    </row>
    <row r="25" spans="2:25" x14ac:dyDescent="0.25">
      <c r="B25">
        <f>VALUE(LEFT(rawdata!B37,LEN(rawdata!B37)-2))</f>
        <v>40</v>
      </c>
      <c r="C25">
        <f>VALUE(LEFT(rawdata!C37,LEN(rawdata!C37)-2))</f>
        <v>10</v>
      </c>
      <c r="D25" s="1">
        <f>VALUE(LEFT(rawdata!D37,LEN(rawdata!D37)-2))</f>
        <v>2655.8211297279599</v>
      </c>
      <c r="E25" s="1">
        <f>VALUE(LEFT(rawdata!E37,LEN(rawdata!E37)-2))</f>
        <v>130.00589840977099</v>
      </c>
      <c r="F25" s="1">
        <v>5.8554245984886601E-2</v>
      </c>
      <c r="G25" s="1">
        <f>VALUE(LEFT(rawdata!G37,LEN(rawdata!G37)-2))</f>
        <v>64.406971203959799</v>
      </c>
      <c r="H25" s="1">
        <f t="shared" si="0"/>
        <v>62.576311128014275</v>
      </c>
      <c r="I25" s="1">
        <f t="shared" si="1"/>
        <v>0</v>
      </c>
      <c r="J25" s="2">
        <f t="shared" si="2"/>
        <v>0</v>
      </c>
      <c r="K25">
        <f t="shared" si="3"/>
        <v>0.30351070136149422</v>
      </c>
      <c r="N25">
        <f t="shared" si="4"/>
        <v>23.902390167551641</v>
      </c>
      <c r="O25">
        <f t="shared" si="5"/>
        <v>3.2501474602442748</v>
      </c>
      <c r="P25">
        <f t="shared" si="6"/>
        <v>0.96610456805939693</v>
      </c>
      <c r="Q25">
        <f t="shared" si="7"/>
        <v>0.10961044406539595</v>
      </c>
      <c r="S25" s="4">
        <f t="shared" si="8"/>
        <v>4.5526605204224122</v>
      </c>
      <c r="T25" s="4">
        <f t="shared" si="9"/>
        <v>1.4862472855105262</v>
      </c>
      <c r="U25" s="4">
        <f t="shared" si="10"/>
        <v>6.7663793403287498</v>
      </c>
      <c r="V25" s="5">
        <f t="shared" si="11"/>
        <v>33.83189670164375</v>
      </c>
      <c r="W25" s="4"/>
      <c r="X25" s="4">
        <f t="shared" si="12"/>
        <v>112.6373600304257</v>
      </c>
      <c r="Y25" s="4">
        <f t="shared" si="13"/>
        <v>563.18680015212851</v>
      </c>
    </row>
    <row r="26" spans="2:25" x14ac:dyDescent="0.25">
      <c r="B26">
        <f>VALUE(LEFT(rawdata!B26,LEN(rawdata!B26)-2))</f>
        <v>50</v>
      </c>
      <c r="C26">
        <f>VALUE(LEFT(rawdata!C26,LEN(rawdata!C26)-2))</f>
        <v>10</v>
      </c>
      <c r="D26" s="1">
        <f>VALUE(LEFT(rawdata!D26,LEN(rawdata!D26)-2))</f>
        <v>2646.79398421528</v>
      </c>
      <c r="E26" s="1">
        <f>VALUE(LEFT(rawdata!E26,LEN(rawdata!E26)-2))</f>
        <v>128.11694577930399</v>
      </c>
      <c r="F26" s="1">
        <v>0.10618998166967999</v>
      </c>
      <c r="G26" s="1">
        <f>VALUE(LEFT(rawdata!G26,LEN(rawdata!G26)-2))</f>
        <v>59.717076672573803</v>
      </c>
      <c r="H26" s="1">
        <f t="shared" si="0"/>
        <v>62.363614022822873</v>
      </c>
      <c r="I26" s="1">
        <f t="shared" si="1"/>
        <v>0</v>
      </c>
      <c r="J26" s="2">
        <f t="shared" si="2"/>
        <v>0</v>
      </c>
      <c r="K26">
        <f t="shared" si="3"/>
        <v>0.2814100940526244</v>
      </c>
      <c r="N26">
        <f t="shared" si="4"/>
        <v>23.821145857937523</v>
      </c>
      <c r="O26">
        <f t="shared" si="5"/>
        <v>3.2029236444825999</v>
      </c>
      <c r="P26">
        <f t="shared" si="6"/>
        <v>0.89575615008860709</v>
      </c>
      <c r="Q26">
        <f t="shared" si="7"/>
        <v>0.10254988595236526</v>
      </c>
      <c r="S26" s="4">
        <f t="shared" si="8"/>
        <v>4.221151410789366</v>
      </c>
      <c r="T26" s="4">
        <f t="shared" si="9"/>
        <v>1.3983414054088501</v>
      </c>
      <c r="U26" s="4">
        <f t="shared" si="10"/>
        <v>5.9026107962067522</v>
      </c>
      <c r="V26" s="5">
        <f t="shared" si="11"/>
        <v>29.51305398103376</v>
      </c>
      <c r="W26" s="4"/>
      <c r="X26" s="4">
        <f t="shared" si="12"/>
        <v>112.25450524108118</v>
      </c>
      <c r="Y26" s="4">
        <f t="shared" si="13"/>
        <v>561.27252620540594</v>
      </c>
    </row>
    <row r="27" spans="2:25" x14ac:dyDescent="0.25">
      <c r="B27">
        <f>VALUE(LEFT(rawdata!B15,LEN(rawdata!B15)-2))</f>
        <v>60</v>
      </c>
      <c r="C27">
        <f>VALUE(LEFT(rawdata!C15,LEN(rawdata!C15)-2))</f>
        <v>10</v>
      </c>
      <c r="D27" s="1">
        <f>VALUE(LEFT(rawdata!D15,LEN(rawdata!D15)-2))</f>
        <v>2643.1157012304302</v>
      </c>
      <c r="E27" s="1">
        <f>VALUE(LEFT(rawdata!E15,LEN(rawdata!E15)-2))</f>
        <v>127.081634242213</v>
      </c>
      <c r="F27" s="1">
        <v>8.6355439693960104E-2</v>
      </c>
      <c r="G27" s="1">
        <f>VALUE(LEFT(rawdata!G15,LEN(rawdata!G15)-2))</f>
        <v>56.762825059866302</v>
      </c>
      <c r="H27" s="1">
        <f t="shared" si="0"/>
        <v>62.276946521800163</v>
      </c>
      <c r="I27" s="1">
        <f t="shared" si="1"/>
        <v>0</v>
      </c>
      <c r="J27" s="2">
        <f t="shared" si="2"/>
        <v>0</v>
      </c>
      <c r="K27">
        <f t="shared" si="3"/>
        <v>0.26748851130761792</v>
      </c>
      <c r="N27">
        <f t="shared" si="4"/>
        <v>23.788041311073876</v>
      </c>
      <c r="O27">
        <f t="shared" si="5"/>
        <v>3.1770408560553252</v>
      </c>
      <c r="P27">
        <f t="shared" si="6"/>
        <v>0.85144237589799443</v>
      </c>
      <c r="Q27">
        <f t="shared" si="7"/>
        <v>9.7940996650946716E-2</v>
      </c>
      <c r="S27" s="4">
        <f t="shared" si="8"/>
        <v>4.0123276696142671</v>
      </c>
      <c r="T27" s="4">
        <f t="shared" si="9"/>
        <v>1.3399928022253413</v>
      </c>
      <c r="U27" s="4">
        <f t="shared" si="10"/>
        <v>5.3764901974526955</v>
      </c>
      <c r="V27" s="5">
        <f t="shared" si="11"/>
        <v>26.882450987263478</v>
      </c>
      <c r="W27" s="4"/>
      <c r="X27" s="4">
        <f t="shared" si="12"/>
        <v>112.09850373924029</v>
      </c>
      <c r="Y27" s="4">
        <f t="shared" si="13"/>
        <v>560.49251869620139</v>
      </c>
    </row>
    <row r="28" spans="2:25" x14ac:dyDescent="0.25">
      <c r="B28">
        <f>VALUE(LEFT(rawdata!B4,LEN(rawdata!B4)-2))</f>
        <v>70</v>
      </c>
      <c r="C28">
        <f>VALUE(LEFT(rawdata!C4,LEN(rawdata!C4)-2))</f>
        <v>10</v>
      </c>
      <c r="D28" s="1">
        <f>VALUE(LEFT(rawdata!D4,LEN(rawdata!D4)-2))</f>
        <v>2643.8402717209601</v>
      </c>
      <c r="E28" s="1">
        <f>VALUE(LEFT(rawdata!E4,LEN(rawdata!E4)-2))</f>
        <v>126.757639363725</v>
      </c>
      <c r="F28" s="2">
        <v>3.4225138126120003E-5</v>
      </c>
      <c r="G28" s="1">
        <f>VALUE(LEFT(rawdata!G4,LEN(rawdata!G4)-2))</f>
        <v>55.270104753105301</v>
      </c>
      <c r="H28" s="1">
        <f t="shared" si="0"/>
        <v>62.294018811775587</v>
      </c>
      <c r="I28" s="1">
        <f t="shared" si="1"/>
        <v>0</v>
      </c>
      <c r="J28" s="2">
        <f t="shared" si="2"/>
        <v>0</v>
      </c>
      <c r="K28">
        <f t="shared" si="3"/>
        <v>0.26045423258324091</v>
      </c>
      <c r="N28">
        <f t="shared" si="4"/>
        <v>23.794562445488644</v>
      </c>
      <c r="O28">
        <f t="shared" si="5"/>
        <v>3.1689409840931253</v>
      </c>
      <c r="P28">
        <f t="shared" si="6"/>
        <v>0.82905157129657947</v>
      </c>
      <c r="Q28">
        <f t="shared" si="7"/>
        <v>9.5474108015163955E-2</v>
      </c>
      <c r="S28" s="4">
        <f t="shared" si="8"/>
        <v>3.9068134887486128</v>
      </c>
      <c r="T28" s="4">
        <f t="shared" si="9"/>
        <v>1.3080893198360304</v>
      </c>
      <c r="U28" s="4">
        <f t="shared" si="10"/>
        <v>5.1104609992234016</v>
      </c>
      <c r="V28" s="5">
        <f t="shared" si="11"/>
        <v>25.552304996117009</v>
      </c>
    </row>
    <row r="29" spans="2:25" x14ac:dyDescent="0.25">
      <c r="B29" s="3">
        <v>0</v>
      </c>
      <c r="C29" s="3">
        <v>15</v>
      </c>
      <c r="D29" s="1">
        <v>2687.34975136914</v>
      </c>
      <c r="E29" s="1">
        <v>144.28843861545701</v>
      </c>
      <c r="F29" s="1">
        <v>0.14371664561759501</v>
      </c>
      <c r="G29">
        <v>89.492148621757593</v>
      </c>
      <c r="H29" s="1">
        <f t="shared" si="0"/>
        <v>63.319186773957355</v>
      </c>
      <c r="I29" s="1">
        <f t="shared" si="1"/>
        <v>0</v>
      </c>
      <c r="J29" s="2">
        <f t="shared" si="2"/>
        <v>0</v>
      </c>
      <c r="K29">
        <f t="shared" si="3"/>
        <v>0.42172181499611938</v>
      </c>
      <c r="N29">
        <f t="shared" si="4"/>
        <v>24.18614776232226</v>
      </c>
      <c r="O29">
        <f t="shared" si="5"/>
        <v>3.6072109653864253</v>
      </c>
      <c r="P29">
        <f t="shared" si="6"/>
        <v>1.3423822293263641</v>
      </c>
      <c r="Q29">
        <f t="shared" si="7"/>
        <v>0.1437166456175954</v>
      </c>
      <c r="S29" s="4">
        <f t="shared" si="8"/>
        <v>6.3258272249417917</v>
      </c>
      <c r="T29" s="4">
        <f t="shared" si="9"/>
        <v>1.8606927099737294</v>
      </c>
      <c r="U29" s="4">
        <f t="shared" si="10"/>
        <v>11.770420602002538</v>
      </c>
      <c r="V29" s="5">
        <f t="shared" si="11"/>
        <v>58.852103010012691</v>
      </c>
      <c r="W29" s="4"/>
      <c r="X29" s="4">
        <f t="shared" ref="X29:X60" si="14">w*N29*10^-6*$G$1</f>
        <v>113.97453619312323</v>
      </c>
      <c r="Y29" s="4">
        <f t="shared" ref="Y29:Y60" si="15">X29*$G$1</f>
        <v>569.87268096561615</v>
      </c>
    </row>
    <row r="30" spans="2:25" x14ac:dyDescent="0.25">
      <c r="B30">
        <f>VALUE(LEFT(rawdata!B71,LEN(rawdata!B71)-2))</f>
        <v>10</v>
      </c>
      <c r="C30">
        <f>VALUE(LEFT(rawdata!C71,LEN(rawdata!C71)-2))</f>
        <v>15</v>
      </c>
      <c r="D30" s="1">
        <f>VALUE(LEFT(rawdata!D71,LEN(rawdata!D71)-2))</f>
        <v>2680.9360469312001</v>
      </c>
      <c r="E30" s="1">
        <f>VALUE(LEFT(rawdata!E71,LEN(rawdata!E71)-2))</f>
        <v>141.721314193528</v>
      </c>
      <c r="F30" s="1">
        <v>6.6664176005326994E-2</v>
      </c>
      <c r="G30" s="1">
        <f>VALUE(LEFT(rawdata!G71,LEN(rawdata!G71)-2))</f>
        <v>85.564683357647297</v>
      </c>
      <c r="H30" s="1">
        <f t="shared" si="0"/>
        <v>63.168067423373394</v>
      </c>
      <c r="I30" s="1">
        <f t="shared" si="1"/>
        <v>0</v>
      </c>
      <c r="J30" s="2">
        <f t="shared" si="2"/>
        <v>0</v>
      </c>
      <c r="K30">
        <f t="shared" si="3"/>
        <v>0.40321407096468243</v>
      </c>
      <c r="N30">
        <f t="shared" si="4"/>
        <v>24.128424422380803</v>
      </c>
      <c r="O30">
        <f t="shared" si="5"/>
        <v>3.5430328548382</v>
      </c>
      <c r="P30">
        <f t="shared" si="6"/>
        <v>1.2834702503647095</v>
      </c>
      <c r="Q30">
        <f t="shared" si="7"/>
        <v>0.13881414900497488</v>
      </c>
      <c r="S30" s="4">
        <f t="shared" si="8"/>
        <v>6.0482110644702356</v>
      </c>
      <c r="T30" s="4">
        <f t="shared" si="9"/>
        <v>1.8112593122189971</v>
      </c>
      <c r="U30" s="4">
        <f t="shared" si="10"/>
        <v>10.954878612787686</v>
      </c>
      <c r="V30" s="5">
        <f t="shared" si="11"/>
        <v>54.774393063938433</v>
      </c>
      <c r="W30" s="4"/>
      <c r="X30" s="4">
        <f t="shared" si="14"/>
        <v>113.70252136207212</v>
      </c>
      <c r="Y30" s="4">
        <f t="shared" si="15"/>
        <v>568.51260681036058</v>
      </c>
    </row>
    <row r="31" spans="2:25" x14ac:dyDescent="0.25">
      <c r="B31">
        <f>VALUE(LEFT(rawdata!B60,LEN(rawdata!B60)-2))</f>
        <v>20</v>
      </c>
      <c r="C31">
        <f>VALUE(LEFT(rawdata!C60,LEN(rawdata!C60)-2))</f>
        <v>15</v>
      </c>
      <c r="D31" s="1">
        <f>VALUE(LEFT(rawdata!D60,LEN(rawdata!D60)-2))</f>
        <v>2666.2188742823901</v>
      </c>
      <c r="E31" s="1">
        <f>VALUE(LEFT(rawdata!E60,LEN(rawdata!E60)-2))</f>
        <v>136.606976100488</v>
      </c>
      <c r="F31" s="1">
        <v>0.105176708264164</v>
      </c>
      <c r="G31" s="1">
        <f>VALUE(LEFT(rawdata!G60,LEN(rawdata!G60)-2))</f>
        <v>77.113539329568795</v>
      </c>
      <c r="H31" s="1">
        <f t="shared" si="0"/>
        <v>62.821302212310037</v>
      </c>
      <c r="I31" s="1">
        <f t="shared" si="1"/>
        <v>0</v>
      </c>
      <c r="J31" s="2">
        <f t="shared" si="2"/>
        <v>0</v>
      </c>
      <c r="K31">
        <f t="shared" si="3"/>
        <v>0.36338899297512139</v>
      </c>
      <c r="N31">
        <f t="shared" si="4"/>
        <v>23.995969868541511</v>
      </c>
      <c r="O31">
        <f t="shared" si="5"/>
        <v>3.4151744025121999</v>
      </c>
      <c r="P31">
        <f t="shared" si="6"/>
        <v>1.156703089943532</v>
      </c>
      <c r="Q31">
        <f t="shared" si="7"/>
        <v>0.12777512027485463</v>
      </c>
      <c r="S31" s="4">
        <f t="shared" si="8"/>
        <v>5.4508348946268201</v>
      </c>
      <c r="T31" s="4">
        <f t="shared" si="9"/>
        <v>1.6934758721145573</v>
      </c>
      <c r="U31" s="4">
        <f t="shared" si="10"/>
        <v>9.230857376930615</v>
      </c>
      <c r="V31" s="5">
        <f t="shared" si="11"/>
        <v>46.154286884653075</v>
      </c>
      <c r="W31" s="4"/>
      <c r="X31" s="4">
        <f t="shared" si="14"/>
        <v>113.07834398215805</v>
      </c>
      <c r="Y31" s="4">
        <f t="shared" si="15"/>
        <v>565.39171991079024</v>
      </c>
    </row>
    <row r="32" spans="2:25" x14ac:dyDescent="0.25">
      <c r="B32">
        <f>VALUE(LEFT(rawdata!B49,LEN(rawdata!B49)-2))</f>
        <v>30</v>
      </c>
      <c r="C32">
        <f>VALUE(LEFT(rawdata!C49,LEN(rawdata!C49)-2))</f>
        <v>15</v>
      </c>
      <c r="D32" s="1">
        <f>VALUE(LEFT(rawdata!D49,LEN(rawdata!D49)-2))</f>
        <v>2658.5031182458001</v>
      </c>
      <c r="E32" s="1">
        <f>VALUE(LEFT(rawdata!E49,LEN(rawdata!E49)-2))</f>
        <v>132.486409726408</v>
      </c>
      <c r="F32" s="1">
        <v>8.7085981602607596E-2</v>
      </c>
      <c r="G32" s="1">
        <f>VALUE(LEFT(rawdata!G49,LEN(rawdata!G49)-2))</f>
        <v>68.922030209562905</v>
      </c>
      <c r="H32" s="1">
        <f t="shared" si="0"/>
        <v>62.639503993699222</v>
      </c>
      <c r="I32" s="1">
        <f t="shared" si="1"/>
        <v>0</v>
      </c>
      <c r="J32" s="2">
        <f t="shared" si="2"/>
        <v>0</v>
      </c>
      <c r="K32">
        <f t="shared" si="3"/>
        <v>0.32478741566528496</v>
      </c>
      <c r="N32">
        <f t="shared" si="4"/>
        <v>23.926528064212203</v>
      </c>
      <c r="O32">
        <f t="shared" si="5"/>
        <v>3.3121602431602</v>
      </c>
      <c r="P32">
        <f t="shared" si="6"/>
        <v>1.0338304531434435</v>
      </c>
      <c r="Q32">
        <f t="shared" si="7"/>
        <v>0.11613250906921233</v>
      </c>
      <c r="S32" s="4">
        <f t="shared" si="8"/>
        <v>4.8718112349792726</v>
      </c>
      <c r="T32" s="4">
        <f t="shared" si="9"/>
        <v>1.5606588710168272</v>
      </c>
      <c r="U32" s="4">
        <f t="shared" si="10"/>
        <v>7.6032354217898463</v>
      </c>
      <c r="V32" s="5">
        <f t="shared" si="11"/>
        <v>38.016177108949229</v>
      </c>
      <c r="W32" s="4"/>
      <c r="X32" s="4">
        <f t="shared" si="14"/>
        <v>112.75110718865859</v>
      </c>
      <c r="Y32" s="4">
        <f t="shared" si="15"/>
        <v>563.75553594329301</v>
      </c>
    </row>
    <row r="33" spans="2:27" x14ac:dyDescent="0.25">
      <c r="B33">
        <f>VALUE(LEFT(rawdata!B38,LEN(rawdata!B38)-2))</f>
        <v>40</v>
      </c>
      <c r="C33">
        <f>VALUE(LEFT(rawdata!C38,LEN(rawdata!C38)-2))</f>
        <v>15</v>
      </c>
      <c r="D33" s="1">
        <f>VALUE(LEFT(rawdata!D38,LEN(rawdata!D38)-2))</f>
        <v>2648.2376763307998</v>
      </c>
      <c r="E33" s="1">
        <f>VALUE(LEFT(rawdata!E38,LEN(rawdata!E38)-2))</f>
        <v>129.56415884578001</v>
      </c>
      <c r="F33" s="1">
        <v>5.3690592061888198E-2</v>
      </c>
      <c r="G33" s="1">
        <f>VALUE(LEFT(rawdata!G38,LEN(rawdata!G38)-2))</f>
        <v>62.5413181434214</v>
      </c>
      <c r="H33" s="1">
        <f t="shared" si="0"/>
        <v>62.397630216904091</v>
      </c>
      <c r="I33" s="1">
        <f t="shared" si="1"/>
        <v>0</v>
      </c>
      <c r="J33" s="2">
        <f t="shared" si="2"/>
        <v>0</v>
      </c>
      <c r="K33">
        <f t="shared" si="3"/>
        <v>0.29471901843779208</v>
      </c>
      <c r="N33">
        <f t="shared" si="4"/>
        <v>23.834139086977196</v>
      </c>
      <c r="O33">
        <f t="shared" si="5"/>
        <v>3.2391039711445004</v>
      </c>
      <c r="P33">
        <f t="shared" si="6"/>
        <v>0.93811977215132103</v>
      </c>
      <c r="Q33">
        <f t="shared" si="7"/>
        <v>0.10676922994038129</v>
      </c>
      <c r="S33" s="4">
        <f t="shared" si="8"/>
        <v>4.4207852765668809</v>
      </c>
      <c r="T33" s="4">
        <f t="shared" si="9"/>
        <v>1.4481161773572941</v>
      </c>
      <c r="U33" s="4">
        <f t="shared" si="10"/>
        <v>6.4018106756194397</v>
      </c>
      <c r="V33" s="5">
        <f t="shared" si="11"/>
        <v>32.0090533780972</v>
      </c>
      <c r="W33" s="4"/>
      <c r="X33" s="4">
        <f t="shared" si="14"/>
        <v>112.31573439042734</v>
      </c>
      <c r="Y33" s="4">
        <f t="shared" si="15"/>
        <v>561.57867195213669</v>
      </c>
    </row>
    <row r="34" spans="2:27" x14ac:dyDescent="0.25">
      <c r="B34">
        <f>VALUE(LEFT(rawdata!B27,LEN(rawdata!B27)-2))</f>
        <v>50</v>
      </c>
      <c r="C34">
        <f>VALUE(LEFT(rawdata!C27,LEN(rawdata!C27)-2))</f>
        <v>15</v>
      </c>
      <c r="D34" s="1">
        <f>VALUE(LEFT(rawdata!D27,LEN(rawdata!D27)-2))</f>
        <v>2645.3617705350698</v>
      </c>
      <c r="E34" s="1">
        <f>VALUE(LEFT(rawdata!E27,LEN(rawdata!E27)-2))</f>
        <v>128.10399735521301</v>
      </c>
      <c r="F34" s="1">
        <v>0.103484343410801</v>
      </c>
      <c r="G34" s="1">
        <f>VALUE(LEFT(rawdata!G27,LEN(rawdata!G27)-2))</f>
        <v>58.198247452155798</v>
      </c>
      <c r="H34" s="1">
        <f t="shared" si="0"/>
        <v>62.329868283001979</v>
      </c>
      <c r="I34" s="1">
        <f t="shared" si="1"/>
        <v>0</v>
      </c>
      <c r="J34" s="2">
        <f t="shared" si="2"/>
        <v>0</v>
      </c>
      <c r="K34">
        <f t="shared" si="3"/>
        <v>0.27425277997124031</v>
      </c>
      <c r="N34">
        <f t="shared" si="4"/>
        <v>23.80825593481563</v>
      </c>
      <c r="O34">
        <f t="shared" si="5"/>
        <v>3.2025999338803253</v>
      </c>
      <c r="P34">
        <f t="shared" si="6"/>
        <v>0.87297371178233696</v>
      </c>
      <c r="Q34">
        <f t="shared" si="7"/>
        <v>9.9973760742127687E-2</v>
      </c>
      <c r="S34" s="4">
        <f t="shared" si="8"/>
        <v>4.1137916995686048</v>
      </c>
      <c r="T34" s="4">
        <f t="shared" si="9"/>
        <v>1.3629140851268096</v>
      </c>
      <c r="U34" s="4">
        <f t="shared" si="10"/>
        <v>5.6067446506198078</v>
      </c>
      <c r="V34" s="5">
        <f t="shared" si="11"/>
        <v>28.033723253099041</v>
      </c>
      <c r="W34" s="4"/>
      <c r="X34" s="4">
        <f t="shared" si="14"/>
        <v>112.19376290940355</v>
      </c>
      <c r="Y34" s="4">
        <f t="shared" si="15"/>
        <v>560.9688145470177</v>
      </c>
    </row>
    <row r="35" spans="2:27" x14ac:dyDescent="0.25">
      <c r="B35">
        <f>VALUE(LEFT(rawdata!B16,LEN(rawdata!B16)-2))</f>
        <v>60</v>
      </c>
      <c r="C35">
        <f>VALUE(LEFT(rawdata!C16,LEN(rawdata!C16)-2))</f>
        <v>15</v>
      </c>
      <c r="D35" s="1">
        <f>VALUE(LEFT(rawdata!D16,LEN(rawdata!D16)-2))</f>
        <v>2644.2771394291099</v>
      </c>
      <c r="E35" s="1">
        <f>VALUE(LEFT(rawdata!E16,LEN(rawdata!E16)-2))</f>
        <v>127.25847860889201</v>
      </c>
      <c r="F35" s="1">
        <v>8.1172037902379507E-2</v>
      </c>
      <c r="G35" s="1">
        <f>VALUE(LEFT(rawdata!G16,LEN(rawdata!G16)-2))</f>
        <v>55.511699436125802</v>
      </c>
      <c r="H35" s="1">
        <f t="shared" si="0"/>
        <v>62.304312264644437</v>
      </c>
      <c r="I35" s="1">
        <f t="shared" si="1"/>
        <v>0</v>
      </c>
      <c r="J35" s="2">
        <f t="shared" si="2"/>
        <v>0</v>
      </c>
      <c r="K35">
        <f t="shared" si="3"/>
        <v>0.26159272070522621</v>
      </c>
      <c r="N35">
        <f t="shared" si="4"/>
        <v>23.798494254861989</v>
      </c>
      <c r="O35">
        <f t="shared" si="5"/>
        <v>3.1814619652223</v>
      </c>
      <c r="P35">
        <f t="shared" si="6"/>
        <v>0.83267549154188703</v>
      </c>
      <c r="Q35">
        <f t="shared" si="7"/>
        <v>9.5694653531627774E-2</v>
      </c>
      <c r="S35" s="4">
        <f t="shared" si="8"/>
        <v>3.923890810578393</v>
      </c>
      <c r="T35" s="4">
        <f t="shared" si="9"/>
        <v>1.3086365649568674</v>
      </c>
      <c r="U35" s="4">
        <f t="shared" si="10"/>
        <v>5.1349469916211259</v>
      </c>
      <c r="V35" s="5">
        <f t="shared" si="11"/>
        <v>25.674734958105631</v>
      </c>
      <c r="W35" s="4"/>
      <c r="X35" s="4">
        <f t="shared" si="14"/>
        <v>112.14776207635998</v>
      </c>
      <c r="Y35" s="4">
        <f t="shared" si="15"/>
        <v>560.73881038179991</v>
      </c>
      <c r="AA35" t="s">
        <v>38</v>
      </c>
    </row>
    <row r="36" spans="2:27" x14ac:dyDescent="0.25">
      <c r="B36">
        <f>VALUE(LEFT(rawdata!B5,LEN(rawdata!B5)-2))</f>
        <v>70</v>
      </c>
      <c r="C36">
        <f>VALUE(LEFT(rawdata!C5,LEN(rawdata!C5)-2))</f>
        <v>15</v>
      </c>
      <c r="D36" s="1">
        <f>VALUE(LEFT(rawdata!D5,LEN(rawdata!D5)-2))</f>
        <v>2643.0052173622098</v>
      </c>
      <c r="E36" s="1">
        <f>VALUE(LEFT(rawdata!E5,LEN(rawdata!E5)-2))</f>
        <v>126.84669486448099</v>
      </c>
      <c r="F36" s="2">
        <v>1.5624851463950899E-5</v>
      </c>
      <c r="G36" s="1">
        <f>VALUE(LEFT(rawdata!G5,LEN(rawdata!G5)-2))</f>
        <v>53.957645351057501</v>
      </c>
      <c r="H36" s="1">
        <f t="shared" si="0"/>
        <v>62.274343306984598</v>
      </c>
      <c r="I36" s="1">
        <f t="shared" si="1"/>
        <v>0</v>
      </c>
      <c r="J36" s="2">
        <f t="shared" si="2"/>
        <v>0</v>
      </c>
      <c r="K36">
        <f t="shared" si="3"/>
        <v>0.25426941335982856</v>
      </c>
      <c r="N36">
        <f t="shared" si="4"/>
        <v>23.787046956259889</v>
      </c>
      <c r="O36">
        <f t="shared" si="5"/>
        <v>3.1711673716120248</v>
      </c>
      <c r="P36">
        <f t="shared" si="6"/>
        <v>0.8093646802658625</v>
      </c>
      <c r="Q36">
        <f t="shared" si="7"/>
        <v>9.3188946325329244E-2</v>
      </c>
      <c r="S36" s="4">
        <f t="shared" si="8"/>
        <v>3.814041200397428</v>
      </c>
      <c r="T36" s="4">
        <f t="shared" si="9"/>
        <v>1.2761304993095204</v>
      </c>
      <c r="U36" s="4">
        <f t="shared" si="10"/>
        <v>4.867214301450252</v>
      </c>
      <c r="V36" s="5">
        <f t="shared" si="11"/>
        <v>24.336071507251262</v>
      </c>
      <c r="W36" s="4"/>
      <c r="X36" s="4">
        <f t="shared" si="14"/>
        <v>112.09381795257228</v>
      </c>
      <c r="Y36" s="4">
        <f t="shared" si="15"/>
        <v>560.46908976286136</v>
      </c>
    </row>
    <row r="37" spans="2:27" x14ac:dyDescent="0.25">
      <c r="B37" s="3">
        <v>0</v>
      </c>
      <c r="C37" s="3">
        <v>20</v>
      </c>
      <c r="D37" s="1">
        <v>2679.14296827007</v>
      </c>
      <c r="E37" s="1">
        <v>144.01620522446001</v>
      </c>
      <c r="F37" s="1">
        <v>0.13855548019580799</v>
      </c>
      <c r="G37">
        <v>86.065150846825802</v>
      </c>
      <c r="H37" s="1">
        <f t="shared" ref="H37:H68" si="16">2*PI()*150000*Ipt*Ipt*D37*(10^-9)</f>
        <v>63.12581900275503</v>
      </c>
      <c r="I37" s="1">
        <f t="shared" ref="I37:I68" si="17">2*PI()*150000*Ist*Ist*E37*(10^-9)</f>
        <v>0</v>
      </c>
      <c r="J37" s="2">
        <f t="shared" ref="J37:J68" si="18">F37*SQRT(H37*I37)</f>
        <v>0</v>
      </c>
      <c r="K37">
        <f t="shared" ref="K37:K68" si="19">2*PI()*150000*G37*Ipt*(10^-9)</f>
        <v>0.40557246844572797</v>
      </c>
      <c r="N37">
        <f t="shared" ref="N37:N68" si="20">D37*$D$1^2*10^-3</f>
        <v>24.112286714430631</v>
      </c>
      <c r="O37">
        <f t="shared" ref="O37:O68" si="21">E37*$D$2^2*10^-3</f>
        <v>3.6004051306115001</v>
      </c>
      <c r="P37">
        <f t="shared" ref="P37:P68" si="22">G37*$D$1*$D$2*10^-3</f>
        <v>1.290977262702387</v>
      </c>
      <c r="Q37">
        <f t="shared" ref="Q37:Q68" si="23">P37/SQRT(N37*O37)</f>
        <v>0.13855548019580788</v>
      </c>
      <c r="S37" s="4">
        <f t="shared" ref="S37:S68" si="24">w*P37*10^-6*$G$1</f>
        <v>6.083587026685918</v>
      </c>
      <c r="T37" s="4">
        <f t="shared" ref="T37:T68" si="25">P37*$G$1/O37</f>
        <v>1.7928222184306308</v>
      </c>
      <c r="U37" s="4">
        <f t="shared" ref="U37:U68" si="26">S37*T37</f>
        <v>10.906789989198852</v>
      </c>
      <c r="V37" s="5">
        <f t="shared" ref="V37:V68" si="27">U37*$N$1</f>
        <v>54.533949945994266</v>
      </c>
      <c r="W37" s="4"/>
      <c r="X37" s="4">
        <f t="shared" si="14"/>
        <v>113.62647420495905</v>
      </c>
      <c r="Y37" s="4">
        <f t="shared" si="15"/>
        <v>568.13237102479525</v>
      </c>
    </row>
    <row r="38" spans="2:27" x14ac:dyDescent="0.25">
      <c r="B38">
        <f>VALUE(LEFT(rawdata!B61,LEN(rawdata!B61)-2))</f>
        <v>20</v>
      </c>
      <c r="C38">
        <f>VALUE(LEFT(rawdata!C61,LEN(rawdata!C61)-2))</f>
        <v>20</v>
      </c>
      <c r="D38" s="1">
        <f>VALUE(LEFT(rawdata!D61,LEN(rawdata!D61)-2))</f>
        <v>2665.9536787372499</v>
      </c>
      <c r="E38" s="1">
        <f>VALUE(LEFT(rawdata!E61,LEN(rawdata!E61)-2))</f>
        <v>136.77570166978899</v>
      </c>
      <c r="F38" s="1">
        <v>0.104057621356686</v>
      </c>
      <c r="G38" s="1">
        <f>VALUE(LEFT(rawdata!G61,LEN(rawdata!G61)-2))</f>
        <v>74.394924294149007</v>
      </c>
      <c r="H38" s="1">
        <f t="shared" si="16"/>
        <v>62.815053689487208</v>
      </c>
      <c r="I38" s="1">
        <f t="shared" si="17"/>
        <v>0</v>
      </c>
      <c r="J38" s="2">
        <f t="shared" si="18"/>
        <v>0</v>
      </c>
      <c r="K38">
        <f t="shared" si="19"/>
        <v>0.35057782144030103</v>
      </c>
      <c r="N38">
        <f t="shared" si="20"/>
        <v>23.993583108635249</v>
      </c>
      <c r="O38">
        <f t="shared" si="21"/>
        <v>3.4193925417447244</v>
      </c>
      <c r="P38">
        <f t="shared" si="22"/>
        <v>1.1159238644122351</v>
      </c>
      <c r="Q38">
        <f t="shared" si="23"/>
        <v>0.12320051714993761</v>
      </c>
      <c r="S38" s="4">
        <f t="shared" si="24"/>
        <v>5.2586673216045154</v>
      </c>
      <c r="T38" s="4">
        <f t="shared" si="25"/>
        <v>1.6317574697680683</v>
      </c>
      <c r="U38" s="4">
        <f t="shared" si="26"/>
        <v>8.5808696830534092</v>
      </c>
      <c r="V38" s="5">
        <f t="shared" si="27"/>
        <v>42.904348415267044</v>
      </c>
      <c r="W38" s="4"/>
      <c r="X38" s="4">
        <f t="shared" si="14"/>
        <v>113.06709664107697</v>
      </c>
      <c r="Y38" s="4">
        <f t="shared" si="15"/>
        <v>565.33548320538489</v>
      </c>
    </row>
    <row r="39" spans="2:27" x14ac:dyDescent="0.25">
      <c r="B39">
        <f>VALUE(LEFT(rawdata!B50,LEN(rawdata!B50)-2))</f>
        <v>30</v>
      </c>
      <c r="C39">
        <f>VALUE(LEFT(rawdata!C50,LEN(rawdata!C50)-2))</f>
        <v>20</v>
      </c>
      <c r="D39" s="1">
        <f>VALUE(LEFT(rawdata!D50,LEN(rawdata!D50)-2))</f>
        <v>2653.34614251108</v>
      </c>
      <c r="E39" s="1">
        <f>VALUE(LEFT(rawdata!E50,LEN(rawdata!E50)-2))</f>
        <v>132.43117085244899</v>
      </c>
      <c r="F39" s="1">
        <v>8.2627844559703303E-2</v>
      </c>
      <c r="G39" s="1">
        <f>VALUE(LEFT(rawdata!G50,LEN(rawdata!G50)-2))</f>
        <v>66.383278948810101</v>
      </c>
      <c r="H39" s="1">
        <f t="shared" si="16"/>
        <v>62.517995615577192</v>
      </c>
      <c r="I39" s="1">
        <f t="shared" si="17"/>
        <v>0</v>
      </c>
      <c r="J39" s="2">
        <f t="shared" si="18"/>
        <v>0</v>
      </c>
      <c r="K39">
        <f t="shared" si="19"/>
        <v>0.31282383220017568</v>
      </c>
      <c r="N39">
        <f t="shared" si="20"/>
        <v>23.880115282599721</v>
      </c>
      <c r="O39">
        <f t="shared" si="21"/>
        <v>3.3107792713112247</v>
      </c>
      <c r="P39">
        <f t="shared" si="22"/>
        <v>0.99574918423215153</v>
      </c>
      <c r="Q39">
        <f t="shared" si="23"/>
        <v>0.11198674871224991</v>
      </c>
      <c r="S39" s="4">
        <f t="shared" si="24"/>
        <v>4.6923574830026347</v>
      </c>
      <c r="T39" s="4">
        <f t="shared" si="25"/>
        <v>1.5037988078223468</v>
      </c>
      <c r="U39" s="4">
        <f t="shared" si="26"/>
        <v>7.0563615888156299</v>
      </c>
      <c r="V39" s="5">
        <f t="shared" si="27"/>
        <v>35.281807944078153</v>
      </c>
      <c r="W39" s="4"/>
      <c r="X39" s="4">
        <f t="shared" si="14"/>
        <v>112.53239210803895</v>
      </c>
      <c r="Y39" s="4">
        <f t="shared" si="15"/>
        <v>562.66196054019474</v>
      </c>
    </row>
    <row r="40" spans="2:27" x14ac:dyDescent="0.25">
      <c r="B40">
        <f>VALUE(LEFT(rawdata!B39,LEN(rawdata!B39)-2))</f>
        <v>40</v>
      </c>
      <c r="C40">
        <f>VALUE(LEFT(rawdata!C39,LEN(rawdata!C39)-2))</f>
        <v>20</v>
      </c>
      <c r="D40" s="1">
        <f>VALUE(LEFT(rawdata!D39,LEN(rawdata!D39)-2))</f>
        <v>2649.6267899865102</v>
      </c>
      <c r="E40" s="1">
        <f>VALUE(LEFT(rawdata!E39,LEN(rawdata!E39)-2))</f>
        <v>129.65076170635399</v>
      </c>
      <c r="F40" s="1">
        <v>4.9815444173064501E-2</v>
      </c>
      <c r="G40" s="1">
        <f>VALUE(LEFT(rawdata!G39,LEN(rawdata!G39)-2))</f>
        <v>60.395291640386503</v>
      </c>
      <c r="H40" s="1">
        <f t="shared" si="16"/>
        <v>62.430360436322445</v>
      </c>
      <c r="I40" s="1">
        <f t="shared" si="17"/>
        <v>0</v>
      </c>
      <c r="J40" s="2">
        <f t="shared" si="18"/>
        <v>0</v>
      </c>
      <c r="K40">
        <f t="shared" si="19"/>
        <v>0.28460610679327691</v>
      </c>
      <c r="N40">
        <f t="shared" si="20"/>
        <v>23.84664110987859</v>
      </c>
      <c r="O40">
        <f t="shared" si="21"/>
        <v>3.2412690426588497</v>
      </c>
      <c r="P40">
        <f t="shared" si="22"/>
        <v>0.90592937460579748</v>
      </c>
      <c r="Q40">
        <f t="shared" si="23"/>
        <v>0.10304411493045527</v>
      </c>
      <c r="S40" s="4">
        <f t="shared" si="24"/>
        <v>4.2690916018991532</v>
      </c>
      <c r="T40" s="4">
        <f t="shared" si="25"/>
        <v>1.3974917889917793</v>
      </c>
      <c r="U40" s="4">
        <f t="shared" si="26"/>
        <v>5.9660204601078286</v>
      </c>
      <c r="V40" s="5">
        <f t="shared" si="27"/>
        <v>29.830102300539142</v>
      </c>
      <c r="W40" s="4"/>
      <c r="X40" s="4">
        <f t="shared" si="14"/>
        <v>112.37464878538037</v>
      </c>
      <c r="Y40" s="4">
        <f t="shared" si="15"/>
        <v>561.87324392690186</v>
      </c>
    </row>
    <row r="41" spans="2:27" x14ac:dyDescent="0.25">
      <c r="B41">
        <f>VALUE(LEFT(rawdata!B28,LEN(rawdata!B28)-2))</f>
        <v>50</v>
      </c>
      <c r="C41">
        <f>VALUE(LEFT(rawdata!C28,LEN(rawdata!C28)-2))</f>
        <v>20</v>
      </c>
      <c r="D41" s="1">
        <f>VALUE(LEFT(rawdata!D28,LEN(rawdata!D28)-2))</f>
        <v>2642.4339161217899</v>
      </c>
      <c r="E41" s="1">
        <f>VALUE(LEFT(rawdata!E28,LEN(rawdata!E28)-2))</f>
        <v>127.92148249117299</v>
      </c>
      <c r="F41" s="1">
        <v>0.10055617183264701</v>
      </c>
      <c r="G41" s="1">
        <f>VALUE(LEFT(rawdata!G28,LEN(rawdata!G28)-2))</f>
        <v>56.152206465463998</v>
      </c>
      <c r="H41" s="1">
        <f t="shared" si="16"/>
        <v>62.260882338635426</v>
      </c>
      <c r="I41" s="1">
        <f t="shared" si="17"/>
        <v>0</v>
      </c>
      <c r="J41" s="2">
        <f t="shared" si="18"/>
        <v>0</v>
      </c>
      <c r="K41">
        <f t="shared" si="19"/>
        <v>0.2646110389721385</v>
      </c>
      <c r="N41">
        <f t="shared" si="20"/>
        <v>23.781905245096109</v>
      </c>
      <c r="O41">
        <f t="shared" si="21"/>
        <v>3.198037062279325</v>
      </c>
      <c r="P41">
        <f t="shared" si="22"/>
        <v>0.84228309698195991</v>
      </c>
      <c r="Q41">
        <f t="shared" si="23"/>
        <v>9.6581293346054919E-2</v>
      </c>
      <c r="S41" s="4">
        <f t="shared" si="24"/>
        <v>3.9691655845820768</v>
      </c>
      <c r="T41" s="4">
        <f t="shared" si="25"/>
        <v>1.3168751339949181</v>
      </c>
      <c r="U41" s="4">
        <f t="shared" si="26"/>
        <v>5.2268954610445393</v>
      </c>
      <c r="V41" s="5">
        <f t="shared" si="27"/>
        <v>26.134477305222696</v>
      </c>
      <c r="W41" s="4"/>
      <c r="X41" s="4">
        <f t="shared" si="14"/>
        <v>112.06958820954375</v>
      </c>
      <c r="Y41" s="4">
        <f t="shared" si="15"/>
        <v>560.34794104771879</v>
      </c>
    </row>
    <row r="42" spans="2:27" x14ac:dyDescent="0.25">
      <c r="B42">
        <f>VALUE(LEFT(rawdata!B17,LEN(rawdata!B17)-2))</f>
        <v>60</v>
      </c>
      <c r="C42">
        <f>VALUE(LEFT(rawdata!C17,LEN(rawdata!C17)-2))</f>
        <v>20</v>
      </c>
      <c r="D42" s="1">
        <f>VALUE(LEFT(rawdata!D17,LEN(rawdata!D17)-2))</f>
        <v>2639.84712035961</v>
      </c>
      <c r="E42" s="1">
        <f>VALUE(LEFT(rawdata!E17,LEN(rawdata!E17)-2))</f>
        <v>127.212473850028</v>
      </c>
      <c r="F42" s="1">
        <v>7.6169395971122794E-2</v>
      </c>
      <c r="G42" s="1">
        <f>VALUE(LEFT(rawdata!G17,LEN(rawdata!G17)-2))</f>
        <v>53.521747346580902</v>
      </c>
      <c r="H42" s="1">
        <f t="shared" si="16"/>
        <v>62.199932399414408</v>
      </c>
      <c r="I42" s="1">
        <f t="shared" si="17"/>
        <v>0</v>
      </c>
      <c r="J42" s="2">
        <f t="shared" si="18"/>
        <v>0</v>
      </c>
      <c r="K42">
        <f t="shared" si="19"/>
        <v>0.25221529240696139</v>
      </c>
      <c r="N42">
        <f t="shared" si="20"/>
        <v>23.758624083236491</v>
      </c>
      <c r="O42">
        <f t="shared" si="21"/>
        <v>3.1803118462506998</v>
      </c>
      <c r="P42">
        <f t="shared" si="22"/>
        <v>0.8028262101987137</v>
      </c>
      <c r="Q42">
        <f t="shared" si="23"/>
        <v>9.2358324607455577E-2</v>
      </c>
      <c r="S42" s="4">
        <f t="shared" si="24"/>
        <v>3.7832293861044208</v>
      </c>
      <c r="T42" s="4">
        <f t="shared" si="25"/>
        <v>1.2621815862887364</v>
      </c>
      <c r="U42" s="4">
        <f t="shared" si="26"/>
        <v>4.7751224678474404</v>
      </c>
      <c r="V42" s="5">
        <f t="shared" si="27"/>
        <v>23.8756123392372</v>
      </c>
      <c r="W42" s="4"/>
      <c r="X42" s="4">
        <f t="shared" si="14"/>
        <v>111.95987831894593</v>
      </c>
      <c r="Y42" s="4">
        <f t="shared" si="15"/>
        <v>559.79939159472963</v>
      </c>
    </row>
    <row r="43" spans="2:27" x14ac:dyDescent="0.25">
      <c r="B43">
        <f>VALUE(LEFT(rawdata!B6,LEN(rawdata!B6)-2))</f>
        <v>70</v>
      </c>
      <c r="C43">
        <f>VALUE(LEFT(rawdata!C6,LEN(rawdata!C6)-2))</f>
        <v>20</v>
      </c>
      <c r="D43" s="1">
        <f>VALUE(LEFT(rawdata!D6,LEN(rawdata!D6)-2))</f>
        <v>2640.6721996777001</v>
      </c>
      <c r="E43" s="1">
        <f>VALUE(LEFT(rawdata!E6,LEN(rawdata!E6)-2))</f>
        <v>126.75409808189799</v>
      </c>
      <c r="F43" s="1">
        <v>0.112460663405514</v>
      </c>
      <c r="G43" s="1">
        <f>VALUE(LEFT(rawdata!G6,LEN(rawdata!G6)-2))</f>
        <v>52.134424847703301</v>
      </c>
      <c r="H43" s="1">
        <f t="shared" si="16"/>
        <v>62.219372872846968</v>
      </c>
      <c r="I43" s="1">
        <f t="shared" si="17"/>
        <v>0</v>
      </c>
      <c r="J43" s="2">
        <f t="shared" si="18"/>
        <v>0</v>
      </c>
      <c r="K43">
        <f t="shared" si="19"/>
        <v>0.24567768915101079</v>
      </c>
      <c r="N43">
        <f t="shared" si="20"/>
        <v>23.766049797099303</v>
      </c>
      <c r="O43">
        <f t="shared" si="21"/>
        <v>3.1688524520474499</v>
      </c>
      <c r="P43">
        <f t="shared" si="22"/>
        <v>0.78201637271554947</v>
      </c>
      <c r="Q43">
        <f t="shared" si="23"/>
        <v>9.0112769082088637E-2</v>
      </c>
      <c r="S43" s="4">
        <f t="shared" si="24"/>
        <v>3.6851653372651616</v>
      </c>
      <c r="T43" s="4">
        <f t="shared" si="25"/>
        <v>1.2339109891504656</v>
      </c>
      <c r="U43" s="4">
        <f t="shared" si="26"/>
        <v>4.5471660064878643</v>
      </c>
      <c r="V43" s="5">
        <f t="shared" si="27"/>
        <v>22.735830032439321</v>
      </c>
      <c r="W43" s="4"/>
      <c r="X43" s="4">
        <f t="shared" si="14"/>
        <v>111.99487117112454</v>
      </c>
      <c r="Y43" s="4">
        <f t="shared" si="15"/>
        <v>559.97435585562266</v>
      </c>
    </row>
    <row r="44" spans="2:27" x14ac:dyDescent="0.25">
      <c r="B44" s="3">
        <v>0</v>
      </c>
      <c r="C44" s="3">
        <v>25</v>
      </c>
      <c r="D44" s="1">
        <v>2677.4852657894398</v>
      </c>
      <c r="E44" s="1">
        <v>144.149058852991</v>
      </c>
      <c r="F44" s="1">
        <v>0.13207768302811401</v>
      </c>
      <c r="G44">
        <v>82.053836582066594</v>
      </c>
      <c r="H44" s="1">
        <f t="shared" si="16"/>
        <v>63.086760308242638</v>
      </c>
      <c r="I44" s="1">
        <f t="shared" si="17"/>
        <v>0</v>
      </c>
      <c r="J44" s="2">
        <f t="shared" si="18"/>
        <v>0</v>
      </c>
      <c r="K44">
        <f t="shared" si="19"/>
        <v>0.38666959530761674</v>
      </c>
      <c r="N44">
        <f t="shared" si="20"/>
        <v>24.09736739210496</v>
      </c>
      <c r="O44">
        <f t="shared" si="21"/>
        <v>3.6037264713247752</v>
      </c>
      <c r="P44">
        <f t="shared" si="22"/>
        <v>1.2308075487309988</v>
      </c>
      <c r="Q44">
        <f t="shared" si="23"/>
        <v>0.13207768302811407</v>
      </c>
      <c r="S44" s="4">
        <f t="shared" si="24"/>
        <v>5.800043929614251</v>
      </c>
      <c r="T44" s="4">
        <f t="shared" si="25"/>
        <v>1.7076872489139534</v>
      </c>
      <c r="U44" s="4">
        <f t="shared" si="26"/>
        <v>9.9046610617430364</v>
      </c>
      <c r="V44" s="5">
        <f t="shared" si="27"/>
        <v>49.52330530871518</v>
      </c>
      <c r="W44" s="4"/>
      <c r="X44" s="4">
        <f t="shared" si="14"/>
        <v>113.55616855483674</v>
      </c>
      <c r="Y44" s="4">
        <f t="shared" si="15"/>
        <v>567.78084277418372</v>
      </c>
    </row>
    <row r="45" spans="2:27" x14ac:dyDescent="0.25">
      <c r="B45">
        <f>VALUE(LEFT(rawdata!B62,LEN(rawdata!B62)-2))</f>
        <v>20</v>
      </c>
      <c r="C45">
        <f>VALUE(LEFT(rawdata!C62,LEN(rawdata!C62)-2))</f>
        <v>25</v>
      </c>
      <c r="D45" s="1">
        <f>VALUE(LEFT(rawdata!D62,LEN(rawdata!D62)-2))</f>
        <v>2661.0428629041398</v>
      </c>
      <c r="E45" s="1">
        <f>VALUE(LEFT(rawdata!E62,LEN(rawdata!E62)-2))</f>
        <v>136.70203537834999</v>
      </c>
      <c r="F45" s="1">
        <v>0.102201389674814</v>
      </c>
      <c r="G45" s="1">
        <f>VALUE(LEFT(rawdata!G62,LEN(rawdata!G62)-2))</f>
        <v>70.894634317797895</v>
      </c>
      <c r="H45" s="1">
        <f t="shared" si="16"/>
        <v>62.699345317403981</v>
      </c>
      <c r="I45" s="1">
        <f t="shared" si="17"/>
        <v>0</v>
      </c>
      <c r="J45" s="2">
        <f t="shared" si="18"/>
        <v>0</v>
      </c>
      <c r="K45">
        <f t="shared" si="19"/>
        <v>0.33408309352759308</v>
      </c>
      <c r="N45">
        <f t="shared" si="20"/>
        <v>23.949385766137262</v>
      </c>
      <c r="O45">
        <f t="shared" si="21"/>
        <v>3.4175508844587497</v>
      </c>
      <c r="P45">
        <f t="shared" si="22"/>
        <v>1.0634195147669685</v>
      </c>
      <c r="Q45">
        <f t="shared" si="23"/>
        <v>0.11754385808569263</v>
      </c>
      <c r="S45" s="4">
        <f t="shared" si="24"/>
        <v>5.0112464029138959</v>
      </c>
      <c r="T45" s="4">
        <f t="shared" si="25"/>
        <v>1.5558210407383388</v>
      </c>
      <c r="U45" s="4">
        <f t="shared" si="26"/>
        <v>7.7966025939777541</v>
      </c>
      <c r="V45" s="5">
        <f t="shared" si="27"/>
        <v>38.983012969888769</v>
      </c>
      <c r="W45" s="4"/>
      <c r="X45" s="4">
        <f t="shared" si="14"/>
        <v>112.85882157132717</v>
      </c>
      <c r="Y45" s="4">
        <f t="shared" si="15"/>
        <v>564.29410785663583</v>
      </c>
    </row>
    <row r="46" spans="2:27" x14ac:dyDescent="0.25">
      <c r="B46">
        <f>VALUE(LEFT(rawdata!B51,LEN(rawdata!B51)-2))</f>
        <v>30</v>
      </c>
      <c r="C46">
        <f>VALUE(LEFT(rawdata!C51,LEN(rawdata!C51)-2))</f>
        <v>25</v>
      </c>
      <c r="D46" s="1">
        <f>VALUE(LEFT(rawdata!D51,LEN(rawdata!D51)-2))</f>
        <v>2650.6766458482498</v>
      </c>
      <c r="E46" s="1">
        <f>VALUE(LEFT(rawdata!E51,LEN(rawdata!E51)-2))</f>
        <v>132.07733656995501</v>
      </c>
      <c r="F46" s="1">
        <v>7.8007164970361004E-2</v>
      </c>
      <c r="G46" s="1">
        <f>VALUE(LEFT(rawdata!G51,LEN(rawdata!G51)-2))</f>
        <v>63.225936967231597</v>
      </c>
      <c r="H46" s="1">
        <f t="shared" si="16"/>
        <v>62.455097082291715</v>
      </c>
      <c r="I46" s="1">
        <f t="shared" si="17"/>
        <v>0</v>
      </c>
      <c r="J46" s="2">
        <f t="shared" si="18"/>
        <v>0</v>
      </c>
      <c r="K46">
        <f t="shared" si="19"/>
        <v>0.29794520863887919</v>
      </c>
      <c r="N46">
        <f t="shared" si="20"/>
        <v>23.856089812634249</v>
      </c>
      <c r="O46">
        <f t="shared" si="21"/>
        <v>3.3019334142488752</v>
      </c>
      <c r="P46">
        <f t="shared" si="22"/>
        <v>0.94838905450847388</v>
      </c>
      <c r="Q46">
        <f t="shared" si="23"/>
        <v>0.10685694333277518</v>
      </c>
      <c r="S46" s="4">
        <f t="shared" si="24"/>
        <v>4.4691781295831863</v>
      </c>
      <c r="T46" s="4">
        <f t="shared" si="25"/>
        <v>1.4361117192973647</v>
      </c>
      <c r="U46" s="4">
        <f t="shared" si="26"/>
        <v>6.41823908752189</v>
      </c>
      <c r="V46" s="5">
        <f t="shared" si="27"/>
        <v>32.09119543760945</v>
      </c>
      <c r="W46" s="4"/>
      <c r="X46" s="4">
        <f t="shared" si="14"/>
        <v>112.41917474812509</v>
      </c>
      <c r="Y46" s="4">
        <f t="shared" si="15"/>
        <v>562.09587374062539</v>
      </c>
    </row>
    <row r="47" spans="2:27" x14ac:dyDescent="0.25">
      <c r="B47">
        <f>VALUE(LEFT(rawdata!B40,LEN(rawdata!B40)-2))</f>
        <v>40</v>
      </c>
      <c r="C47">
        <f>VALUE(LEFT(rawdata!C40,LEN(rawdata!C40)-2))</f>
        <v>25</v>
      </c>
      <c r="D47" s="1">
        <f>VALUE(LEFT(rawdata!D40,LEN(rawdata!D40)-2))</f>
        <v>2648.3133088264199</v>
      </c>
      <c r="E47" s="1">
        <f>VALUE(LEFT(rawdata!E40,LEN(rawdata!E40)-2))</f>
        <v>129.76307388319</v>
      </c>
      <c r="F47" s="1">
        <v>0.108258556370337</v>
      </c>
      <c r="G47" s="1">
        <f>VALUE(LEFT(rawdata!G40,LEN(rawdata!G40)-2))</f>
        <v>57.712212283864602</v>
      </c>
      <c r="H47" s="1">
        <f t="shared" si="16"/>
        <v>62.399412265598684</v>
      </c>
      <c r="I47" s="1">
        <f t="shared" si="17"/>
        <v>0</v>
      </c>
      <c r="J47" s="2">
        <f t="shared" si="18"/>
        <v>0</v>
      </c>
      <c r="K47">
        <f t="shared" si="19"/>
        <v>0.27196239320010551</v>
      </c>
      <c r="N47">
        <f t="shared" si="20"/>
        <v>23.83481977943778</v>
      </c>
      <c r="O47">
        <f t="shared" si="21"/>
        <v>3.2440768470797501</v>
      </c>
      <c r="P47">
        <f t="shared" si="22"/>
        <v>0.86568318425796908</v>
      </c>
      <c r="Q47">
        <f t="shared" si="23"/>
        <v>9.844813166264306E-2</v>
      </c>
      <c r="S47" s="4">
        <f t="shared" si="24"/>
        <v>4.0794358980015826</v>
      </c>
      <c r="T47" s="4">
        <f t="shared" si="25"/>
        <v>1.3342519691499279</v>
      </c>
      <c r="U47" s="4">
        <f t="shared" si="26"/>
        <v>5.4429953799295161</v>
      </c>
      <c r="V47" s="5">
        <f t="shared" si="27"/>
        <v>27.214976899647581</v>
      </c>
      <c r="W47" s="4"/>
      <c r="X47" s="4">
        <f t="shared" si="14"/>
        <v>112.31894207807763</v>
      </c>
      <c r="Y47" s="4">
        <f t="shared" si="15"/>
        <v>561.59471039038817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16"/>
        <v>62.23452969754684</v>
      </c>
      <c r="I48" s="1">
        <f t="shared" si="17"/>
        <v>0</v>
      </c>
      <c r="J48" s="2">
        <f t="shared" si="18"/>
        <v>0</v>
      </c>
      <c r="K48">
        <f t="shared" si="19"/>
        <v>0.2530889932769752</v>
      </c>
      <c r="N48">
        <f t="shared" si="20"/>
        <v>23.77183927767345</v>
      </c>
      <c r="O48">
        <f t="shared" si="21"/>
        <v>3.2039658663435753</v>
      </c>
      <c r="P48">
        <f t="shared" si="22"/>
        <v>0.80560728644364143</v>
      </c>
      <c r="Q48">
        <f t="shared" si="23"/>
        <v>9.2309851566490381E-2</v>
      </c>
      <c r="S48" s="4">
        <f t="shared" si="24"/>
        <v>3.7963348991546275</v>
      </c>
      <c r="T48" s="4">
        <f t="shared" si="25"/>
        <v>1.2572032912495028</v>
      </c>
      <c r="U48" s="4">
        <f t="shared" si="26"/>
        <v>4.7727647299025469</v>
      </c>
      <c r="V48" s="5">
        <f t="shared" si="27"/>
        <v>23.863823649512735</v>
      </c>
      <c r="W48" s="4"/>
      <c r="X48" s="4">
        <f t="shared" si="14"/>
        <v>112.0221534555843</v>
      </c>
      <c r="Y48" s="4">
        <f t="shared" si="15"/>
        <v>560.11076727792147</v>
      </c>
    </row>
    <row r="49" spans="2:25" x14ac:dyDescent="0.25">
      <c r="B49">
        <f>VALUE(LEFT(rawdata!B18,LEN(rawdata!B18)-2))</f>
        <v>60</v>
      </c>
      <c r="C49">
        <f>VALUE(LEFT(rawdata!C18,LEN(rawdata!C18)-2))</f>
        <v>25</v>
      </c>
      <c r="D49" s="1">
        <f>VALUE(LEFT(rawdata!D18,LEN(rawdata!D18)-2))</f>
        <v>2641.0899380333599</v>
      </c>
      <c r="E49" s="1">
        <f>VALUE(LEFT(rawdata!E18,LEN(rawdata!E18)-2))</f>
        <v>127.321643150173</v>
      </c>
      <c r="F49" s="1">
        <v>7.0597768104083802E-2</v>
      </c>
      <c r="G49" s="1">
        <f>VALUE(LEFT(rawdata!G18,LEN(rawdata!G18)-2))</f>
        <v>51.248750581791697</v>
      </c>
      <c r="H49" s="1">
        <f t="shared" si="16"/>
        <v>62.229215600966441</v>
      </c>
      <c r="I49" s="1">
        <f t="shared" si="17"/>
        <v>0</v>
      </c>
      <c r="J49" s="2">
        <f t="shared" si="18"/>
        <v>0</v>
      </c>
      <c r="K49">
        <f t="shared" si="19"/>
        <v>0.24150404750011867</v>
      </c>
      <c r="N49">
        <f t="shared" si="20"/>
        <v>23.76980944230024</v>
      </c>
      <c r="O49">
        <f t="shared" si="21"/>
        <v>3.1830410787543251</v>
      </c>
      <c r="P49">
        <f t="shared" si="22"/>
        <v>0.76873125872687553</v>
      </c>
      <c r="Q49">
        <f t="shared" si="23"/>
        <v>8.8377267419283326E-2</v>
      </c>
      <c r="S49" s="4">
        <f t="shared" si="24"/>
        <v>3.6225607125017794</v>
      </c>
      <c r="T49" s="4">
        <f t="shared" si="25"/>
        <v>1.2075421581233825</v>
      </c>
      <c r="U49" s="4">
        <f t="shared" si="26"/>
        <v>4.3743947807073766</v>
      </c>
      <c r="V49" s="5">
        <f t="shared" si="27"/>
        <v>21.871973903536883</v>
      </c>
      <c r="W49" s="4"/>
      <c r="X49" s="4">
        <f t="shared" si="14"/>
        <v>112.01258808173959</v>
      </c>
      <c r="Y49" s="4">
        <f t="shared" si="15"/>
        <v>560.06294040869795</v>
      </c>
    </row>
    <row r="50" spans="2:25" x14ac:dyDescent="0.25">
      <c r="B50">
        <f>VALUE(LEFT(rawdata!B7,LEN(rawdata!B7)-2))</f>
        <v>70</v>
      </c>
      <c r="C50">
        <f>VALUE(LEFT(rawdata!C7,LEN(rawdata!C7)-2))</f>
        <v>25</v>
      </c>
      <c r="D50" s="1">
        <f>VALUE(LEFT(rawdata!D7,LEN(rawdata!D7)-2))</f>
        <v>2642.3020187546299</v>
      </c>
      <c r="E50" s="1">
        <f>VALUE(LEFT(rawdata!E7,LEN(rawdata!E7)-2))</f>
        <v>127.163690860016</v>
      </c>
      <c r="F50" s="1">
        <v>0.11168647169957301</v>
      </c>
      <c r="G50" s="1">
        <f>VALUE(LEFT(rawdata!G7,LEN(rawdata!G7)-2))</f>
        <v>50.043388711353003</v>
      </c>
      <c r="H50" s="1">
        <f t="shared" si="16"/>
        <v>62.257774580137692</v>
      </c>
      <c r="I50" s="1">
        <f t="shared" si="17"/>
        <v>0</v>
      </c>
      <c r="J50" s="2">
        <f t="shared" si="18"/>
        <v>0</v>
      </c>
      <c r="K50">
        <f t="shared" si="19"/>
        <v>0.23582391350448748</v>
      </c>
      <c r="N50">
        <f t="shared" si="20"/>
        <v>23.780718168791669</v>
      </c>
      <c r="O50">
        <f t="shared" si="21"/>
        <v>3.1790922715003997</v>
      </c>
      <c r="P50">
        <f t="shared" si="22"/>
        <v>0.75065083067029503</v>
      </c>
      <c r="Q50">
        <f t="shared" si="23"/>
        <v>8.633242099687112E-2</v>
      </c>
      <c r="S50" s="4">
        <f t="shared" si="24"/>
        <v>3.5373587025673112</v>
      </c>
      <c r="T50" s="4">
        <f t="shared" si="25"/>
        <v>1.1806056046243965</v>
      </c>
      <c r="U50" s="4">
        <f t="shared" si="26"/>
        <v>4.1762255098178507</v>
      </c>
      <c r="V50" s="5">
        <f t="shared" si="27"/>
        <v>20.881127549089253</v>
      </c>
      <c r="W50" s="4"/>
      <c r="X50" s="4">
        <f t="shared" si="14"/>
        <v>112.06399424424785</v>
      </c>
      <c r="Y50" s="4">
        <f t="shared" si="15"/>
        <v>560.31997122123926</v>
      </c>
    </row>
    <row r="51" spans="2:25" x14ac:dyDescent="0.25">
      <c r="B51" s="3">
        <v>0</v>
      </c>
      <c r="C51" s="3">
        <v>30</v>
      </c>
      <c r="D51" s="1">
        <v>2666.6827481479299</v>
      </c>
      <c r="E51" s="1">
        <v>143.87952543258501</v>
      </c>
      <c r="F51" s="1">
        <v>0.12425740605673601</v>
      </c>
      <c r="G51">
        <v>76.967513621381698</v>
      </c>
      <c r="H51" s="1">
        <f t="shared" si="16"/>
        <v>62.832231982771326</v>
      </c>
      <c r="I51" s="1">
        <f t="shared" si="17"/>
        <v>0</v>
      </c>
      <c r="J51" s="2">
        <f t="shared" si="18"/>
        <v>0</v>
      </c>
      <c r="K51">
        <f t="shared" si="19"/>
        <v>0.3627008630370076</v>
      </c>
      <c r="N51">
        <f t="shared" si="20"/>
        <v>24.000144733331371</v>
      </c>
      <c r="O51">
        <f t="shared" si="21"/>
        <v>3.5969881358146254</v>
      </c>
      <c r="P51">
        <f t="shared" si="22"/>
        <v>1.1545127043207255</v>
      </c>
      <c r="Q51">
        <f t="shared" si="23"/>
        <v>0.12425740605673623</v>
      </c>
      <c r="S51" s="4">
        <f t="shared" si="24"/>
        <v>5.4405129455551133</v>
      </c>
      <c r="T51" s="4">
        <f t="shared" si="25"/>
        <v>1.6048325164398383</v>
      </c>
      <c r="U51" s="4">
        <f t="shared" si="26"/>
        <v>8.7311120811387291</v>
      </c>
      <c r="V51" s="5">
        <f t="shared" si="27"/>
        <v>43.655560405693649</v>
      </c>
      <c r="W51" s="4"/>
      <c r="X51" s="4">
        <f t="shared" si="14"/>
        <v>113.09801756898841</v>
      </c>
      <c r="Y51" s="4">
        <f t="shared" si="15"/>
        <v>565.49008784494208</v>
      </c>
    </row>
    <row r="52" spans="2:25" x14ac:dyDescent="0.25">
      <c r="B52">
        <f>VALUE(LEFT(rawdata!B63,LEN(rawdata!B63)-2))</f>
        <v>20</v>
      </c>
      <c r="C52">
        <f>VALUE(LEFT(rawdata!C63,LEN(rawdata!C63)-2))</f>
        <v>30</v>
      </c>
      <c r="D52" s="1">
        <f>VALUE(LEFT(rawdata!D63,LEN(rawdata!D63)-2))</f>
        <v>2656.41318712474</v>
      </c>
      <c r="E52" s="1">
        <f>VALUE(LEFT(rawdata!E63,LEN(rawdata!E63)-2))</f>
        <v>136.65648312781099</v>
      </c>
      <c r="F52" s="1">
        <v>9.9861813543556999E-2</v>
      </c>
      <c r="G52" s="1">
        <f>VALUE(LEFT(rawdata!G63,LEN(rawdata!G63)-2))</f>
        <v>66.7791453226979</v>
      </c>
      <c r="H52" s="1">
        <f t="shared" si="16"/>
        <v>62.590261151775991</v>
      </c>
      <c r="I52" s="1">
        <f t="shared" si="17"/>
        <v>0</v>
      </c>
      <c r="J52" s="2">
        <f t="shared" si="18"/>
        <v>0</v>
      </c>
      <c r="K52">
        <f t="shared" si="19"/>
        <v>0.31468930853818944</v>
      </c>
      <c r="N52">
        <f t="shared" si="20"/>
        <v>23.907718684122663</v>
      </c>
      <c r="O52">
        <f t="shared" si="21"/>
        <v>3.4164120781952749</v>
      </c>
      <c r="P52">
        <f t="shared" si="22"/>
        <v>1.0016871798404685</v>
      </c>
      <c r="Q52">
        <f t="shared" si="23"/>
        <v>0.11083525446171513</v>
      </c>
      <c r="S52" s="4">
        <f t="shared" si="24"/>
        <v>4.7203396280728409</v>
      </c>
      <c r="T52" s="4">
        <f t="shared" si="25"/>
        <v>1.465992914369995</v>
      </c>
      <c r="U52" s="4">
        <f t="shared" si="26"/>
        <v>6.9199844481746826</v>
      </c>
      <c r="V52" s="5">
        <f t="shared" si="27"/>
        <v>34.599922240873411</v>
      </c>
      <c r="W52" s="4"/>
      <c r="X52" s="4">
        <f t="shared" si="14"/>
        <v>112.66247007319679</v>
      </c>
      <c r="Y52" s="4">
        <f t="shared" si="15"/>
        <v>563.31235036598389</v>
      </c>
    </row>
    <row r="53" spans="2:25" x14ac:dyDescent="0.25">
      <c r="B53">
        <f>VALUE(LEFT(rawdata!B52,LEN(rawdata!B52)-2))</f>
        <v>30</v>
      </c>
      <c r="C53">
        <f>VALUE(LEFT(rawdata!C52,LEN(rawdata!C52)-2))</f>
        <v>30</v>
      </c>
      <c r="D53" s="1">
        <f>VALUE(LEFT(rawdata!D52,LEN(rawdata!D52)-2))</f>
        <v>2642.7035180646199</v>
      </c>
      <c r="E53" s="1">
        <f>VALUE(LEFT(rawdata!E52,LEN(rawdata!E52)-2))</f>
        <v>132.135927389975</v>
      </c>
      <c r="F53" s="1">
        <v>7.3036008706894903E-2</v>
      </c>
      <c r="G53" s="1">
        <f>VALUE(LEFT(rawdata!G52,LEN(rawdata!G52)-2))</f>
        <v>59.580721331836799</v>
      </c>
      <c r="H53" s="1">
        <f t="shared" si="16"/>
        <v>62.267234684757831</v>
      </c>
      <c r="I53" s="1">
        <f t="shared" si="17"/>
        <v>0</v>
      </c>
      <c r="J53" s="2">
        <f t="shared" si="18"/>
        <v>0</v>
      </c>
      <c r="K53">
        <f t="shared" si="19"/>
        <v>0.28076753464751875</v>
      </c>
      <c r="N53">
        <f t="shared" si="20"/>
        <v>23.784331662581579</v>
      </c>
      <c r="O53">
        <f t="shared" si="21"/>
        <v>3.303398184749375</v>
      </c>
      <c r="P53">
        <f t="shared" si="22"/>
        <v>0.89371081997755197</v>
      </c>
      <c r="Q53">
        <f t="shared" si="23"/>
        <v>0.10082566076033224</v>
      </c>
      <c r="S53" s="4">
        <f t="shared" si="24"/>
        <v>4.2115130197127808</v>
      </c>
      <c r="T53" s="4">
        <f t="shared" si="25"/>
        <v>1.3527143414068272</v>
      </c>
      <c r="U53" s="4">
        <f t="shared" si="26"/>
        <v>5.6969740607870527</v>
      </c>
      <c r="V53" s="5">
        <f t="shared" si="27"/>
        <v>28.484870303935264</v>
      </c>
      <c r="W53" s="4"/>
      <c r="X53" s="4">
        <f t="shared" si="14"/>
        <v>112.08102243256408</v>
      </c>
      <c r="Y53" s="4">
        <f t="shared" si="15"/>
        <v>560.40511216282039</v>
      </c>
    </row>
    <row r="54" spans="2:25" x14ac:dyDescent="0.25">
      <c r="B54">
        <f>VALUE(LEFT(rawdata!B41,LEN(rawdata!B41)-2))</f>
        <v>40</v>
      </c>
      <c r="C54">
        <f>VALUE(LEFT(rawdata!C41,LEN(rawdata!C41)-2))</f>
        <v>30</v>
      </c>
      <c r="D54" s="1">
        <f>VALUE(LEFT(rawdata!D41,LEN(rawdata!D41)-2))</f>
        <v>2643.70539313483</v>
      </c>
      <c r="E54" s="1">
        <f>VALUE(LEFT(rawdata!E41,LEN(rawdata!E41)-2))</f>
        <v>129.75837715796001</v>
      </c>
      <c r="F54" s="1">
        <v>0.107978916453987</v>
      </c>
      <c r="G54" s="1">
        <f>VALUE(LEFT(rawdata!G41,LEN(rawdata!G41)-2))</f>
        <v>54.4991647515415</v>
      </c>
      <c r="H54" s="1">
        <f t="shared" si="16"/>
        <v>62.290840809960734</v>
      </c>
      <c r="I54" s="1">
        <f t="shared" si="17"/>
        <v>0</v>
      </c>
      <c r="J54" s="2">
        <f t="shared" si="18"/>
        <v>0</v>
      </c>
      <c r="K54">
        <f t="shared" si="19"/>
        <v>0.2568212634153339</v>
      </c>
      <c r="N54">
        <f t="shared" si="20"/>
        <v>23.793348538213472</v>
      </c>
      <c r="O54">
        <f t="shared" si="21"/>
        <v>3.2439594289490006</v>
      </c>
      <c r="P54">
        <f t="shared" si="22"/>
        <v>0.81748747127312249</v>
      </c>
      <c r="Q54">
        <f t="shared" si="23"/>
        <v>9.3049836683104514E-2</v>
      </c>
      <c r="S54" s="4">
        <f t="shared" si="24"/>
        <v>3.8523189512300076</v>
      </c>
      <c r="T54" s="4">
        <f t="shared" si="25"/>
        <v>1.2600149434328429</v>
      </c>
      <c r="U54" s="4">
        <f t="shared" si="26"/>
        <v>4.8539794454193466</v>
      </c>
      <c r="V54" s="5">
        <f t="shared" si="27"/>
        <v>24.269897227096735</v>
      </c>
      <c r="W54" s="4"/>
      <c r="X54" s="4">
        <f t="shared" si="14"/>
        <v>112.12351345792932</v>
      </c>
      <c r="Y54" s="4">
        <f t="shared" si="15"/>
        <v>560.61756728964656</v>
      </c>
    </row>
    <row r="55" spans="2:25" x14ac:dyDescent="0.25">
      <c r="B55">
        <f>VALUE(LEFT(rawdata!B30,LEN(rawdata!B30)-2))</f>
        <v>50</v>
      </c>
      <c r="C55">
        <f>VALUE(LEFT(rawdata!C30,LEN(rawdata!C30)-2))</f>
        <v>30</v>
      </c>
      <c r="D55" s="1">
        <f>VALUE(LEFT(rawdata!D30,LEN(rawdata!D30)-2))</f>
        <v>2633.3741103860102</v>
      </c>
      <c r="E55" s="1">
        <f>VALUE(LEFT(rawdata!E30,LEN(rawdata!E30)-2))</f>
        <v>127.72782254217501</v>
      </c>
      <c r="F55" s="1">
        <v>9.3325842547998805E-2</v>
      </c>
      <c r="G55" s="1">
        <f>VALUE(LEFT(rawdata!G30,LEN(rawdata!G30)-2))</f>
        <v>50.521072891593498</v>
      </c>
      <c r="H55" s="1">
        <f t="shared" si="16"/>
        <v>62.047415695066853</v>
      </c>
      <c r="I55" s="1">
        <f t="shared" si="17"/>
        <v>0</v>
      </c>
      <c r="J55" s="2">
        <f t="shared" si="18"/>
        <v>0</v>
      </c>
      <c r="K55">
        <f t="shared" si="19"/>
        <v>0.23807494717155692</v>
      </c>
      <c r="N55">
        <f t="shared" si="20"/>
        <v>23.700366993474091</v>
      </c>
      <c r="O55">
        <f t="shared" si="21"/>
        <v>3.1931955635543749</v>
      </c>
      <c r="P55">
        <f t="shared" si="22"/>
        <v>0.75781609337390254</v>
      </c>
      <c r="Q55">
        <f t="shared" si="23"/>
        <v>8.7111106415804884E-2</v>
      </c>
      <c r="S55" s="4">
        <f t="shared" si="24"/>
        <v>3.5711242075733529</v>
      </c>
      <c r="T55" s="4">
        <f t="shared" si="25"/>
        <v>1.1866108390341907</v>
      </c>
      <c r="U55" s="4">
        <f t="shared" si="26"/>
        <v>4.2375346922439254</v>
      </c>
      <c r="V55" s="5">
        <f t="shared" si="27"/>
        <v>21.187673461219628</v>
      </c>
      <c r="W55" s="4"/>
      <c r="X55" s="4">
        <f t="shared" si="14"/>
        <v>111.68534825112032</v>
      </c>
      <c r="Y55" s="4">
        <f t="shared" si="15"/>
        <v>558.42674125560154</v>
      </c>
    </row>
    <row r="56" spans="2:25" x14ac:dyDescent="0.25">
      <c r="B56">
        <f>VALUE(LEFT(rawdata!B19,LEN(rawdata!B19)-2))</f>
        <v>60</v>
      </c>
      <c r="C56">
        <f>VALUE(LEFT(rawdata!C19,LEN(rawdata!C19)-2))</f>
        <v>30</v>
      </c>
      <c r="D56" s="1">
        <f>VALUE(LEFT(rawdata!D19,LEN(rawdata!D19)-2))</f>
        <v>2632.7045248815298</v>
      </c>
      <c r="E56" s="1">
        <f>VALUE(LEFT(rawdata!E19,LEN(rawdata!E19)-2))</f>
        <v>126.89591671424201</v>
      </c>
      <c r="F56" s="1">
        <v>6.5224072474842895E-2</v>
      </c>
      <c r="G56" s="1">
        <f>VALUE(LEFT(rawdata!G19,LEN(rawdata!G19)-2))</f>
        <v>48.201395824713998</v>
      </c>
      <c r="H56" s="1">
        <f t="shared" si="16"/>
        <v>62.031638958303155</v>
      </c>
      <c r="I56" s="1">
        <f t="shared" si="17"/>
        <v>0</v>
      </c>
      <c r="J56" s="2">
        <f t="shared" si="18"/>
        <v>0</v>
      </c>
      <c r="K56">
        <f t="shared" si="19"/>
        <v>0.22714372652354287</v>
      </c>
      <c r="N56">
        <f t="shared" si="20"/>
        <v>23.69434072393377</v>
      </c>
      <c r="O56">
        <f t="shared" si="21"/>
        <v>3.1723979178560504</v>
      </c>
      <c r="P56">
        <f t="shared" si="22"/>
        <v>0.72302093737071005</v>
      </c>
      <c r="Q56">
        <f t="shared" si="23"/>
        <v>8.339398575432562E-2</v>
      </c>
      <c r="S56" s="4">
        <f t="shared" si="24"/>
        <v>3.4071558978531424</v>
      </c>
      <c r="T56" s="4">
        <f t="shared" si="25"/>
        <v>1.1395495711637231</v>
      </c>
      <c r="U56" s="4">
        <f t="shared" si="26"/>
        <v>3.8826230422864985</v>
      </c>
      <c r="V56" s="5">
        <f t="shared" si="27"/>
        <v>19.413115211432491</v>
      </c>
      <c r="W56" s="4"/>
      <c r="X56" s="4">
        <f t="shared" si="14"/>
        <v>111.65695012494568</v>
      </c>
      <c r="Y56" s="4">
        <f t="shared" si="15"/>
        <v>558.28475062472842</v>
      </c>
    </row>
    <row r="57" spans="2:25" x14ac:dyDescent="0.25">
      <c r="B57">
        <f>VALUE(LEFT(rawdata!B8,LEN(rawdata!B8)-2))</f>
        <v>70</v>
      </c>
      <c r="C57">
        <f>VALUE(LEFT(rawdata!C8,LEN(rawdata!C8)-2))</f>
        <v>30</v>
      </c>
      <c r="D57" s="1">
        <f>VALUE(LEFT(rawdata!D8,LEN(rawdata!D8)-2))</f>
        <v>2636.74176028584</v>
      </c>
      <c r="E57" s="1">
        <f>VALUE(LEFT(rawdata!E8,LEN(rawdata!E8)-2))</f>
        <v>126.86033298200699</v>
      </c>
      <c r="F57" s="1">
        <v>0.110163084299018</v>
      </c>
      <c r="G57" s="1">
        <f>VALUE(LEFT(rawdata!G8,LEN(rawdata!G8)-2))</f>
        <v>47.175208587281801</v>
      </c>
      <c r="H57" s="1">
        <f t="shared" si="16"/>
        <v>62.126764076455608</v>
      </c>
      <c r="I57" s="1">
        <f t="shared" si="17"/>
        <v>0</v>
      </c>
      <c r="J57" s="2">
        <f t="shared" si="18"/>
        <v>0</v>
      </c>
      <c r="K57">
        <f t="shared" si="19"/>
        <v>0.22230793309405597</v>
      </c>
      <c r="N57">
        <f t="shared" si="20"/>
        <v>23.730675842572559</v>
      </c>
      <c r="O57">
        <f t="shared" si="21"/>
        <v>3.171508324550175</v>
      </c>
      <c r="P57">
        <f t="shared" si="22"/>
        <v>0.70762812880922699</v>
      </c>
      <c r="Q57">
        <f t="shared" si="23"/>
        <v>8.1567491587922564E-2</v>
      </c>
      <c r="S57" s="4">
        <f t="shared" si="24"/>
        <v>3.334618996410839</v>
      </c>
      <c r="T57" s="4">
        <f t="shared" si="25"/>
        <v>1.1156018783422115</v>
      </c>
      <c r="U57" s="4">
        <f t="shared" si="26"/>
        <v>3.7201072159515522</v>
      </c>
      <c r="V57" s="5">
        <f t="shared" si="27"/>
        <v>18.600536079757759</v>
      </c>
      <c r="W57" s="4"/>
      <c r="X57" s="4">
        <f t="shared" si="14"/>
        <v>111.82817533762007</v>
      </c>
      <c r="Y57" s="4">
        <f t="shared" si="15"/>
        <v>559.14087668810032</v>
      </c>
    </row>
    <row r="58" spans="2:25" x14ac:dyDescent="0.25">
      <c r="B58" s="3">
        <v>0</v>
      </c>
      <c r="C58" s="3">
        <v>35</v>
      </c>
      <c r="D58" s="1">
        <v>2659.5412345721602</v>
      </c>
      <c r="E58" s="1">
        <v>144.155358298631</v>
      </c>
      <c r="F58" s="1">
        <v>0.115586880908929</v>
      </c>
      <c r="G58">
        <v>71.5693880080009</v>
      </c>
      <c r="H58" s="1">
        <f t="shared" si="16"/>
        <v>62.663964033382712</v>
      </c>
      <c r="I58" s="1">
        <f t="shared" si="17"/>
        <v>0</v>
      </c>
      <c r="J58" s="2">
        <f t="shared" si="18"/>
        <v>0</v>
      </c>
      <c r="K58">
        <f t="shared" si="19"/>
        <v>0.33726279538177961</v>
      </c>
      <c r="N58">
        <f t="shared" si="20"/>
        <v>23.935871111149442</v>
      </c>
      <c r="O58">
        <f t="shared" si="21"/>
        <v>3.6038839574657753</v>
      </c>
      <c r="P58">
        <f t="shared" si="22"/>
        <v>1.0735408201200134</v>
      </c>
      <c r="Q58">
        <f t="shared" si="23"/>
        <v>0.11558688090892892</v>
      </c>
      <c r="S58" s="4">
        <f t="shared" si="24"/>
        <v>5.058941930726693</v>
      </c>
      <c r="T58" s="4">
        <f t="shared" si="25"/>
        <v>1.4894220135696592</v>
      </c>
      <c r="U58" s="4">
        <f t="shared" si="26"/>
        <v>7.53489947699493</v>
      </c>
      <c r="V58" s="5">
        <f t="shared" si="27"/>
        <v>37.67449738497465</v>
      </c>
      <c r="W58" s="4"/>
      <c r="X58" s="4">
        <f t="shared" si="14"/>
        <v>112.79513526008886</v>
      </c>
      <c r="Y58" s="4">
        <f t="shared" si="15"/>
        <v>563.97567630044432</v>
      </c>
    </row>
    <row r="59" spans="2:25" x14ac:dyDescent="0.25">
      <c r="B59">
        <f>VALUE(LEFT(rawdata!B64,LEN(rawdata!B64)-2))</f>
        <v>20</v>
      </c>
      <c r="C59">
        <f>VALUE(LEFT(rawdata!C64,LEN(rawdata!C64)-2))</f>
        <v>35</v>
      </c>
      <c r="D59" s="1">
        <f>VALUE(LEFT(rawdata!D64,LEN(rawdata!D64)-2))</f>
        <v>2650.1580617395798</v>
      </c>
      <c r="E59" s="1">
        <f>VALUE(LEFT(rawdata!E64,LEN(rawdata!E64)-2))</f>
        <v>136.91604044231099</v>
      </c>
      <c r="F59" s="1">
        <v>9.6819288554958E-2</v>
      </c>
      <c r="G59" s="1">
        <f>VALUE(LEFT(rawdata!G64,LEN(rawdata!G64)-2))</f>
        <v>62.096028546883602</v>
      </c>
      <c r="H59" s="1">
        <f t="shared" si="16"/>
        <v>62.442878232096227</v>
      </c>
      <c r="I59" s="1">
        <f t="shared" si="17"/>
        <v>0</v>
      </c>
      <c r="J59" s="2">
        <f t="shared" si="18"/>
        <v>0</v>
      </c>
      <c r="K59">
        <f t="shared" si="19"/>
        <v>0.29262064064998744</v>
      </c>
      <c r="N59">
        <f t="shared" si="20"/>
        <v>23.851422555656221</v>
      </c>
      <c r="O59">
        <f t="shared" si="21"/>
        <v>3.4229010110577747</v>
      </c>
      <c r="P59">
        <f t="shared" si="22"/>
        <v>0.93144042820325412</v>
      </c>
      <c r="Q59">
        <f t="shared" si="23"/>
        <v>0.10308625701577639</v>
      </c>
      <c r="S59" s="4">
        <f t="shared" si="24"/>
        <v>4.3893096097498114</v>
      </c>
      <c r="T59" s="4">
        <f t="shared" si="25"/>
        <v>1.360600883861687</v>
      </c>
      <c r="U59" s="4">
        <f t="shared" si="26"/>
        <v>5.9720985345681896</v>
      </c>
      <c r="V59" s="5">
        <f t="shared" si="27"/>
        <v>29.860492672840948</v>
      </c>
      <c r="W59" s="4"/>
      <c r="X59" s="4">
        <f t="shared" si="14"/>
        <v>112.3971808177732</v>
      </c>
      <c r="Y59" s="4">
        <f t="shared" si="15"/>
        <v>561.98590408886605</v>
      </c>
    </row>
    <row r="60" spans="2:25" x14ac:dyDescent="0.25">
      <c r="B60">
        <f>VALUE(LEFT(rawdata!B53,LEN(rawdata!B53)-2))</f>
        <v>30</v>
      </c>
      <c r="C60">
        <f>VALUE(LEFT(rawdata!C53,LEN(rawdata!C53)-2))</f>
        <v>35</v>
      </c>
      <c r="D60" s="1">
        <f>VALUE(LEFT(rawdata!D53,LEN(rawdata!D53)-2))</f>
        <v>2648.9979960344799</v>
      </c>
      <c r="E60" s="1">
        <f>VALUE(LEFT(rawdata!E53,LEN(rawdata!E53)-2))</f>
        <v>132.70426136100301</v>
      </c>
      <c r="F60" s="1">
        <v>6.7861669814840306E-2</v>
      </c>
      <c r="G60" s="1">
        <f>VALUE(LEFT(rawdata!G53,LEN(rawdata!G53)-2))</f>
        <v>55.711166215003999</v>
      </c>
      <c r="H60" s="1">
        <f t="shared" si="16"/>
        <v>62.415544827870043</v>
      </c>
      <c r="I60" s="1">
        <f t="shared" si="17"/>
        <v>0</v>
      </c>
      <c r="J60" s="2">
        <f t="shared" si="18"/>
        <v>0</v>
      </c>
      <c r="K60">
        <f t="shared" si="19"/>
        <v>0.26253268575596467</v>
      </c>
      <c r="N60">
        <f t="shared" si="20"/>
        <v>23.84098196431032</v>
      </c>
      <c r="O60">
        <f t="shared" si="21"/>
        <v>3.3176065340250753</v>
      </c>
      <c r="P60">
        <f t="shared" si="22"/>
        <v>0.83566749322505995</v>
      </c>
      <c r="Q60">
        <f t="shared" si="23"/>
        <v>9.3963460000726445E-2</v>
      </c>
      <c r="S60" s="4">
        <f t="shared" si="24"/>
        <v>3.9379902863394696</v>
      </c>
      <c r="T60" s="4">
        <f t="shared" si="25"/>
        <v>1.2594433436492982</v>
      </c>
      <c r="U60" s="4">
        <f t="shared" si="26"/>
        <v>4.9596756534858386</v>
      </c>
      <c r="V60" s="5">
        <f t="shared" si="27"/>
        <v>24.798378267429193</v>
      </c>
      <c r="W60" s="4"/>
      <c r="X60" s="4">
        <f t="shared" si="14"/>
        <v>112.34798069016607</v>
      </c>
      <c r="Y60" s="4">
        <f t="shared" si="15"/>
        <v>561.7399034508303</v>
      </c>
    </row>
    <row r="61" spans="2:25" x14ac:dyDescent="0.25">
      <c r="B61">
        <f>VALUE(LEFT(rawdata!B42,LEN(rawdata!B42)-2))</f>
        <v>40</v>
      </c>
      <c r="C61">
        <f>VALUE(LEFT(rawdata!C42,LEN(rawdata!C42)-2))</f>
        <v>35</v>
      </c>
      <c r="D61" s="1">
        <f>VALUE(LEFT(rawdata!D42,LEN(rawdata!D42)-2))</f>
        <v>2638.82552928531</v>
      </c>
      <c r="E61" s="1">
        <f>VALUE(LEFT(rawdata!E42,LEN(rawdata!E42)-2))</f>
        <v>129.50257837560201</v>
      </c>
      <c r="F61" s="1">
        <v>0.107066357108624</v>
      </c>
      <c r="G61" s="1">
        <f>VALUE(LEFT(rawdata!G42,LEN(rawdata!G42)-2))</f>
        <v>50.628610128286397</v>
      </c>
      <c r="H61" s="1">
        <f t="shared" si="16"/>
        <v>62.175861726809458</v>
      </c>
      <c r="I61" s="1">
        <f t="shared" si="17"/>
        <v>0</v>
      </c>
      <c r="J61" s="2">
        <f t="shared" si="18"/>
        <v>0</v>
      </c>
      <c r="K61">
        <f t="shared" si="19"/>
        <v>0.23858170446072952</v>
      </c>
      <c r="N61">
        <f t="shared" si="20"/>
        <v>23.74942976356779</v>
      </c>
      <c r="O61">
        <f t="shared" si="21"/>
        <v>3.2375644593900503</v>
      </c>
      <c r="P61">
        <f t="shared" si="22"/>
        <v>0.75942915192429594</v>
      </c>
      <c r="Q61">
        <f t="shared" si="23"/>
        <v>8.6606693654380396E-2</v>
      </c>
      <c r="S61" s="4">
        <f t="shared" si="24"/>
        <v>3.5787255669109426</v>
      </c>
      <c r="T61" s="4">
        <f t="shared" si="25"/>
        <v>1.172840203569832</v>
      </c>
      <c r="U61" s="4">
        <f t="shared" si="26"/>
        <v>4.197273222416392</v>
      </c>
      <c r="V61" s="5">
        <f t="shared" si="27"/>
        <v>20.98636611208196</v>
      </c>
      <c r="W61" s="4"/>
      <c r="X61" s="4">
        <f t="shared" ref="X61:X85" si="28">w*N61*10^-6*$G$1</f>
        <v>111.91655110825701</v>
      </c>
      <c r="Y61" s="4">
        <f t="shared" ref="Y61:Y85" si="29">X61*$G$1</f>
        <v>559.582755541285</v>
      </c>
    </row>
    <row r="62" spans="2:25" x14ac:dyDescent="0.25">
      <c r="B62">
        <f>VALUE(LEFT(rawdata!B31,LEN(rawdata!B31)-2))</f>
        <v>50</v>
      </c>
      <c r="C62">
        <f>VALUE(LEFT(rawdata!C31,LEN(rawdata!C31)-2))</f>
        <v>35</v>
      </c>
      <c r="D62" s="1">
        <f>VALUE(LEFT(rawdata!D31,LEN(rawdata!D31)-2))</f>
        <v>2634.66671551017</v>
      </c>
      <c r="E62" s="1">
        <f>VALUE(LEFT(rawdata!E31,LEN(rawdata!E31)-2))</f>
        <v>127.882804117482</v>
      </c>
      <c r="F62" s="1">
        <v>8.9014487657941302E-2</v>
      </c>
      <c r="G62" s="1">
        <f>VALUE(LEFT(rawdata!G31,LEN(rawdata!G31)-2))</f>
        <v>47.149915869599099</v>
      </c>
      <c r="H62" s="1">
        <f t="shared" si="16"/>
        <v>62.077871985782245</v>
      </c>
      <c r="I62" s="1">
        <f t="shared" si="17"/>
        <v>0</v>
      </c>
      <c r="J62" s="2">
        <f t="shared" si="18"/>
        <v>0</v>
      </c>
      <c r="K62">
        <f t="shared" si="19"/>
        <v>0.22218874396996399</v>
      </c>
      <c r="N62">
        <f t="shared" si="20"/>
        <v>23.712000439591531</v>
      </c>
      <c r="O62">
        <f t="shared" si="21"/>
        <v>3.1970701029370501</v>
      </c>
      <c r="P62">
        <f t="shared" si="22"/>
        <v>0.70724873804398636</v>
      </c>
      <c r="Q62">
        <f t="shared" si="23"/>
        <v>8.1229167900054938E-2</v>
      </c>
      <c r="S62" s="4">
        <f t="shared" si="24"/>
        <v>3.3328311595494591</v>
      </c>
      <c r="T62" s="4">
        <f t="shared" si="25"/>
        <v>1.1060888802442252</v>
      </c>
      <c r="U62" s="4">
        <f t="shared" si="26"/>
        <v>3.686407485309124</v>
      </c>
      <c r="V62" s="5">
        <f t="shared" si="27"/>
        <v>18.432037426545619</v>
      </c>
      <c r="W62" s="4"/>
      <c r="X62" s="4">
        <f t="shared" si="28"/>
        <v>111.74016957440804</v>
      </c>
      <c r="Y62" s="4">
        <f t="shared" si="29"/>
        <v>558.70084787204019</v>
      </c>
    </row>
    <row r="63" spans="2:25" x14ac:dyDescent="0.25">
      <c r="B63">
        <f>VALUE(LEFT(rawdata!B20,LEN(rawdata!B20)-2))</f>
        <v>60</v>
      </c>
      <c r="C63">
        <f>VALUE(LEFT(rawdata!C20,LEN(rawdata!C20)-2))</f>
        <v>35</v>
      </c>
      <c r="D63" s="1">
        <f>VALUE(LEFT(rawdata!D20,LEN(rawdata!D20)-2))</f>
        <v>2634.1808391529999</v>
      </c>
      <c r="E63" s="1">
        <f>VALUE(LEFT(rawdata!E20,LEN(rawdata!E20)-2))</f>
        <v>127.291217233853</v>
      </c>
      <c r="F63" s="1">
        <v>5.98390934409282E-2</v>
      </c>
      <c r="G63" s="1">
        <f>VALUE(LEFT(rawdata!G20,LEN(rawdata!G20)-2))</f>
        <v>45.1630364496868</v>
      </c>
      <c r="H63" s="1">
        <f t="shared" si="16"/>
        <v>62.066423793825457</v>
      </c>
      <c r="I63" s="1">
        <f t="shared" si="17"/>
        <v>0</v>
      </c>
      <c r="J63" s="2">
        <f t="shared" si="18"/>
        <v>0</v>
      </c>
      <c r="K63">
        <f t="shared" si="19"/>
        <v>0.21282579528621615</v>
      </c>
      <c r="N63">
        <f t="shared" si="20"/>
        <v>23.707627552376998</v>
      </c>
      <c r="O63">
        <f t="shared" si="21"/>
        <v>3.1822804308463253</v>
      </c>
      <c r="P63">
        <f t="shared" si="22"/>
        <v>0.67744554674530211</v>
      </c>
      <c r="Q63">
        <f t="shared" si="23"/>
        <v>7.799398672945998E-2</v>
      </c>
      <c r="S63" s="4">
        <f t="shared" si="24"/>
        <v>3.1923869292932427</v>
      </c>
      <c r="T63" s="4">
        <f t="shared" si="25"/>
        <v>1.0644026531708519</v>
      </c>
      <c r="U63" s="4">
        <f t="shared" si="26"/>
        <v>3.3979851174876763</v>
      </c>
      <c r="V63" s="5">
        <f t="shared" si="27"/>
        <v>16.989925587438382</v>
      </c>
      <c r="W63" s="4"/>
      <c r="X63" s="4">
        <f t="shared" si="28"/>
        <v>111.71956282888581</v>
      </c>
      <c r="Y63" s="4">
        <f t="shared" si="29"/>
        <v>558.59781414442909</v>
      </c>
    </row>
    <row r="64" spans="2:25" x14ac:dyDescent="0.25">
      <c r="B64">
        <f>VALUE(LEFT(rawdata!B9,LEN(rawdata!B9)-2))</f>
        <v>70</v>
      </c>
      <c r="C64">
        <f>VALUE(LEFT(rawdata!C9,LEN(rawdata!C9)-2))</f>
        <v>35</v>
      </c>
      <c r="D64" s="1">
        <f>VALUE(LEFT(rawdata!D9,LEN(rawdata!D9)-2))</f>
        <v>2632.37132180756</v>
      </c>
      <c r="E64" s="1">
        <f>VALUE(LEFT(rawdata!E9,LEN(rawdata!E9)-2))</f>
        <v>126.75913437314</v>
      </c>
      <c r="F64" s="1">
        <v>0.10839637379501001</v>
      </c>
      <c r="G64" s="1">
        <f>VALUE(LEFT(rawdata!G9,LEN(rawdata!G9)-2))</f>
        <v>43.949995917178597</v>
      </c>
      <c r="H64" s="1">
        <f t="shared" si="16"/>
        <v>62.023788045833129</v>
      </c>
      <c r="I64" s="1">
        <f t="shared" si="17"/>
        <v>0</v>
      </c>
      <c r="J64" s="2">
        <f t="shared" si="18"/>
        <v>0</v>
      </c>
      <c r="K64">
        <f t="shared" si="19"/>
        <v>0.20710947644806452</v>
      </c>
      <c r="N64">
        <f t="shared" si="20"/>
        <v>23.691341896268042</v>
      </c>
      <c r="O64">
        <f t="shared" si="21"/>
        <v>3.1689783593285004</v>
      </c>
      <c r="P64">
        <f t="shared" si="22"/>
        <v>0.6592499387576789</v>
      </c>
      <c r="Q64">
        <f t="shared" si="23"/>
        <v>7.6084401956945102E-2</v>
      </c>
      <c r="S64" s="4">
        <f t="shared" si="24"/>
        <v>3.1066421467209677</v>
      </c>
      <c r="T64" s="4">
        <f t="shared" si="25"/>
        <v>1.0401616294050244</v>
      </c>
      <c r="U64" s="4">
        <f t="shared" si="26"/>
        <v>3.2314099573116049</v>
      </c>
      <c r="V64" s="5">
        <f t="shared" si="27"/>
        <v>16.157049786558023</v>
      </c>
      <c r="W64" s="4"/>
      <c r="X64" s="4">
        <f t="shared" si="28"/>
        <v>111.64281848249964</v>
      </c>
      <c r="Y64" s="4">
        <f t="shared" si="29"/>
        <v>558.21409241249819</v>
      </c>
    </row>
    <row r="65" spans="2:25" x14ac:dyDescent="0.25">
      <c r="B65" s="3">
        <v>0</v>
      </c>
      <c r="C65" s="3">
        <v>40</v>
      </c>
      <c r="D65" s="1">
        <v>2657.7516202880802</v>
      </c>
      <c r="E65" s="1">
        <v>144.02159718907399</v>
      </c>
      <c r="F65" s="1">
        <v>0.10539790384176501</v>
      </c>
      <c r="G65">
        <v>65.208315431311803</v>
      </c>
      <c r="H65" s="1">
        <f t="shared" si="16"/>
        <v>62.621797240225519</v>
      </c>
      <c r="I65" s="1">
        <f t="shared" si="17"/>
        <v>0</v>
      </c>
      <c r="J65" s="2">
        <f t="shared" si="18"/>
        <v>0</v>
      </c>
      <c r="K65">
        <f t="shared" si="19"/>
        <v>0.30728694706796267</v>
      </c>
      <c r="N65">
        <f t="shared" si="20"/>
        <v>23.919764582592723</v>
      </c>
      <c r="O65">
        <f t="shared" si="21"/>
        <v>3.6005399297268497</v>
      </c>
      <c r="P65">
        <f t="shared" si="22"/>
        <v>0.97812473146967704</v>
      </c>
      <c r="Q65">
        <f t="shared" si="23"/>
        <v>0.10539790384176535</v>
      </c>
      <c r="S65" s="4">
        <f t="shared" si="24"/>
        <v>4.6093042060194396</v>
      </c>
      <c r="T65" s="4">
        <f t="shared" si="25"/>
        <v>1.3583028525722824</v>
      </c>
      <c r="U65" s="4">
        <f t="shared" si="26"/>
        <v>6.2608310514096246</v>
      </c>
      <c r="V65" s="5">
        <f t="shared" si="27"/>
        <v>31.304155257048123</v>
      </c>
      <c r="W65" s="4"/>
      <c r="X65" s="4">
        <f t="shared" si="28"/>
        <v>112.71923503240592</v>
      </c>
      <c r="Y65" s="4">
        <f t="shared" si="29"/>
        <v>563.59617516202957</v>
      </c>
    </row>
    <row r="66" spans="2:25" x14ac:dyDescent="0.25">
      <c r="B66">
        <f>VALUE(LEFT(rawdata!B65,LEN(rawdata!B65)-2))</f>
        <v>20</v>
      </c>
      <c r="C66">
        <f>VALUE(LEFT(rawdata!C65,LEN(rawdata!C65)-2))</f>
        <v>40</v>
      </c>
      <c r="D66" s="1">
        <f>VALUE(LEFT(rawdata!D65,LEN(rawdata!D65)-2))</f>
        <v>2646.9647324286502</v>
      </c>
      <c r="E66" s="1">
        <f>VALUE(LEFT(rawdata!E65,LEN(rawdata!E65)-2))</f>
        <v>136.87515400158401</v>
      </c>
      <c r="F66" s="1">
        <v>9.3683517528777904E-2</v>
      </c>
      <c r="G66" s="1">
        <f>VALUE(LEFT(rawdata!G65,LEN(rawdata!G65)-2))</f>
        <v>56.7399477342599</v>
      </c>
      <c r="H66" s="1">
        <f t="shared" si="16"/>
        <v>62.367637182818399</v>
      </c>
      <c r="I66" s="1">
        <f t="shared" si="17"/>
        <v>0</v>
      </c>
      <c r="J66" s="2">
        <f t="shared" si="18"/>
        <v>0</v>
      </c>
      <c r="K66">
        <f t="shared" si="19"/>
        <v>0.26738070445052958</v>
      </c>
      <c r="N66">
        <f t="shared" si="20"/>
        <v>23.822682591857852</v>
      </c>
      <c r="O66">
        <f t="shared" si="21"/>
        <v>3.4218788500396005</v>
      </c>
      <c r="P66">
        <f t="shared" si="22"/>
        <v>0.85109921601389849</v>
      </c>
      <c r="Q66">
        <f t="shared" si="23"/>
        <v>9.4265449667996506E-2</v>
      </c>
      <c r="S66" s="4">
        <f t="shared" si="24"/>
        <v>4.0107105667579432</v>
      </c>
      <c r="T66" s="4">
        <f t="shared" si="25"/>
        <v>1.2436138935837091</v>
      </c>
      <c r="U66" s="4">
        <f t="shared" si="26"/>
        <v>4.9877753839631707</v>
      </c>
      <c r="V66" s="5">
        <f t="shared" si="27"/>
        <v>24.938876919815854</v>
      </c>
      <c r="W66" s="4"/>
      <c r="X66" s="4">
        <f t="shared" si="28"/>
        <v>112.2617469290731</v>
      </c>
      <c r="Y66" s="4">
        <f t="shared" si="29"/>
        <v>561.30873464536546</v>
      </c>
    </row>
    <row r="67" spans="2:25" x14ac:dyDescent="0.25">
      <c r="B67">
        <f>VALUE(LEFT(rawdata!B54,LEN(rawdata!B54)-2))</f>
        <v>30</v>
      </c>
      <c r="C67">
        <f>VALUE(LEFT(rawdata!C54,LEN(rawdata!C54)-2))</f>
        <v>40</v>
      </c>
      <c r="D67" s="1">
        <f>VALUE(LEFT(rawdata!D54,LEN(rawdata!D54)-2))</f>
        <v>2644.8757861852</v>
      </c>
      <c r="E67" s="1">
        <f>VALUE(LEFT(rawdata!E54,LEN(rawdata!E54)-2))</f>
        <v>132.57729763691901</v>
      </c>
      <c r="F67" s="1">
        <v>6.2648520072099298E-2</v>
      </c>
      <c r="G67" s="1">
        <f>VALUE(LEFT(rawdata!G54,LEN(rawdata!G54)-2))</f>
        <v>50.980302512737502</v>
      </c>
      <c r="H67" s="1">
        <f t="shared" si="16"/>
        <v>62.318417546527151</v>
      </c>
      <c r="I67" s="1">
        <f t="shared" si="17"/>
        <v>0</v>
      </c>
      <c r="J67" s="2">
        <f t="shared" si="18"/>
        <v>0</v>
      </c>
      <c r="K67">
        <f t="shared" si="19"/>
        <v>0.2402390157777021</v>
      </c>
      <c r="N67">
        <f t="shared" si="20"/>
        <v>23.803882075666799</v>
      </c>
      <c r="O67">
        <f t="shared" si="21"/>
        <v>3.3144324409229755</v>
      </c>
      <c r="P67">
        <f t="shared" si="22"/>
        <v>0.76470453769106261</v>
      </c>
      <c r="Q67">
        <f t="shared" si="23"/>
        <v>8.6092473712020973E-2</v>
      </c>
      <c r="S67" s="4">
        <f t="shared" si="24"/>
        <v>3.6035852366655319</v>
      </c>
      <c r="T67" s="4">
        <f t="shared" si="25"/>
        <v>1.1535980161329129</v>
      </c>
      <c r="U67" s="4">
        <f t="shared" si="26"/>
        <v>4.1570887799832112</v>
      </c>
      <c r="V67" s="5">
        <f t="shared" si="27"/>
        <v>20.785443899916057</v>
      </c>
      <c r="W67" s="4"/>
      <c r="X67" s="4">
        <f t="shared" si="28"/>
        <v>112.17315158374885</v>
      </c>
      <c r="Y67" s="4">
        <f t="shared" si="29"/>
        <v>560.86575791874429</v>
      </c>
    </row>
    <row r="68" spans="2:25" x14ac:dyDescent="0.25">
      <c r="B68">
        <f>VALUE(LEFT(rawdata!B43,LEN(rawdata!B43)-2))</f>
        <v>40</v>
      </c>
      <c r="C68">
        <f>VALUE(LEFT(rawdata!C43,LEN(rawdata!C43)-2))</f>
        <v>40</v>
      </c>
      <c r="D68" s="1">
        <f>VALUE(LEFT(rawdata!D43,LEN(rawdata!D43)-2))</f>
        <v>2635.9233217290298</v>
      </c>
      <c r="E68" s="1">
        <f>VALUE(LEFT(rawdata!E43,LEN(rawdata!E43)-2))</f>
        <v>129.718333820157</v>
      </c>
      <c r="F68" s="1">
        <v>0.105792929845914</v>
      </c>
      <c r="G68" s="1">
        <f>VALUE(LEFT(rawdata!G43,LEN(rawdata!G43)-2))</f>
        <v>46.574376938134399</v>
      </c>
      <c r="H68" s="1">
        <f t="shared" si="16"/>
        <v>62.107480072274441</v>
      </c>
      <c r="I68" s="1">
        <f t="shared" si="17"/>
        <v>0</v>
      </c>
      <c r="J68" s="2">
        <f t="shared" si="18"/>
        <v>0</v>
      </c>
      <c r="K68">
        <f t="shared" si="19"/>
        <v>0.21947658065154735</v>
      </c>
      <c r="N68">
        <f t="shared" si="20"/>
        <v>23.723309895561268</v>
      </c>
      <c r="O68">
        <f t="shared" si="21"/>
        <v>3.2429583455039253</v>
      </c>
      <c r="P68">
        <f t="shared" si="22"/>
        <v>0.69861565407201598</v>
      </c>
      <c r="Q68">
        <f t="shared" si="23"/>
        <v>7.964893745987571E-2</v>
      </c>
      <c r="S68" s="4">
        <f t="shared" si="24"/>
        <v>3.2921487097732105</v>
      </c>
      <c r="T68" s="4">
        <f t="shared" si="25"/>
        <v>1.0771270852747534</v>
      </c>
      <c r="U68" s="4">
        <f t="shared" si="26"/>
        <v>3.5460625440490583</v>
      </c>
      <c r="V68" s="5">
        <f t="shared" si="27"/>
        <v>17.730312720245291</v>
      </c>
      <c r="W68" s="4"/>
      <c r="X68" s="4">
        <f t="shared" si="28"/>
        <v>111.79346413009398</v>
      </c>
      <c r="Y68" s="4">
        <f t="shared" si="29"/>
        <v>558.9673206504699</v>
      </c>
    </row>
    <row r="69" spans="2:25" x14ac:dyDescent="0.25">
      <c r="B69">
        <f>VALUE(LEFT(rawdata!B32,LEN(rawdata!B32)-2))</f>
        <v>50</v>
      </c>
      <c r="C69">
        <f>VALUE(LEFT(rawdata!C32,LEN(rawdata!C32)-2))</f>
        <v>40</v>
      </c>
      <c r="D69" s="1">
        <f>VALUE(LEFT(rawdata!D32,LEN(rawdata!D32)-2))</f>
        <v>2629.4871811169701</v>
      </c>
      <c r="E69" s="1">
        <f>VALUE(LEFT(rawdata!E32,LEN(rawdata!E32)-2))</f>
        <v>127.887558842366</v>
      </c>
      <c r="F69" s="1">
        <v>8.4392384999821393E-2</v>
      </c>
      <c r="G69" s="1">
        <f>VALUE(LEFT(rawdata!G32,LEN(rawdata!G32)-2))</f>
        <v>43.356252406582797</v>
      </c>
      <c r="H69" s="1">
        <f t="shared" ref="H69:H85" si="30">2*PI()*150000*Ipt*Ipt*D69*(10^-9)</f>
        <v>61.95583208179206</v>
      </c>
      <c r="I69" s="1">
        <f t="shared" ref="I69:I85" si="31">2*PI()*150000*Ist*Ist*E69*(10^-9)</f>
        <v>0</v>
      </c>
      <c r="J69" s="2">
        <f t="shared" ref="J69:J85" si="32">F69*SQRT(H69*I69)</f>
        <v>0</v>
      </c>
      <c r="K69">
        <f t="shared" ref="K69:K85" si="33">2*PI()*150000*G69*Ipt*(10^-9)</f>
        <v>0.20431152607155798</v>
      </c>
      <c r="N69">
        <f t="shared" ref="N69:N85" si="34">D69*$D$1^2*10^-3</f>
        <v>23.665384630052731</v>
      </c>
      <c r="O69">
        <f t="shared" ref="O69:O85" si="35">E69*$D$2^2*10^-3</f>
        <v>3.1971889710591501</v>
      </c>
      <c r="P69">
        <f t="shared" ref="P69:P85" si="36">G69*$D$1*$D$2*10^-3</f>
        <v>0.65034378609874199</v>
      </c>
      <c r="Q69">
        <f t="shared" ref="Q69:Q85" si="37">P69/SQRT(N69*O69)</f>
        <v>7.4765640510907061E-2</v>
      </c>
      <c r="S69" s="4">
        <f t="shared" ref="S69:S85" si="38">w*P69*10^-6*$G$1</f>
        <v>3.0646728910733696</v>
      </c>
      <c r="T69" s="4">
        <f t="shared" ref="T69:T85" si="39">P69*$G$1/O69</f>
        <v>1.0170555947515656</v>
      </c>
      <c r="U69" s="4">
        <f t="shared" ref="U69:U85" si="40">S69*T69</f>
        <v>3.1169427099496261</v>
      </c>
      <c r="V69" s="5">
        <f t="shared" ref="V69:V85" si="41">U69*$N$1</f>
        <v>15.58471354974813</v>
      </c>
      <c r="W69" s="4"/>
      <c r="X69" s="4">
        <f t="shared" si="28"/>
        <v>111.52049774722569</v>
      </c>
      <c r="Y69" s="4">
        <f t="shared" si="29"/>
        <v>557.60248873612841</v>
      </c>
    </row>
    <row r="70" spans="2:25" x14ac:dyDescent="0.25">
      <c r="B70">
        <f>VALUE(LEFT(rawdata!B21,LEN(rawdata!B21)-2))</f>
        <v>60</v>
      </c>
      <c r="C70">
        <f>VALUE(LEFT(rawdata!C21,LEN(rawdata!C21)-2))</f>
        <v>40</v>
      </c>
      <c r="D70" s="1">
        <f>VALUE(LEFT(rawdata!D21,LEN(rawdata!D21)-2))</f>
        <v>2625.0711496562999</v>
      </c>
      <c r="E70" s="1">
        <f>VALUE(LEFT(rawdata!E21,LEN(rawdata!E21)-2))</f>
        <v>126.857142885206</v>
      </c>
      <c r="F70" s="1">
        <v>5.45183642243946E-2</v>
      </c>
      <c r="G70" s="1">
        <f>VALUE(LEFT(rawdata!G21,LEN(rawdata!G21)-2))</f>
        <v>41.240374870454303</v>
      </c>
      <c r="H70" s="1">
        <f t="shared" si="30"/>
        <v>61.851781791830582</v>
      </c>
      <c r="I70" s="1">
        <f t="shared" si="31"/>
        <v>0</v>
      </c>
      <c r="J70" s="2">
        <f t="shared" si="32"/>
        <v>0</v>
      </c>
      <c r="K70">
        <f t="shared" si="33"/>
        <v>0.19434068808646257</v>
      </c>
      <c r="N70">
        <f t="shared" si="34"/>
        <v>23.625640346906703</v>
      </c>
      <c r="O70">
        <f t="shared" si="35"/>
        <v>3.1714285721301501</v>
      </c>
      <c r="P70">
        <f t="shared" si="36"/>
        <v>0.61860562305681455</v>
      </c>
      <c r="Q70">
        <f t="shared" si="37"/>
        <v>7.1465198099610827E-2</v>
      </c>
      <c r="S70" s="4">
        <f t="shared" si="38"/>
        <v>2.9151103212969378</v>
      </c>
      <c r="T70" s="4">
        <f t="shared" si="39"/>
        <v>0.97527913523418308</v>
      </c>
      <c r="U70" s="4">
        <f t="shared" si="40"/>
        <v>2.8430462732667192</v>
      </c>
      <c r="V70" s="5">
        <f t="shared" si="41"/>
        <v>14.215231366333596</v>
      </c>
      <c r="W70" s="4"/>
      <c r="X70" s="4">
        <f t="shared" si="28"/>
        <v>111.33320722529506</v>
      </c>
      <c r="Y70" s="4">
        <f t="shared" si="29"/>
        <v>556.66603612647532</v>
      </c>
    </row>
    <row r="71" spans="2:25" x14ac:dyDescent="0.25">
      <c r="B71">
        <f>VALUE(LEFT(rawdata!B10,LEN(rawdata!B10)-2))</f>
        <v>70</v>
      </c>
      <c r="C71">
        <f>VALUE(LEFT(rawdata!C10,LEN(rawdata!C10)-2))</f>
        <v>40</v>
      </c>
      <c r="D71" s="1">
        <f>VALUE(LEFT(rawdata!D10,LEN(rawdata!D10)-2))</f>
        <v>2629.82476036765</v>
      </c>
      <c r="E71" s="1">
        <f>VALUE(LEFT(rawdata!E10,LEN(rawdata!E10)-2))</f>
        <v>126.70842610915599</v>
      </c>
      <c r="F71" s="1">
        <v>0.105833314231285</v>
      </c>
      <c r="G71" s="1">
        <f>VALUE(LEFT(rawdata!G10,LEN(rawdata!G10)-2))</f>
        <v>40.470398266793097</v>
      </c>
      <c r="H71" s="1">
        <f t="shared" si="30"/>
        <v>61.963786105496609</v>
      </c>
      <c r="I71" s="1">
        <f t="shared" si="31"/>
        <v>0</v>
      </c>
      <c r="J71" s="2">
        <f t="shared" si="32"/>
        <v>0</v>
      </c>
      <c r="K71">
        <f t="shared" si="33"/>
        <v>0.19071225882421541</v>
      </c>
      <c r="N71">
        <f t="shared" si="34"/>
        <v>23.66842284330885</v>
      </c>
      <c r="O71">
        <f t="shared" si="35"/>
        <v>3.1677106527288998</v>
      </c>
      <c r="P71">
        <f t="shared" si="36"/>
        <v>0.60705597400189637</v>
      </c>
      <c r="Q71">
        <f t="shared" si="37"/>
        <v>7.0108604889330989E-2</v>
      </c>
      <c r="S71" s="4">
        <f t="shared" si="38"/>
        <v>2.8606838823632312</v>
      </c>
      <c r="T71" s="4">
        <f t="shared" si="39"/>
        <v>0.95819353557265963</v>
      </c>
      <c r="U71" s="4">
        <f t="shared" si="40"/>
        <v>2.7410888033973468</v>
      </c>
      <c r="V71" s="5">
        <f t="shared" si="41"/>
        <v>13.705444016986734</v>
      </c>
      <c r="W71" s="4"/>
      <c r="X71" s="4">
        <f t="shared" si="28"/>
        <v>111.53481498989387</v>
      </c>
      <c r="Y71" s="4">
        <f t="shared" si="29"/>
        <v>557.6740749494694</v>
      </c>
    </row>
    <row r="72" spans="2:25" x14ac:dyDescent="0.25">
      <c r="B72" s="3">
        <v>0</v>
      </c>
      <c r="C72" s="3">
        <v>45</v>
      </c>
      <c r="D72" s="1">
        <v>2646.8175984548302</v>
      </c>
      <c r="E72" s="1">
        <v>143.56904880234001</v>
      </c>
      <c r="F72" s="1">
        <v>9.4261738803483E-2</v>
      </c>
      <c r="G72">
        <v>58.106921214743302</v>
      </c>
      <c r="H72" s="1">
        <f t="shared" si="30"/>
        <v>62.364170420234053</v>
      </c>
      <c r="I72" s="1">
        <f t="shared" si="31"/>
        <v>0</v>
      </c>
      <c r="J72" s="2">
        <f t="shared" si="32"/>
        <v>0</v>
      </c>
      <c r="K72">
        <f t="shared" si="33"/>
        <v>0.27382241521643769</v>
      </c>
      <c r="N72">
        <f t="shared" si="34"/>
        <v>23.821358386093472</v>
      </c>
      <c r="O72">
        <f t="shared" si="35"/>
        <v>3.5892262200585003</v>
      </c>
      <c r="P72">
        <f t="shared" si="36"/>
        <v>0.87160381822114963</v>
      </c>
      <c r="Q72">
        <f t="shared" si="37"/>
        <v>9.4261738803482945E-2</v>
      </c>
      <c r="S72" s="4">
        <f t="shared" si="38"/>
        <v>4.1073362282465649</v>
      </c>
      <c r="T72" s="4">
        <f t="shared" si="39"/>
        <v>1.2141945990338601</v>
      </c>
      <c r="U72" s="4">
        <f t="shared" si="40"/>
        <v>4.9871054647530846</v>
      </c>
      <c r="V72" s="5">
        <f t="shared" si="41"/>
        <v>24.935527323765424</v>
      </c>
      <c r="W72" s="4"/>
      <c r="X72" s="4">
        <f t="shared" si="28"/>
        <v>112.25550675642128</v>
      </c>
      <c r="Y72" s="4">
        <f t="shared" si="29"/>
        <v>561.27753378210639</v>
      </c>
    </row>
    <row r="73" spans="2:25" x14ac:dyDescent="0.25">
      <c r="B73">
        <f>VALUE(LEFT(rawdata!B66,LEN(rawdata!B66)-2))</f>
        <v>20</v>
      </c>
      <c r="C73">
        <f>VALUE(LEFT(rawdata!C66,LEN(rawdata!C66)-2))</f>
        <v>45</v>
      </c>
      <c r="D73" s="1">
        <f>VALUE(LEFT(rawdata!D66,LEN(rawdata!D66)-2))</f>
        <v>2644.4659476005199</v>
      </c>
      <c r="E73" s="1">
        <f>VALUE(LEFT(rawdata!E66,LEN(rawdata!E66)-2))</f>
        <v>136.64419966690599</v>
      </c>
      <c r="F73" s="1">
        <v>8.9743976338372999E-2</v>
      </c>
      <c r="G73" s="1">
        <f>VALUE(LEFT(rawdata!G66,LEN(rawdata!G66)-2))</f>
        <v>50.818322140579298</v>
      </c>
      <c r="H73" s="1">
        <f t="shared" si="30"/>
        <v>62.308760952376232</v>
      </c>
      <c r="I73" s="1">
        <f t="shared" si="31"/>
        <v>0</v>
      </c>
      <c r="J73" s="2">
        <f t="shared" si="32"/>
        <v>0</v>
      </c>
      <c r="K73">
        <f t="shared" si="33"/>
        <v>0.23947570125690518</v>
      </c>
      <c r="N73">
        <f t="shared" si="34"/>
        <v>23.800193528404677</v>
      </c>
      <c r="O73">
        <f t="shared" si="35"/>
        <v>3.4161049916726496</v>
      </c>
      <c r="P73">
        <f t="shared" si="36"/>
        <v>0.76227483210868952</v>
      </c>
      <c r="Q73">
        <f t="shared" si="37"/>
        <v>8.4538732431500133E-2</v>
      </c>
      <c r="S73" s="4">
        <f t="shared" si="38"/>
        <v>3.5921355188535777</v>
      </c>
      <c r="T73" s="4">
        <f t="shared" si="39"/>
        <v>1.1157075587062855</v>
      </c>
      <c r="U73" s="4">
        <f t="shared" si="40"/>
        <v>4.0077727502822613</v>
      </c>
      <c r="V73" s="5">
        <f t="shared" si="41"/>
        <v>20.038863751411306</v>
      </c>
      <c r="W73" s="4"/>
      <c r="X73" s="4">
        <f t="shared" si="28"/>
        <v>112.1557697142772</v>
      </c>
      <c r="Y73" s="4">
        <f t="shared" si="29"/>
        <v>560.77884857138599</v>
      </c>
    </row>
    <row r="74" spans="2:25" x14ac:dyDescent="0.25">
      <c r="B74">
        <f>VALUE(LEFT(rawdata!B55,LEN(rawdata!B55)-2))</f>
        <v>30</v>
      </c>
      <c r="C74">
        <f>VALUE(LEFT(rawdata!C55,LEN(rawdata!C55)-2))</f>
        <v>45</v>
      </c>
      <c r="D74" s="1">
        <f>VALUE(LEFT(rawdata!D55,LEN(rawdata!D55)-2))</f>
        <v>2636.2317765756802</v>
      </c>
      <c r="E74" s="1">
        <f>VALUE(LEFT(rawdata!E55,LEN(rawdata!E55)-2))</f>
        <v>132.15681799177301</v>
      </c>
      <c r="F74" s="1">
        <v>5.7441738057288798E-2</v>
      </c>
      <c r="G74" s="1">
        <f>VALUE(LEFT(rawdata!G55,LEN(rawdata!G55)-2))</f>
        <v>45.680646104706597</v>
      </c>
      <c r="H74" s="1">
        <f t="shared" si="30"/>
        <v>62.11474786837595</v>
      </c>
      <c r="I74" s="1">
        <f t="shared" si="31"/>
        <v>0</v>
      </c>
      <c r="J74" s="2">
        <f t="shared" si="32"/>
        <v>0</v>
      </c>
      <c r="K74">
        <f t="shared" si="33"/>
        <v>0.21526497332067221</v>
      </c>
      <c r="N74">
        <f t="shared" si="34"/>
        <v>23.726085989181122</v>
      </c>
      <c r="O74">
        <f t="shared" si="35"/>
        <v>3.3039204497943251</v>
      </c>
      <c r="P74">
        <f t="shared" si="36"/>
        <v>0.68520969157059897</v>
      </c>
      <c r="Q74">
        <f t="shared" si="37"/>
        <v>7.7391926203427164E-2</v>
      </c>
      <c r="S74" s="4">
        <f t="shared" si="38"/>
        <v>3.2289745998100821</v>
      </c>
      <c r="T74" s="4">
        <f t="shared" si="39"/>
        <v>1.0369645728202301</v>
      </c>
      <c r="U74" s="4">
        <f t="shared" si="40"/>
        <v>3.3483322665394355</v>
      </c>
      <c r="V74" s="5">
        <f t="shared" si="41"/>
        <v>16.741661332697177</v>
      </c>
      <c r="W74" s="4"/>
      <c r="X74" s="4">
        <f t="shared" si="28"/>
        <v>111.8065461630767</v>
      </c>
      <c r="Y74" s="4">
        <f t="shared" si="29"/>
        <v>559.0327308153835</v>
      </c>
    </row>
    <row r="75" spans="2:25" x14ac:dyDescent="0.25">
      <c r="B75">
        <f>VALUE(LEFT(rawdata!B44,LEN(rawdata!B44)-2))</f>
        <v>40</v>
      </c>
      <c r="C75">
        <f>VALUE(LEFT(rawdata!C44,LEN(rawdata!C44)-2))</f>
        <v>45</v>
      </c>
      <c r="D75" s="1">
        <f>VALUE(LEFT(rawdata!D44,LEN(rawdata!D44)-2))</f>
        <v>2624.3925844309001</v>
      </c>
      <c r="E75" s="1">
        <f>VALUE(LEFT(rawdata!E44,LEN(rawdata!E44)-2))</f>
        <v>129.186600406362</v>
      </c>
      <c r="F75" s="1">
        <v>0.104086388169452</v>
      </c>
      <c r="G75" s="1">
        <f>VALUE(LEFT(rawdata!G44,LEN(rawdata!G44)-2))</f>
        <v>41.644402374018597</v>
      </c>
      <c r="H75" s="1">
        <f t="shared" si="30"/>
        <v>61.835793475377351</v>
      </c>
      <c r="I75" s="1">
        <f t="shared" si="31"/>
        <v>0</v>
      </c>
      <c r="J75" s="2">
        <f t="shared" si="32"/>
        <v>0</v>
      </c>
      <c r="K75">
        <f t="shared" si="33"/>
        <v>0.19624462284203126</v>
      </c>
      <c r="N75">
        <f t="shared" si="34"/>
        <v>23.619533259878104</v>
      </c>
      <c r="O75">
        <f t="shared" si="35"/>
        <v>3.2296650101590503</v>
      </c>
      <c r="P75">
        <f t="shared" si="36"/>
        <v>0.624666035610279</v>
      </c>
      <c r="Q75">
        <f t="shared" si="37"/>
        <v>7.152098684132982E-2</v>
      </c>
      <c r="S75" s="4">
        <f t="shared" si="38"/>
        <v>2.9436693426304688</v>
      </c>
      <c r="T75" s="4">
        <f t="shared" si="39"/>
        <v>0.96707558468968935</v>
      </c>
      <c r="U75" s="4">
        <f t="shared" si="40"/>
        <v>2.8467507506574741</v>
      </c>
      <c r="V75" s="5">
        <f t="shared" si="41"/>
        <v>14.23375375328737</v>
      </c>
      <c r="W75" s="4"/>
      <c r="X75" s="4">
        <f t="shared" si="28"/>
        <v>111.30442825567924</v>
      </c>
      <c r="Y75" s="4">
        <f t="shared" si="29"/>
        <v>556.52214127839625</v>
      </c>
    </row>
    <row r="76" spans="2:25" x14ac:dyDescent="0.25">
      <c r="B76">
        <f>VALUE(LEFT(rawdata!B33,LEN(rawdata!B33)-2))</f>
        <v>50</v>
      </c>
      <c r="C76">
        <f>VALUE(LEFT(rawdata!C33,LEN(rawdata!C33)-2))</f>
        <v>45</v>
      </c>
      <c r="D76" s="1">
        <f>VALUE(LEFT(rawdata!D33,LEN(rawdata!D33)-2))</f>
        <v>2630.7941983886099</v>
      </c>
      <c r="E76" s="1">
        <f>VALUE(LEFT(rawdata!E33,LEN(rawdata!E33)-2))</f>
        <v>128.01172795680901</v>
      </c>
      <c r="F76" s="1">
        <v>7.9406199504975794E-2</v>
      </c>
      <c r="G76" s="1">
        <f>VALUE(LEFT(rawdata!G33,LEN(rawdata!G33)-2))</f>
        <v>39.1356835929206</v>
      </c>
      <c r="H76" s="1">
        <f t="shared" si="30"/>
        <v>61.986627950732299</v>
      </c>
      <c r="I76" s="1">
        <f t="shared" si="31"/>
        <v>0</v>
      </c>
      <c r="J76" s="2">
        <f t="shared" si="32"/>
        <v>0</v>
      </c>
      <c r="K76">
        <f t="shared" si="33"/>
        <v>0.18442256410310093</v>
      </c>
      <c r="N76">
        <f t="shared" si="34"/>
        <v>23.677147785497489</v>
      </c>
      <c r="O76">
        <f t="shared" si="35"/>
        <v>3.2002931989202255</v>
      </c>
      <c r="P76">
        <f t="shared" si="36"/>
        <v>0.58703525389380906</v>
      </c>
      <c r="Q76">
        <f t="shared" si="37"/>
        <v>6.7437988273188781E-2</v>
      </c>
      <c r="S76" s="4">
        <f t="shared" si="38"/>
        <v>2.7663384615465141</v>
      </c>
      <c r="T76" s="4">
        <f t="shared" si="39"/>
        <v>0.91715854986642165</v>
      </c>
      <c r="U76" s="4">
        <f t="shared" si="40"/>
        <v>2.5371709718317086</v>
      </c>
      <c r="V76" s="5">
        <f t="shared" si="41"/>
        <v>12.685854859158542</v>
      </c>
      <c r="W76" s="4"/>
      <c r="X76" s="4">
        <f t="shared" si="28"/>
        <v>111.57593031131812</v>
      </c>
      <c r="Y76" s="4">
        <f t="shared" si="29"/>
        <v>557.8796515565906</v>
      </c>
    </row>
    <row r="77" spans="2:25" x14ac:dyDescent="0.25">
      <c r="B77">
        <f>VALUE(LEFT(rawdata!B22,LEN(rawdata!B22)-2))</f>
        <v>60</v>
      </c>
      <c r="C77">
        <f>VALUE(LEFT(rawdata!C22,LEN(rawdata!C22)-2))</f>
        <v>45</v>
      </c>
      <c r="D77" s="1">
        <f>VALUE(LEFT(rawdata!D22,LEN(rawdata!D22)-2))</f>
        <v>2626.7480449812101</v>
      </c>
      <c r="E77" s="1">
        <f>VALUE(LEFT(rawdata!E22,LEN(rawdata!E22)-2))</f>
        <v>127.23267972613699</v>
      </c>
      <c r="F77" s="1">
        <v>0.110474225282778</v>
      </c>
      <c r="G77" s="1">
        <f>VALUE(LEFT(rawdata!G22,LEN(rawdata!G22)-2))</f>
        <v>37.474656962321802</v>
      </c>
      <c r="H77" s="1">
        <f t="shared" si="30"/>
        <v>61.891292707082407</v>
      </c>
      <c r="I77" s="1">
        <f t="shared" si="31"/>
        <v>0</v>
      </c>
      <c r="J77" s="2">
        <f t="shared" si="32"/>
        <v>0</v>
      </c>
      <c r="K77">
        <f t="shared" si="33"/>
        <v>0.17659516051294166</v>
      </c>
      <c r="N77">
        <f t="shared" si="34"/>
        <v>23.640732404830892</v>
      </c>
      <c r="O77">
        <f t="shared" si="35"/>
        <v>3.1808169931534249</v>
      </c>
      <c r="P77">
        <f t="shared" si="36"/>
        <v>0.56211985443482704</v>
      </c>
      <c r="Q77">
        <f t="shared" si="37"/>
        <v>6.482299908311745E-2</v>
      </c>
      <c r="S77" s="4">
        <f t="shared" si="38"/>
        <v>2.6489274076941252</v>
      </c>
      <c r="T77" s="4">
        <f t="shared" si="39"/>
        <v>0.88360923568499294</v>
      </c>
      <c r="U77" s="4">
        <f t="shared" si="40"/>
        <v>2.3406167220976357</v>
      </c>
      <c r="V77" s="5">
        <f t="shared" si="41"/>
        <v>11.703083610488179</v>
      </c>
      <c r="W77" s="4"/>
      <c r="X77" s="4">
        <f t="shared" si="28"/>
        <v>111.40432687274833</v>
      </c>
      <c r="Y77" s="4">
        <f t="shared" si="29"/>
        <v>557.02163436374167</v>
      </c>
    </row>
    <row r="78" spans="2:25" x14ac:dyDescent="0.25">
      <c r="B78">
        <f>VALUE(LEFT(rawdata!B11,LEN(rawdata!B11)-2))</f>
        <v>70</v>
      </c>
      <c r="C78">
        <f>VALUE(LEFT(rawdata!C11,LEN(rawdata!C11)-2))</f>
        <v>45</v>
      </c>
      <c r="D78" s="1">
        <f>VALUE(LEFT(rawdata!D11,LEN(rawdata!D11)-2))</f>
        <v>2629.8648058075601</v>
      </c>
      <c r="E78" s="1">
        <f>VALUE(LEFT(rawdata!E11,LEN(rawdata!E11)-2))</f>
        <v>126.809763005208</v>
      </c>
      <c r="F78" s="1">
        <v>0.102603525612164</v>
      </c>
      <c r="G78" s="1">
        <f>VALUE(LEFT(rawdata!G11,LEN(rawdata!G11)-2))</f>
        <v>36.6268637598182</v>
      </c>
      <c r="H78" s="1">
        <f t="shared" si="30"/>
        <v>61.964729653945341</v>
      </c>
      <c r="I78" s="1">
        <f t="shared" si="31"/>
        <v>0</v>
      </c>
      <c r="J78" s="2">
        <f t="shared" si="32"/>
        <v>0</v>
      </c>
      <c r="K78">
        <f t="shared" si="33"/>
        <v>0.17260002916781861</v>
      </c>
      <c r="N78">
        <f t="shared" si="34"/>
        <v>23.668783252268039</v>
      </c>
      <c r="O78">
        <f t="shared" si="35"/>
        <v>3.1702440751302001</v>
      </c>
      <c r="P78">
        <f t="shared" si="36"/>
        <v>0.54940295639727299</v>
      </c>
      <c r="Q78">
        <f t="shared" si="37"/>
        <v>6.3424445058913564E-2</v>
      </c>
      <c r="S78" s="4">
        <f t="shared" si="38"/>
        <v>2.5890004375172793</v>
      </c>
      <c r="T78" s="4">
        <f t="shared" si="39"/>
        <v>0.86649946088884233</v>
      </c>
      <c r="U78" s="4">
        <f t="shared" si="40"/>
        <v>2.2433674833496995</v>
      </c>
      <c r="V78" s="5">
        <f t="shared" si="41"/>
        <v>11.216837416748497</v>
      </c>
      <c r="W78" s="4"/>
      <c r="X78" s="4">
        <f t="shared" si="28"/>
        <v>111.5365133771016</v>
      </c>
      <c r="Y78" s="4">
        <f t="shared" si="29"/>
        <v>557.68256688550798</v>
      </c>
    </row>
    <row r="79" spans="2:25" x14ac:dyDescent="0.25">
      <c r="B79" s="3">
        <v>0</v>
      </c>
      <c r="C79" s="3">
        <v>50</v>
      </c>
      <c r="D79" s="1">
        <v>2642.45157963052</v>
      </c>
      <c r="E79" s="1">
        <v>143.519010998076</v>
      </c>
      <c r="F79" s="1">
        <v>8.2505880523829594E-2</v>
      </c>
      <c r="G79">
        <v>50.809291502826703</v>
      </c>
      <c r="H79" s="1">
        <f t="shared" si="30"/>
        <v>62.261298525254894</v>
      </c>
      <c r="I79" s="1">
        <f t="shared" si="31"/>
        <v>0</v>
      </c>
      <c r="J79" s="2">
        <f t="shared" si="32"/>
        <v>0</v>
      </c>
      <c r="K79">
        <f t="shared" si="33"/>
        <v>0.23943314537907398</v>
      </c>
      <c r="N79">
        <f t="shared" si="34"/>
        <v>23.78206421667468</v>
      </c>
      <c r="O79">
        <f t="shared" si="35"/>
        <v>3.5879752749519001</v>
      </c>
      <c r="P79">
        <f t="shared" si="36"/>
        <v>0.7621393725424005</v>
      </c>
      <c r="Q79">
        <f t="shared" si="37"/>
        <v>8.2505880523829692E-2</v>
      </c>
      <c r="S79" s="4">
        <f t="shared" si="38"/>
        <v>3.5914971806861096</v>
      </c>
      <c r="T79" s="4">
        <f t="shared" si="39"/>
        <v>1.0620744488723066</v>
      </c>
      <c r="U79" s="4">
        <f t="shared" si="40"/>
        <v>3.8144373888036429</v>
      </c>
      <c r="V79" s="5">
        <f t="shared" si="41"/>
        <v>19.072186944018213</v>
      </c>
      <c r="W79" s="4"/>
      <c r="X79" s="4">
        <f t="shared" si="28"/>
        <v>112.07033734545881</v>
      </c>
      <c r="Y79" s="4">
        <f t="shared" si="29"/>
        <v>560.35168672729401</v>
      </c>
    </row>
    <row r="80" spans="2:25" x14ac:dyDescent="0.25">
      <c r="B80">
        <f>VALUE(LEFT(rawdata!B67,LEN(rawdata!B67)-2))</f>
        <v>20</v>
      </c>
      <c r="C80">
        <f>VALUE(LEFT(rawdata!C67,LEN(rawdata!C67)-2))</f>
        <v>50</v>
      </c>
      <c r="D80" s="1">
        <f>VALUE(LEFT(rawdata!D67,LEN(rawdata!D67)-2))</f>
        <v>2638.1006627864399</v>
      </c>
      <c r="E80" s="1">
        <f>VALUE(LEFT(rawdata!E67,LEN(rawdata!E67)-2))</f>
        <v>136.55650566905601</v>
      </c>
      <c r="F80" s="1">
        <v>8.5786308038402606E-2</v>
      </c>
      <c r="G80" s="1">
        <f>VALUE(LEFT(rawdata!G67,LEN(rawdata!G67)-2))</f>
        <v>44.5566853260298</v>
      </c>
      <c r="H80" s="1">
        <f t="shared" si="30"/>
        <v>62.158782462301829</v>
      </c>
      <c r="I80" s="1">
        <f t="shared" si="31"/>
        <v>0</v>
      </c>
      <c r="J80" s="2">
        <f t="shared" si="32"/>
        <v>0</v>
      </c>
      <c r="K80">
        <f t="shared" si="33"/>
        <v>0.20996843293285103</v>
      </c>
      <c r="N80">
        <f t="shared" si="34"/>
        <v>23.742905965077959</v>
      </c>
      <c r="O80">
        <f t="shared" si="35"/>
        <v>3.4139126417264003</v>
      </c>
      <c r="P80">
        <f t="shared" si="36"/>
        <v>0.66835027989044704</v>
      </c>
      <c r="Q80">
        <f t="shared" si="37"/>
        <v>7.4235390283900499E-2</v>
      </c>
      <c r="S80" s="4">
        <f t="shared" si="38"/>
        <v>3.1495264939927656</v>
      </c>
      <c r="T80" s="4">
        <f t="shared" si="39"/>
        <v>0.97886259847654644</v>
      </c>
      <c r="U80" s="4">
        <f t="shared" si="40"/>
        <v>3.0829536878804857</v>
      </c>
      <c r="V80" s="5">
        <f t="shared" si="41"/>
        <v>15.41476843940243</v>
      </c>
      <c r="W80" s="4"/>
      <c r="X80" s="4">
        <f t="shared" si="28"/>
        <v>111.88580843214328</v>
      </c>
      <c r="Y80" s="4">
        <f t="shared" si="29"/>
        <v>559.42904216071634</v>
      </c>
    </row>
    <row r="81" spans="2:25" x14ac:dyDescent="0.25">
      <c r="B81">
        <f>VALUE(LEFT(rawdata!B56,LEN(rawdata!B56)-2))</f>
        <v>30</v>
      </c>
      <c r="C81">
        <f>VALUE(LEFT(rawdata!C56,LEN(rawdata!C56)-2))</f>
        <v>50</v>
      </c>
      <c r="D81" s="1">
        <f>VALUE(LEFT(rawdata!D56,LEN(rawdata!D56)-2))</f>
        <v>2630.28993100567</v>
      </c>
      <c r="E81" s="1">
        <f>VALUE(LEFT(rawdata!E56,LEN(rawdata!E56)-2))</f>
        <v>132.158343523154</v>
      </c>
      <c r="F81" s="1">
        <v>5.2547314935063198E-2</v>
      </c>
      <c r="G81" s="1">
        <f>VALUE(LEFT(rawdata!G56,LEN(rawdata!G56)-2))</f>
        <v>40.221025180246897</v>
      </c>
      <c r="H81" s="1">
        <f t="shared" si="30"/>
        <v>61.974746430439623</v>
      </c>
      <c r="I81" s="1">
        <f t="shared" si="31"/>
        <v>0</v>
      </c>
      <c r="J81" s="2">
        <f t="shared" si="32"/>
        <v>0</v>
      </c>
      <c r="K81">
        <f t="shared" si="33"/>
        <v>0.1895371158391706</v>
      </c>
      <c r="N81">
        <f t="shared" si="34"/>
        <v>23.672609379051032</v>
      </c>
      <c r="O81">
        <f t="shared" si="35"/>
        <v>3.3039585880788502</v>
      </c>
      <c r="P81">
        <f t="shared" si="36"/>
        <v>0.60331537770370347</v>
      </c>
      <c r="Q81">
        <f t="shared" si="37"/>
        <v>6.8218793055984758E-2</v>
      </c>
      <c r="S81" s="4">
        <f t="shared" si="38"/>
        <v>2.8430567375875588</v>
      </c>
      <c r="T81" s="4">
        <f t="shared" si="39"/>
        <v>0.91301897650980046</v>
      </c>
      <c r="U81" s="4">
        <f t="shared" si="40"/>
        <v>2.5957647527114851</v>
      </c>
      <c r="V81" s="5">
        <f t="shared" si="41"/>
        <v>12.978823763557426</v>
      </c>
      <c r="W81" s="4"/>
      <c r="X81" s="4">
        <f t="shared" si="28"/>
        <v>111.55454357479131</v>
      </c>
      <c r="Y81" s="4">
        <f t="shared" si="29"/>
        <v>557.77271787395659</v>
      </c>
    </row>
    <row r="82" spans="2:25" x14ac:dyDescent="0.25">
      <c r="B82">
        <f>VALUE(LEFT(rawdata!B45,LEN(rawdata!B45)-2))</f>
        <v>40</v>
      </c>
      <c r="C82">
        <f>VALUE(LEFT(rawdata!C45,LEN(rawdata!C45)-2))</f>
        <v>50</v>
      </c>
      <c r="D82" s="1">
        <f>VALUE(LEFT(rawdata!D45,LEN(rawdata!D45)-2))</f>
        <v>2632.4893648378002</v>
      </c>
      <c r="E82" s="1">
        <f>VALUE(LEFT(rawdata!E45,LEN(rawdata!E45)-2))</f>
        <v>129.75939382065701</v>
      </c>
      <c r="F82" s="1">
        <v>0.101555508849311</v>
      </c>
      <c r="G82" s="1">
        <f>VALUE(LEFT(rawdata!G45,LEN(rawdata!G45)-2))</f>
        <v>37.114060391777997</v>
      </c>
      <c r="H82" s="1">
        <f t="shared" si="30"/>
        <v>62.026569369207706</v>
      </c>
      <c r="I82" s="1">
        <f t="shared" si="31"/>
        <v>0</v>
      </c>
      <c r="J82" s="2">
        <f t="shared" si="32"/>
        <v>0</v>
      </c>
      <c r="K82">
        <f t="shared" si="33"/>
        <v>0.17489588920754653</v>
      </c>
      <c r="N82">
        <f t="shared" si="34"/>
        <v>23.692404283540199</v>
      </c>
      <c r="O82">
        <f t="shared" si="35"/>
        <v>3.2439848455164251</v>
      </c>
      <c r="P82">
        <f t="shared" si="36"/>
        <v>0.55671090587666994</v>
      </c>
      <c r="Q82">
        <f t="shared" si="37"/>
        <v>6.3501758705619485E-2</v>
      </c>
      <c r="S82" s="4">
        <f t="shared" si="38"/>
        <v>2.6234383381131976</v>
      </c>
      <c r="T82" s="4">
        <f t="shared" si="39"/>
        <v>0.85806644048616776</v>
      </c>
      <c r="U82" s="4">
        <f t="shared" si="40"/>
        <v>2.2510843966197389</v>
      </c>
      <c r="V82" s="5">
        <f t="shared" si="41"/>
        <v>11.255421983098694</v>
      </c>
      <c r="W82" s="4"/>
      <c r="X82" s="4">
        <f t="shared" si="28"/>
        <v>111.64782486457385</v>
      </c>
      <c r="Y82" s="4">
        <f t="shared" si="29"/>
        <v>558.2391243228692</v>
      </c>
    </row>
    <row r="83" spans="2:25" x14ac:dyDescent="0.25">
      <c r="B83">
        <f>VALUE(LEFT(rawdata!B34,LEN(rawdata!B34)-2))</f>
        <v>50</v>
      </c>
      <c r="C83">
        <f>VALUE(LEFT(rawdata!C34,LEN(rawdata!C34)-2))</f>
        <v>50</v>
      </c>
      <c r="D83" s="1">
        <f>VALUE(LEFT(rawdata!D34,LEN(rawdata!D34)-2))</f>
        <v>2626.4583931041302</v>
      </c>
      <c r="E83" s="1">
        <f>VALUE(LEFT(rawdata!E34,LEN(rawdata!E34)-2))</f>
        <v>128.19930548719199</v>
      </c>
      <c r="F83" s="1">
        <v>7.4559250049720999E-2</v>
      </c>
      <c r="G83" s="1">
        <f>VALUE(LEFT(rawdata!G34,LEN(rawdata!G34)-2))</f>
        <v>34.762334719015797</v>
      </c>
      <c r="H83" s="1">
        <f t="shared" si="30"/>
        <v>61.884467945513912</v>
      </c>
      <c r="I83" s="1">
        <f t="shared" si="31"/>
        <v>0</v>
      </c>
      <c r="J83" s="2">
        <f t="shared" si="32"/>
        <v>0</v>
      </c>
      <c r="K83">
        <f t="shared" si="33"/>
        <v>0.16381364306233415</v>
      </c>
      <c r="N83">
        <f t="shared" si="34"/>
        <v>23.638125537937174</v>
      </c>
      <c r="O83">
        <f t="shared" si="35"/>
        <v>3.2049826371797998</v>
      </c>
      <c r="P83">
        <f t="shared" si="36"/>
        <v>0.52143502078523696</v>
      </c>
      <c r="Q83">
        <f t="shared" si="37"/>
        <v>5.9907450571800462E-2</v>
      </c>
      <c r="S83" s="4">
        <f t="shared" si="38"/>
        <v>2.4572046459350121</v>
      </c>
      <c r="T83" s="4">
        <f t="shared" si="39"/>
        <v>0.81347557820792094</v>
      </c>
      <c r="U83" s="4">
        <f t="shared" si="40"/>
        <v>1.9988759701271737</v>
      </c>
      <c r="V83" s="5">
        <f t="shared" si="41"/>
        <v>9.9943798506358679</v>
      </c>
      <c r="W83" s="4"/>
      <c r="X83" s="4">
        <f t="shared" si="28"/>
        <v>111.39204230192504</v>
      </c>
      <c r="Y83" s="4">
        <f t="shared" si="29"/>
        <v>556.9602115096252</v>
      </c>
    </row>
    <row r="84" spans="2:25" x14ac:dyDescent="0.25">
      <c r="B84">
        <f>VALUE(LEFT(rawdata!B23,LEN(rawdata!B23)-2))</f>
        <v>60</v>
      </c>
      <c r="C84">
        <f>VALUE(LEFT(rawdata!C23,LEN(rawdata!C23)-2))</f>
        <v>50</v>
      </c>
      <c r="D84" s="1">
        <f>VALUE(LEFT(rawdata!D23,LEN(rawdata!D23)-2))</f>
        <v>2625.27809628356</v>
      </c>
      <c r="E84" s="1">
        <f>VALUE(LEFT(rawdata!E23,LEN(rawdata!E23)-2))</f>
        <v>127.087392009404</v>
      </c>
      <c r="F84" s="1">
        <v>0.110031955287708</v>
      </c>
      <c r="G84" s="1">
        <f>VALUE(LEFT(rawdata!G23,LEN(rawdata!G23)-2))</f>
        <v>33.287642107737199</v>
      </c>
      <c r="H84" s="1">
        <f t="shared" si="30"/>
        <v>61.856657856859719</v>
      </c>
      <c r="I84" s="1">
        <f t="shared" si="31"/>
        <v>0</v>
      </c>
      <c r="J84" s="2">
        <f t="shared" si="32"/>
        <v>0</v>
      </c>
      <c r="K84">
        <f t="shared" si="33"/>
        <v>0.15686431785149016</v>
      </c>
      <c r="N84">
        <f t="shared" si="34"/>
        <v>23.627502866552042</v>
      </c>
      <c r="O84">
        <f t="shared" si="35"/>
        <v>3.1771848002351</v>
      </c>
      <c r="P84">
        <f t="shared" si="36"/>
        <v>0.49931463161605799</v>
      </c>
      <c r="Q84">
        <f t="shared" si="37"/>
        <v>5.7629405861127858E-2</v>
      </c>
      <c r="S84" s="4">
        <f t="shared" si="38"/>
        <v>2.3529647677723524</v>
      </c>
      <c r="T84" s="4">
        <f t="shared" si="39"/>
        <v>0.78578153776121318</v>
      </c>
      <c r="U84" s="4">
        <f t="shared" si="40"/>
        <v>1.8489162735181148</v>
      </c>
      <c r="V84" s="5">
        <f t="shared" si="41"/>
        <v>9.2445813675905733</v>
      </c>
      <c r="W84" s="4"/>
      <c r="X84" s="4">
        <f t="shared" si="28"/>
        <v>111.34198414234751</v>
      </c>
      <c r="Y84" s="4">
        <f t="shared" si="29"/>
        <v>556.7099207117376</v>
      </c>
    </row>
    <row r="85" spans="2:25" x14ac:dyDescent="0.25">
      <c r="B85">
        <f>VALUE(LEFT(rawdata!B12,LEN(rawdata!B12)-2))</f>
        <v>70</v>
      </c>
      <c r="C85">
        <f>VALUE(LEFT(rawdata!C12,LEN(rawdata!C12)-2))</f>
        <v>50</v>
      </c>
      <c r="D85" s="1">
        <f>VALUE(LEFT(rawdata!D12,LEN(rawdata!D12)-2))</f>
        <v>2622.0459792872798</v>
      </c>
      <c r="E85" s="1">
        <f>VALUE(LEFT(rawdata!E12,LEN(rawdata!E12)-2))</f>
        <v>126.563385318979</v>
      </c>
      <c r="F85" s="1">
        <v>9.9461501318100803E-2</v>
      </c>
      <c r="G85" s="1">
        <f>VALUE(LEFT(rawdata!G12,LEN(rawdata!G12)-2))</f>
        <v>32.430969792257201</v>
      </c>
      <c r="H85" s="1">
        <f t="shared" si="30"/>
        <v>61.7805028942768</v>
      </c>
      <c r="I85" s="1">
        <f t="shared" si="31"/>
        <v>0</v>
      </c>
      <c r="J85" s="2">
        <f t="shared" si="32"/>
        <v>0</v>
      </c>
      <c r="K85">
        <f t="shared" si="33"/>
        <v>0.15282734467222159</v>
      </c>
      <c r="N85">
        <f t="shared" si="34"/>
        <v>23.598413813585516</v>
      </c>
      <c r="O85">
        <f t="shared" si="35"/>
        <v>3.164084632974475</v>
      </c>
      <c r="P85">
        <f t="shared" si="36"/>
        <v>0.48646454688385804</v>
      </c>
      <c r="Q85">
        <f t="shared" si="37"/>
        <v>5.6297063559770232E-2</v>
      </c>
      <c r="S85" s="4">
        <f t="shared" si="38"/>
        <v>2.2924101700833237</v>
      </c>
      <c r="T85" s="4">
        <f t="shared" si="39"/>
        <v>0.76872872143521842</v>
      </c>
      <c r="U85" s="4">
        <f t="shared" si="40"/>
        <v>1.7622415390532451</v>
      </c>
      <c r="V85" s="5">
        <f t="shared" si="41"/>
        <v>8.8112076952662264</v>
      </c>
      <c r="W85" s="4"/>
      <c r="X85" s="4">
        <f t="shared" si="28"/>
        <v>111.20490520969823</v>
      </c>
      <c r="Y85" s="4">
        <f t="shared" si="29"/>
        <v>556.02452604849111</v>
      </c>
    </row>
    <row r="87" spans="2:25" x14ac:dyDescent="0.25">
      <c r="D87"/>
      <c r="E87"/>
      <c r="G87"/>
      <c r="J87" s="2"/>
      <c r="S87" s="4"/>
      <c r="T87" s="4"/>
      <c r="U87" s="4"/>
      <c r="V87" s="5"/>
      <c r="W87" s="4"/>
      <c r="X87" s="4"/>
      <c r="Y87" s="4"/>
    </row>
    <row r="88" spans="2:25" x14ac:dyDescent="0.25">
      <c r="D88"/>
      <c r="E88"/>
      <c r="G88"/>
      <c r="J88" s="2"/>
      <c r="S88" s="4"/>
      <c r="T88" s="4"/>
      <c r="U88" s="4"/>
      <c r="V88" s="5"/>
      <c r="W88" s="4"/>
      <c r="X88" s="4"/>
      <c r="Y88" s="4"/>
    </row>
    <row r="89" spans="2:25" x14ac:dyDescent="0.25">
      <c r="D89"/>
      <c r="E89"/>
      <c r="G89"/>
      <c r="J89" s="2"/>
      <c r="S89" s="4"/>
      <c r="T89" s="4"/>
      <c r="U89" s="4"/>
      <c r="V89" s="5"/>
      <c r="W89" s="4"/>
      <c r="X89" s="4"/>
      <c r="Y89" s="4"/>
    </row>
    <row r="90" spans="2:25" x14ac:dyDescent="0.25">
      <c r="D90"/>
      <c r="E90"/>
      <c r="G90"/>
      <c r="J90" s="2"/>
      <c r="S90" s="4"/>
      <c r="T90" s="4"/>
      <c r="U90" s="4"/>
      <c r="V90" s="5"/>
      <c r="W90" s="4"/>
      <c r="X90" s="4"/>
      <c r="Y90" s="4"/>
    </row>
    <row r="91" spans="2:25" x14ac:dyDescent="0.25">
      <c r="D91"/>
      <c r="E91"/>
      <c r="G91"/>
      <c r="J91" s="2"/>
      <c r="S91" s="4"/>
      <c r="T91" s="4"/>
      <c r="U91" s="4"/>
      <c r="V91" s="5"/>
      <c r="W91" s="4"/>
      <c r="X91" s="4"/>
      <c r="Y91" s="4"/>
    </row>
    <row r="92" spans="2:25" x14ac:dyDescent="0.25">
      <c r="D92"/>
      <c r="E92"/>
      <c r="G92"/>
      <c r="J92" s="2"/>
      <c r="S92" s="4"/>
      <c r="T92" s="4"/>
      <c r="U92" s="4"/>
      <c r="V92" s="5"/>
      <c r="W92" s="4"/>
      <c r="X92" s="4"/>
      <c r="Y92" s="4"/>
    </row>
    <row r="93" spans="2:25" x14ac:dyDescent="0.25">
      <c r="D93"/>
      <c r="E93"/>
      <c r="G93"/>
      <c r="J93" s="2"/>
      <c r="S93" s="4"/>
      <c r="T93" s="4"/>
      <c r="U93" s="4"/>
      <c r="V93" s="5"/>
      <c r="W93" s="4"/>
      <c r="X93" s="4"/>
      <c r="Y93" s="4"/>
    </row>
    <row r="94" spans="2:25" x14ac:dyDescent="0.25">
      <c r="D94"/>
      <c r="E94"/>
      <c r="G94"/>
      <c r="J94" s="2"/>
      <c r="S94" s="4"/>
      <c r="T94" s="4"/>
      <c r="U94" s="4"/>
      <c r="V94" s="5"/>
      <c r="W94" s="4"/>
      <c r="X94" s="4"/>
      <c r="Y94" s="4"/>
    </row>
    <row r="102" spans="2:25" x14ac:dyDescent="0.25">
      <c r="B102">
        <v>92.5</v>
      </c>
      <c r="C102">
        <v>0</v>
      </c>
      <c r="D102">
        <v>2513.5215090735501</v>
      </c>
      <c r="E102">
        <v>143.005407663358</v>
      </c>
      <c r="F102">
        <v>0.15223204567741599</v>
      </c>
      <c r="G102">
        <v>91.269068182236794</v>
      </c>
      <c r="H102" s="1">
        <f t="shared" ref="H102:H111" si="42">2*PI()*150000*Ipt*Ipt*D102*(10^-9)</f>
        <v>59.223455306590466</v>
      </c>
      <c r="I102" s="1">
        <f t="shared" ref="I102:I111" si="43">2*PI()*150000*Ist*Ist*E102*(10^-9)</f>
        <v>0</v>
      </c>
      <c r="J102" s="2">
        <f t="shared" ref="J102:J111" si="44">F102*SQRT(H102*I102)</f>
        <v>0</v>
      </c>
      <c r="K102">
        <f t="shared" ref="K102:K111" si="45">2*PI()*150000*G102*Ipt*(10^-9)</f>
        <v>0.43009535115195158</v>
      </c>
      <c r="N102">
        <f t="shared" ref="N102:N111" si="46">D102*$D$1^2*10^-3</f>
        <v>22.621693581661951</v>
      </c>
      <c r="O102">
        <f t="shared" ref="O102:O111" si="47">E102*$D$2^2*10^-3</f>
        <v>3.57513519158395</v>
      </c>
      <c r="P102">
        <f t="shared" ref="P102:P111" si="48">G102*$D$1*$D$2*10^-3</f>
        <v>1.3690360227335521</v>
      </c>
      <c r="Q102">
        <f t="shared" ref="Q102:Q111" si="49">P102/SQRT(N102*O102)</f>
        <v>0.15223204567741613</v>
      </c>
      <c r="S102" s="4">
        <f t="shared" ref="S102:S111" si="50">w*P102*10^-6*$G$1</f>
        <v>6.4514302672792736</v>
      </c>
      <c r="T102" s="4">
        <f t="shared" ref="T102:T111" si="51">P102*$G$1/O102</f>
        <v>1.9146632915537467</v>
      </c>
      <c r="U102" s="4">
        <f t="shared" ref="U102:U111" si="52">S102*T102</f>
        <v>12.352316710778402</v>
      </c>
      <c r="V102" s="5">
        <f t="shared" ref="V102:V111" si="53">U102*$N$1</f>
        <v>61.761583553892009</v>
      </c>
      <c r="W102" s="4"/>
      <c r="X102" s="4">
        <f t="shared" ref="X102:X111" si="54">w*N102*10^-6*$G$1</f>
        <v>106.60221955186282</v>
      </c>
      <c r="Y102" s="4">
        <f t="shared" ref="Y102:Y111" si="55">X102*$G$1</f>
        <v>533.01109775931411</v>
      </c>
    </row>
    <row r="103" spans="2:25" x14ac:dyDescent="0.25">
      <c r="B103">
        <v>80</v>
      </c>
      <c r="C103">
        <v>0</v>
      </c>
      <c r="D103">
        <v>2507.6700225908398</v>
      </c>
      <c r="E103">
        <v>139.80616002680199</v>
      </c>
      <c r="F103">
        <v>0.14419164336940099</v>
      </c>
      <c r="G103">
        <v>85.376518168165205</v>
      </c>
      <c r="H103" s="1">
        <f t="shared" si="42"/>
        <v>59.085582904490501</v>
      </c>
      <c r="I103" s="1">
        <f t="shared" si="43"/>
        <v>0</v>
      </c>
      <c r="J103" s="2">
        <f t="shared" si="44"/>
        <v>0</v>
      </c>
      <c r="K103">
        <f t="shared" si="45"/>
        <v>0.402327363399275</v>
      </c>
      <c r="N103">
        <f t="shared" si="46"/>
        <v>22.56903020331756</v>
      </c>
      <c r="O103">
        <f t="shared" si="47"/>
        <v>3.4951540006700497</v>
      </c>
      <c r="P103">
        <f t="shared" si="48"/>
        <v>1.2806477725224781</v>
      </c>
      <c r="Q103">
        <f t="shared" si="49"/>
        <v>0.14419164336940116</v>
      </c>
      <c r="S103" s="4">
        <f t="shared" si="50"/>
        <v>6.0349104509891234</v>
      </c>
      <c r="T103" s="4">
        <f t="shared" si="51"/>
        <v>1.8320333986384683</v>
      </c>
      <c r="U103" s="4">
        <f t="shared" si="52"/>
        <v>11.056157504004416</v>
      </c>
      <c r="V103" s="5">
        <f t="shared" si="53"/>
        <v>55.280787520022081</v>
      </c>
      <c r="W103" s="4"/>
      <c r="X103" s="4">
        <f t="shared" si="54"/>
        <v>106.3540492280829</v>
      </c>
      <c r="Y103" s="4">
        <f t="shared" si="55"/>
        <v>531.77024614041454</v>
      </c>
    </row>
    <row r="104" spans="2:25" x14ac:dyDescent="0.25">
      <c r="B104">
        <v>70</v>
      </c>
      <c r="C104">
        <v>0</v>
      </c>
      <c r="D104">
        <v>2493.15072315004</v>
      </c>
      <c r="E104">
        <v>134.64591677671999</v>
      </c>
      <c r="F104">
        <v>0.13109555630404701</v>
      </c>
      <c r="G104">
        <v>75.955430912512</v>
      </c>
      <c r="H104" s="1">
        <f t="shared" si="42"/>
        <v>58.743479971051848</v>
      </c>
      <c r="I104" s="1">
        <f t="shared" si="43"/>
        <v>0</v>
      </c>
      <c r="J104" s="2">
        <f t="shared" si="44"/>
        <v>0</v>
      </c>
      <c r="K104">
        <f t="shared" si="45"/>
        <v>0.35793153563249219</v>
      </c>
      <c r="N104">
        <f t="shared" si="46"/>
        <v>22.43835650835036</v>
      </c>
      <c r="O104">
        <f t="shared" si="47"/>
        <v>3.3661479194179997</v>
      </c>
      <c r="P104">
        <f t="shared" si="48"/>
        <v>1.1393314636876801</v>
      </c>
      <c r="Q104">
        <f t="shared" si="49"/>
        <v>0.13109555630404662</v>
      </c>
      <c r="S104" s="4">
        <f t="shared" si="50"/>
        <v>5.3689730344873832</v>
      </c>
      <c r="T104" s="4">
        <f t="shared" si="51"/>
        <v>1.6923371921883166</v>
      </c>
      <c r="U104" s="4">
        <f t="shared" si="52"/>
        <v>9.0861127501191632</v>
      </c>
      <c r="V104" s="5">
        <f t="shared" si="53"/>
        <v>45.430563750595816</v>
      </c>
      <c r="W104" s="4"/>
      <c r="X104" s="4">
        <f t="shared" si="54"/>
        <v>105.73826394789333</v>
      </c>
      <c r="Y104" s="4">
        <f t="shared" si="55"/>
        <v>528.69131973946662</v>
      </c>
    </row>
    <row r="105" spans="2:25" x14ac:dyDescent="0.25">
      <c r="B105">
        <v>60</v>
      </c>
      <c r="C105">
        <v>0</v>
      </c>
      <c r="D105">
        <v>2484.63196040719</v>
      </c>
      <c r="E105">
        <v>130.75078691801201</v>
      </c>
      <c r="F105">
        <v>0.11828226524692501</v>
      </c>
      <c r="G105">
        <v>67.417527742844101</v>
      </c>
      <c r="H105" s="1">
        <f t="shared" si="42"/>
        <v>58.542761352672258</v>
      </c>
      <c r="I105" s="1">
        <f t="shared" si="43"/>
        <v>0</v>
      </c>
      <c r="J105" s="2">
        <f t="shared" si="44"/>
        <v>0</v>
      </c>
      <c r="K105">
        <f t="shared" si="45"/>
        <v>0.31769761482015768</v>
      </c>
      <c r="N105">
        <f t="shared" si="46"/>
        <v>22.361687643664713</v>
      </c>
      <c r="O105">
        <f t="shared" si="47"/>
        <v>3.2687696729503006</v>
      </c>
      <c r="P105">
        <f t="shared" si="48"/>
        <v>1.0112629161426616</v>
      </c>
      <c r="Q105">
        <f t="shared" si="49"/>
        <v>0.11828226524692452</v>
      </c>
      <c r="S105" s="4">
        <f t="shared" si="50"/>
        <v>4.7654642223023655</v>
      </c>
      <c r="T105" s="4">
        <f t="shared" si="51"/>
        <v>1.5468555715489183</v>
      </c>
      <c r="U105" s="4">
        <f t="shared" si="52"/>
        <v>7.3714848832854472</v>
      </c>
      <c r="V105" s="5">
        <f t="shared" si="53"/>
        <v>36.857424416427236</v>
      </c>
      <c r="W105" s="4"/>
      <c r="X105" s="4">
        <f t="shared" si="54"/>
        <v>105.37697043481006</v>
      </c>
      <c r="Y105" s="4">
        <f t="shared" si="55"/>
        <v>526.88485217405037</v>
      </c>
    </row>
    <row r="106" spans="2:25" x14ac:dyDescent="0.25">
      <c r="B106">
        <v>50</v>
      </c>
      <c r="C106">
        <v>0</v>
      </c>
      <c r="D106">
        <v>2477.1787696044598</v>
      </c>
      <c r="E106">
        <v>128.33906799454201</v>
      </c>
      <c r="F106">
        <v>0.107838865273993</v>
      </c>
      <c r="G106">
        <v>60.804178401276097</v>
      </c>
      <c r="H106" s="1">
        <f t="shared" si="42"/>
        <v>58.367149681634807</v>
      </c>
      <c r="I106" s="1">
        <f t="shared" si="43"/>
        <v>0</v>
      </c>
      <c r="J106" s="2">
        <f t="shared" si="44"/>
        <v>0</v>
      </c>
      <c r="K106">
        <f t="shared" si="45"/>
        <v>0.28653294025951831</v>
      </c>
      <c r="N106">
        <f t="shared" si="46"/>
        <v>22.294608926440137</v>
      </c>
      <c r="O106">
        <f t="shared" si="47"/>
        <v>3.2084766998635499</v>
      </c>
      <c r="P106">
        <f t="shared" si="48"/>
        <v>0.91206267601914148</v>
      </c>
      <c r="Q106">
        <f t="shared" si="49"/>
        <v>0.10783886527399274</v>
      </c>
      <c r="S106" s="4">
        <f t="shared" si="50"/>
        <v>4.2979941038927736</v>
      </c>
      <c r="T106" s="4">
        <f t="shared" si="51"/>
        <v>1.4213328649977881</v>
      </c>
      <c r="U106" s="4">
        <f t="shared" si="52"/>
        <v>6.1088802734295164</v>
      </c>
      <c r="V106" s="5">
        <f t="shared" si="53"/>
        <v>30.544401367147582</v>
      </c>
      <c r="W106" s="4"/>
      <c r="X106" s="4">
        <f t="shared" si="54"/>
        <v>105.06086942694265</v>
      </c>
      <c r="Y106" s="4">
        <f t="shared" si="55"/>
        <v>525.30434713471323</v>
      </c>
    </row>
    <row r="107" spans="2:25" x14ac:dyDescent="0.25">
      <c r="B107">
        <v>40</v>
      </c>
      <c r="C107">
        <v>0</v>
      </c>
      <c r="D107">
        <v>2472.4204782065499</v>
      </c>
      <c r="E107">
        <v>127.011436018437</v>
      </c>
      <c r="F107">
        <v>0.100097550846958</v>
      </c>
      <c r="G107">
        <v>56.092659379146603</v>
      </c>
      <c r="H107" s="1">
        <f t="shared" si="42"/>
        <v>58.255035081889957</v>
      </c>
      <c r="I107" s="1">
        <f t="shared" si="43"/>
        <v>0</v>
      </c>
      <c r="J107" s="2">
        <f t="shared" si="44"/>
        <v>0</v>
      </c>
      <c r="K107">
        <f t="shared" si="45"/>
        <v>0.26433042993876238</v>
      </c>
      <c r="N107">
        <f t="shared" si="46"/>
        <v>22.251784303858951</v>
      </c>
      <c r="O107">
        <f t="shared" si="47"/>
        <v>3.1752859004609251</v>
      </c>
      <c r="P107">
        <f t="shared" si="48"/>
        <v>0.84138989068719916</v>
      </c>
      <c r="Q107">
        <f t="shared" si="49"/>
        <v>0.10009755084695754</v>
      </c>
      <c r="S107" s="4">
        <f t="shared" si="50"/>
        <v>3.964956449081436</v>
      </c>
      <c r="T107" s="4">
        <f t="shared" si="51"/>
        <v>1.3249041457417472</v>
      </c>
      <c r="U107" s="4">
        <f t="shared" si="52"/>
        <v>5.2531872370734716</v>
      </c>
      <c r="V107" s="5">
        <f t="shared" si="53"/>
        <v>26.265936185367359</v>
      </c>
      <c r="W107" s="4"/>
      <c r="X107" s="4">
        <f t="shared" si="54"/>
        <v>104.85906314740191</v>
      </c>
      <c r="Y107" s="4">
        <f t="shared" si="55"/>
        <v>524.29531573700956</v>
      </c>
    </row>
    <row r="108" spans="2:25" x14ac:dyDescent="0.25">
      <c r="B108">
        <v>30</v>
      </c>
      <c r="C108">
        <v>0</v>
      </c>
      <c r="D108">
        <v>2465.74204168598</v>
      </c>
      <c r="E108">
        <v>126.002035643808</v>
      </c>
      <c r="F108">
        <v>9.4406780340863403E-2</v>
      </c>
      <c r="G108">
        <v>52.6218106394481</v>
      </c>
      <c r="H108" s="1">
        <f t="shared" si="42"/>
        <v>58.097678128561292</v>
      </c>
      <c r="I108" s="1">
        <f t="shared" si="43"/>
        <v>0</v>
      </c>
      <c r="J108" s="2">
        <f t="shared" si="44"/>
        <v>0</v>
      </c>
      <c r="K108">
        <f t="shared" si="45"/>
        <v>0.24797444058522505</v>
      </c>
      <c r="N108">
        <f t="shared" si="46"/>
        <v>22.191678375173819</v>
      </c>
      <c r="O108">
        <f t="shared" si="47"/>
        <v>3.1500508910952001</v>
      </c>
      <c r="P108">
        <f t="shared" si="48"/>
        <v>0.78932715959172151</v>
      </c>
      <c r="Q108">
        <f t="shared" si="49"/>
        <v>9.4406780340863333E-2</v>
      </c>
      <c r="S108" s="4">
        <f t="shared" si="50"/>
        <v>3.7196166087783755</v>
      </c>
      <c r="T108" s="4">
        <f t="shared" si="51"/>
        <v>1.2528800119119514</v>
      </c>
      <c r="U108" s="4">
        <f t="shared" si="52"/>
        <v>4.6602333011141432</v>
      </c>
      <c r="V108" s="5">
        <f t="shared" si="53"/>
        <v>23.301166505570716</v>
      </c>
      <c r="W108" s="4"/>
      <c r="X108" s="4">
        <f t="shared" si="54"/>
        <v>104.57582063141031</v>
      </c>
      <c r="Y108" s="4">
        <f t="shared" si="55"/>
        <v>522.87910315705153</v>
      </c>
    </row>
    <row r="109" spans="2:25" x14ac:dyDescent="0.25">
      <c r="B109">
        <v>20</v>
      </c>
      <c r="C109">
        <v>0</v>
      </c>
      <c r="D109">
        <v>2466.2963320490799</v>
      </c>
      <c r="E109">
        <v>125.72146805291599</v>
      </c>
      <c r="F109">
        <v>9.0710015717923004E-2</v>
      </c>
      <c r="G109">
        <v>50.510607575909702</v>
      </c>
      <c r="H109" s="1">
        <f t="shared" si="42"/>
        <v>58.110738287556316</v>
      </c>
      <c r="I109" s="1">
        <f t="shared" si="43"/>
        <v>0</v>
      </c>
      <c r="J109" s="2">
        <f t="shared" si="44"/>
        <v>0</v>
      </c>
      <c r="K109">
        <f t="shared" si="45"/>
        <v>0.23802563053325232</v>
      </c>
      <c r="N109">
        <f t="shared" si="46"/>
        <v>22.19666698844172</v>
      </c>
      <c r="O109">
        <f t="shared" si="47"/>
        <v>3.1430367013228997</v>
      </c>
      <c r="P109">
        <f t="shared" si="48"/>
        <v>0.75765911363864558</v>
      </c>
      <c r="Q109">
        <f t="shared" si="49"/>
        <v>9.0710015717923018E-2</v>
      </c>
      <c r="S109" s="4">
        <f t="shared" si="50"/>
        <v>3.5703844579987845</v>
      </c>
      <c r="T109" s="4">
        <f t="shared" si="51"/>
        <v>1.2052979103294401</v>
      </c>
      <c r="U109" s="4">
        <f t="shared" si="52"/>
        <v>4.3033769262986459</v>
      </c>
      <c r="V109" s="5">
        <f t="shared" si="53"/>
        <v>21.51688463149323</v>
      </c>
      <c r="W109" s="4"/>
      <c r="X109" s="4">
        <f t="shared" si="54"/>
        <v>104.59932891760135</v>
      </c>
      <c r="Y109" s="4">
        <f t="shared" si="55"/>
        <v>522.9966445880068</v>
      </c>
    </row>
    <row r="110" spans="2:25" x14ac:dyDescent="0.25">
      <c r="B110">
        <v>10</v>
      </c>
      <c r="C110">
        <v>0</v>
      </c>
      <c r="D110">
        <v>2463.6386392588101</v>
      </c>
      <c r="E110">
        <v>125.431892039031</v>
      </c>
      <c r="F110">
        <v>8.8635483733982404E-2</v>
      </c>
      <c r="G110">
        <v>49.271990723490099</v>
      </c>
      <c r="H110" s="1">
        <f t="shared" si="42"/>
        <v>58.048117876465746</v>
      </c>
      <c r="I110" s="1">
        <f t="shared" si="43"/>
        <v>0</v>
      </c>
      <c r="J110" s="2">
        <f t="shared" si="44"/>
        <v>0</v>
      </c>
      <c r="K110">
        <f t="shared" si="45"/>
        <v>0.2321887861269914</v>
      </c>
      <c r="N110">
        <f t="shared" si="46"/>
        <v>22.172747753329293</v>
      </c>
      <c r="O110">
        <f t="shared" si="47"/>
        <v>3.1357973009757747</v>
      </c>
      <c r="P110">
        <f t="shared" si="48"/>
        <v>0.73907986085235156</v>
      </c>
      <c r="Q110">
        <f t="shared" si="49"/>
        <v>8.8635483733982404E-2</v>
      </c>
      <c r="S110" s="4">
        <f t="shared" si="50"/>
        <v>3.4828317919048715</v>
      </c>
      <c r="T110" s="4">
        <f t="shared" si="51"/>
        <v>1.1784560510693245</v>
      </c>
      <c r="U110" s="4">
        <f t="shared" si="52"/>
        <v>4.1043642000269145</v>
      </c>
      <c r="V110" s="5">
        <f t="shared" si="53"/>
        <v>20.521821000134572</v>
      </c>
      <c r="W110" s="4"/>
      <c r="X110" s="4">
        <f t="shared" si="54"/>
        <v>104.48661217763835</v>
      </c>
      <c r="Y110" s="4">
        <f t="shared" si="55"/>
        <v>522.43306088819179</v>
      </c>
    </row>
    <row r="111" spans="2:25" x14ac:dyDescent="0.25">
      <c r="B111">
        <v>0</v>
      </c>
      <c r="C111">
        <v>0</v>
      </c>
      <c r="D111">
        <v>2464.4481806930098</v>
      </c>
      <c r="E111">
        <v>125.28167886598</v>
      </c>
      <c r="F111">
        <v>8.7872526260079395E-2</v>
      </c>
      <c r="G111">
        <v>48.826628812928497</v>
      </c>
      <c r="H111" s="1">
        <f t="shared" si="42"/>
        <v>58.06719224713418</v>
      </c>
      <c r="I111" s="1">
        <f t="shared" si="43"/>
        <v>0</v>
      </c>
      <c r="J111" s="2">
        <f t="shared" si="44"/>
        <v>0</v>
      </c>
      <c r="K111">
        <f t="shared" si="45"/>
        <v>0.23009006756737785</v>
      </c>
      <c r="N111">
        <f t="shared" si="46"/>
        <v>22.180033626237087</v>
      </c>
      <c r="O111">
        <f t="shared" si="47"/>
        <v>3.1320419716495</v>
      </c>
      <c r="P111">
        <f t="shared" si="48"/>
        <v>0.73239943219392745</v>
      </c>
      <c r="Q111">
        <f t="shared" si="49"/>
        <v>8.7872526260079298E-2</v>
      </c>
      <c r="S111" s="4">
        <f t="shared" si="50"/>
        <v>3.4513510135106671</v>
      </c>
      <c r="T111" s="4">
        <f t="shared" si="51"/>
        <v>1.1692043702214612</v>
      </c>
      <c r="U111" s="4">
        <f t="shared" si="52"/>
        <v>4.0353346881649417</v>
      </c>
      <c r="V111" s="5">
        <f t="shared" si="53"/>
        <v>20.176673440824707</v>
      </c>
      <c r="W111" s="4"/>
      <c r="X111" s="4">
        <f t="shared" si="54"/>
        <v>104.52094604484152</v>
      </c>
      <c r="Y111" s="4">
        <f t="shared" si="55"/>
        <v>522.60473022420763</v>
      </c>
    </row>
    <row r="112" spans="2:25" x14ac:dyDescent="0.25">
      <c r="D112"/>
      <c r="E112"/>
      <c r="G112"/>
      <c r="J112" s="2"/>
      <c r="S112" s="4"/>
      <c r="T112" s="4"/>
      <c r="U112" s="4"/>
      <c r="V112" s="5"/>
      <c r="W112" s="4"/>
      <c r="X112" s="4"/>
      <c r="Y112" s="4"/>
    </row>
    <row r="113" spans="2:25" x14ac:dyDescent="0.25">
      <c r="B113">
        <v>92.5</v>
      </c>
      <c r="C113">
        <v>50</v>
      </c>
      <c r="D113">
        <v>2469.8217916570402</v>
      </c>
      <c r="E113">
        <v>142.787124552047</v>
      </c>
      <c r="F113">
        <v>8.3037539533121402E-2</v>
      </c>
      <c r="G113">
        <v>49.311907822384697</v>
      </c>
      <c r="H113" s="1">
        <f t="shared" ref="H113:H123" si="56">2*PI()*150000*Ipt*Ipt*D113*(10^-9)</f>
        <v>58.193804972593036</v>
      </c>
      <c r="I113" s="1">
        <f t="shared" ref="I113:I123" si="57">2*PI()*150000*Ist*Ist*E113*(10^-9)</f>
        <v>0</v>
      </c>
      <c r="J113" s="2">
        <f t="shared" ref="J113:J123" si="58">F113*SQRT(H113*I113)</f>
        <v>0</v>
      </c>
      <c r="K113">
        <f t="shared" ref="K113:K123" si="59">2*PI()*150000*G113*Ipt*(10^-9)</f>
        <v>0.2323768910239512</v>
      </c>
      <c r="N113">
        <f t="shared" ref="N113:N123" si="60">D113*$D$1^2*10^-3</f>
        <v>22.22839612491336</v>
      </c>
      <c r="O113">
        <f t="shared" ref="O113:O123" si="61">E113*$D$2^2*10^-3</f>
        <v>3.5696781138011753</v>
      </c>
      <c r="P113">
        <f t="shared" ref="P113:P123" si="62">G113*$D$1*$D$2*10^-3</f>
        <v>0.73967861733577045</v>
      </c>
      <c r="Q113">
        <f t="shared" ref="Q113:Q123" si="63">P113/SQRT(N113*O113)</f>
        <v>8.3037539533121471E-2</v>
      </c>
      <c r="S113" s="4">
        <f t="shared" ref="S113:S123" si="64">w*P113*10^-6*$G$1</f>
        <v>3.4856533653592687</v>
      </c>
      <c r="T113" s="4">
        <f t="shared" ref="T113:T123" si="65">P113*$G$1/O113</f>
        <v>1.0360578653800845</v>
      </c>
      <c r="U113" s="4">
        <f t="shared" ref="U113:U123" si="66">S113*T113</f>
        <v>3.6113385851690318</v>
      </c>
      <c r="V113" s="5">
        <f t="shared" ref="V113:V123" si="67">U113*$N$1</f>
        <v>18.056692925845159</v>
      </c>
      <c r="W113" s="4"/>
      <c r="X113" s="4">
        <f t="shared" ref="X113:X123" si="68">w*N113*10^-6*$G$1</f>
        <v>104.74884895066745</v>
      </c>
      <c r="Y113" s="4">
        <f t="shared" ref="Y113:Y123" si="69">X113*$G$1</f>
        <v>523.74424475333728</v>
      </c>
    </row>
    <row r="114" spans="2:25" x14ac:dyDescent="0.25">
      <c r="B114">
        <v>90</v>
      </c>
      <c r="C114">
        <v>50</v>
      </c>
      <c r="D114">
        <v>2471.09867971638</v>
      </c>
      <c r="E114">
        <v>142.60863306427501</v>
      </c>
      <c r="F114">
        <v>8.2872013520223706E-2</v>
      </c>
      <c r="G114">
        <v>49.195552662176297</v>
      </c>
      <c r="H114" s="1">
        <f t="shared" si="56"/>
        <v>58.223890938693124</v>
      </c>
      <c r="I114" s="1">
        <f t="shared" si="57"/>
        <v>0</v>
      </c>
      <c r="J114" s="2">
        <f t="shared" si="58"/>
        <v>0</v>
      </c>
      <c r="K114">
        <f t="shared" si="59"/>
        <v>0.23182858024917427</v>
      </c>
      <c r="N114">
        <f t="shared" si="60"/>
        <v>22.239888117447421</v>
      </c>
      <c r="O114">
        <f t="shared" si="61"/>
        <v>3.5652158266068756</v>
      </c>
      <c r="P114">
        <f t="shared" si="62"/>
        <v>0.73793328993264462</v>
      </c>
      <c r="Q114">
        <f t="shared" si="63"/>
        <v>8.2872013520223678E-2</v>
      </c>
      <c r="S114" s="4">
        <f t="shared" si="64"/>
        <v>3.4774287037376146</v>
      </c>
      <c r="T114" s="4">
        <f t="shared" si="65"/>
        <v>1.0349068973966693</v>
      </c>
      <c r="U114" s="4">
        <f t="shared" si="66"/>
        <v>3.5988149507032161</v>
      </c>
      <c r="V114" s="5">
        <f t="shared" si="67"/>
        <v>17.994074753516081</v>
      </c>
      <c r="W114" s="4"/>
      <c r="X114" s="4">
        <f t="shared" si="68"/>
        <v>104.80300368964762</v>
      </c>
      <c r="Y114" s="4">
        <f t="shared" si="69"/>
        <v>524.01501844823815</v>
      </c>
    </row>
    <row r="115" spans="2:25" x14ac:dyDescent="0.25">
      <c r="B115">
        <v>80</v>
      </c>
      <c r="C115">
        <v>50</v>
      </c>
      <c r="D115">
        <v>2467.6214195932798</v>
      </c>
      <c r="E115">
        <v>139.25075045477001</v>
      </c>
      <c r="F115">
        <v>7.8928732564336995E-2</v>
      </c>
      <c r="G115">
        <v>46.267194587641796</v>
      </c>
      <c r="H115" s="1">
        <f t="shared" si="56"/>
        <v>58.141959927262981</v>
      </c>
      <c r="I115" s="1">
        <f t="shared" si="57"/>
        <v>0</v>
      </c>
      <c r="J115" s="2">
        <f t="shared" si="58"/>
        <v>0</v>
      </c>
      <c r="K115">
        <f t="shared" si="59"/>
        <v>0.21802901792811738</v>
      </c>
      <c r="N115">
        <f t="shared" si="60"/>
        <v>22.208592776339518</v>
      </c>
      <c r="O115">
        <f t="shared" si="61"/>
        <v>3.4812687613692508</v>
      </c>
      <c r="P115">
        <f t="shared" si="62"/>
        <v>0.69400791881462698</v>
      </c>
      <c r="Q115">
        <f t="shared" si="63"/>
        <v>7.892873256433959E-2</v>
      </c>
      <c r="S115" s="4">
        <f t="shared" si="64"/>
        <v>3.2704352689217608</v>
      </c>
      <c r="T115" s="4">
        <f t="shared" si="65"/>
        <v>0.99677440379762605</v>
      </c>
      <c r="U115" s="4">
        <f t="shared" si="66"/>
        <v>3.2598861653382172</v>
      </c>
      <c r="V115" s="5">
        <f t="shared" si="67"/>
        <v>16.299430826691086</v>
      </c>
      <c r="W115" s="4"/>
      <c r="X115" s="4">
        <f t="shared" si="68"/>
        <v>104.65552786907335</v>
      </c>
      <c r="Y115" s="4">
        <f t="shared" si="69"/>
        <v>523.27763934536677</v>
      </c>
    </row>
    <row r="116" spans="2:25" x14ac:dyDescent="0.25">
      <c r="B116">
        <v>70</v>
      </c>
      <c r="C116">
        <v>50</v>
      </c>
      <c r="D116">
        <v>2459.29218706853</v>
      </c>
      <c r="E116">
        <v>134.28939621524299</v>
      </c>
      <c r="F116">
        <v>7.2307672462467304E-2</v>
      </c>
      <c r="G116">
        <v>41.553758144635097</v>
      </c>
      <c r="H116" s="1">
        <f t="shared" si="56"/>
        <v>57.945707009439516</v>
      </c>
      <c r="I116" s="1">
        <f t="shared" si="57"/>
        <v>0</v>
      </c>
      <c r="J116" s="2">
        <f t="shared" si="58"/>
        <v>0</v>
      </c>
      <c r="K116">
        <f t="shared" si="59"/>
        <v>0.19581747197434901</v>
      </c>
      <c r="N116">
        <f t="shared" si="60"/>
        <v>22.133629683616771</v>
      </c>
      <c r="O116">
        <f t="shared" si="61"/>
        <v>3.3572349053810751</v>
      </c>
      <c r="P116">
        <f t="shared" si="62"/>
        <v>0.62330637216952645</v>
      </c>
      <c r="Q116">
        <f t="shared" si="63"/>
        <v>7.2307672462467304E-2</v>
      </c>
      <c r="S116" s="4">
        <f t="shared" si="64"/>
        <v>2.9372620796152344</v>
      </c>
      <c r="T116" s="4">
        <f t="shared" si="65"/>
        <v>0.92830318660525168</v>
      </c>
      <c r="U116" s="4">
        <f t="shared" si="66"/>
        <v>2.7266697484015907</v>
      </c>
      <c r="V116" s="5">
        <f t="shared" si="67"/>
        <v>13.633348742007954</v>
      </c>
      <c r="W116" s="4"/>
      <c r="X116" s="4">
        <f t="shared" si="68"/>
        <v>104.30227261699115</v>
      </c>
      <c r="Y116" s="4">
        <f t="shared" si="69"/>
        <v>521.51136308495575</v>
      </c>
    </row>
    <row r="117" spans="2:25" x14ac:dyDescent="0.25">
      <c r="B117">
        <v>60</v>
      </c>
      <c r="C117">
        <v>50</v>
      </c>
      <c r="D117">
        <v>2458.6157925668799</v>
      </c>
      <c r="E117">
        <v>130.620716964389</v>
      </c>
      <c r="F117">
        <v>6.6053258553136998E-2</v>
      </c>
      <c r="G117">
        <v>37.432222378533801</v>
      </c>
      <c r="H117" s="1">
        <f t="shared" si="56"/>
        <v>57.929769839459674</v>
      </c>
      <c r="I117" s="1">
        <f t="shared" si="57"/>
        <v>0</v>
      </c>
      <c r="J117" s="2">
        <f t="shared" si="58"/>
        <v>0</v>
      </c>
      <c r="K117">
        <f t="shared" si="59"/>
        <v>0.17639519224791189</v>
      </c>
      <c r="N117">
        <f t="shared" si="60"/>
        <v>22.127542133101922</v>
      </c>
      <c r="O117">
        <f t="shared" si="61"/>
        <v>3.2655179241097252</v>
      </c>
      <c r="P117">
        <f t="shared" si="62"/>
        <v>0.56148333567800701</v>
      </c>
      <c r="Q117">
        <f t="shared" si="63"/>
        <v>6.6053258553137137E-2</v>
      </c>
      <c r="S117" s="4">
        <f t="shared" si="64"/>
        <v>2.6459278837186777</v>
      </c>
      <c r="T117" s="4">
        <f t="shared" si="65"/>
        <v>0.8597155929424023</v>
      </c>
      <c r="U117" s="4">
        <f t="shared" si="66"/>
        <v>2.2747454594340386</v>
      </c>
      <c r="V117" s="5">
        <f t="shared" si="67"/>
        <v>11.373727297170193</v>
      </c>
      <c r="W117" s="4"/>
      <c r="X117" s="4">
        <f t="shared" si="68"/>
        <v>104.27358571102742</v>
      </c>
      <c r="Y117" s="4">
        <f t="shared" si="69"/>
        <v>521.36792855513715</v>
      </c>
    </row>
    <row r="118" spans="2:25" x14ac:dyDescent="0.25">
      <c r="B118">
        <v>50</v>
      </c>
      <c r="C118">
        <v>50</v>
      </c>
      <c r="D118">
        <v>2455.0892332885001</v>
      </c>
      <c r="E118">
        <v>128.21510936789701</v>
      </c>
      <c r="F118">
        <v>6.0865804145836602E-2</v>
      </c>
      <c r="G118">
        <v>34.1488913370967</v>
      </c>
      <c r="H118" s="1">
        <f t="shared" si="56"/>
        <v>57.846677244049118</v>
      </c>
      <c r="I118" s="1">
        <f t="shared" si="57"/>
        <v>0</v>
      </c>
      <c r="J118" s="2">
        <f t="shared" si="58"/>
        <v>0</v>
      </c>
      <c r="K118">
        <f t="shared" si="59"/>
        <v>0.16092285922928867</v>
      </c>
      <c r="N118">
        <f t="shared" si="60"/>
        <v>22.095803099596502</v>
      </c>
      <c r="O118">
        <f t="shared" si="61"/>
        <v>3.2053777341974254</v>
      </c>
      <c r="P118">
        <f t="shared" si="62"/>
        <v>0.51223337005645042</v>
      </c>
      <c r="Q118">
        <f t="shared" si="63"/>
        <v>6.086580414583645E-2</v>
      </c>
      <c r="S118" s="4">
        <f t="shared" si="64"/>
        <v>2.4138428884393295</v>
      </c>
      <c r="T118" s="4">
        <f t="shared" si="65"/>
        <v>0.79902185098428868</v>
      </c>
      <c r="U118" s="4">
        <f t="shared" si="66"/>
        <v>1.9287132127060549</v>
      </c>
      <c r="V118" s="5">
        <f t="shared" si="67"/>
        <v>9.6435660635302742</v>
      </c>
      <c r="W118" s="4"/>
      <c r="X118" s="4">
        <f t="shared" si="68"/>
        <v>104.12401903928841</v>
      </c>
      <c r="Y118" s="4">
        <f t="shared" si="69"/>
        <v>520.62009519644209</v>
      </c>
    </row>
    <row r="119" spans="2:25" x14ac:dyDescent="0.25">
      <c r="B119">
        <v>40</v>
      </c>
      <c r="C119">
        <v>50</v>
      </c>
      <c r="D119">
        <v>2452.0438185550402</v>
      </c>
      <c r="E119">
        <v>126.802796937754</v>
      </c>
      <c r="F119">
        <v>5.6901176815896203E-2</v>
      </c>
      <c r="G119">
        <v>31.728517356763899</v>
      </c>
      <c r="H119" s="1">
        <f t="shared" si="56"/>
        <v>57.774921349895841</v>
      </c>
      <c r="I119" s="1">
        <f t="shared" si="57"/>
        <v>0</v>
      </c>
      <c r="J119" s="2">
        <f t="shared" si="58"/>
        <v>0</v>
      </c>
      <c r="K119">
        <f t="shared" si="59"/>
        <v>0.14951711555595859</v>
      </c>
      <c r="N119">
        <f t="shared" si="60"/>
        <v>22.068394366995363</v>
      </c>
      <c r="O119">
        <f t="shared" si="61"/>
        <v>3.1700699234438501</v>
      </c>
      <c r="P119">
        <f t="shared" si="62"/>
        <v>0.47592776035145845</v>
      </c>
      <c r="Q119">
        <f t="shared" si="63"/>
        <v>5.6901176815896133E-2</v>
      </c>
      <c r="S119" s="4">
        <f t="shared" si="64"/>
        <v>2.2427567333393781</v>
      </c>
      <c r="T119" s="4">
        <f t="shared" si="65"/>
        <v>0.75065814295103572</v>
      </c>
      <c r="U119" s="4">
        <f t="shared" si="66"/>
        <v>1.6835436045394687</v>
      </c>
      <c r="V119" s="5">
        <f t="shared" si="67"/>
        <v>8.4177180226973434</v>
      </c>
      <c r="W119" s="4"/>
      <c r="X119" s="4">
        <f t="shared" si="68"/>
        <v>103.99485842981251</v>
      </c>
      <c r="Y119" s="4">
        <f t="shared" si="69"/>
        <v>519.97429214906253</v>
      </c>
    </row>
    <row r="120" spans="2:25" x14ac:dyDescent="0.25">
      <c r="B120">
        <v>30</v>
      </c>
      <c r="C120">
        <v>50</v>
      </c>
      <c r="D120">
        <v>2449.8729386872401</v>
      </c>
      <c r="E120">
        <v>125.97244458071</v>
      </c>
      <c r="F120">
        <v>5.4095623837685097E-2</v>
      </c>
      <c r="G120">
        <v>30.0518832084656</v>
      </c>
      <c r="H120" s="1">
        <f t="shared" si="56"/>
        <v>57.723771198062039</v>
      </c>
      <c r="I120" s="1">
        <f t="shared" si="57"/>
        <v>0</v>
      </c>
      <c r="J120" s="2">
        <f t="shared" si="58"/>
        <v>0</v>
      </c>
      <c r="K120">
        <f t="shared" si="59"/>
        <v>0.14161616327138099</v>
      </c>
      <c r="N120">
        <f t="shared" si="60"/>
        <v>22.048856448185163</v>
      </c>
      <c r="O120">
        <f t="shared" si="61"/>
        <v>3.1493111145177499</v>
      </c>
      <c r="P120">
        <f t="shared" si="62"/>
        <v>0.45077824812698403</v>
      </c>
      <c r="Q120">
        <f t="shared" si="63"/>
        <v>5.4095623837685181E-2</v>
      </c>
      <c r="S120" s="4">
        <f t="shared" si="64"/>
        <v>2.124242449070715</v>
      </c>
      <c r="T120" s="4">
        <f t="shared" si="65"/>
        <v>0.71567754301723085</v>
      </c>
      <c r="U120" s="4">
        <f t="shared" si="66"/>
        <v>1.5202726167238345</v>
      </c>
      <c r="V120" s="5">
        <f t="shared" si="67"/>
        <v>7.601363083619173</v>
      </c>
      <c r="W120" s="4"/>
      <c r="X120" s="4">
        <f t="shared" si="68"/>
        <v>103.90278815651166</v>
      </c>
      <c r="Y120" s="4">
        <f t="shared" si="69"/>
        <v>519.51394078255828</v>
      </c>
    </row>
    <row r="121" spans="2:25" x14ac:dyDescent="0.25">
      <c r="B121">
        <v>20</v>
      </c>
      <c r="C121">
        <v>50</v>
      </c>
      <c r="D121">
        <v>2449.0818814470099</v>
      </c>
      <c r="E121">
        <v>125.65229311674899</v>
      </c>
      <c r="F121">
        <v>5.2208280042257103E-2</v>
      </c>
      <c r="G121">
        <v>28.961846541427001</v>
      </c>
      <c r="H121" s="1">
        <f t="shared" si="56"/>
        <v>57.705132350953463</v>
      </c>
      <c r="I121" s="1">
        <f t="shared" si="57"/>
        <v>0</v>
      </c>
      <c r="J121" s="2">
        <f t="shared" si="58"/>
        <v>0</v>
      </c>
      <c r="K121">
        <f t="shared" si="59"/>
        <v>0.13647948649341304</v>
      </c>
      <c r="N121">
        <f t="shared" si="60"/>
        <v>22.041736933023092</v>
      </c>
      <c r="O121">
        <f t="shared" si="61"/>
        <v>3.1413073279187249</v>
      </c>
      <c r="P121">
        <f t="shared" si="62"/>
        <v>0.43442769812140503</v>
      </c>
      <c r="Q121">
        <f t="shared" si="63"/>
        <v>5.2208280042257069E-2</v>
      </c>
      <c r="S121" s="4">
        <f t="shared" si="64"/>
        <v>2.0471922974011956</v>
      </c>
      <c r="T121" s="4">
        <f t="shared" si="65"/>
        <v>0.69147595693738662</v>
      </c>
      <c r="U121" s="4">
        <f t="shared" si="66"/>
        <v>1.4155842528803386</v>
      </c>
      <c r="V121" s="5">
        <f t="shared" si="67"/>
        <v>7.0779212644016933</v>
      </c>
      <c r="W121" s="4"/>
      <c r="X121" s="4">
        <f t="shared" si="68"/>
        <v>103.86923823171625</v>
      </c>
      <c r="Y121" s="4">
        <f t="shared" si="69"/>
        <v>519.34619115858129</v>
      </c>
    </row>
    <row r="122" spans="2:25" x14ac:dyDescent="0.25">
      <c r="B122">
        <v>10</v>
      </c>
      <c r="C122">
        <v>50</v>
      </c>
      <c r="D122">
        <v>2448.3601717112401</v>
      </c>
      <c r="E122">
        <v>125.45579816695199</v>
      </c>
      <c r="F122">
        <v>5.1150289811754998E-2</v>
      </c>
      <c r="G122">
        <v>28.348567663177601</v>
      </c>
      <c r="H122" s="1">
        <f t="shared" si="56"/>
        <v>57.688127465924076</v>
      </c>
      <c r="I122" s="1">
        <f t="shared" si="57"/>
        <v>0</v>
      </c>
      <c r="J122" s="2">
        <f t="shared" si="58"/>
        <v>0</v>
      </c>
      <c r="K122">
        <f t="shared" si="59"/>
        <v>0.1335894778656479</v>
      </c>
      <c r="N122">
        <f t="shared" si="60"/>
        <v>22.03524154540116</v>
      </c>
      <c r="O122">
        <f t="shared" si="61"/>
        <v>3.1363949541737997</v>
      </c>
      <c r="P122">
        <f t="shared" si="62"/>
        <v>0.425228514947664</v>
      </c>
      <c r="Q122">
        <f t="shared" si="63"/>
        <v>5.1150289811754977E-2</v>
      </c>
      <c r="S122" s="4">
        <f t="shared" si="64"/>
        <v>2.0038421679847178</v>
      </c>
      <c r="T122" s="4">
        <f t="shared" si="65"/>
        <v>0.67789376204324236</v>
      </c>
      <c r="U122" s="4">
        <f t="shared" si="66"/>
        <v>1.3583921057960473</v>
      </c>
      <c r="V122" s="5">
        <f t="shared" si="67"/>
        <v>6.7919605289802369</v>
      </c>
      <c r="W122" s="4"/>
      <c r="X122" s="4">
        <f t="shared" si="68"/>
        <v>103.83862943866333</v>
      </c>
      <c r="Y122" s="4">
        <f t="shared" si="69"/>
        <v>519.19314719331669</v>
      </c>
    </row>
    <row r="123" spans="2:25" x14ac:dyDescent="0.25">
      <c r="B123">
        <v>0</v>
      </c>
      <c r="C123">
        <v>50</v>
      </c>
      <c r="D123">
        <v>2450.8955876361501</v>
      </c>
      <c r="E123">
        <v>125.536821765608</v>
      </c>
      <c r="F123">
        <v>5.0889729882912002E-2</v>
      </c>
      <c r="G123">
        <v>28.227870433585199</v>
      </c>
      <c r="H123" s="1">
        <f t="shared" si="56"/>
        <v>57.747866796250264</v>
      </c>
      <c r="I123" s="1">
        <f t="shared" si="57"/>
        <v>0</v>
      </c>
      <c r="J123" s="2">
        <f t="shared" si="58"/>
        <v>0</v>
      </c>
      <c r="K123">
        <f t="shared" si="59"/>
        <v>0.13302070557095366</v>
      </c>
      <c r="N123">
        <f t="shared" si="60"/>
        <v>22.058060288725351</v>
      </c>
      <c r="O123">
        <f t="shared" si="61"/>
        <v>3.1384205441402</v>
      </c>
      <c r="P123">
        <f t="shared" si="62"/>
        <v>0.42341805650377801</v>
      </c>
      <c r="Q123">
        <f t="shared" si="63"/>
        <v>5.0889729882912071E-2</v>
      </c>
      <c r="S123" s="4">
        <f t="shared" si="64"/>
        <v>1.995310583564305</v>
      </c>
      <c r="T123" s="4">
        <f t="shared" si="65"/>
        <v>0.67457189141580998</v>
      </c>
      <c r="U123" s="4">
        <f t="shared" si="66"/>
        <v>1.3459804343169568</v>
      </c>
      <c r="V123" s="5">
        <f t="shared" si="67"/>
        <v>6.7299021715847838</v>
      </c>
      <c r="W123" s="4"/>
      <c r="X123" s="4">
        <f t="shared" si="68"/>
        <v>103.94616023325045</v>
      </c>
      <c r="Y123" s="4">
        <f t="shared" si="69"/>
        <v>519.73080116625226</v>
      </c>
    </row>
  </sheetData>
  <sortState ref="B113:V123">
    <sortCondition descending="1" ref="B113:B12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opLeftCell="A43" workbookViewId="0">
      <selection activeCell="I79" sqref="I79"/>
    </sheetView>
  </sheetViews>
  <sheetFormatPr defaultRowHeight="15" x14ac:dyDescent="0.25"/>
  <cols>
    <col min="1" max="1" width="12.85546875" customWidth="1"/>
    <col min="2" max="2" width="13.42578125" customWidth="1"/>
    <col min="7" max="7" width="21.28515625" customWidth="1"/>
    <col min="8" max="8" width="18.5703125" customWidth="1"/>
    <col min="9" max="9" width="3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9" x14ac:dyDescent="0.25">
      <c r="A2">
        <v>1</v>
      </c>
      <c r="B2" t="s">
        <v>39</v>
      </c>
      <c r="C2" t="s">
        <v>8</v>
      </c>
      <c r="D2" t="s">
        <v>47</v>
      </c>
      <c r="E2" t="s">
        <v>117</v>
      </c>
      <c r="F2">
        <v>9.7248120200715202E-2</v>
      </c>
      <c r="G2" t="s">
        <v>187</v>
      </c>
      <c r="H2" t="s">
        <v>258</v>
      </c>
      <c r="I2" s="1"/>
    </row>
    <row r="3" spans="1:9" x14ac:dyDescent="0.25">
      <c r="A3">
        <v>2</v>
      </c>
      <c r="B3" t="s">
        <v>39</v>
      </c>
      <c r="C3" t="s">
        <v>44</v>
      </c>
      <c r="D3" t="s">
        <v>48</v>
      </c>
      <c r="E3" t="s">
        <v>118</v>
      </c>
      <c r="F3">
        <v>9.6983249385948295E-2</v>
      </c>
      <c r="G3" t="s">
        <v>188</v>
      </c>
      <c r="H3" t="s">
        <v>259</v>
      </c>
    </row>
    <row r="4" spans="1:9" x14ac:dyDescent="0.25">
      <c r="A4">
        <v>3</v>
      </c>
      <c r="B4" t="s">
        <v>39</v>
      </c>
      <c r="C4" t="s">
        <v>43</v>
      </c>
      <c r="D4" t="s">
        <v>49</v>
      </c>
      <c r="E4" t="s">
        <v>119</v>
      </c>
      <c r="F4">
        <v>9.5474108015163997E-2</v>
      </c>
      <c r="G4" t="s">
        <v>189</v>
      </c>
      <c r="H4" t="s">
        <v>260</v>
      </c>
    </row>
    <row r="5" spans="1:9" x14ac:dyDescent="0.25">
      <c r="A5">
        <v>4</v>
      </c>
      <c r="B5" t="s">
        <v>39</v>
      </c>
      <c r="C5" t="s">
        <v>10</v>
      </c>
      <c r="D5" t="s">
        <v>50</v>
      </c>
      <c r="E5" t="s">
        <v>120</v>
      </c>
      <c r="F5">
        <v>9.3188946325329203E-2</v>
      </c>
      <c r="G5" t="s">
        <v>190</v>
      </c>
      <c r="H5" t="s">
        <v>261</v>
      </c>
    </row>
    <row r="6" spans="1:9" x14ac:dyDescent="0.25">
      <c r="A6">
        <v>5</v>
      </c>
      <c r="B6" t="s">
        <v>39</v>
      </c>
      <c r="C6" t="s">
        <v>42</v>
      </c>
      <c r="D6" t="s">
        <v>51</v>
      </c>
      <c r="E6" t="s">
        <v>121</v>
      </c>
      <c r="F6">
        <v>9.0112769082088706E-2</v>
      </c>
      <c r="G6" t="s">
        <v>191</v>
      </c>
      <c r="H6" t="s">
        <v>262</v>
      </c>
    </row>
    <row r="7" spans="1:9" x14ac:dyDescent="0.25">
      <c r="A7">
        <v>6</v>
      </c>
      <c r="B7" t="s">
        <v>39</v>
      </c>
      <c r="C7" t="s">
        <v>45</v>
      </c>
      <c r="D7" t="s">
        <v>52</v>
      </c>
      <c r="E7" t="s">
        <v>122</v>
      </c>
      <c r="F7">
        <v>8.6332420996871106E-2</v>
      </c>
      <c r="G7" t="s">
        <v>192</v>
      </c>
      <c r="H7" t="s">
        <v>263</v>
      </c>
    </row>
    <row r="8" spans="1:9" x14ac:dyDescent="0.25">
      <c r="A8">
        <v>7</v>
      </c>
      <c r="B8" t="s">
        <v>39</v>
      </c>
      <c r="C8" t="s">
        <v>11</v>
      </c>
      <c r="D8" t="s">
        <v>53</v>
      </c>
      <c r="E8" t="s">
        <v>123</v>
      </c>
      <c r="F8">
        <v>8.1567491587922494E-2</v>
      </c>
      <c r="G8" t="s">
        <v>193</v>
      </c>
      <c r="H8" t="s">
        <v>264</v>
      </c>
    </row>
    <row r="9" spans="1:9" x14ac:dyDescent="0.25">
      <c r="A9">
        <v>8</v>
      </c>
      <c r="B9" t="s">
        <v>39</v>
      </c>
      <c r="C9" t="s">
        <v>46</v>
      </c>
      <c r="D9" t="s">
        <v>54</v>
      </c>
      <c r="E9" t="s">
        <v>124</v>
      </c>
      <c r="F9">
        <v>7.60844019569452E-2</v>
      </c>
      <c r="G9" t="s">
        <v>194</v>
      </c>
      <c r="H9" t="s">
        <v>265</v>
      </c>
    </row>
    <row r="10" spans="1:9" x14ac:dyDescent="0.25">
      <c r="A10">
        <v>9</v>
      </c>
      <c r="B10" t="s">
        <v>39</v>
      </c>
      <c r="C10" t="s">
        <v>41</v>
      </c>
      <c r="D10" t="s">
        <v>55</v>
      </c>
      <c r="E10" t="s">
        <v>125</v>
      </c>
      <c r="F10">
        <v>7.0108604889331003E-2</v>
      </c>
      <c r="G10" t="s">
        <v>195</v>
      </c>
      <c r="H10" t="s">
        <v>266</v>
      </c>
    </row>
    <row r="11" spans="1:9" x14ac:dyDescent="0.25">
      <c r="A11">
        <v>10</v>
      </c>
      <c r="B11" t="s">
        <v>39</v>
      </c>
      <c r="C11" t="s">
        <v>7</v>
      </c>
      <c r="D11" t="s">
        <v>56</v>
      </c>
      <c r="E11" t="s">
        <v>126</v>
      </c>
      <c r="F11">
        <v>6.3424445058913606E-2</v>
      </c>
      <c r="G11" t="s">
        <v>196</v>
      </c>
      <c r="H11" t="s">
        <v>267</v>
      </c>
    </row>
    <row r="12" spans="1:9" x14ac:dyDescent="0.25">
      <c r="A12">
        <v>11</v>
      </c>
      <c r="B12" t="s">
        <v>39</v>
      </c>
      <c r="C12" t="s">
        <v>9</v>
      </c>
      <c r="D12" t="s">
        <v>57</v>
      </c>
      <c r="E12" t="s">
        <v>127</v>
      </c>
      <c r="F12">
        <v>5.6297063559770197E-2</v>
      </c>
      <c r="G12" t="s">
        <v>197</v>
      </c>
      <c r="H12" t="s">
        <v>268</v>
      </c>
    </row>
    <row r="13" spans="1:9" x14ac:dyDescent="0.25">
      <c r="A13">
        <v>12</v>
      </c>
      <c r="B13" t="s">
        <v>40</v>
      </c>
      <c r="C13" t="s">
        <v>8</v>
      </c>
      <c r="D13" t="s">
        <v>58</v>
      </c>
      <c r="E13" t="s">
        <v>128</v>
      </c>
      <c r="F13">
        <v>9.9966053866741802E-2</v>
      </c>
      <c r="G13" t="s">
        <v>198</v>
      </c>
      <c r="H13" t="s">
        <v>269</v>
      </c>
    </row>
    <row r="14" spans="1:9" x14ac:dyDescent="0.25">
      <c r="A14">
        <v>13</v>
      </c>
      <c r="B14" t="s">
        <v>40</v>
      </c>
      <c r="C14" t="s">
        <v>44</v>
      </c>
      <c r="D14" t="s">
        <v>59</v>
      </c>
      <c r="E14" t="s">
        <v>129</v>
      </c>
      <c r="F14">
        <v>9.9326682890719706E-2</v>
      </c>
      <c r="G14" t="s">
        <v>199</v>
      </c>
      <c r="H14" t="s">
        <v>270</v>
      </c>
    </row>
    <row r="15" spans="1:9" x14ac:dyDescent="0.25">
      <c r="A15">
        <v>14</v>
      </c>
      <c r="B15" t="s">
        <v>40</v>
      </c>
      <c r="C15" t="s">
        <v>43</v>
      </c>
      <c r="D15" t="s">
        <v>60</v>
      </c>
      <c r="E15" t="s">
        <v>130</v>
      </c>
      <c r="F15">
        <v>9.7940996650946702E-2</v>
      </c>
      <c r="G15" t="s">
        <v>200</v>
      </c>
      <c r="H15" t="s">
        <v>271</v>
      </c>
    </row>
    <row r="16" spans="1:9" x14ac:dyDescent="0.25">
      <c r="A16">
        <v>15</v>
      </c>
      <c r="B16" t="s">
        <v>40</v>
      </c>
      <c r="C16" t="s">
        <v>10</v>
      </c>
      <c r="D16" t="s">
        <v>61</v>
      </c>
      <c r="E16" t="s">
        <v>131</v>
      </c>
      <c r="F16">
        <v>9.5694653531627705E-2</v>
      </c>
      <c r="G16" t="s">
        <v>201</v>
      </c>
      <c r="H16" t="s">
        <v>272</v>
      </c>
    </row>
    <row r="17" spans="1:8" x14ac:dyDescent="0.25">
      <c r="A17">
        <v>16</v>
      </c>
      <c r="B17" t="s">
        <v>40</v>
      </c>
      <c r="C17" t="s">
        <v>42</v>
      </c>
      <c r="D17" t="s">
        <v>62</v>
      </c>
      <c r="E17" t="s">
        <v>132</v>
      </c>
      <c r="F17">
        <v>9.2358324607455605E-2</v>
      </c>
      <c r="G17" t="s">
        <v>202</v>
      </c>
      <c r="H17" t="s">
        <v>273</v>
      </c>
    </row>
    <row r="18" spans="1:8" x14ac:dyDescent="0.25">
      <c r="A18">
        <v>17</v>
      </c>
      <c r="B18" t="s">
        <v>40</v>
      </c>
      <c r="C18" t="s">
        <v>45</v>
      </c>
      <c r="D18" t="s">
        <v>63</v>
      </c>
      <c r="E18" t="s">
        <v>133</v>
      </c>
      <c r="F18">
        <v>8.8377267419283298E-2</v>
      </c>
      <c r="G18" t="s">
        <v>203</v>
      </c>
      <c r="H18" t="s">
        <v>274</v>
      </c>
    </row>
    <row r="19" spans="1:8" x14ac:dyDescent="0.25">
      <c r="A19">
        <v>18</v>
      </c>
      <c r="B19" t="s">
        <v>40</v>
      </c>
      <c r="C19" t="s">
        <v>11</v>
      </c>
      <c r="D19" t="s">
        <v>64</v>
      </c>
      <c r="E19" t="s">
        <v>134</v>
      </c>
      <c r="F19">
        <v>8.3393985754325703E-2</v>
      </c>
      <c r="G19" t="s">
        <v>204</v>
      </c>
      <c r="H19" t="s">
        <v>275</v>
      </c>
    </row>
    <row r="20" spans="1:8" x14ac:dyDescent="0.25">
      <c r="A20">
        <v>19</v>
      </c>
      <c r="B20" t="s">
        <v>40</v>
      </c>
      <c r="C20" t="s">
        <v>46</v>
      </c>
      <c r="D20" t="s">
        <v>65</v>
      </c>
      <c r="E20" t="s">
        <v>135</v>
      </c>
      <c r="F20">
        <v>7.7993986729459897E-2</v>
      </c>
      <c r="G20" t="s">
        <v>205</v>
      </c>
      <c r="H20" t="s">
        <v>276</v>
      </c>
    </row>
    <row r="21" spans="1:8" x14ac:dyDescent="0.25">
      <c r="A21">
        <v>20</v>
      </c>
      <c r="B21" t="s">
        <v>40</v>
      </c>
      <c r="C21" t="s">
        <v>41</v>
      </c>
      <c r="D21" t="s">
        <v>66</v>
      </c>
      <c r="E21" t="s">
        <v>136</v>
      </c>
      <c r="F21">
        <v>7.1465198099610897E-2</v>
      </c>
      <c r="G21" t="s">
        <v>206</v>
      </c>
      <c r="H21" t="s">
        <v>277</v>
      </c>
    </row>
    <row r="22" spans="1:8" x14ac:dyDescent="0.25">
      <c r="A22">
        <v>21</v>
      </c>
      <c r="B22" t="s">
        <v>40</v>
      </c>
      <c r="C22" t="s">
        <v>7</v>
      </c>
      <c r="D22" t="s">
        <v>67</v>
      </c>
      <c r="E22" t="s">
        <v>137</v>
      </c>
      <c r="F22">
        <v>6.4822999083117394E-2</v>
      </c>
      <c r="G22" t="s">
        <v>207</v>
      </c>
      <c r="H22" t="s">
        <v>278</v>
      </c>
    </row>
    <row r="23" spans="1:8" x14ac:dyDescent="0.25">
      <c r="A23">
        <v>22</v>
      </c>
      <c r="B23" t="s">
        <v>40</v>
      </c>
      <c r="C23" t="s">
        <v>9</v>
      </c>
      <c r="D23" t="s">
        <v>68</v>
      </c>
      <c r="E23" t="s">
        <v>138</v>
      </c>
      <c r="F23">
        <v>5.76294058611279E-2</v>
      </c>
      <c r="G23" t="s">
        <v>208</v>
      </c>
      <c r="H23" t="s">
        <v>279</v>
      </c>
    </row>
    <row r="24" spans="1:8" x14ac:dyDescent="0.25">
      <c r="A24">
        <v>23</v>
      </c>
      <c r="B24" t="s">
        <v>9</v>
      </c>
      <c r="C24" t="s">
        <v>8</v>
      </c>
      <c r="D24" t="s">
        <v>69</v>
      </c>
      <c r="E24" t="s">
        <v>139</v>
      </c>
      <c r="F24">
        <v>0.104576352431485</v>
      </c>
      <c r="G24" t="s">
        <v>209</v>
      </c>
      <c r="H24" t="s">
        <v>280</v>
      </c>
    </row>
    <row r="25" spans="1:8" x14ac:dyDescent="0.25">
      <c r="A25">
        <v>24</v>
      </c>
      <c r="B25" t="s">
        <v>9</v>
      </c>
      <c r="C25" t="s">
        <v>44</v>
      </c>
      <c r="D25" t="s">
        <v>70</v>
      </c>
      <c r="E25" t="s">
        <v>140</v>
      </c>
      <c r="F25">
        <v>0.103974899276637</v>
      </c>
      <c r="G25" t="s">
        <v>210</v>
      </c>
      <c r="H25" t="s">
        <v>281</v>
      </c>
    </row>
    <row r="26" spans="1:8" x14ac:dyDescent="0.25">
      <c r="A26">
        <v>25</v>
      </c>
      <c r="B26" t="s">
        <v>9</v>
      </c>
      <c r="C26" t="s">
        <v>43</v>
      </c>
      <c r="D26" t="s">
        <v>71</v>
      </c>
      <c r="E26" t="s">
        <v>141</v>
      </c>
      <c r="F26">
        <v>0.102549885952365</v>
      </c>
      <c r="G26" t="s">
        <v>211</v>
      </c>
      <c r="H26" t="s">
        <v>282</v>
      </c>
    </row>
    <row r="27" spans="1:8" x14ac:dyDescent="0.25">
      <c r="A27">
        <v>26</v>
      </c>
      <c r="B27" t="s">
        <v>9</v>
      </c>
      <c r="C27" t="s">
        <v>10</v>
      </c>
      <c r="D27" t="s">
        <v>72</v>
      </c>
      <c r="E27" t="s">
        <v>142</v>
      </c>
      <c r="F27">
        <v>9.9973760742127799E-2</v>
      </c>
      <c r="G27" t="s">
        <v>212</v>
      </c>
      <c r="H27" t="s">
        <v>283</v>
      </c>
    </row>
    <row r="28" spans="1:8" x14ac:dyDescent="0.25">
      <c r="A28">
        <v>27</v>
      </c>
      <c r="B28" t="s">
        <v>9</v>
      </c>
      <c r="C28" t="s">
        <v>42</v>
      </c>
      <c r="D28" t="s">
        <v>73</v>
      </c>
      <c r="E28" t="s">
        <v>143</v>
      </c>
      <c r="F28">
        <v>9.6581293346054906E-2</v>
      </c>
      <c r="G28" t="s">
        <v>213</v>
      </c>
      <c r="H28" t="s">
        <v>284</v>
      </c>
    </row>
    <row r="29" spans="1:8" x14ac:dyDescent="0.25">
      <c r="A29">
        <v>28</v>
      </c>
      <c r="B29" t="s">
        <v>9</v>
      </c>
      <c r="C29" t="s">
        <v>45</v>
      </c>
      <c r="D29" t="s">
        <v>74</v>
      </c>
      <c r="E29" t="s">
        <v>144</v>
      </c>
      <c r="F29">
        <v>9.2309851566490395E-2</v>
      </c>
      <c r="G29" t="s">
        <v>214</v>
      </c>
      <c r="H29" t="s">
        <v>285</v>
      </c>
    </row>
    <row r="30" spans="1:8" x14ac:dyDescent="0.25">
      <c r="A30">
        <v>29</v>
      </c>
      <c r="B30" t="s">
        <v>9</v>
      </c>
      <c r="C30" t="s">
        <v>11</v>
      </c>
      <c r="D30" t="s">
        <v>75</v>
      </c>
      <c r="E30" t="s">
        <v>145</v>
      </c>
      <c r="F30">
        <v>8.7111106415804898E-2</v>
      </c>
      <c r="G30" t="s">
        <v>215</v>
      </c>
      <c r="H30" t="s">
        <v>286</v>
      </c>
    </row>
    <row r="31" spans="1:8" x14ac:dyDescent="0.25">
      <c r="A31">
        <v>30</v>
      </c>
      <c r="B31" t="s">
        <v>9</v>
      </c>
      <c r="C31" t="s">
        <v>46</v>
      </c>
      <c r="D31" t="s">
        <v>76</v>
      </c>
      <c r="E31" t="s">
        <v>146</v>
      </c>
      <c r="F31">
        <v>8.1229167900054897E-2</v>
      </c>
      <c r="G31" t="s">
        <v>216</v>
      </c>
      <c r="H31" t="s">
        <v>287</v>
      </c>
    </row>
    <row r="32" spans="1:8" x14ac:dyDescent="0.25">
      <c r="A32">
        <v>31</v>
      </c>
      <c r="B32" t="s">
        <v>9</v>
      </c>
      <c r="C32" t="s">
        <v>41</v>
      </c>
      <c r="D32" t="s">
        <v>77</v>
      </c>
      <c r="E32" t="s">
        <v>147</v>
      </c>
      <c r="F32">
        <v>7.4765640510907005E-2</v>
      </c>
      <c r="G32" t="s">
        <v>217</v>
      </c>
      <c r="H32" t="s">
        <v>288</v>
      </c>
    </row>
    <row r="33" spans="1:8" x14ac:dyDescent="0.25">
      <c r="A33">
        <v>32</v>
      </c>
      <c r="B33" t="s">
        <v>9</v>
      </c>
      <c r="C33" t="s">
        <v>7</v>
      </c>
      <c r="D33" t="s">
        <v>78</v>
      </c>
      <c r="E33" t="s">
        <v>148</v>
      </c>
      <c r="F33">
        <v>6.7437988273188601E-2</v>
      </c>
      <c r="G33" t="s">
        <v>218</v>
      </c>
      <c r="H33" t="s">
        <v>289</v>
      </c>
    </row>
    <row r="34" spans="1:8" x14ac:dyDescent="0.25">
      <c r="A34">
        <v>33</v>
      </c>
      <c r="B34" t="s">
        <v>9</v>
      </c>
      <c r="C34" t="s">
        <v>9</v>
      </c>
      <c r="D34" t="s">
        <v>79</v>
      </c>
      <c r="E34" t="s">
        <v>149</v>
      </c>
      <c r="F34">
        <v>5.99074505718004E-2</v>
      </c>
      <c r="G34" t="s">
        <v>219</v>
      </c>
      <c r="H34" t="s">
        <v>290</v>
      </c>
    </row>
    <row r="35" spans="1:8" x14ac:dyDescent="0.25">
      <c r="A35">
        <v>34</v>
      </c>
      <c r="B35" t="s">
        <v>41</v>
      </c>
      <c r="C35" t="s">
        <v>8</v>
      </c>
      <c r="D35" t="s">
        <v>80</v>
      </c>
      <c r="E35" t="s">
        <v>150</v>
      </c>
      <c r="F35">
        <v>0.11178775628279</v>
      </c>
      <c r="G35" t="s">
        <v>220</v>
      </c>
      <c r="H35" t="s">
        <v>291</v>
      </c>
    </row>
    <row r="36" spans="1:8" x14ac:dyDescent="0.25">
      <c r="A36">
        <v>35</v>
      </c>
      <c r="B36" t="s">
        <v>41</v>
      </c>
      <c r="C36" t="s">
        <v>44</v>
      </c>
      <c r="D36" t="s">
        <v>81</v>
      </c>
      <c r="E36" t="s">
        <v>151</v>
      </c>
      <c r="F36">
        <v>0.111090463459544</v>
      </c>
      <c r="G36" t="s">
        <v>221</v>
      </c>
      <c r="H36" t="s">
        <v>292</v>
      </c>
    </row>
    <row r="37" spans="1:8" x14ac:dyDescent="0.25">
      <c r="A37">
        <v>36</v>
      </c>
      <c r="B37" t="s">
        <v>41</v>
      </c>
      <c r="C37" t="s">
        <v>43</v>
      </c>
      <c r="D37" t="s">
        <v>82</v>
      </c>
      <c r="E37" t="s">
        <v>152</v>
      </c>
      <c r="F37">
        <v>0.109610444065396</v>
      </c>
      <c r="G37" t="s">
        <v>222</v>
      </c>
      <c r="H37" t="s">
        <v>293</v>
      </c>
    </row>
    <row r="38" spans="1:8" x14ac:dyDescent="0.25">
      <c r="A38">
        <v>37</v>
      </c>
      <c r="B38" t="s">
        <v>41</v>
      </c>
      <c r="C38" t="s">
        <v>10</v>
      </c>
      <c r="D38" t="s">
        <v>83</v>
      </c>
      <c r="E38" t="s">
        <v>153</v>
      </c>
      <c r="F38">
        <v>0.106769229940381</v>
      </c>
      <c r="G38" t="s">
        <v>223</v>
      </c>
      <c r="H38" t="s">
        <v>294</v>
      </c>
    </row>
    <row r="39" spans="1:8" x14ac:dyDescent="0.25">
      <c r="A39">
        <v>38</v>
      </c>
      <c r="B39" t="s">
        <v>41</v>
      </c>
      <c r="C39" t="s">
        <v>42</v>
      </c>
      <c r="D39" t="s">
        <v>84</v>
      </c>
      <c r="E39" t="s">
        <v>154</v>
      </c>
      <c r="F39">
        <v>0.103044114930455</v>
      </c>
      <c r="G39" t="s">
        <v>224</v>
      </c>
      <c r="H39" t="s">
        <v>295</v>
      </c>
    </row>
    <row r="40" spans="1:8" x14ac:dyDescent="0.25">
      <c r="A40">
        <v>39</v>
      </c>
      <c r="B40" t="s">
        <v>41</v>
      </c>
      <c r="C40" t="s">
        <v>45</v>
      </c>
      <c r="D40" t="s">
        <v>85</v>
      </c>
      <c r="E40" t="s">
        <v>155</v>
      </c>
      <c r="F40">
        <v>9.8448131662643004E-2</v>
      </c>
      <c r="G40" t="s">
        <v>225</v>
      </c>
      <c r="H40" t="s">
        <v>296</v>
      </c>
    </row>
    <row r="41" spans="1:8" x14ac:dyDescent="0.25">
      <c r="A41">
        <v>40</v>
      </c>
      <c r="B41" t="s">
        <v>41</v>
      </c>
      <c r="C41" t="s">
        <v>11</v>
      </c>
      <c r="D41" t="s">
        <v>86</v>
      </c>
      <c r="E41" t="s">
        <v>156</v>
      </c>
      <c r="F41">
        <v>9.30498366831045E-2</v>
      </c>
      <c r="G41" t="s">
        <v>226</v>
      </c>
      <c r="H41" t="s">
        <v>297</v>
      </c>
    </row>
    <row r="42" spans="1:8" x14ac:dyDescent="0.25">
      <c r="A42">
        <v>41</v>
      </c>
      <c r="B42" t="s">
        <v>41</v>
      </c>
      <c r="C42" t="s">
        <v>46</v>
      </c>
      <c r="D42" t="s">
        <v>87</v>
      </c>
      <c r="E42" t="s">
        <v>157</v>
      </c>
      <c r="F42">
        <v>8.6606693654380396E-2</v>
      </c>
      <c r="G42" t="s">
        <v>227</v>
      </c>
      <c r="H42" t="s">
        <v>298</v>
      </c>
    </row>
    <row r="43" spans="1:8" x14ac:dyDescent="0.25">
      <c r="A43">
        <v>42</v>
      </c>
      <c r="B43" t="s">
        <v>41</v>
      </c>
      <c r="C43" t="s">
        <v>41</v>
      </c>
      <c r="D43" t="s">
        <v>88</v>
      </c>
      <c r="E43" t="s">
        <v>158</v>
      </c>
      <c r="F43">
        <v>7.9648937459875793E-2</v>
      </c>
      <c r="G43" t="s">
        <v>228</v>
      </c>
      <c r="H43" t="s">
        <v>299</v>
      </c>
    </row>
    <row r="44" spans="1:8" x14ac:dyDescent="0.25">
      <c r="A44">
        <v>43</v>
      </c>
      <c r="B44" t="s">
        <v>41</v>
      </c>
      <c r="C44" t="s">
        <v>7</v>
      </c>
      <c r="D44" t="s">
        <v>89</v>
      </c>
      <c r="E44" t="s">
        <v>159</v>
      </c>
      <c r="F44">
        <v>7.1520986841329903E-2</v>
      </c>
      <c r="G44" t="s">
        <v>229</v>
      </c>
      <c r="H44" t="s">
        <v>300</v>
      </c>
    </row>
    <row r="45" spans="1:8" x14ac:dyDescent="0.25">
      <c r="A45">
        <v>44</v>
      </c>
      <c r="B45" t="s">
        <v>41</v>
      </c>
      <c r="C45" t="s">
        <v>9</v>
      </c>
      <c r="D45" t="s">
        <v>90</v>
      </c>
      <c r="E45" t="s">
        <v>160</v>
      </c>
      <c r="F45">
        <v>6.3501758705619499E-2</v>
      </c>
      <c r="G45" t="s">
        <v>230</v>
      </c>
      <c r="H45" t="s">
        <v>301</v>
      </c>
    </row>
    <row r="46" spans="1:8" x14ac:dyDescent="0.25">
      <c r="A46">
        <v>45</v>
      </c>
      <c r="B46" t="s">
        <v>11</v>
      </c>
      <c r="C46" t="s">
        <v>8</v>
      </c>
      <c r="D46" t="s">
        <v>91</v>
      </c>
      <c r="E46" t="s">
        <v>161</v>
      </c>
      <c r="F46">
        <v>0.121625397695715</v>
      </c>
      <c r="G46" t="s">
        <v>231</v>
      </c>
      <c r="H46" t="s">
        <v>302</v>
      </c>
    </row>
    <row r="47" spans="1:8" x14ac:dyDescent="0.25">
      <c r="A47">
        <v>46</v>
      </c>
      <c r="B47" t="s">
        <v>11</v>
      </c>
      <c r="C47" t="s">
        <v>44</v>
      </c>
      <c r="D47" t="s">
        <v>92</v>
      </c>
      <c r="E47" t="s">
        <v>162</v>
      </c>
      <c r="F47">
        <v>0.120920717166241</v>
      </c>
      <c r="G47" t="s">
        <v>232</v>
      </c>
      <c r="H47" t="s">
        <v>303</v>
      </c>
    </row>
    <row r="48" spans="1:8" x14ac:dyDescent="0.25">
      <c r="A48">
        <v>47</v>
      </c>
      <c r="B48" t="s">
        <v>11</v>
      </c>
      <c r="C48" t="s">
        <v>43</v>
      </c>
      <c r="D48" t="s">
        <v>93</v>
      </c>
      <c r="E48" t="s">
        <v>163</v>
      </c>
      <c r="F48">
        <v>0.119052981966856</v>
      </c>
      <c r="G48" t="s">
        <v>233</v>
      </c>
      <c r="H48" t="s">
        <v>304</v>
      </c>
    </row>
    <row r="49" spans="1:8" x14ac:dyDescent="0.25">
      <c r="A49">
        <v>48</v>
      </c>
      <c r="B49" t="s">
        <v>11</v>
      </c>
      <c r="C49" t="s">
        <v>10</v>
      </c>
      <c r="D49" t="s">
        <v>94</v>
      </c>
      <c r="E49" t="s">
        <v>164</v>
      </c>
      <c r="F49">
        <v>0.11613250906921201</v>
      </c>
      <c r="G49" t="s">
        <v>234</v>
      </c>
      <c r="H49" t="s">
        <v>305</v>
      </c>
    </row>
    <row r="50" spans="1:8" x14ac:dyDescent="0.25">
      <c r="A50">
        <v>49</v>
      </c>
      <c r="B50" t="s">
        <v>11</v>
      </c>
      <c r="C50" t="s">
        <v>42</v>
      </c>
      <c r="D50" t="s">
        <v>95</v>
      </c>
      <c r="E50" t="s">
        <v>165</v>
      </c>
      <c r="F50">
        <v>0.11198674871225001</v>
      </c>
      <c r="G50" t="s">
        <v>235</v>
      </c>
      <c r="H50" t="s">
        <v>306</v>
      </c>
    </row>
    <row r="51" spans="1:8" x14ac:dyDescent="0.25">
      <c r="A51">
        <v>50</v>
      </c>
      <c r="B51" t="s">
        <v>11</v>
      </c>
      <c r="C51" t="s">
        <v>45</v>
      </c>
      <c r="D51" t="s">
        <v>96</v>
      </c>
      <c r="E51" t="s">
        <v>166</v>
      </c>
      <c r="F51">
        <v>0.106856943332775</v>
      </c>
      <c r="G51" t="s">
        <v>236</v>
      </c>
      <c r="H51" t="s">
        <v>307</v>
      </c>
    </row>
    <row r="52" spans="1:8" x14ac:dyDescent="0.25">
      <c r="A52">
        <v>51</v>
      </c>
      <c r="B52" t="s">
        <v>11</v>
      </c>
      <c r="C52" t="s">
        <v>11</v>
      </c>
      <c r="D52" t="s">
        <v>97</v>
      </c>
      <c r="E52" t="s">
        <v>167</v>
      </c>
      <c r="F52">
        <v>0.100825660760332</v>
      </c>
      <c r="G52" t="s">
        <v>237</v>
      </c>
      <c r="H52" t="s">
        <v>308</v>
      </c>
    </row>
    <row r="53" spans="1:8" x14ac:dyDescent="0.25">
      <c r="A53">
        <v>52</v>
      </c>
      <c r="B53" t="s">
        <v>11</v>
      </c>
      <c r="C53" t="s">
        <v>46</v>
      </c>
      <c r="D53" t="s">
        <v>98</v>
      </c>
      <c r="E53" t="s">
        <v>168</v>
      </c>
      <c r="F53">
        <v>9.3963460000726501E-2</v>
      </c>
      <c r="G53" t="s">
        <v>238</v>
      </c>
      <c r="H53" t="s">
        <v>309</v>
      </c>
    </row>
    <row r="54" spans="1:8" x14ac:dyDescent="0.25">
      <c r="A54">
        <v>53</v>
      </c>
      <c r="B54" t="s">
        <v>11</v>
      </c>
      <c r="C54" t="s">
        <v>41</v>
      </c>
      <c r="D54" t="s">
        <v>99</v>
      </c>
      <c r="E54" t="s">
        <v>169</v>
      </c>
      <c r="F54">
        <v>8.6092473712020903E-2</v>
      </c>
      <c r="G54" t="s">
        <v>239</v>
      </c>
      <c r="H54" t="s">
        <v>310</v>
      </c>
    </row>
    <row r="55" spans="1:8" x14ac:dyDescent="0.25">
      <c r="A55">
        <v>54</v>
      </c>
      <c r="B55" t="s">
        <v>11</v>
      </c>
      <c r="C55" t="s">
        <v>7</v>
      </c>
      <c r="D55" t="s">
        <v>100</v>
      </c>
      <c r="E55" t="s">
        <v>170</v>
      </c>
      <c r="F55">
        <v>7.7391926203427205E-2</v>
      </c>
      <c r="G55" t="s">
        <v>240</v>
      </c>
      <c r="H55" t="s">
        <v>311</v>
      </c>
    </row>
    <row r="56" spans="1:8" x14ac:dyDescent="0.25">
      <c r="A56">
        <v>55</v>
      </c>
      <c r="B56" t="s">
        <v>11</v>
      </c>
      <c r="C56" t="s">
        <v>9</v>
      </c>
      <c r="D56" t="s">
        <v>101</v>
      </c>
      <c r="E56" t="s">
        <v>171</v>
      </c>
      <c r="F56">
        <v>6.8218793055984703E-2</v>
      </c>
      <c r="G56" t="s">
        <v>241</v>
      </c>
      <c r="H56" t="s">
        <v>312</v>
      </c>
    </row>
    <row r="57" spans="1:8" x14ac:dyDescent="0.25">
      <c r="A57">
        <v>56</v>
      </c>
      <c r="B57" t="s">
        <v>42</v>
      </c>
      <c r="C57" t="s">
        <v>8</v>
      </c>
      <c r="D57" t="s">
        <v>102</v>
      </c>
      <c r="E57" t="s">
        <v>172</v>
      </c>
      <c r="F57">
        <v>0.13373953112859099</v>
      </c>
      <c r="G57" t="s">
        <v>242</v>
      </c>
      <c r="H57" t="s">
        <v>313</v>
      </c>
    </row>
    <row r="58" spans="1:8" x14ac:dyDescent="0.25">
      <c r="A58">
        <v>57</v>
      </c>
      <c r="B58" t="s">
        <v>42</v>
      </c>
      <c r="C58" t="s">
        <v>44</v>
      </c>
      <c r="D58" t="s">
        <v>103</v>
      </c>
      <c r="E58" t="s">
        <v>173</v>
      </c>
      <c r="F58">
        <v>0.132991842311942</v>
      </c>
      <c r="G58" t="s">
        <v>243</v>
      </c>
      <c r="H58" t="s">
        <v>314</v>
      </c>
    </row>
    <row r="59" spans="1:8" x14ac:dyDescent="0.25">
      <c r="A59">
        <v>58</v>
      </c>
      <c r="B59" t="s">
        <v>42</v>
      </c>
      <c r="C59" t="s">
        <v>43</v>
      </c>
      <c r="D59" t="s">
        <v>104</v>
      </c>
      <c r="E59" t="s">
        <v>174</v>
      </c>
      <c r="F59">
        <v>0.13096142315394599</v>
      </c>
      <c r="G59" t="s">
        <v>244</v>
      </c>
      <c r="H59" t="s">
        <v>315</v>
      </c>
    </row>
    <row r="60" spans="1:8" x14ac:dyDescent="0.25">
      <c r="A60">
        <v>59</v>
      </c>
      <c r="B60" t="s">
        <v>42</v>
      </c>
      <c r="C60" t="s">
        <v>10</v>
      </c>
      <c r="D60" t="s">
        <v>105</v>
      </c>
      <c r="E60" t="s">
        <v>175</v>
      </c>
      <c r="F60">
        <v>0.12777512027485499</v>
      </c>
      <c r="G60" t="s">
        <v>245</v>
      </c>
      <c r="H60" t="s">
        <v>316</v>
      </c>
    </row>
    <row r="61" spans="1:8" x14ac:dyDescent="0.25">
      <c r="A61">
        <v>60</v>
      </c>
      <c r="B61" t="s">
        <v>42</v>
      </c>
      <c r="C61" t="s">
        <v>42</v>
      </c>
      <c r="D61" t="s">
        <v>106</v>
      </c>
      <c r="E61" t="s">
        <v>176</v>
      </c>
      <c r="F61">
        <v>0.123200517149938</v>
      </c>
      <c r="G61" t="s">
        <v>246</v>
      </c>
      <c r="H61" t="s">
        <v>317</v>
      </c>
    </row>
    <row r="62" spans="1:8" x14ac:dyDescent="0.25">
      <c r="A62">
        <v>61</v>
      </c>
      <c r="B62" t="s">
        <v>42</v>
      </c>
      <c r="C62" t="s">
        <v>45</v>
      </c>
      <c r="D62" t="s">
        <v>107</v>
      </c>
      <c r="E62" t="s">
        <v>177</v>
      </c>
      <c r="F62">
        <v>0.117543858085693</v>
      </c>
      <c r="G62" t="s">
        <v>247</v>
      </c>
      <c r="H62" t="s">
        <v>318</v>
      </c>
    </row>
    <row r="63" spans="1:8" x14ac:dyDescent="0.25">
      <c r="A63">
        <v>62</v>
      </c>
      <c r="B63" t="s">
        <v>42</v>
      </c>
      <c r="C63" t="s">
        <v>11</v>
      </c>
      <c r="D63" t="s">
        <v>108</v>
      </c>
      <c r="E63" t="s">
        <v>178</v>
      </c>
      <c r="F63">
        <v>0.11083525446171499</v>
      </c>
      <c r="G63" t="s">
        <v>248</v>
      </c>
      <c r="H63" t="s">
        <v>319</v>
      </c>
    </row>
    <row r="64" spans="1:8" x14ac:dyDescent="0.25">
      <c r="A64">
        <v>63</v>
      </c>
      <c r="B64" t="s">
        <v>42</v>
      </c>
      <c r="C64" t="s">
        <v>46</v>
      </c>
      <c r="D64" t="s">
        <v>109</v>
      </c>
      <c r="E64" t="s">
        <v>179</v>
      </c>
      <c r="F64">
        <v>0.10308625701577601</v>
      </c>
      <c r="G64" t="s">
        <v>249</v>
      </c>
      <c r="H64" t="s">
        <v>320</v>
      </c>
    </row>
    <row r="65" spans="1:8" x14ac:dyDescent="0.25">
      <c r="A65">
        <v>64</v>
      </c>
      <c r="B65" t="s">
        <v>42</v>
      </c>
      <c r="C65" t="s">
        <v>41</v>
      </c>
      <c r="D65" t="s">
        <v>110</v>
      </c>
      <c r="E65" t="s">
        <v>180</v>
      </c>
      <c r="F65">
        <v>9.4265449667996506E-2</v>
      </c>
      <c r="G65" t="s">
        <v>250</v>
      </c>
      <c r="H65" t="s">
        <v>321</v>
      </c>
    </row>
    <row r="66" spans="1:8" x14ac:dyDescent="0.25">
      <c r="A66">
        <v>65</v>
      </c>
      <c r="B66" t="s">
        <v>42</v>
      </c>
      <c r="C66" t="s">
        <v>7</v>
      </c>
      <c r="D66" t="s">
        <v>111</v>
      </c>
      <c r="E66" t="s">
        <v>181</v>
      </c>
      <c r="F66">
        <v>8.4538732431500202E-2</v>
      </c>
      <c r="G66" t="s">
        <v>251</v>
      </c>
      <c r="H66" t="s">
        <v>322</v>
      </c>
    </row>
    <row r="67" spans="1:8" x14ac:dyDescent="0.25">
      <c r="A67">
        <v>66</v>
      </c>
      <c r="B67" t="s">
        <v>42</v>
      </c>
      <c r="C67" t="s">
        <v>9</v>
      </c>
      <c r="D67" t="s">
        <v>112</v>
      </c>
      <c r="E67" t="s">
        <v>182</v>
      </c>
      <c r="F67">
        <v>7.4235390283900402E-2</v>
      </c>
      <c r="G67" t="s">
        <v>252</v>
      </c>
      <c r="H67" t="s">
        <v>323</v>
      </c>
    </row>
    <row r="68" spans="1:8" x14ac:dyDescent="0.25">
      <c r="A68">
        <v>67</v>
      </c>
      <c r="B68" t="s">
        <v>43</v>
      </c>
      <c r="C68" t="s">
        <v>8</v>
      </c>
      <c r="D68" t="s">
        <v>113</v>
      </c>
      <c r="E68" t="s">
        <v>183</v>
      </c>
      <c r="F68">
        <v>0.145287847476716</v>
      </c>
      <c r="G68" t="s">
        <v>253</v>
      </c>
      <c r="H68" t="s">
        <v>324</v>
      </c>
    </row>
    <row r="69" spans="1:8" x14ac:dyDescent="0.25">
      <c r="A69">
        <v>68</v>
      </c>
      <c r="B69" t="s">
        <v>43</v>
      </c>
      <c r="C69" t="s">
        <v>44</v>
      </c>
      <c r="D69" t="s">
        <v>114</v>
      </c>
      <c r="E69" t="s">
        <v>184</v>
      </c>
      <c r="F69">
        <v>0.14453944832101401</v>
      </c>
      <c r="G69" t="s">
        <v>254</v>
      </c>
      <c r="H69" t="s">
        <v>325</v>
      </c>
    </row>
    <row r="70" spans="1:8" x14ac:dyDescent="0.25">
      <c r="A70">
        <v>69</v>
      </c>
      <c r="B70" t="s">
        <v>43</v>
      </c>
      <c r="C70" t="s">
        <v>43</v>
      </c>
      <c r="D70" t="s">
        <v>115</v>
      </c>
      <c r="E70" t="s">
        <v>185</v>
      </c>
      <c r="F70">
        <v>0.14252897436426701</v>
      </c>
      <c r="G70" t="s">
        <v>255</v>
      </c>
      <c r="H70" t="s">
        <v>326</v>
      </c>
    </row>
    <row r="71" spans="1:8" x14ac:dyDescent="0.25">
      <c r="A71">
        <v>70</v>
      </c>
      <c r="B71" t="s">
        <v>43</v>
      </c>
      <c r="C71" t="s">
        <v>10</v>
      </c>
      <c r="D71" t="s">
        <v>116</v>
      </c>
      <c r="E71" t="s">
        <v>186</v>
      </c>
      <c r="F71">
        <v>0.13881414900497499</v>
      </c>
      <c r="G71" t="s">
        <v>256</v>
      </c>
      <c r="H71" t="s">
        <v>327</v>
      </c>
    </row>
    <row r="72" spans="1:8" x14ac:dyDescent="0.25">
      <c r="A72">
        <v>71</v>
      </c>
      <c r="B72" t="s">
        <v>8</v>
      </c>
      <c r="C72" t="s">
        <v>8</v>
      </c>
      <c r="D72" t="s">
        <v>333</v>
      </c>
      <c r="E72" t="s">
        <v>334</v>
      </c>
      <c r="F72">
        <v>0.150409060328384</v>
      </c>
      <c r="G72" t="s">
        <v>335</v>
      </c>
    </row>
    <row r="73" spans="1:8" x14ac:dyDescent="0.25">
      <c r="A73">
        <v>72</v>
      </c>
      <c r="B73" t="s">
        <v>8</v>
      </c>
      <c r="C73" t="s">
        <v>44</v>
      </c>
      <c r="D73" t="s">
        <v>336</v>
      </c>
      <c r="E73" t="s">
        <v>337</v>
      </c>
      <c r="F73">
        <v>0.149548748600146</v>
      </c>
      <c r="G73" t="s">
        <v>338</v>
      </c>
    </row>
    <row r="74" spans="1:8" x14ac:dyDescent="0.25">
      <c r="A74">
        <v>73</v>
      </c>
      <c r="B74" t="s">
        <v>8</v>
      </c>
      <c r="C74" t="s">
        <v>43</v>
      </c>
      <c r="D74" t="s">
        <v>339</v>
      </c>
      <c r="E74" t="s">
        <v>340</v>
      </c>
      <c r="F74">
        <v>0.14742846907269799</v>
      </c>
      <c r="G74" t="s">
        <v>341</v>
      </c>
    </row>
    <row r="75" spans="1:8" x14ac:dyDescent="0.25">
      <c r="A75">
        <v>74</v>
      </c>
      <c r="B75" t="s">
        <v>8</v>
      </c>
      <c r="C75" t="s">
        <v>10</v>
      </c>
      <c r="D75" t="s">
        <v>342</v>
      </c>
      <c r="E75" t="s">
        <v>343</v>
      </c>
      <c r="F75">
        <v>0.14371664561759501</v>
      </c>
      <c r="G75" t="s">
        <v>344</v>
      </c>
    </row>
    <row r="76" spans="1:8" x14ac:dyDescent="0.25">
      <c r="A76">
        <v>75</v>
      </c>
      <c r="B76" t="s">
        <v>8</v>
      </c>
      <c r="C76" t="s">
        <v>42</v>
      </c>
      <c r="D76" t="s">
        <v>345</v>
      </c>
      <c r="E76" t="s">
        <v>346</v>
      </c>
      <c r="F76">
        <v>0.13855548019580799</v>
      </c>
      <c r="G76" t="s">
        <v>347</v>
      </c>
    </row>
    <row r="77" spans="1:8" x14ac:dyDescent="0.25">
      <c r="A77">
        <v>76</v>
      </c>
      <c r="B77" t="s">
        <v>8</v>
      </c>
      <c r="C77" t="s">
        <v>45</v>
      </c>
      <c r="D77" t="s">
        <v>348</v>
      </c>
      <c r="E77" t="s">
        <v>349</v>
      </c>
      <c r="F77">
        <v>0.13207768302811401</v>
      </c>
      <c r="G77" t="s">
        <v>350</v>
      </c>
    </row>
    <row r="78" spans="1:8" x14ac:dyDescent="0.25">
      <c r="A78">
        <v>77</v>
      </c>
      <c r="B78" t="s">
        <v>8</v>
      </c>
      <c r="C78" t="s">
        <v>11</v>
      </c>
      <c r="D78" t="s">
        <v>351</v>
      </c>
      <c r="E78" t="s">
        <v>352</v>
      </c>
      <c r="F78">
        <v>0.12425740605673601</v>
      </c>
      <c r="G78" t="s">
        <v>353</v>
      </c>
    </row>
    <row r="79" spans="1:8" x14ac:dyDescent="0.25">
      <c r="A79">
        <v>78</v>
      </c>
      <c r="B79" t="s">
        <v>8</v>
      </c>
      <c r="C79" t="s">
        <v>46</v>
      </c>
      <c r="D79" t="s">
        <v>354</v>
      </c>
      <c r="E79" t="s">
        <v>355</v>
      </c>
      <c r="F79">
        <v>0.115586880908929</v>
      </c>
      <c r="G79" t="s">
        <v>356</v>
      </c>
    </row>
    <row r="80" spans="1:8" x14ac:dyDescent="0.25">
      <c r="A80">
        <v>79</v>
      </c>
      <c r="B80" t="s">
        <v>8</v>
      </c>
      <c r="C80" t="s">
        <v>41</v>
      </c>
      <c r="D80" t="s">
        <v>357</v>
      </c>
      <c r="E80" t="s">
        <v>358</v>
      </c>
      <c r="F80">
        <v>0.10539790384176501</v>
      </c>
      <c r="G80" t="s">
        <v>359</v>
      </c>
    </row>
    <row r="81" spans="1:7" x14ac:dyDescent="0.25">
      <c r="A81">
        <v>80</v>
      </c>
      <c r="B81" t="s">
        <v>8</v>
      </c>
      <c r="C81" t="s">
        <v>7</v>
      </c>
      <c r="D81" t="s">
        <v>360</v>
      </c>
      <c r="E81" t="s">
        <v>361</v>
      </c>
      <c r="F81">
        <v>9.4261738803483E-2</v>
      </c>
      <c r="G81" t="s">
        <v>362</v>
      </c>
    </row>
    <row r="82" spans="1:7" x14ac:dyDescent="0.25">
      <c r="A82">
        <v>81</v>
      </c>
      <c r="B82" t="s">
        <v>8</v>
      </c>
      <c r="C82" t="s">
        <v>9</v>
      </c>
      <c r="D82" t="s">
        <v>363</v>
      </c>
      <c r="E82" t="s">
        <v>364</v>
      </c>
      <c r="F82">
        <v>8.2505880523829594E-2</v>
      </c>
      <c r="G82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C92A-511E-405A-AC65-947739AFAEE7}">
  <dimension ref="B34"/>
  <sheetViews>
    <sheetView topLeftCell="A25" workbookViewId="0">
      <selection activeCell="N35" sqref="N35"/>
    </sheetView>
  </sheetViews>
  <sheetFormatPr defaultRowHeight="15" x14ac:dyDescent="0.25"/>
  <sheetData>
    <row r="34" spans="2:2" x14ac:dyDescent="0.25">
      <c r="B34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ydisp</vt:lpstr>
      <vt:lpstr>xdisp</vt:lpstr>
      <vt:lpstr>rawdata</vt:lpstr>
      <vt:lpstr>graphs</vt:lpstr>
      <vt:lpstr>xdisp!Ipt</vt:lpstr>
      <vt:lpstr>ydisp!Ipt</vt:lpstr>
      <vt:lpstr>xdisp!Ist</vt:lpstr>
      <vt:lpstr>ydisp!Ist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2021-01-15T02:27:22Z</dcterms:modified>
</cp:coreProperties>
</file>