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_LessFerrites\"/>
    </mc:Choice>
  </mc:AlternateContent>
  <xr:revisionPtr revIDLastSave="0" documentId="13_ncr:1_{EE9647D2-374A-4030-91EE-A9A75AA6A12F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ydisp" sheetId="7" r:id="rId1"/>
    <sheet name="xdisp" sheetId="3" r:id="rId2"/>
    <sheet name="rawdata" sheetId="1" r:id="rId3"/>
    <sheet name="graphs" sheetId="6" r:id="rId4"/>
  </sheets>
  <definedNames>
    <definedName name="Ipt" localSheetId="1">xdisp!$G$1</definedName>
    <definedName name="Ipt" localSheetId="0">ydisp!$G$1</definedName>
    <definedName name="Ipt">#REF!</definedName>
    <definedName name="Ist" localSheetId="1">xdisp!$G$2</definedName>
    <definedName name="Ist" localSheetId="0">ydisp!$G$2</definedName>
    <definedName name="Ist">#REF!</definedName>
    <definedName name="w" localSheetId="0">ydisp!$K$2</definedName>
    <definedName name="w">xdisp!$K$2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4" i="7" l="1"/>
  <c r="P64" i="7" s="1"/>
  <c r="E64" i="7"/>
  <c r="O64" i="7" s="1"/>
  <c r="D64" i="7"/>
  <c r="N64" i="7" s="1"/>
  <c r="C64" i="7"/>
  <c r="B64" i="7"/>
  <c r="G53" i="7"/>
  <c r="E53" i="7"/>
  <c r="D53" i="7"/>
  <c r="N53" i="7" s="1"/>
  <c r="C53" i="7"/>
  <c r="B53" i="7"/>
  <c r="I42" i="7"/>
  <c r="G42" i="7"/>
  <c r="K42" i="7" s="1"/>
  <c r="E42" i="7"/>
  <c r="O42" i="7" s="1"/>
  <c r="D42" i="7"/>
  <c r="H42" i="7" s="1"/>
  <c r="C42" i="7"/>
  <c r="B42" i="7"/>
  <c r="G31" i="7"/>
  <c r="P31" i="7" s="1"/>
  <c r="E31" i="7"/>
  <c r="O31" i="7" s="1"/>
  <c r="T31" i="7" s="1"/>
  <c r="D31" i="7"/>
  <c r="H31" i="7" s="1"/>
  <c r="C31" i="7"/>
  <c r="B31" i="7"/>
  <c r="G20" i="7"/>
  <c r="E20" i="7"/>
  <c r="O20" i="7" s="1"/>
  <c r="D20" i="7"/>
  <c r="N20" i="7" s="1"/>
  <c r="C20" i="7"/>
  <c r="B20" i="7"/>
  <c r="G9" i="7"/>
  <c r="P9" i="7" s="1"/>
  <c r="E9" i="7"/>
  <c r="I9" i="7" s="1"/>
  <c r="D9" i="7"/>
  <c r="N9" i="7" s="1"/>
  <c r="C9" i="7"/>
  <c r="B9" i="7"/>
  <c r="G5" i="7"/>
  <c r="K5" i="7" s="1"/>
  <c r="E5" i="7"/>
  <c r="I5" i="7" s="1"/>
  <c r="D5" i="7"/>
  <c r="C5" i="7"/>
  <c r="B5" i="7"/>
  <c r="G65" i="7"/>
  <c r="K65" i="7" s="1"/>
  <c r="E65" i="7"/>
  <c r="O65" i="7" s="1"/>
  <c r="D65" i="7"/>
  <c r="C65" i="7"/>
  <c r="B65" i="7"/>
  <c r="G54" i="7"/>
  <c r="P54" i="7" s="1"/>
  <c r="E54" i="7"/>
  <c r="O54" i="7" s="1"/>
  <c r="D54" i="7"/>
  <c r="N54" i="7" s="1"/>
  <c r="C54" i="7"/>
  <c r="B54" i="7"/>
  <c r="H43" i="7"/>
  <c r="G43" i="7"/>
  <c r="K43" i="7" s="1"/>
  <c r="E43" i="7"/>
  <c r="D43" i="7"/>
  <c r="N43" i="7" s="1"/>
  <c r="C43" i="7"/>
  <c r="B43" i="7"/>
  <c r="G32" i="7"/>
  <c r="P32" i="7" s="1"/>
  <c r="E32" i="7"/>
  <c r="D32" i="7"/>
  <c r="C32" i="7"/>
  <c r="B32" i="7"/>
  <c r="G21" i="7"/>
  <c r="K21" i="7" s="1"/>
  <c r="E21" i="7"/>
  <c r="O21" i="7" s="1"/>
  <c r="D21" i="7"/>
  <c r="C21" i="7"/>
  <c r="B21" i="7"/>
  <c r="N10" i="7"/>
  <c r="G10" i="7"/>
  <c r="P10" i="7" s="1"/>
  <c r="E10" i="7"/>
  <c r="O10" i="7" s="1"/>
  <c r="D10" i="7"/>
  <c r="H10" i="7" s="1"/>
  <c r="C10" i="7"/>
  <c r="B10" i="7"/>
  <c r="G6" i="7"/>
  <c r="P6" i="7" s="1"/>
  <c r="E6" i="7"/>
  <c r="D6" i="7"/>
  <c r="H6" i="7" s="1"/>
  <c r="C6" i="7"/>
  <c r="B6" i="7"/>
  <c r="G66" i="7"/>
  <c r="P66" i="7" s="1"/>
  <c r="E66" i="7"/>
  <c r="O66" i="7" s="1"/>
  <c r="D66" i="7"/>
  <c r="N66" i="7" s="1"/>
  <c r="C66" i="7"/>
  <c r="B66" i="7"/>
  <c r="H55" i="7"/>
  <c r="G55" i="7"/>
  <c r="E55" i="7"/>
  <c r="D55" i="7"/>
  <c r="N55" i="7" s="1"/>
  <c r="C55" i="7"/>
  <c r="B55" i="7"/>
  <c r="G44" i="7"/>
  <c r="P44" i="7" s="1"/>
  <c r="E44" i="7"/>
  <c r="D44" i="7"/>
  <c r="C44" i="7"/>
  <c r="B44" i="7"/>
  <c r="G33" i="7"/>
  <c r="P33" i="7" s="1"/>
  <c r="E33" i="7"/>
  <c r="I33" i="7" s="1"/>
  <c r="D33" i="7"/>
  <c r="N33" i="7" s="1"/>
  <c r="C33" i="7"/>
  <c r="B33" i="7"/>
  <c r="G22" i="7"/>
  <c r="E22" i="7"/>
  <c r="O22" i="7" s="1"/>
  <c r="D22" i="7"/>
  <c r="N22" i="7" s="1"/>
  <c r="C22" i="7"/>
  <c r="B22" i="7"/>
  <c r="G11" i="7"/>
  <c r="K11" i="7" s="1"/>
  <c r="E11" i="7"/>
  <c r="O11" i="7" s="1"/>
  <c r="D11" i="7"/>
  <c r="N11" i="7" s="1"/>
  <c r="C11" i="7"/>
  <c r="B11" i="7"/>
  <c r="G7" i="7"/>
  <c r="P7" i="7" s="1"/>
  <c r="E7" i="7"/>
  <c r="I7" i="7" s="1"/>
  <c r="D7" i="7"/>
  <c r="H7" i="7" s="1"/>
  <c r="C7" i="7"/>
  <c r="B7" i="7"/>
  <c r="G67" i="7"/>
  <c r="K67" i="7" s="1"/>
  <c r="E67" i="7"/>
  <c r="I67" i="7" s="1"/>
  <c r="D67" i="7"/>
  <c r="N67" i="7" s="1"/>
  <c r="C67" i="7"/>
  <c r="B67" i="7"/>
  <c r="G56" i="7"/>
  <c r="P56" i="7" s="1"/>
  <c r="E56" i="7"/>
  <c r="O56" i="7" s="1"/>
  <c r="D56" i="7"/>
  <c r="H56" i="7" s="1"/>
  <c r="C56" i="7"/>
  <c r="B56" i="7"/>
  <c r="G45" i="7"/>
  <c r="P45" i="7" s="1"/>
  <c r="E45" i="7"/>
  <c r="I45" i="7" s="1"/>
  <c r="D45" i="7"/>
  <c r="C45" i="7"/>
  <c r="B45" i="7"/>
  <c r="G34" i="7"/>
  <c r="P34" i="7" s="1"/>
  <c r="E34" i="7"/>
  <c r="D34" i="7"/>
  <c r="N34" i="7" s="1"/>
  <c r="C34" i="7"/>
  <c r="B34" i="7"/>
  <c r="G23" i="7"/>
  <c r="P23" i="7" s="1"/>
  <c r="E23" i="7"/>
  <c r="I23" i="7" s="1"/>
  <c r="D23" i="7"/>
  <c r="N23" i="7" s="1"/>
  <c r="C23" i="7"/>
  <c r="B23" i="7"/>
  <c r="G12" i="7"/>
  <c r="P12" i="7" s="1"/>
  <c r="E12" i="7"/>
  <c r="O12" i="7" s="1"/>
  <c r="D12" i="7"/>
  <c r="H12" i="7" s="1"/>
  <c r="C12" i="7"/>
  <c r="B12" i="7"/>
  <c r="G8" i="7"/>
  <c r="P8" i="7" s="1"/>
  <c r="E8" i="7"/>
  <c r="O8" i="7" s="1"/>
  <c r="D8" i="7"/>
  <c r="H8" i="7" s="1"/>
  <c r="C8" i="7"/>
  <c r="B8" i="7"/>
  <c r="G68" i="7"/>
  <c r="K68" i="7" s="1"/>
  <c r="E68" i="7"/>
  <c r="I68" i="7" s="1"/>
  <c r="D68" i="7"/>
  <c r="H68" i="7" s="1"/>
  <c r="C68" i="7"/>
  <c r="B68" i="7"/>
  <c r="P57" i="7"/>
  <c r="G57" i="7"/>
  <c r="K57" i="7" s="1"/>
  <c r="E57" i="7"/>
  <c r="I57" i="7" s="1"/>
  <c r="D57" i="7"/>
  <c r="N57" i="7" s="1"/>
  <c r="C57" i="7"/>
  <c r="B57" i="7"/>
  <c r="G46" i="7"/>
  <c r="P46" i="7" s="1"/>
  <c r="E46" i="7"/>
  <c r="I46" i="7" s="1"/>
  <c r="D46" i="7"/>
  <c r="H46" i="7" s="1"/>
  <c r="C46" i="7"/>
  <c r="B46" i="7"/>
  <c r="G35" i="7"/>
  <c r="E35" i="7"/>
  <c r="I35" i="7" s="1"/>
  <c r="D35" i="7"/>
  <c r="N35" i="7" s="1"/>
  <c r="C35" i="7"/>
  <c r="B35" i="7"/>
  <c r="G24" i="7"/>
  <c r="K24" i="7" s="1"/>
  <c r="E24" i="7"/>
  <c r="O24" i="7" s="1"/>
  <c r="D24" i="7"/>
  <c r="N24" i="7" s="1"/>
  <c r="C24" i="7"/>
  <c r="B24" i="7"/>
  <c r="G13" i="7"/>
  <c r="P13" i="7" s="1"/>
  <c r="E13" i="7"/>
  <c r="I13" i="7" s="1"/>
  <c r="D13" i="7"/>
  <c r="N13" i="7" s="1"/>
  <c r="C13" i="7"/>
  <c r="B13" i="7"/>
  <c r="G69" i="7"/>
  <c r="K69" i="7" s="1"/>
  <c r="E69" i="7"/>
  <c r="O69" i="7" s="1"/>
  <c r="D69" i="7"/>
  <c r="N69" i="7" s="1"/>
  <c r="C69" i="7"/>
  <c r="B69" i="7"/>
  <c r="G58" i="7"/>
  <c r="K58" i="7" s="1"/>
  <c r="E58" i="7"/>
  <c r="O58" i="7" s="1"/>
  <c r="D58" i="7"/>
  <c r="N58" i="7" s="1"/>
  <c r="C58" i="7"/>
  <c r="B58" i="7"/>
  <c r="G47" i="7"/>
  <c r="P47" i="7" s="1"/>
  <c r="E47" i="7"/>
  <c r="O47" i="7" s="1"/>
  <c r="D47" i="7"/>
  <c r="C47" i="7"/>
  <c r="B47" i="7"/>
  <c r="G36" i="7"/>
  <c r="K36" i="7" s="1"/>
  <c r="E36" i="7"/>
  <c r="D36" i="7"/>
  <c r="H36" i="7" s="1"/>
  <c r="C36" i="7"/>
  <c r="B36" i="7"/>
  <c r="G25" i="7"/>
  <c r="P25" i="7" s="1"/>
  <c r="E25" i="7"/>
  <c r="O25" i="7" s="1"/>
  <c r="D25" i="7"/>
  <c r="N25" i="7" s="1"/>
  <c r="C25" i="7"/>
  <c r="B25" i="7"/>
  <c r="G14" i="7"/>
  <c r="P14" i="7" s="1"/>
  <c r="E14" i="7"/>
  <c r="I14" i="7" s="1"/>
  <c r="D14" i="7"/>
  <c r="H14" i="7" s="1"/>
  <c r="J14" i="7" s="1"/>
  <c r="C14" i="7"/>
  <c r="B14" i="7"/>
  <c r="G70" i="7"/>
  <c r="P70" i="7" s="1"/>
  <c r="E70" i="7"/>
  <c r="I70" i="7" s="1"/>
  <c r="D70" i="7"/>
  <c r="N70" i="7" s="1"/>
  <c r="C70" i="7"/>
  <c r="B70" i="7"/>
  <c r="G59" i="7"/>
  <c r="P59" i="7" s="1"/>
  <c r="E59" i="7"/>
  <c r="O59" i="7" s="1"/>
  <c r="T59" i="7" s="1"/>
  <c r="D59" i="7"/>
  <c r="H59" i="7" s="1"/>
  <c r="C59" i="7"/>
  <c r="B59" i="7"/>
  <c r="G48" i="7"/>
  <c r="P48" i="7" s="1"/>
  <c r="E48" i="7"/>
  <c r="O48" i="7" s="1"/>
  <c r="D48" i="7"/>
  <c r="C48" i="7"/>
  <c r="B48" i="7"/>
  <c r="G37" i="7"/>
  <c r="P37" i="7" s="1"/>
  <c r="E37" i="7"/>
  <c r="D37" i="7"/>
  <c r="N37" i="7" s="1"/>
  <c r="C37" i="7"/>
  <c r="B37" i="7"/>
  <c r="G26" i="7"/>
  <c r="E26" i="7"/>
  <c r="O26" i="7" s="1"/>
  <c r="D26" i="7"/>
  <c r="H26" i="7" s="1"/>
  <c r="C26" i="7"/>
  <c r="B26" i="7"/>
  <c r="G15" i="7"/>
  <c r="K15" i="7" s="1"/>
  <c r="E15" i="7"/>
  <c r="O15" i="7" s="1"/>
  <c r="D15" i="7"/>
  <c r="N15" i="7" s="1"/>
  <c r="C15" i="7"/>
  <c r="B15" i="7"/>
  <c r="G71" i="7"/>
  <c r="P71" i="7" s="1"/>
  <c r="E71" i="7"/>
  <c r="O71" i="7" s="1"/>
  <c r="D71" i="7"/>
  <c r="N71" i="7" s="1"/>
  <c r="C71" i="7"/>
  <c r="B71" i="7"/>
  <c r="G60" i="7"/>
  <c r="K60" i="7" s="1"/>
  <c r="E60" i="7"/>
  <c r="I60" i="7" s="1"/>
  <c r="D60" i="7"/>
  <c r="H60" i="7" s="1"/>
  <c r="J60" i="7" s="1"/>
  <c r="C60" i="7"/>
  <c r="B60" i="7"/>
  <c r="G49" i="7"/>
  <c r="K49" i="7" s="1"/>
  <c r="E49" i="7"/>
  <c r="I49" i="7" s="1"/>
  <c r="D49" i="7"/>
  <c r="C49" i="7"/>
  <c r="B49" i="7"/>
  <c r="G38" i="7"/>
  <c r="E38" i="7"/>
  <c r="I38" i="7" s="1"/>
  <c r="D38" i="7"/>
  <c r="H38" i="7" s="1"/>
  <c r="C38" i="7"/>
  <c r="B38" i="7"/>
  <c r="G27" i="7"/>
  <c r="P27" i="7" s="1"/>
  <c r="E27" i="7"/>
  <c r="I27" i="7" s="1"/>
  <c r="D27" i="7"/>
  <c r="N27" i="7" s="1"/>
  <c r="C27" i="7"/>
  <c r="B27" i="7"/>
  <c r="G16" i="7"/>
  <c r="P16" i="7" s="1"/>
  <c r="E16" i="7"/>
  <c r="I16" i="7" s="1"/>
  <c r="D16" i="7"/>
  <c r="C16" i="7"/>
  <c r="B16" i="7"/>
  <c r="G72" i="7"/>
  <c r="P72" i="7" s="1"/>
  <c r="E72" i="7"/>
  <c r="I72" i="7" s="1"/>
  <c r="D72" i="7"/>
  <c r="N72" i="7" s="1"/>
  <c r="C72" i="7"/>
  <c r="B72" i="7"/>
  <c r="N61" i="7"/>
  <c r="G61" i="7"/>
  <c r="P61" i="7" s="1"/>
  <c r="E61" i="7"/>
  <c r="O61" i="7" s="1"/>
  <c r="D61" i="7"/>
  <c r="H61" i="7" s="1"/>
  <c r="C61" i="7"/>
  <c r="B61" i="7"/>
  <c r="G50" i="7"/>
  <c r="K50" i="7" s="1"/>
  <c r="E50" i="7"/>
  <c r="D50" i="7"/>
  <c r="H50" i="7" s="1"/>
  <c r="C50" i="7"/>
  <c r="B50" i="7"/>
  <c r="G39" i="7"/>
  <c r="K39" i="7" s="1"/>
  <c r="E39" i="7"/>
  <c r="O39" i="7" s="1"/>
  <c r="D39" i="7"/>
  <c r="H39" i="7" s="1"/>
  <c r="C39" i="7"/>
  <c r="B39" i="7"/>
  <c r="G28" i="7"/>
  <c r="K28" i="7" s="1"/>
  <c r="E28" i="7"/>
  <c r="O28" i="7" s="1"/>
  <c r="D28" i="7"/>
  <c r="H28" i="7" s="1"/>
  <c r="C28" i="7"/>
  <c r="B28" i="7"/>
  <c r="G17" i="7"/>
  <c r="E17" i="7"/>
  <c r="I17" i="7" s="1"/>
  <c r="D17" i="7"/>
  <c r="N17" i="7" s="1"/>
  <c r="C17" i="7"/>
  <c r="B17" i="7"/>
  <c r="G73" i="7"/>
  <c r="P73" i="7" s="1"/>
  <c r="E73" i="7"/>
  <c r="I73" i="7" s="1"/>
  <c r="D73" i="7"/>
  <c r="N73" i="7" s="1"/>
  <c r="C73" i="7"/>
  <c r="B73" i="7"/>
  <c r="G62" i="7"/>
  <c r="K62" i="7" s="1"/>
  <c r="E62" i="7"/>
  <c r="I62" i="7" s="1"/>
  <c r="D62" i="7"/>
  <c r="C62" i="7"/>
  <c r="B62" i="7"/>
  <c r="G51" i="7"/>
  <c r="K51" i="7" s="1"/>
  <c r="E51" i="7"/>
  <c r="O51" i="7" s="1"/>
  <c r="D51" i="7"/>
  <c r="N51" i="7" s="1"/>
  <c r="C51" i="7"/>
  <c r="B51" i="7"/>
  <c r="G40" i="7"/>
  <c r="K40" i="7" s="1"/>
  <c r="E40" i="7"/>
  <c r="O40" i="7" s="1"/>
  <c r="D40" i="7"/>
  <c r="H40" i="7" s="1"/>
  <c r="C40" i="7"/>
  <c r="B40" i="7"/>
  <c r="N29" i="7"/>
  <c r="G29" i="7"/>
  <c r="K29" i="7" s="1"/>
  <c r="E29" i="7"/>
  <c r="O29" i="7" s="1"/>
  <c r="D29" i="7"/>
  <c r="H29" i="7" s="1"/>
  <c r="C29" i="7"/>
  <c r="B29" i="7"/>
  <c r="G18" i="7"/>
  <c r="K18" i="7" s="1"/>
  <c r="E18" i="7"/>
  <c r="I18" i="7" s="1"/>
  <c r="D18" i="7"/>
  <c r="H18" i="7" s="1"/>
  <c r="C18" i="7"/>
  <c r="B18" i="7"/>
  <c r="N74" i="7"/>
  <c r="G74" i="7"/>
  <c r="P74" i="7" s="1"/>
  <c r="E74" i="7"/>
  <c r="O74" i="7" s="1"/>
  <c r="D74" i="7"/>
  <c r="H74" i="7" s="1"/>
  <c r="C74" i="7"/>
  <c r="B74" i="7"/>
  <c r="G63" i="7"/>
  <c r="K63" i="7" s="1"/>
  <c r="E63" i="7"/>
  <c r="I63" i="7" s="1"/>
  <c r="D63" i="7"/>
  <c r="N63" i="7" s="1"/>
  <c r="C63" i="7"/>
  <c r="B63" i="7"/>
  <c r="G52" i="7"/>
  <c r="P52" i="7" s="1"/>
  <c r="E52" i="7"/>
  <c r="O52" i="7" s="1"/>
  <c r="D52" i="7"/>
  <c r="N52" i="7" s="1"/>
  <c r="C52" i="7"/>
  <c r="B52" i="7"/>
  <c r="P41" i="7"/>
  <c r="O41" i="7"/>
  <c r="G41" i="7"/>
  <c r="K41" i="7" s="1"/>
  <c r="E41" i="7"/>
  <c r="I41" i="7" s="1"/>
  <c r="D41" i="7"/>
  <c r="H41" i="7" s="1"/>
  <c r="C41" i="7"/>
  <c r="B41" i="7"/>
  <c r="O30" i="7"/>
  <c r="G30" i="7"/>
  <c r="K30" i="7" s="1"/>
  <c r="E30" i="7"/>
  <c r="I30" i="7" s="1"/>
  <c r="D30" i="7"/>
  <c r="H30" i="7" s="1"/>
  <c r="C30" i="7"/>
  <c r="B30" i="7"/>
  <c r="G19" i="7"/>
  <c r="K19" i="7" s="1"/>
  <c r="E19" i="7"/>
  <c r="O19" i="7" s="1"/>
  <c r="D19" i="7"/>
  <c r="N19" i="7" s="1"/>
  <c r="C19" i="7"/>
  <c r="B19" i="7"/>
  <c r="K2" i="7"/>
  <c r="P51" i="7" l="1"/>
  <c r="T51" i="7" s="1"/>
  <c r="O46" i="7"/>
  <c r="N40" i="7"/>
  <c r="K8" i="7"/>
  <c r="N6" i="7"/>
  <c r="J41" i="7"/>
  <c r="N18" i="7"/>
  <c r="P19" i="7"/>
  <c r="T19" i="7" s="1"/>
  <c r="P30" i="7"/>
  <c r="T30" i="7" s="1"/>
  <c r="H72" i="7"/>
  <c r="N68" i="7"/>
  <c r="N8" i="7"/>
  <c r="X8" i="7" s="1"/>
  <c r="Y8" i="7" s="1"/>
  <c r="P21" i="7"/>
  <c r="T21" i="7" s="1"/>
  <c r="H20" i="7"/>
  <c r="J42" i="7"/>
  <c r="N41" i="7"/>
  <c r="X41" i="7" s="1"/>
  <c r="Y41" i="7" s="1"/>
  <c r="P62" i="7"/>
  <c r="I61" i="7"/>
  <c r="O57" i="7"/>
  <c r="T57" i="7" s="1"/>
  <c r="O68" i="7"/>
  <c r="H66" i="7"/>
  <c r="K6" i="7"/>
  <c r="I10" i="7"/>
  <c r="J10" i="7" s="1"/>
  <c r="H54" i="7"/>
  <c r="I66" i="7"/>
  <c r="H9" i="7"/>
  <c r="T41" i="7"/>
  <c r="K23" i="7"/>
  <c r="T56" i="7"/>
  <c r="P5" i="7"/>
  <c r="P42" i="7"/>
  <c r="O35" i="7"/>
  <c r="O23" i="7"/>
  <c r="T23" i="7" s="1"/>
  <c r="H11" i="7"/>
  <c r="I74" i="7"/>
  <c r="J74" i="7" s="1"/>
  <c r="P40" i="7"/>
  <c r="O18" i="7"/>
  <c r="P29" i="7"/>
  <c r="T29" i="7" s="1"/>
  <c r="N30" i="7"/>
  <c r="P63" i="7"/>
  <c r="S63" i="7" s="1"/>
  <c r="P18" i="7"/>
  <c r="S18" i="7" s="1"/>
  <c r="K16" i="7"/>
  <c r="J38" i="7"/>
  <c r="T25" i="7"/>
  <c r="P24" i="7"/>
  <c r="T24" i="7" s="1"/>
  <c r="J68" i="7"/>
  <c r="K12" i="7"/>
  <c r="J7" i="7"/>
  <c r="I11" i="7"/>
  <c r="Q10" i="7"/>
  <c r="I59" i="7"/>
  <c r="J59" i="7" s="1"/>
  <c r="H58" i="7"/>
  <c r="H52" i="7"/>
  <c r="H17" i="7"/>
  <c r="J17" i="7" s="1"/>
  <c r="I28" i="7"/>
  <c r="I39" i="7"/>
  <c r="J39" i="7" s="1"/>
  <c r="K72" i="7"/>
  <c r="H27" i="7"/>
  <c r="N38" i="7"/>
  <c r="X38" i="7" s="1"/>
  <c r="Y38" i="7" s="1"/>
  <c r="O49" i="7"/>
  <c r="N60" i="7"/>
  <c r="I71" i="7"/>
  <c r="K48" i="7"/>
  <c r="K59" i="7"/>
  <c r="H25" i="7"/>
  <c r="K47" i="7"/>
  <c r="I58" i="7"/>
  <c r="H69" i="7"/>
  <c r="K7" i="7"/>
  <c r="H22" i="7"/>
  <c r="H33" i="7"/>
  <c r="K10" i="7"/>
  <c r="K32" i="7"/>
  <c r="I54" i="7"/>
  <c r="I65" i="7"/>
  <c r="K9" i="7"/>
  <c r="I20" i="7"/>
  <c r="I31" i="7"/>
  <c r="J31" i="7" s="1"/>
  <c r="T42" i="7"/>
  <c r="J72" i="7"/>
  <c r="H19" i="7"/>
  <c r="O72" i="7"/>
  <c r="Q72" i="7" s="1"/>
  <c r="K27" i="7"/>
  <c r="O38" i="7"/>
  <c r="P49" i="7"/>
  <c r="S49" i="7" s="1"/>
  <c r="O60" i="7"/>
  <c r="H15" i="7"/>
  <c r="H37" i="7"/>
  <c r="N59" i="7"/>
  <c r="X59" i="7" s="1"/>
  <c r="Y59" i="7" s="1"/>
  <c r="H70" i="7"/>
  <c r="J70" i="7" s="1"/>
  <c r="I25" i="7"/>
  <c r="I69" i="7"/>
  <c r="H13" i="7"/>
  <c r="J13" i="7" s="1"/>
  <c r="H24" i="7"/>
  <c r="T46" i="7"/>
  <c r="I56" i="7"/>
  <c r="J56" i="7" s="1"/>
  <c r="H67" i="7"/>
  <c r="J67" i="7" s="1"/>
  <c r="P11" i="7"/>
  <c r="I22" i="7"/>
  <c r="K33" i="7"/>
  <c r="P43" i="7"/>
  <c r="S43" i="7" s="1"/>
  <c r="K31" i="7"/>
  <c r="H64" i="7"/>
  <c r="T39" i="7"/>
  <c r="J30" i="7"/>
  <c r="K61" i="7"/>
  <c r="J46" i="7"/>
  <c r="J20" i="7"/>
  <c r="P39" i="7"/>
  <c r="H73" i="7"/>
  <c r="J73" i="7" s="1"/>
  <c r="O17" i="7"/>
  <c r="K71" i="7"/>
  <c r="I15" i="7"/>
  <c r="I26" i="7"/>
  <c r="J26" i="7" s="1"/>
  <c r="K14" i="7"/>
  <c r="K25" i="7"/>
  <c r="N36" i="7"/>
  <c r="X36" i="7" s="1"/>
  <c r="Y36" i="7" s="1"/>
  <c r="P58" i="7"/>
  <c r="T58" i="7" s="1"/>
  <c r="K13" i="7"/>
  <c r="I24" i="7"/>
  <c r="H23" i="7"/>
  <c r="J23" i="7" s="1"/>
  <c r="K45" i="7"/>
  <c r="N56" i="7"/>
  <c r="Q56" i="7" s="1"/>
  <c r="O33" i="7"/>
  <c r="T33" i="7" s="1"/>
  <c r="P65" i="7"/>
  <c r="T65" i="7" s="1"/>
  <c r="N31" i="7"/>
  <c r="Q31" i="7" s="1"/>
  <c r="H53" i="7"/>
  <c r="I64" i="7"/>
  <c r="J27" i="7"/>
  <c r="T71" i="7"/>
  <c r="T54" i="7"/>
  <c r="N50" i="7"/>
  <c r="H71" i="7"/>
  <c r="N28" i="7"/>
  <c r="X28" i="7" s="1"/>
  <c r="Y28" i="7" s="1"/>
  <c r="T74" i="7"/>
  <c r="O62" i="7"/>
  <c r="P15" i="7"/>
  <c r="S15" i="7" s="1"/>
  <c r="K70" i="7"/>
  <c r="H35" i="7"/>
  <c r="J35" i="7" s="1"/>
  <c r="N46" i="7"/>
  <c r="Q46" i="7" s="1"/>
  <c r="I12" i="7"/>
  <c r="J12" i="7" s="1"/>
  <c r="Q66" i="7"/>
  <c r="K64" i="7"/>
  <c r="Q74" i="7"/>
  <c r="Q29" i="7"/>
  <c r="Q40" i="7"/>
  <c r="J61" i="7"/>
  <c r="Q25" i="7"/>
  <c r="T66" i="7"/>
  <c r="T10" i="7"/>
  <c r="J9" i="7"/>
  <c r="T52" i="7"/>
  <c r="Q52" i="7"/>
  <c r="J18" i="7"/>
  <c r="S42" i="7"/>
  <c r="S32" i="7"/>
  <c r="S44" i="7"/>
  <c r="X53" i="7"/>
  <c r="Y53" i="7" s="1"/>
  <c r="S9" i="7"/>
  <c r="X43" i="7"/>
  <c r="Y43" i="7" s="1"/>
  <c r="S6" i="7"/>
  <c r="S64" i="7"/>
  <c r="X20" i="7"/>
  <c r="Y20" i="7" s="1"/>
  <c r="S31" i="7"/>
  <c r="U31" i="7" s="1"/>
  <c r="V31" i="7" s="1"/>
  <c r="S5" i="7"/>
  <c r="S7" i="7"/>
  <c r="X34" i="7"/>
  <c r="Y34" i="7" s="1"/>
  <c r="X24" i="7"/>
  <c r="Y24" i="7" s="1"/>
  <c r="S47" i="7"/>
  <c r="X70" i="7"/>
  <c r="Y70" i="7" s="1"/>
  <c r="X9" i="7"/>
  <c r="Y9" i="7" s="1"/>
  <c r="X31" i="7"/>
  <c r="Y31" i="7" s="1"/>
  <c r="X56" i="7"/>
  <c r="Y56" i="7" s="1"/>
  <c r="S23" i="7"/>
  <c r="X68" i="7"/>
  <c r="Y68" i="7" s="1"/>
  <c r="X69" i="7"/>
  <c r="Y69" i="7" s="1"/>
  <c r="X58" i="7"/>
  <c r="Y58" i="7" s="1"/>
  <c r="S25" i="7"/>
  <c r="U25" i="7" s="1"/>
  <c r="V25" i="7" s="1"/>
  <c r="X60" i="7"/>
  <c r="Y60" i="7" s="1"/>
  <c r="S39" i="7"/>
  <c r="X6" i="7"/>
  <c r="Y6" i="7" s="1"/>
  <c r="S66" i="7"/>
  <c r="S12" i="7"/>
  <c r="X57" i="7"/>
  <c r="Y57" i="7" s="1"/>
  <c r="S14" i="7"/>
  <c r="S27" i="7"/>
  <c r="X50" i="7"/>
  <c r="Y50" i="7" s="1"/>
  <c r="S73" i="7"/>
  <c r="X54" i="7"/>
  <c r="Y54" i="7" s="1"/>
  <c r="X10" i="7"/>
  <c r="Y10" i="7" s="1"/>
  <c r="S8" i="7"/>
  <c r="X46" i="7"/>
  <c r="Y46" i="7" s="1"/>
  <c r="S13" i="7"/>
  <c r="S70" i="7"/>
  <c r="X37" i="7"/>
  <c r="Y37" i="7" s="1"/>
  <c r="S71" i="7"/>
  <c r="S61" i="7"/>
  <c r="X72" i="7"/>
  <c r="Y72" i="7" s="1"/>
  <c r="X51" i="7"/>
  <c r="Y51" i="7" s="1"/>
  <c r="S54" i="7"/>
  <c r="U54" i="7" s="1"/>
  <c r="V54" i="7" s="1"/>
  <c r="X33" i="7"/>
  <c r="Y33" i="7" s="1"/>
  <c r="X11" i="7"/>
  <c r="Y11" i="7" s="1"/>
  <c r="S56" i="7"/>
  <c r="X23" i="7"/>
  <c r="Y23" i="7" s="1"/>
  <c r="S57" i="7"/>
  <c r="X35" i="7"/>
  <c r="Y35" i="7" s="1"/>
  <c r="S58" i="7"/>
  <c r="U58" i="7" s="1"/>
  <c r="V58" i="7" s="1"/>
  <c r="X25" i="7"/>
  <c r="Y25" i="7" s="1"/>
  <c r="S59" i="7"/>
  <c r="U59" i="7" s="1"/>
  <c r="V59" i="7" s="1"/>
  <c r="S16" i="7"/>
  <c r="S62" i="7"/>
  <c r="S10" i="7"/>
  <c r="X55" i="7"/>
  <c r="Y55" i="7" s="1"/>
  <c r="X22" i="7"/>
  <c r="Y22" i="7" s="1"/>
  <c r="S45" i="7"/>
  <c r="S48" i="7"/>
  <c r="X15" i="7"/>
  <c r="Y15" i="7" s="1"/>
  <c r="X27" i="7"/>
  <c r="Y27" i="7" s="1"/>
  <c r="S50" i="7"/>
  <c r="X73" i="7"/>
  <c r="Y73" i="7" s="1"/>
  <c r="S29" i="7"/>
  <c r="X52" i="7"/>
  <c r="Y52" i="7" s="1"/>
  <c r="S21" i="7"/>
  <c r="S34" i="7"/>
  <c r="S46" i="7"/>
  <c r="U46" i="7" s="1"/>
  <c r="V46" i="7" s="1"/>
  <c r="X13" i="7"/>
  <c r="Y13" i="7" s="1"/>
  <c r="S37" i="7"/>
  <c r="X71" i="7"/>
  <c r="Y71" i="7" s="1"/>
  <c r="S51" i="7"/>
  <c r="P22" i="7"/>
  <c r="K22" i="7"/>
  <c r="H63" i="7"/>
  <c r="J63" i="7" s="1"/>
  <c r="S74" i="7"/>
  <c r="T40" i="7"/>
  <c r="H51" i="7"/>
  <c r="T62" i="7"/>
  <c r="J50" i="7"/>
  <c r="X61" i="7"/>
  <c r="Y61" i="7" s="1"/>
  <c r="N45" i="7"/>
  <c r="X45" i="7" s="1"/>
  <c r="Y45" i="7" s="1"/>
  <c r="H45" i="7"/>
  <c r="J45" i="7" s="1"/>
  <c r="O44" i="7"/>
  <c r="I44" i="7"/>
  <c r="K53" i="7"/>
  <c r="P53" i="7"/>
  <c r="S53" i="7" s="1"/>
  <c r="T48" i="7"/>
  <c r="I51" i="7"/>
  <c r="X17" i="7"/>
  <c r="Y17" i="7" s="1"/>
  <c r="O50" i="7"/>
  <c r="I50" i="7"/>
  <c r="T49" i="7"/>
  <c r="N48" i="7"/>
  <c r="X48" i="7" s="1"/>
  <c r="Y48" i="7" s="1"/>
  <c r="H48" i="7"/>
  <c r="T47" i="7"/>
  <c r="T12" i="7"/>
  <c r="N21" i="7"/>
  <c r="X21" i="7" s="1"/>
  <c r="Y21" i="7" s="1"/>
  <c r="H21" i="7"/>
  <c r="O32" i="7"/>
  <c r="I32" i="7"/>
  <c r="N65" i="7"/>
  <c r="X65" i="7" s="1"/>
  <c r="Y65" i="7" s="1"/>
  <c r="H65" i="7"/>
  <c r="J65" i="7" s="1"/>
  <c r="O36" i="7"/>
  <c r="I36" i="7"/>
  <c r="J36" i="7" s="1"/>
  <c r="P55" i="7"/>
  <c r="K55" i="7"/>
  <c r="K52" i="7"/>
  <c r="X63" i="7"/>
  <c r="Y63" i="7" s="1"/>
  <c r="I29" i="7"/>
  <c r="J29" i="7" s="1"/>
  <c r="I40" i="7"/>
  <c r="J40" i="7" s="1"/>
  <c r="X40" i="7"/>
  <c r="Y40" i="7" s="1"/>
  <c r="N62" i="7"/>
  <c r="X62" i="7" s="1"/>
  <c r="Y62" i="7" s="1"/>
  <c r="H62" i="7"/>
  <c r="J62" i="7" s="1"/>
  <c r="T61" i="7"/>
  <c r="Q61" i="7"/>
  <c r="O37" i="7"/>
  <c r="Q37" i="7" s="1"/>
  <c r="I37" i="7"/>
  <c r="T44" i="7"/>
  <c r="P35" i="7"/>
  <c r="K35" i="7"/>
  <c r="S40" i="7"/>
  <c r="N16" i="7"/>
  <c r="X16" i="7" s="1"/>
  <c r="Y16" i="7" s="1"/>
  <c r="H16" i="7"/>
  <c r="J16" i="7" s="1"/>
  <c r="I52" i="7"/>
  <c r="Q30" i="7"/>
  <c r="X18" i="7"/>
  <c r="Y18" i="7" s="1"/>
  <c r="X29" i="7"/>
  <c r="Y29" i="7" s="1"/>
  <c r="K73" i="7"/>
  <c r="P17" i="7"/>
  <c r="S17" i="7" s="1"/>
  <c r="K17" i="7"/>
  <c r="S72" i="7"/>
  <c r="O16" i="7"/>
  <c r="T16" i="7" s="1"/>
  <c r="P26" i="7"/>
  <c r="K26" i="7"/>
  <c r="O34" i="7"/>
  <c r="Q34" i="7" s="1"/>
  <c r="I34" i="7"/>
  <c r="S33" i="7"/>
  <c r="H47" i="7"/>
  <c r="N47" i="7"/>
  <c r="X47" i="7" s="1"/>
  <c r="Y47" i="7" s="1"/>
  <c r="X19" i="7"/>
  <c r="Y19" i="7" s="1"/>
  <c r="X30" i="7"/>
  <c r="Y30" i="7" s="1"/>
  <c r="S52" i="7"/>
  <c r="X67" i="7"/>
  <c r="Y67" i="7" s="1"/>
  <c r="T8" i="7"/>
  <c r="Q8" i="7"/>
  <c r="J33" i="7"/>
  <c r="I19" i="7"/>
  <c r="S41" i="7"/>
  <c r="U41" i="7" s="1"/>
  <c r="V41" i="7" s="1"/>
  <c r="O63" i="7"/>
  <c r="K74" i="7"/>
  <c r="X74" i="7"/>
  <c r="Y74" i="7" s="1"/>
  <c r="Q51" i="7"/>
  <c r="J28" i="7"/>
  <c r="P50" i="7"/>
  <c r="P38" i="7"/>
  <c r="K38" i="7"/>
  <c r="N49" i="7"/>
  <c r="Q49" i="7" s="1"/>
  <c r="H49" i="7"/>
  <c r="J49" i="7" s="1"/>
  <c r="T64" i="7"/>
  <c r="Q64" i="7"/>
  <c r="P28" i="7"/>
  <c r="S28" i="7" s="1"/>
  <c r="P60" i="7"/>
  <c r="S60" i="7" s="1"/>
  <c r="Q59" i="7"/>
  <c r="O70" i="7"/>
  <c r="T70" i="7" s="1"/>
  <c r="N14" i="7"/>
  <c r="Q14" i="7" s="1"/>
  <c r="P69" i="7"/>
  <c r="Q57" i="7"/>
  <c r="P68" i="7"/>
  <c r="S68" i="7" s="1"/>
  <c r="N12" i="7"/>
  <c r="Q12" i="7" s="1"/>
  <c r="H34" i="7"/>
  <c r="O67" i="7"/>
  <c r="N7" i="7"/>
  <c r="X7" i="7" s="1"/>
  <c r="Y7" i="7" s="1"/>
  <c r="K66" i="7"/>
  <c r="Q54" i="7"/>
  <c r="O5" i="7"/>
  <c r="O73" i="7"/>
  <c r="Q73" i="7" s="1"/>
  <c r="N39" i="7"/>
  <c r="Q39" i="7" s="1"/>
  <c r="O27" i="7"/>
  <c r="Q27" i="7" s="1"/>
  <c r="O14" i="7"/>
  <c r="T14" i="7" s="1"/>
  <c r="I47" i="7"/>
  <c r="O13" i="7"/>
  <c r="T13" i="7" s="1"/>
  <c r="P67" i="7"/>
  <c r="S67" i="7" s="1"/>
  <c r="O7" i="7"/>
  <c r="T7" i="7" s="1"/>
  <c r="Q71" i="7"/>
  <c r="N26" i="7"/>
  <c r="X26" i="7" s="1"/>
  <c r="Y26" i="7" s="1"/>
  <c r="I48" i="7"/>
  <c r="H57" i="7"/>
  <c r="J57" i="7" s="1"/>
  <c r="K44" i="7"/>
  <c r="I6" i="7"/>
  <c r="J6" i="7" s="1"/>
  <c r="O6" i="7"/>
  <c r="T6" i="7" s="1"/>
  <c r="I21" i="7"/>
  <c r="K37" i="7"/>
  <c r="K46" i="7"/>
  <c r="K34" i="7"/>
  <c r="Q23" i="7"/>
  <c r="O43" i="7"/>
  <c r="Q43" i="7" s="1"/>
  <c r="I43" i="7"/>
  <c r="J43" i="7" s="1"/>
  <c r="N5" i="7"/>
  <c r="X5" i="7" s="1"/>
  <c r="Y5" i="7" s="1"/>
  <c r="H5" i="7"/>
  <c r="J5" i="7" s="1"/>
  <c r="P20" i="7"/>
  <c r="K20" i="7"/>
  <c r="P36" i="7"/>
  <c r="S36" i="7" s="1"/>
  <c r="I8" i="7"/>
  <c r="J8" i="7" s="1"/>
  <c r="O45" i="7"/>
  <c r="T45" i="7" s="1"/>
  <c r="K56" i="7"/>
  <c r="H44" i="7"/>
  <c r="J44" i="7" s="1"/>
  <c r="N44" i="7"/>
  <c r="Q44" i="7" s="1"/>
  <c r="O55" i="7"/>
  <c r="I55" i="7"/>
  <c r="J55" i="7" s="1"/>
  <c r="H32" i="7"/>
  <c r="N32" i="7"/>
  <c r="X32" i="7" s="1"/>
  <c r="Y32" i="7" s="1"/>
  <c r="K54" i="7"/>
  <c r="O53" i="7"/>
  <c r="I53" i="7"/>
  <c r="O9" i="7"/>
  <c r="Q9" i="7" s="1"/>
  <c r="N42" i="7"/>
  <c r="X42" i="7" s="1"/>
  <c r="Y42" i="7" s="1"/>
  <c r="T43" i="7" l="1"/>
  <c r="J52" i="7"/>
  <c r="S65" i="7"/>
  <c r="U65" i="7" s="1"/>
  <c r="V65" i="7" s="1"/>
  <c r="Q16" i="7"/>
  <c r="Q5" i="7"/>
  <c r="T34" i="7"/>
  <c r="Q18" i="7"/>
  <c r="J66" i="7"/>
  <c r="S19" i="7"/>
  <c r="U19" i="7" s="1"/>
  <c r="V19" i="7" s="1"/>
  <c r="Q19" i="7"/>
  <c r="Q63" i="7"/>
  <c r="U52" i="7"/>
  <c r="V52" i="7" s="1"/>
  <c r="U10" i="7"/>
  <c r="V10" i="7" s="1"/>
  <c r="J54" i="7"/>
  <c r="Q41" i="7"/>
  <c r="Q33" i="7"/>
  <c r="S30" i="7"/>
  <c r="U30" i="7" s="1"/>
  <c r="V30" i="7" s="1"/>
  <c r="J21" i="7"/>
  <c r="U51" i="7"/>
  <c r="V51" i="7" s="1"/>
  <c r="U42" i="7"/>
  <c r="V42" i="7" s="1"/>
  <c r="U61" i="7"/>
  <c r="V61" i="7" s="1"/>
  <c r="U66" i="7"/>
  <c r="V66" i="7" s="1"/>
  <c r="J24" i="7"/>
  <c r="T72" i="7"/>
  <c r="U72" i="7" s="1"/>
  <c r="V72" i="7" s="1"/>
  <c r="J37" i="7"/>
  <c r="S24" i="7"/>
  <c r="U24" i="7" s="1"/>
  <c r="V24" i="7" s="1"/>
  <c r="J11" i="7"/>
  <c r="U74" i="7"/>
  <c r="V74" i="7" s="1"/>
  <c r="U62" i="7"/>
  <c r="V62" i="7" s="1"/>
  <c r="U56" i="7"/>
  <c r="V56" i="7" s="1"/>
  <c r="T18" i="7"/>
  <c r="U18" i="7" s="1"/>
  <c r="V18" i="7" s="1"/>
  <c r="U23" i="7"/>
  <c r="V23" i="7" s="1"/>
  <c r="Q13" i="7"/>
  <c r="Q24" i="7"/>
  <c r="J69" i="7"/>
  <c r="X12" i="7"/>
  <c r="Y12" i="7" s="1"/>
  <c r="U33" i="7"/>
  <c r="V33" i="7" s="1"/>
  <c r="U40" i="7"/>
  <c r="V40" i="7" s="1"/>
  <c r="U43" i="7"/>
  <c r="V43" i="7" s="1"/>
  <c r="J58" i="7"/>
  <c r="J32" i="7"/>
  <c r="Q58" i="7"/>
  <c r="Q45" i="7"/>
  <c r="J19" i="7"/>
  <c r="Q21" i="7"/>
  <c r="Q6" i="7"/>
  <c r="J51" i="7"/>
  <c r="U71" i="7"/>
  <c r="V71" i="7" s="1"/>
  <c r="U44" i="7"/>
  <c r="V44" i="7" s="1"/>
  <c r="Q70" i="7"/>
  <c r="U39" i="7"/>
  <c r="V39" i="7" s="1"/>
  <c r="X49" i="7"/>
  <c r="Y49" i="7" s="1"/>
  <c r="Q15" i="7"/>
  <c r="T15" i="7"/>
  <c r="U15" i="7" s="1"/>
  <c r="V15" i="7" s="1"/>
  <c r="J25" i="7"/>
  <c r="Q11" i="7"/>
  <c r="T11" i="7"/>
  <c r="J22" i="7"/>
  <c r="J53" i="7"/>
  <c r="J47" i="7"/>
  <c r="Q65" i="7"/>
  <c r="Q32" i="7"/>
  <c r="S11" i="7"/>
  <c r="U11" i="7" s="1"/>
  <c r="V11" i="7" s="1"/>
  <c r="J64" i="7"/>
  <c r="J15" i="7"/>
  <c r="T27" i="7"/>
  <c r="J71" i="7"/>
  <c r="Q22" i="7"/>
  <c r="T22" i="7"/>
  <c r="T69" i="7"/>
  <c r="Q69" i="7"/>
  <c r="T38" i="7"/>
  <c r="Q38" i="7"/>
  <c r="Q26" i="7"/>
  <c r="T26" i="7"/>
  <c r="U8" i="7"/>
  <c r="V8" i="7" s="1"/>
  <c r="U14" i="7"/>
  <c r="V14" i="7" s="1"/>
  <c r="U64" i="7"/>
  <c r="V64" i="7" s="1"/>
  <c r="Q42" i="7"/>
  <c r="J48" i="7"/>
  <c r="U34" i="7"/>
  <c r="V34" i="7" s="1"/>
  <c r="X39" i="7"/>
  <c r="Y39" i="7" s="1"/>
  <c r="U57" i="7"/>
  <c r="V57" i="7" s="1"/>
  <c r="U7" i="7"/>
  <c r="V7" i="7" s="1"/>
  <c r="U6" i="7"/>
  <c r="V6" i="7" s="1"/>
  <c r="T63" i="7"/>
  <c r="U63" i="7" s="1"/>
  <c r="V63" i="7" s="1"/>
  <c r="T32" i="7"/>
  <c r="U32" i="7" s="1"/>
  <c r="V32" i="7" s="1"/>
  <c r="Q7" i="7"/>
  <c r="T35" i="7"/>
  <c r="Q35" i="7"/>
  <c r="T73" i="7"/>
  <c r="U73" i="7" s="1"/>
  <c r="V73" i="7" s="1"/>
  <c r="U48" i="7"/>
  <c r="V48" i="7" s="1"/>
  <c r="U16" i="7"/>
  <c r="V16" i="7" s="1"/>
  <c r="U12" i="7"/>
  <c r="V12" i="7" s="1"/>
  <c r="X44" i="7"/>
  <c r="Y44" i="7" s="1"/>
  <c r="T50" i="7"/>
  <c r="U50" i="7" s="1"/>
  <c r="V50" i="7" s="1"/>
  <c r="Q50" i="7"/>
  <c r="Q48" i="7"/>
  <c r="Q62" i="7"/>
  <c r="X14" i="7"/>
  <c r="Y14" i="7" s="1"/>
  <c r="U21" i="7"/>
  <c r="V21" i="7" s="1"/>
  <c r="U45" i="7"/>
  <c r="V45" i="7" s="1"/>
  <c r="U49" i="7"/>
  <c r="V49" i="7" s="1"/>
  <c r="S26" i="7"/>
  <c r="U70" i="7"/>
  <c r="V70" i="7" s="1"/>
  <c r="S22" i="7"/>
  <c r="Q47" i="7"/>
  <c r="U27" i="7"/>
  <c r="V27" i="7" s="1"/>
  <c r="T36" i="7"/>
  <c r="U36" i="7" s="1"/>
  <c r="V36" i="7" s="1"/>
  <c r="Q36" i="7"/>
  <c r="T5" i="7"/>
  <c r="U5" i="7" s="1"/>
  <c r="V5" i="7" s="1"/>
  <c r="T60" i="7"/>
  <c r="U60" i="7" s="1"/>
  <c r="V60" i="7" s="1"/>
  <c r="Q60" i="7"/>
  <c r="T17" i="7"/>
  <c r="U17" i="7" s="1"/>
  <c r="V17" i="7" s="1"/>
  <c r="Q17" i="7"/>
  <c r="T55" i="7"/>
  <c r="Q55" i="7"/>
  <c r="S38" i="7"/>
  <c r="T53" i="7"/>
  <c r="U53" i="7" s="1"/>
  <c r="V53" i="7" s="1"/>
  <c r="Q53" i="7"/>
  <c r="U29" i="7"/>
  <c r="V29" i="7" s="1"/>
  <c r="S69" i="7"/>
  <c r="S55" i="7"/>
  <c r="U47" i="7"/>
  <c r="V47" i="7" s="1"/>
  <c r="T20" i="7"/>
  <c r="Q20" i="7"/>
  <c r="T67" i="7"/>
  <c r="U67" i="7" s="1"/>
  <c r="V67" i="7" s="1"/>
  <c r="Q67" i="7"/>
  <c r="J34" i="7"/>
  <c r="T9" i="7"/>
  <c r="U9" i="7" s="1"/>
  <c r="V9" i="7" s="1"/>
  <c r="T68" i="7"/>
  <c r="U68" i="7" s="1"/>
  <c r="V68" i="7" s="1"/>
  <c r="Q68" i="7"/>
  <c r="T28" i="7"/>
  <c r="U28" i="7" s="1"/>
  <c r="V28" i="7" s="1"/>
  <c r="Q28" i="7"/>
  <c r="T37" i="7"/>
  <c r="U37" i="7" s="1"/>
  <c r="V37" i="7" s="1"/>
  <c r="S35" i="7"/>
  <c r="S20" i="7"/>
  <c r="U13" i="7"/>
  <c r="V13" i="7" s="1"/>
  <c r="U69" i="7" l="1"/>
  <c r="V69" i="7" s="1"/>
  <c r="U55" i="7"/>
  <c r="V55" i="7" s="1"/>
  <c r="U38" i="7"/>
  <c r="V38" i="7" s="1"/>
  <c r="U26" i="7"/>
  <c r="V26" i="7" s="1"/>
  <c r="U20" i="7"/>
  <c r="V20" i="7" s="1"/>
  <c r="U35" i="7"/>
  <c r="V35" i="7" s="1"/>
  <c r="U22" i="7"/>
  <c r="V22" i="7" s="1"/>
  <c r="K2" i="3" l="1"/>
  <c r="G47" i="3" l="1"/>
  <c r="P47" i="3" s="1"/>
  <c r="S47" i="3" s="1"/>
  <c r="E47" i="3"/>
  <c r="D47" i="3"/>
  <c r="C47" i="3"/>
  <c r="B47" i="3"/>
  <c r="G54" i="3"/>
  <c r="P54" i="3" s="1"/>
  <c r="S54" i="3" s="1"/>
  <c r="E54" i="3"/>
  <c r="D54" i="3"/>
  <c r="C54" i="3"/>
  <c r="B54" i="3"/>
  <c r="G61" i="3"/>
  <c r="P61" i="3" s="1"/>
  <c r="S61" i="3" s="1"/>
  <c r="E61" i="3"/>
  <c r="D61" i="3"/>
  <c r="C61" i="3"/>
  <c r="B61" i="3"/>
  <c r="G68" i="3"/>
  <c r="P68" i="3" s="1"/>
  <c r="S68" i="3" s="1"/>
  <c r="E68" i="3"/>
  <c r="D68" i="3"/>
  <c r="C68" i="3"/>
  <c r="B68" i="3"/>
  <c r="G5" i="3"/>
  <c r="P5" i="3" s="1"/>
  <c r="S5" i="3" s="1"/>
  <c r="E5" i="3"/>
  <c r="D5" i="3"/>
  <c r="C5" i="3"/>
  <c r="B5" i="3"/>
  <c r="G11" i="3"/>
  <c r="P11" i="3" s="1"/>
  <c r="S11" i="3" s="1"/>
  <c r="E11" i="3"/>
  <c r="D11" i="3"/>
  <c r="C11" i="3"/>
  <c r="B11" i="3"/>
  <c r="G17" i="3"/>
  <c r="P17" i="3" s="1"/>
  <c r="S17" i="3" s="1"/>
  <c r="E17" i="3"/>
  <c r="D17" i="3"/>
  <c r="C17" i="3"/>
  <c r="B17" i="3"/>
  <c r="G23" i="3"/>
  <c r="P23" i="3" s="1"/>
  <c r="S23" i="3" s="1"/>
  <c r="E23" i="3"/>
  <c r="D23" i="3"/>
  <c r="C23" i="3"/>
  <c r="B23" i="3"/>
  <c r="G29" i="3"/>
  <c r="P29" i="3" s="1"/>
  <c r="S29" i="3" s="1"/>
  <c r="E29" i="3"/>
  <c r="D29" i="3"/>
  <c r="C29" i="3"/>
  <c r="B29" i="3"/>
  <c r="G35" i="3"/>
  <c r="P35" i="3" s="1"/>
  <c r="S35" i="3" s="1"/>
  <c r="E35" i="3"/>
  <c r="D35" i="3"/>
  <c r="C35" i="3"/>
  <c r="B35" i="3"/>
  <c r="G41" i="3"/>
  <c r="P41" i="3" s="1"/>
  <c r="S41" i="3" s="1"/>
  <c r="E41" i="3"/>
  <c r="D41" i="3"/>
  <c r="C41" i="3"/>
  <c r="B41" i="3"/>
  <c r="G48" i="3"/>
  <c r="P48" i="3" s="1"/>
  <c r="S48" i="3" s="1"/>
  <c r="E48" i="3"/>
  <c r="D48" i="3"/>
  <c r="C48" i="3"/>
  <c r="B48" i="3"/>
  <c r="G55" i="3"/>
  <c r="P55" i="3" s="1"/>
  <c r="S55" i="3" s="1"/>
  <c r="E55" i="3"/>
  <c r="D55" i="3"/>
  <c r="C55" i="3"/>
  <c r="B55" i="3"/>
  <c r="G62" i="3"/>
  <c r="P62" i="3" s="1"/>
  <c r="S62" i="3" s="1"/>
  <c r="E62" i="3"/>
  <c r="D62" i="3"/>
  <c r="C62" i="3"/>
  <c r="B62" i="3"/>
  <c r="G69" i="3"/>
  <c r="P69" i="3" s="1"/>
  <c r="S69" i="3" s="1"/>
  <c r="E69" i="3"/>
  <c r="D69" i="3"/>
  <c r="C69" i="3"/>
  <c r="B69" i="3"/>
  <c r="G6" i="3"/>
  <c r="P6" i="3" s="1"/>
  <c r="S6" i="3" s="1"/>
  <c r="E6" i="3"/>
  <c r="D6" i="3"/>
  <c r="C6" i="3"/>
  <c r="B6" i="3"/>
  <c r="G12" i="3"/>
  <c r="P12" i="3" s="1"/>
  <c r="S12" i="3" s="1"/>
  <c r="E12" i="3"/>
  <c r="D12" i="3"/>
  <c r="C12" i="3"/>
  <c r="B12" i="3"/>
  <c r="G18" i="3"/>
  <c r="P18" i="3" s="1"/>
  <c r="S18" i="3" s="1"/>
  <c r="E18" i="3"/>
  <c r="D18" i="3"/>
  <c r="C18" i="3"/>
  <c r="B18" i="3"/>
  <c r="G24" i="3"/>
  <c r="P24" i="3" s="1"/>
  <c r="S24" i="3" s="1"/>
  <c r="E24" i="3"/>
  <c r="D24" i="3"/>
  <c r="C24" i="3"/>
  <c r="B24" i="3"/>
  <c r="G30" i="3"/>
  <c r="P30" i="3" s="1"/>
  <c r="S30" i="3" s="1"/>
  <c r="E30" i="3"/>
  <c r="D30" i="3"/>
  <c r="C30" i="3"/>
  <c r="B30" i="3"/>
  <c r="G36" i="3"/>
  <c r="P36" i="3" s="1"/>
  <c r="S36" i="3" s="1"/>
  <c r="E36" i="3"/>
  <c r="D36" i="3"/>
  <c r="C36" i="3"/>
  <c r="B36" i="3"/>
  <c r="G42" i="3"/>
  <c r="P42" i="3" s="1"/>
  <c r="S42" i="3" s="1"/>
  <c r="E42" i="3"/>
  <c r="D42" i="3"/>
  <c r="C42" i="3"/>
  <c r="B42" i="3"/>
  <c r="G49" i="3"/>
  <c r="P49" i="3" s="1"/>
  <c r="S49" i="3" s="1"/>
  <c r="E49" i="3"/>
  <c r="D49" i="3"/>
  <c r="C49" i="3"/>
  <c r="B49" i="3"/>
  <c r="G56" i="3"/>
  <c r="P56" i="3" s="1"/>
  <c r="S56" i="3" s="1"/>
  <c r="E56" i="3"/>
  <c r="D56" i="3"/>
  <c r="C56" i="3"/>
  <c r="B56" i="3"/>
  <c r="G63" i="3"/>
  <c r="P63" i="3" s="1"/>
  <c r="S63" i="3" s="1"/>
  <c r="E63" i="3"/>
  <c r="D63" i="3"/>
  <c r="C63" i="3"/>
  <c r="B63" i="3"/>
  <c r="G70" i="3"/>
  <c r="P70" i="3" s="1"/>
  <c r="S70" i="3" s="1"/>
  <c r="E70" i="3"/>
  <c r="D70" i="3"/>
  <c r="C70" i="3"/>
  <c r="B70" i="3"/>
  <c r="G7" i="3"/>
  <c r="P7" i="3" s="1"/>
  <c r="S7" i="3" s="1"/>
  <c r="E7" i="3"/>
  <c r="D7" i="3"/>
  <c r="C7" i="3"/>
  <c r="B7" i="3"/>
  <c r="G13" i="3"/>
  <c r="P13" i="3" s="1"/>
  <c r="S13" i="3" s="1"/>
  <c r="E13" i="3"/>
  <c r="D13" i="3"/>
  <c r="C13" i="3"/>
  <c r="B13" i="3"/>
  <c r="G19" i="3"/>
  <c r="P19" i="3" s="1"/>
  <c r="S19" i="3" s="1"/>
  <c r="E19" i="3"/>
  <c r="D19" i="3"/>
  <c r="C19" i="3"/>
  <c r="B19" i="3"/>
  <c r="G25" i="3"/>
  <c r="P25" i="3" s="1"/>
  <c r="S25" i="3" s="1"/>
  <c r="E25" i="3"/>
  <c r="D25" i="3"/>
  <c r="C25" i="3"/>
  <c r="B25" i="3"/>
  <c r="G31" i="3"/>
  <c r="P31" i="3" s="1"/>
  <c r="S31" i="3" s="1"/>
  <c r="E31" i="3"/>
  <c r="D31" i="3"/>
  <c r="C31" i="3"/>
  <c r="B31" i="3"/>
  <c r="G37" i="3"/>
  <c r="P37" i="3" s="1"/>
  <c r="S37" i="3" s="1"/>
  <c r="E37" i="3"/>
  <c r="D37" i="3"/>
  <c r="C37" i="3"/>
  <c r="B37" i="3"/>
  <c r="G43" i="3"/>
  <c r="P43" i="3" s="1"/>
  <c r="S43" i="3" s="1"/>
  <c r="E43" i="3"/>
  <c r="D43" i="3"/>
  <c r="C43" i="3"/>
  <c r="B43" i="3"/>
  <c r="G50" i="3"/>
  <c r="P50" i="3" s="1"/>
  <c r="S50" i="3" s="1"/>
  <c r="E50" i="3"/>
  <c r="D50" i="3"/>
  <c r="C50" i="3"/>
  <c r="B50" i="3"/>
  <c r="G57" i="3"/>
  <c r="P57" i="3" s="1"/>
  <c r="S57" i="3" s="1"/>
  <c r="E57" i="3"/>
  <c r="D57" i="3"/>
  <c r="C57" i="3"/>
  <c r="B57" i="3"/>
  <c r="G64" i="3"/>
  <c r="P64" i="3" s="1"/>
  <c r="S64" i="3" s="1"/>
  <c r="E64" i="3"/>
  <c r="D64" i="3"/>
  <c r="C64" i="3"/>
  <c r="B64" i="3"/>
  <c r="G71" i="3"/>
  <c r="P71" i="3" s="1"/>
  <c r="S71" i="3" s="1"/>
  <c r="E71" i="3"/>
  <c r="D71" i="3"/>
  <c r="C71" i="3"/>
  <c r="B71" i="3"/>
  <c r="G8" i="3"/>
  <c r="P8" i="3" s="1"/>
  <c r="S8" i="3" s="1"/>
  <c r="E8" i="3"/>
  <c r="D8" i="3"/>
  <c r="C8" i="3"/>
  <c r="B8" i="3"/>
  <c r="G14" i="3"/>
  <c r="P14" i="3" s="1"/>
  <c r="S14" i="3" s="1"/>
  <c r="E14" i="3"/>
  <c r="D14" i="3"/>
  <c r="C14" i="3"/>
  <c r="B14" i="3"/>
  <c r="G20" i="3"/>
  <c r="P20" i="3" s="1"/>
  <c r="S20" i="3" s="1"/>
  <c r="E20" i="3"/>
  <c r="D20" i="3"/>
  <c r="C20" i="3"/>
  <c r="B20" i="3"/>
  <c r="G26" i="3"/>
  <c r="P26" i="3" s="1"/>
  <c r="S26" i="3" s="1"/>
  <c r="E26" i="3"/>
  <c r="D26" i="3"/>
  <c r="C26" i="3"/>
  <c r="B26" i="3"/>
  <c r="G32" i="3"/>
  <c r="P32" i="3" s="1"/>
  <c r="S32" i="3" s="1"/>
  <c r="E32" i="3"/>
  <c r="D32" i="3"/>
  <c r="N32" i="3" s="1"/>
  <c r="C32" i="3"/>
  <c r="B32" i="3"/>
  <c r="G38" i="3"/>
  <c r="P38" i="3" s="1"/>
  <c r="S38" i="3" s="1"/>
  <c r="E38" i="3"/>
  <c r="D38" i="3"/>
  <c r="C38" i="3"/>
  <c r="B38" i="3"/>
  <c r="G44" i="3"/>
  <c r="P44" i="3" s="1"/>
  <c r="S44" i="3" s="1"/>
  <c r="E44" i="3"/>
  <c r="D44" i="3"/>
  <c r="C44" i="3"/>
  <c r="B44" i="3"/>
  <c r="G51" i="3"/>
  <c r="P51" i="3" s="1"/>
  <c r="S51" i="3" s="1"/>
  <c r="E51" i="3"/>
  <c r="D51" i="3"/>
  <c r="N51" i="3" s="1"/>
  <c r="X51" i="3" s="1"/>
  <c r="Y51" i="3" s="1"/>
  <c r="C51" i="3"/>
  <c r="B51" i="3"/>
  <c r="G58" i="3"/>
  <c r="P58" i="3" s="1"/>
  <c r="S58" i="3" s="1"/>
  <c r="E58" i="3"/>
  <c r="D58" i="3"/>
  <c r="C58" i="3"/>
  <c r="B58" i="3"/>
  <c r="G65" i="3"/>
  <c r="P65" i="3" s="1"/>
  <c r="S65" i="3" s="1"/>
  <c r="E65" i="3"/>
  <c r="D65" i="3"/>
  <c r="C65" i="3"/>
  <c r="B65" i="3"/>
  <c r="G72" i="3"/>
  <c r="P72" i="3" s="1"/>
  <c r="S72" i="3" s="1"/>
  <c r="E72" i="3"/>
  <c r="D72" i="3"/>
  <c r="C72" i="3"/>
  <c r="B72" i="3"/>
  <c r="G9" i="3"/>
  <c r="P9" i="3" s="1"/>
  <c r="S9" i="3" s="1"/>
  <c r="E9" i="3"/>
  <c r="D9" i="3"/>
  <c r="C9" i="3"/>
  <c r="B9" i="3"/>
  <c r="G15" i="3"/>
  <c r="P15" i="3" s="1"/>
  <c r="S15" i="3" s="1"/>
  <c r="E15" i="3"/>
  <c r="D15" i="3"/>
  <c r="N15" i="3" s="1"/>
  <c r="X15" i="3" s="1"/>
  <c r="Y15" i="3" s="1"/>
  <c r="C15" i="3"/>
  <c r="B15" i="3"/>
  <c r="G21" i="3"/>
  <c r="P21" i="3" s="1"/>
  <c r="S21" i="3" s="1"/>
  <c r="E21" i="3"/>
  <c r="D21" i="3"/>
  <c r="C21" i="3"/>
  <c r="B21" i="3"/>
  <c r="G27" i="3"/>
  <c r="P27" i="3" s="1"/>
  <c r="S27" i="3" s="1"/>
  <c r="E27" i="3"/>
  <c r="D27" i="3"/>
  <c r="C27" i="3"/>
  <c r="B27" i="3"/>
  <c r="G33" i="3"/>
  <c r="P33" i="3" s="1"/>
  <c r="S33" i="3" s="1"/>
  <c r="E33" i="3"/>
  <c r="D33" i="3"/>
  <c r="C33" i="3"/>
  <c r="B33" i="3"/>
  <c r="G39" i="3"/>
  <c r="P39" i="3" s="1"/>
  <c r="S39" i="3" s="1"/>
  <c r="E39" i="3"/>
  <c r="D39" i="3"/>
  <c r="C39" i="3"/>
  <c r="B39" i="3"/>
  <c r="G45" i="3"/>
  <c r="P45" i="3" s="1"/>
  <c r="S45" i="3" s="1"/>
  <c r="E45" i="3"/>
  <c r="D45" i="3"/>
  <c r="C45" i="3"/>
  <c r="B45" i="3"/>
  <c r="G52" i="3"/>
  <c r="P52" i="3" s="1"/>
  <c r="S52" i="3" s="1"/>
  <c r="E52" i="3"/>
  <c r="D52" i="3"/>
  <c r="C52" i="3"/>
  <c r="B52" i="3"/>
  <c r="G59" i="3"/>
  <c r="P59" i="3" s="1"/>
  <c r="S59" i="3" s="1"/>
  <c r="E59" i="3"/>
  <c r="D59" i="3"/>
  <c r="C59" i="3"/>
  <c r="B59" i="3"/>
  <c r="G66" i="3"/>
  <c r="P66" i="3" s="1"/>
  <c r="S66" i="3" s="1"/>
  <c r="E66" i="3"/>
  <c r="D66" i="3"/>
  <c r="C66" i="3"/>
  <c r="B66" i="3"/>
  <c r="G73" i="3"/>
  <c r="P73" i="3" s="1"/>
  <c r="S73" i="3" s="1"/>
  <c r="E73" i="3"/>
  <c r="D73" i="3"/>
  <c r="C73" i="3"/>
  <c r="B73" i="3"/>
  <c r="G10" i="3"/>
  <c r="P10" i="3" s="1"/>
  <c r="E10" i="3"/>
  <c r="D10" i="3"/>
  <c r="C10" i="3"/>
  <c r="B10" i="3"/>
  <c r="G16" i="3"/>
  <c r="P16" i="3" s="1"/>
  <c r="S16" i="3" s="1"/>
  <c r="E16" i="3"/>
  <c r="D16" i="3"/>
  <c r="C16" i="3"/>
  <c r="B16" i="3"/>
  <c r="G22" i="3"/>
  <c r="P22" i="3" s="1"/>
  <c r="S22" i="3" s="1"/>
  <c r="E22" i="3"/>
  <c r="D22" i="3"/>
  <c r="C22" i="3"/>
  <c r="B22" i="3"/>
  <c r="G28" i="3"/>
  <c r="P28" i="3" s="1"/>
  <c r="S28" i="3" s="1"/>
  <c r="E28" i="3"/>
  <c r="D28" i="3"/>
  <c r="C28" i="3"/>
  <c r="B28" i="3"/>
  <c r="G34" i="3"/>
  <c r="P34" i="3" s="1"/>
  <c r="S34" i="3" s="1"/>
  <c r="E34" i="3"/>
  <c r="D34" i="3"/>
  <c r="C34" i="3"/>
  <c r="B34" i="3"/>
  <c r="G40" i="3"/>
  <c r="P40" i="3" s="1"/>
  <c r="S40" i="3" s="1"/>
  <c r="E40" i="3"/>
  <c r="D40" i="3"/>
  <c r="C40" i="3"/>
  <c r="B40" i="3"/>
  <c r="G46" i="3"/>
  <c r="E46" i="3"/>
  <c r="D46" i="3"/>
  <c r="C46" i="3"/>
  <c r="B46" i="3"/>
  <c r="G53" i="3"/>
  <c r="P53" i="3" s="1"/>
  <c r="S53" i="3" s="1"/>
  <c r="E53" i="3"/>
  <c r="D53" i="3"/>
  <c r="C53" i="3"/>
  <c r="B53" i="3"/>
  <c r="G60" i="3"/>
  <c r="P60" i="3" s="1"/>
  <c r="E60" i="3"/>
  <c r="O60" i="3" s="1"/>
  <c r="D60" i="3"/>
  <c r="N60" i="3" s="1"/>
  <c r="C60" i="3"/>
  <c r="B60" i="3"/>
  <c r="G67" i="3"/>
  <c r="P67" i="3" s="1"/>
  <c r="S67" i="3" s="1"/>
  <c r="E67" i="3"/>
  <c r="D67" i="3"/>
  <c r="C67" i="3"/>
  <c r="B67" i="3"/>
  <c r="G74" i="3"/>
  <c r="P74" i="3" s="1"/>
  <c r="E74" i="3"/>
  <c r="O74" i="3" s="1"/>
  <c r="D74" i="3"/>
  <c r="N74" i="3" s="1"/>
  <c r="C74" i="3"/>
  <c r="B74" i="3"/>
  <c r="S10" i="3" l="1"/>
  <c r="Q60" i="3"/>
  <c r="S60" i="3"/>
  <c r="T60" i="3"/>
  <c r="Q74" i="3"/>
  <c r="T74" i="3"/>
  <c r="S74" i="3"/>
  <c r="U74" i="3" s="1"/>
  <c r="V74" i="3" s="1"/>
  <c r="P46" i="3"/>
  <c r="S46" i="3" s="1"/>
  <c r="O30" i="3"/>
  <c r="T30" i="3" s="1"/>
  <c r="U30" i="3" s="1"/>
  <c r="V30" i="3" s="1"/>
  <c r="O34" i="3"/>
  <c r="T34" i="3" s="1"/>
  <c r="U34" i="3" s="1"/>
  <c r="V34" i="3" s="1"/>
  <c r="O52" i="3"/>
  <c r="T52" i="3" s="1"/>
  <c r="U52" i="3" s="1"/>
  <c r="V52" i="3" s="1"/>
  <c r="O51" i="3"/>
  <c r="T51" i="3" s="1"/>
  <c r="U51" i="3" s="1"/>
  <c r="V51" i="3" s="1"/>
  <c r="O32" i="3"/>
  <c r="T32" i="3" s="1"/>
  <c r="U32" i="3" s="1"/>
  <c r="V32" i="3" s="1"/>
  <c r="O14" i="3"/>
  <c r="T14" i="3" s="1"/>
  <c r="U14" i="3" s="1"/>
  <c r="V14" i="3" s="1"/>
  <c r="O31" i="3"/>
  <c r="T31" i="3" s="1"/>
  <c r="U31" i="3" s="1"/>
  <c r="V31" i="3" s="1"/>
  <c r="O49" i="3"/>
  <c r="T49" i="3" s="1"/>
  <c r="U49" i="3" s="1"/>
  <c r="V49" i="3" s="1"/>
  <c r="O69" i="3"/>
  <c r="T69" i="3" s="1"/>
  <c r="U69" i="3" s="1"/>
  <c r="V69" i="3" s="1"/>
  <c r="O17" i="3"/>
  <c r="T17" i="3" s="1"/>
  <c r="U17" i="3" s="1"/>
  <c r="V17" i="3" s="1"/>
  <c r="O64" i="3"/>
  <c r="T64" i="3" s="1"/>
  <c r="U64" i="3" s="1"/>
  <c r="V64" i="3" s="1"/>
  <c r="O53" i="3"/>
  <c r="T53" i="3" s="1"/>
  <c r="U53" i="3" s="1"/>
  <c r="V53" i="3" s="1"/>
  <c r="O73" i="3"/>
  <c r="T73" i="3" s="1"/>
  <c r="O72" i="3"/>
  <c r="T72" i="3" s="1"/>
  <c r="U72" i="3" s="1"/>
  <c r="V72" i="3" s="1"/>
  <c r="O50" i="3"/>
  <c r="T50" i="3" s="1"/>
  <c r="U50" i="3" s="1"/>
  <c r="V50" i="3" s="1"/>
  <c r="O70" i="3"/>
  <c r="T70" i="3" s="1"/>
  <c r="U70" i="3" s="1"/>
  <c r="V70" i="3" s="1"/>
  <c r="O18" i="3"/>
  <c r="T18" i="3" s="1"/>
  <c r="U18" i="3" s="1"/>
  <c r="V18" i="3" s="1"/>
  <c r="O35" i="3"/>
  <c r="T35" i="3" s="1"/>
  <c r="U35" i="3" s="1"/>
  <c r="V35" i="3" s="1"/>
  <c r="O54" i="3"/>
  <c r="T54" i="3" s="1"/>
  <c r="U54" i="3" s="1"/>
  <c r="V54" i="3" s="1"/>
  <c r="O16" i="3"/>
  <c r="T16" i="3" s="1"/>
  <c r="U16" i="3" s="1"/>
  <c r="V16" i="3" s="1"/>
  <c r="O68" i="3"/>
  <c r="T68" i="3" s="1"/>
  <c r="U68" i="3" s="1"/>
  <c r="V68" i="3" s="1"/>
  <c r="O22" i="3"/>
  <c r="T22" i="3" s="1"/>
  <c r="U22" i="3" s="1"/>
  <c r="V22" i="3" s="1"/>
  <c r="O39" i="3"/>
  <c r="T39" i="3" s="1"/>
  <c r="U39" i="3" s="1"/>
  <c r="V39" i="3" s="1"/>
  <c r="O21" i="3"/>
  <c r="T21" i="3" s="1"/>
  <c r="U21" i="3" s="1"/>
  <c r="V21" i="3" s="1"/>
  <c r="O71" i="3"/>
  <c r="T71" i="3" s="1"/>
  <c r="U71" i="3" s="1"/>
  <c r="V71" i="3" s="1"/>
  <c r="O19" i="3"/>
  <c r="T19" i="3" s="1"/>
  <c r="U19" i="3" s="1"/>
  <c r="V19" i="3" s="1"/>
  <c r="O36" i="3"/>
  <c r="T36" i="3" s="1"/>
  <c r="U36" i="3" s="1"/>
  <c r="V36" i="3" s="1"/>
  <c r="O55" i="3"/>
  <c r="T55" i="3" s="1"/>
  <c r="U55" i="3" s="1"/>
  <c r="V55" i="3" s="1"/>
  <c r="O5" i="3"/>
  <c r="T5" i="3" s="1"/>
  <c r="U5" i="3" s="1"/>
  <c r="V5" i="3" s="1"/>
  <c r="O48" i="3"/>
  <c r="T48" i="3" s="1"/>
  <c r="U48" i="3" s="1"/>
  <c r="V48" i="3" s="1"/>
  <c r="O40" i="3"/>
  <c r="T40" i="3" s="1"/>
  <c r="U40" i="3" s="1"/>
  <c r="V40" i="3" s="1"/>
  <c r="O59" i="3"/>
  <c r="T59" i="3" s="1"/>
  <c r="U59" i="3" s="1"/>
  <c r="V59" i="3" s="1"/>
  <c r="O58" i="3"/>
  <c r="T58" i="3" s="1"/>
  <c r="U58" i="3" s="1"/>
  <c r="V58" i="3" s="1"/>
  <c r="O38" i="3"/>
  <c r="T38" i="3" s="1"/>
  <c r="U38" i="3" s="1"/>
  <c r="V38" i="3" s="1"/>
  <c r="O20" i="3"/>
  <c r="T20" i="3" s="1"/>
  <c r="U20" i="3" s="1"/>
  <c r="V20" i="3" s="1"/>
  <c r="O37" i="3"/>
  <c r="T37" i="3" s="1"/>
  <c r="U37" i="3" s="1"/>
  <c r="V37" i="3" s="1"/>
  <c r="O56" i="3"/>
  <c r="T56" i="3" s="1"/>
  <c r="U56" i="3" s="1"/>
  <c r="V56" i="3" s="1"/>
  <c r="O6" i="3"/>
  <c r="T6" i="3" s="1"/>
  <c r="U6" i="3" s="1"/>
  <c r="V6" i="3" s="1"/>
  <c r="O23" i="3"/>
  <c r="T23" i="3" s="1"/>
  <c r="U23" i="3" s="1"/>
  <c r="V23" i="3" s="1"/>
  <c r="O33" i="3"/>
  <c r="T33" i="3" s="1"/>
  <c r="U33" i="3" s="1"/>
  <c r="V33" i="3" s="1"/>
  <c r="O10" i="3"/>
  <c r="T10" i="3" s="1"/>
  <c r="U10" i="3" s="1"/>
  <c r="V10" i="3" s="1"/>
  <c r="O9" i="3"/>
  <c r="T9" i="3" s="1"/>
  <c r="U9" i="3" s="1"/>
  <c r="V9" i="3" s="1"/>
  <c r="O57" i="3"/>
  <c r="T57" i="3" s="1"/>
  <c r="U57" i="3" s="1"/>
  <c r="V57" i="3" s="1"/>
  <c r="O7" i="3"/>
  <c r="T7" i="3" s="1"/>
  <c r="U7" i="3" s="1"/>
  <c r="V7" i="3" s="1"/>
  <c r="O24" i="3"/>
  <c r="T24" i="3" s="1"/>
  <c r="U24" i="3" s="1"/>
  <c r="V24" i="3" s="1"/>
  <c r="O41" i="3"/>
  <c r="T41" i="3" s="1"/>
  <c r="U41" i="3" s="1"/>
  <c r="V41" i="3" s="1"/>
  <c r="O61" i="3"/>
  <c r="T61" i="3" s="1"/>
  <c r="U61" i="3" s="1"/>
  <c r="V61" i="3" s="1"/>
  <c r="O15" i="3"/>
  <c r="T15" i="3" s="1"/>
  <c r="U15" i="3" s="1"/>
  <c r="V15" i="3" s="1"/>
  <c r="O13" i="3"/>
  <c r="T13" i="3" s="1"/>
  <c r="U13" i="3" s="1"/>
  <c r="V13" i="3" s="1"/>
  <c r="O28" i="3"/>
  <c r="T28" i="3" s="1"/>
  <c r="U28" i="3" s="1"/>
  <c r="V28" i="3" s="1"/>
  <c r="O45" i="3"/>
  <c r="T45" i="3" s="1"/>
  <c r="U45" i="3" s="1"/>
  <c r="V45" i="3" s="1"/>
  <c r="O27" i="3"/>
  <c r="T27" i="3" s="1"/>
  <c r="U27" i="3" s="1"/>
  <c r="V27" i="3" s="1"/>
  <c r="O8" i="3"/>
  <c r="T8" i="3" s="1"/>
  <c r="U8" i="3" s="1"/>
  <c r="V8" i="3" s="1"/>
  <c r="O25" i="3"/>
  <c r="T25" i="3" s="1"/>
  <c r="U25" i="3" s="1"/>
  <c r="V25" i="3" s="1"/>
  <c r="O42" i="3"/>
  <c r="T42" i="3" s="1"/>
  <c r="U42" i="3" s="1"/>
  <c r="V42" i="3" s="1"/>
  <c r="O62" i="3"/>
  <c r="T62" i="3" s="1"/>
  <c r="U62" i="3" s="1"/>
  <c r="V62" i="3" s="1"/>
  <c r="O11" i="3"/>
  <c r="T11" i="3" s="1"/>
  <c r="U11" i="3" s="1"/>
  <c r="V11" i="3" s="1"/>
  <c r="O67" i="3"/>
  <c r="T67" i="3" s="1"/>
  <c r="U67" i="3" s="1"/>
  <c r="V67" i="3" s="1"/>
  <c r="O46" i="3"/>
  <c r="O66" i="3"/>
  <c r="T66" i="3" s="1"/>
  <c r="U66" i="3" s="1"/>
  <c r="V66" i="3" s="1"/>
  <c r="O65" i="3"/>
  <c r="T65" i="3" s="1"/>
  <c r="U65" i="3" s="1"/>
  <c r="V65" i="3" s="1"/>
  <c r="O44" i="3"/>
  <c r="T44" i="3" s="1"/>
  <c r="U44" i="3" s="1"/>
  <c r="V44" i="3" s="1"/>
  <c r="O26" i="3"/>
  <c r="T26" i="3" s="1"/>
  <c r="U26" i="3" s="1"/>
  <c r="V26" i="3" s="1"/>
  <c r="O43" i="3"/>
  <c r="T43" i="3" s="1"/>
  <c r="U43" i="3" s="1"/>
  <c r="V43" i="3" s="1"/>
  <c r="O63" i="3"/>
  <c r="T63" i="3" s="1"/>
  <c r="U63" i="3" s="1"/>
  <c r="V63" i="3" s="1"/>
  <c r="O12" i="3"/>
  <c r="T12" i="3" s="1"/>
  <c r="U12" i="3" s="1"/>
  <c r="V12" i="3" s="1"/>
  <c r="O29" i="3"/>
  <c r="T29" i="3" s="1"/>
  <c r="U29" i="3" s="1"/>
  <c r="V29" i="3" s="1"/>
  <c r="O47" i="3"/>
  <c r="T47" i="3" s="1"/>
  <c r="U47" i="3" s="1"/>
  <c r="V47" i="3" s="1"/>
  <c r="U73" i="3"/>
  <c r="V73" i="3" s="1"/>
  <c r="N62" i="3"/>
  <c r="H8" i="3"/>
  <c r="N8" i="3"/>
  <c r="N45" i="3"/>
  <c r="H25" i="3"/>
  <c r="N25" i="3"/>
  <c r="H12" i="3"/>
  <c r="N12" i="3"/>
  <c r="N67" i="3"/>
  <c r="N16" i="3"/>
  <c r="H33" i="3"/>
  <c r="N33" i="3"/>
  <c r="H48" i="3"/>
  <c r="N48" i="3"/>
  <c r="H28" i="3"/>
  <c r="N28" i="3"/>
  <c r="H27" i="3"/>
  <c r="N27" i="3"/>
  <c r="H46" i="3"/>
  <c r="N46" i="3"/>
  <c r="H43" i="3"/>
  <c r="N43" i="3"/>
  <c r="H14" i="3"/>
  <c r="N14" i="3"/>
  <c r="H31" i="3"/>
  <c r="N31" i="3"/>
  <c r="H49" i="3"/>
  <c r="N49" i="3"/>
  <c r="H69" i="3"/>
  <c r="N69" i="3"/>
  <c r="H17" i="3"/>
  <c r="N17" i="3"/>
  <c r="H59" i="3"/>
  <c r="N59" i="3"/>
  <c r="H58" i="3"/>
  <c r="N58" i="3"/>
  <c r="H11" i="3"/>
  <c r="N11" i="3"/>
  <c r="H66" i="3"/>
  <c r="N66" i="3"/>
  <c r="H65" i="3"/>
  <c r="N65" i="3"/>
  <c r="H44" i="3"/>
  <c r="N44" i="3"/>
  <c r="H26" i="3"/>
  <c r="N26" i="3"/>
  <c r="H63" i="3"/>
  <c r="N63" i="3"/>
  <c r="H29" i="3"/>
  <c r="N29" i="3"/>
  <c r="H47" i="3"/>
  <c r="N47" i="3"/>
  <c r="H64" i="3"/>
  <c r="N64" i="3"/>
  <c r="H13" i="3"/>
  <c r="N13" i="3"/>
  <c r="H30" i="3"/>
  <c r="N30" i="3"/>
  <c r="H68" i="3"/>
  <c r="N68" i="3"/>
  <c r="H34" i="3"/>
  <c r="N34" i="3"/>
  <c r="H52" i="3"/>
  <c r="N52" i="3"/>
  <c r="H53" i="3"/>
  <c r="N53" i="3"/>
  <c r="H73" i="3"/>
  <c r="N73" i="3"/>
  <c r="H72" i="3"/>
  <c r="N72" i="3"/>
  <c r="H50" i="3"/>
  <c r="N50" i="3"/>
  <c r="H70" i="3"/>
  <c r="N70" i="3"/>
  <c r="H18" i="3"/>
  <c r="N18" i="3"/>
  <c r="H35" i="3"/>
  <c r="N35" i="3"/>
  <c r="H54" i="3"/>
  <c r="N54" i="3"/>
  <c r="H40" i="3"/>
  <c r="N40" i="3"/>
  <c r="H42" i="3"/>
  <c r="N42" i="3"/>
  <c r="H22" i="3"/>
  <c r="N22" i="3"/>
  <c r="H39" i="3"/>
  <c r="N39" i="3"/>
  <c r="H21" i="3"/>
  <c r="N21" i="3"/>
  <c r="H71" i="3"/>
  <c r="N71" i="3"/>
  <c r="H19" i="3"/>
  <c r="N19" i="3"/>
  <c r="H36" i="3"/>
  <c r="N36" i="3"/>
  <c r="H55" i="3"/>
  <c r="N55" i="3"/>
  <c r="H5" i="3"/>
  <c r="N5" i="3"/>
  <c r="X32" i="3"/>
  <c r="Y32" i="3" s="1"/>
  <c r="H38" i="3"/>
  <c r="N38" i="3"/>
  <c r="H20" i="3"/>
  <c r="N20" i="3"/>
  <c r="H37" i="3"/>
  <c r="N37" i="3"/>
  <c r="H56" i="3"/>
  <c r="N56" i="3"/>
  <c r="H6" i="3"/>
  <c r="N6" i="3"/>
  <c r="H23" i="3"/>
  <c r="N23" i="3"/>
  <c r="H10" i="3"/>
  <c r="N10" i="3"/>
  <c r="Q10" i="3" s="1"/>
  <c r="H9" i="3"/>
  <c r="N9" i="3"/>
  <c r="H57" i="3"/>
  <c r="N57" i="3"/>
  <c r="H7" i="3"/>
  <c r="N7" i="3"/>
  <c r="H24" i="3"/>
  <c r="N24" i="3"/>
  <c r="H41" i="3"/>
  <c r="N41" i="3"/>
  <c r="H61" i="3"/>
  <c r="N61" i="3"/>
  <c r="H15" i="3"/>
  <c r="T46" i="3" l="1"/>
  <c r="U46" i="3"/>
  <c r="V46" i="3" s="1"/>
  <c r="U60" i="3"/>
  <c r="V60" i="3" s="1"/>
  <c r="Q15" i="3"/>
  <c r="K53" i="3"/>
  <c r="Q51" i="3"/>
  <c r="K23" i="3"/>
  <c r="K68" i="3"/>
  <c r="K15" i="3"/>
  <c r="H32" i="3"/>
  <c r="H51" i="3"/>
  <c r="K33" i="3"/>
  <c r="K46" i="3"/>
  <c r="H74" i="3"/>
  <c r="K44" i="3"/>
  <c r="K18" i="3"/>
  <c r="K41" i="3"/>
  <c r="K66" i="3"/>
  <c r="K11" i="3"/>
  <c r="H62" i="3"/>
  <c r="H67" i="3"/>
  <c r="K30" i="3"/>
  <c r="K51" i="3"/>
  <c r="K49" i="3"/>
  <c r="K19" i="3"/>
  <c r="K74" i="3"/>
  <c r="K58" i="3"/>
  <c r="K56" i="3"/>
  <c r="K43" i="3"/>
  <c r="K28" i="3"/>
  <c r="H45" i="3"/>
  <c r="K16" i="3"/>
  <c r="K32" i="3"/>
  <c r="K73" i="3"/>
  <c r="K50" i="3"/>
  <c r="K5" i="3"/>
  <c r="K38" i="3"/>
  <c r="K7" i="3"/>
  <c r="K42" i="3"/>
  <c r="H16" i="3"/>
  <c r="K64" i="3"/>
  <c r="K34" i="3"/>
  <c r="K14" i="3"/>
  <c r="K47" i="3"/>
  <c r="K35" i="3"/>
  <c r="K22" i="3"/>
  <c r="K40" i="3"/>
  <c r="K20" i="3"/>
  <c r="K61" i="3"/>
  <c r="K48" i="3"/>
  <c r="K12" i="3"/>
  <c r="K69" i="3"/>
  <c r="K36" i="3"/>
  <c r="K26" i="3"/>
  <c r="K6" i="3"/>
  <c r="K60" i="3"/>
  <c r="K9" i="3"/>
  <c r="K45" i="3"/>
  <c r="K8" i="3"/>
  <c r="K70" i="3"/>
  <c r="K63" i="3"/>
  <c r="K24" i="3"/>
  <c r="K27" i="3"/>
  <c r="K62" i="3"/>
  <c r="K13" i="3"/>
  <c r="K52" i="3"/>
  <c r="K31" i="3"/>
  <c r="K54" i="3"/>
  <c r="K39" i="3"/>
  <c r="K71" i="3"/>
  <c r="K29" i="3"/>
  <c r="K59" i="3"/>
  <c r="K37" i="3"/>
  <c r="H60" i="3"/>
  <c r="K57" i="3"/>
  <c r="K65" i="3"/>
  <c r="K55" i="3"/>
  <c r="K21" i="3"/>
  <c r="K25" i="3"/>
  <c r="K72" i="3"/>
  <c r="K17" i="3"/>
  <c r="K67" i="3"/>
  <c r="K10" i="3"/>
  <c r="Q32" i="3"/>
  <c r="X36" i="3"/>
  <c r="Y36" i="3" s="1"/>
  <c r="Q36" i="3"/>
  <c r="Q20" i="3"/>
  <c r="X20" i="3"/>
  <c r="Y20" i="3" s="1"/>
  <c r="X50" i="3"/>
  <c r="Y50" i="3" s="1"/>
  <c r="Q50" i="3"/>
  <c r="Q26" i="3"/>
  <c r="X26" i="3"/>
  <c r="Y26" i="3" s="1"/>
  <c r="X58" i="3"/>
  <c r="Y58" i="3" s="1"/>
  <c r="Q58" i="3"/>
  <c r="Q17" i="3"/>
  <c r="X17" i="3"/>
  <c r="Y17" i="3" s="1"/>
  <c r="X19" i="3"/>
  <c r="Y19" i="3" s="1"/>
  <c r="Q19" i="3"/>
  <c r="X22" i="3"/>
  <c r="Y22" i="3" s="1"/>
  <c r="Q22" i="3"/>
  <c r="X33" i="3"/>
  <c r="Y33" i="3" s="1"/>
  <c r="Q33" i="3"/>
  <c r="Q39" i="3"/>
  <c r="X39" i="3"/>
  <c r="Y39" i="3" s="1"/>
  <c r="Q48" i="3"/>
  <c r="X48" i="3"/>
  <c r="Y48" i="3" s="1"/>
  <c r="X41" i="3"/>
  <c r="Y41" i="3" s="1"/>
  <c r="Q41" i="3"/>
  <c r="X23" i="3"/>
  <c r="Y23" i="3" s="1"/>
  <c r="Q23" i="3"/>
  <c r="X54" i="3"/>
  <c r="Y54" i="3" s="1"/>
  <c r="Q54" i="3"/>
  <c r="X30" i="3"/>
  <c r="Y30" i="3" s="1"/>
  <c r="Q30" i="3"/>
  <c r="Q24" i="3"/>
  <c r="X24" i="3"/>
  <c r="Y24" i="3" s="1"/>
  <c r="X10" i="3"/>
  <c r="Y10" i="3" s="1"/>
  <c r="X6" i="3"/>
  <c r="Y6" i="3" s="1"/>
  <c r="Q6" i="3"/>
  <c r="Q38" i="3"/>
  <c r="X38" i="3"/>
  <c r="Y38" i="3" s="1"/>
  <c r="X35" i="3"/>
  <c r="Y35" i="3" s="1"/>
  <c r="Q35" i="3"/>
  <c r="X72" i="3"/>
  <c r="Y72" i="3" s="1"/>
  <c r="Q72" i="3"/>
  <c r="X34" i="3"/>
  <c r="Y34" i="3" s="1"/>
  <c r="Q34" i="3"/>
  <c r="X13" i="3"/>
  <c r="Y13" i="3" s="1"/>
  <c r="Q13" i="3"/>
  <c r="X47" i="3"/>
  <c r="Y47" i="3" s="1"/>
  <c r="Q47" i="3"/>
  <c r="X44" i="3"/>
  <c r="Y44" i="3" s="1"/>
  <c r="Q44" i="3"/>
  <c r="X59" i="3"/>
  <c r="Y59" i="3" s="1"/>
  <c r="Q59" i="3"/>
  <c r="Q69" i="3"/>
  <c r="X69" i="3"/>
  <c r="Y69" i="3" s="1"/>
  <c r="X12" i="3"/>
  <c r="Y12" i="3" s="1"/>
  <c r="Q12" i="3"/>
  <c r="X25" i="3"/>
  <c r="Y25" i="3" s="1"/>
  <c r="Q25" i="3"/>
  <c r="X8" i="3"/>
  <c r="Y8" i="3" s="1"/>
  <c r="Q8" i="3"/>
  <c r="X9" i="3"/>
  <c r="Y9" i="3" s="1"/>
  <c r="Q9" i="3"/>
  <c r="Q52" i="3"/>
  <c r="X52" i="3"/>
  <c r="Y52" i="3" s="1"/>
  <c r="X14" i="3"/>
  <c r="Y14" i="3" s="1"/>
  <c r="Q14" i="3"/>
  <c r="X5" i="3"/>
  <c r="Y5" i="3" s="1"/>
  <c r="Q5" i="3"/>
  <c r="Q71" i="3"/>
  <c r="X71" i="3"/>
  <c r="Y71" i="3" s="1"/>
  <c r="Q42" i="3"/>
  <c r="X42" i="3"/>
  <c r="Y42" i="3" s="1"/>
  <c r="X16" i="3"/>
  <c r="Y16" i="3" s="1"/>
  <c r="Q16" i="3"/>
  <c r="X7" i="3"/>
  <c r="Y7" i="3" s="1"/>
  <c r="Q7" i="3"/>
  <c r="X56" i="3"/>
  <c r="Y56" i="3" s="1"/>
  <c r="Q56" i="3"/>
  <c r="Q18" i="3"/>
  <c r="X18" i="3"/>
  <c r="Y18" i="3" s="1"/>
  <c r="X73" i="3"/>
  <c r="Y73" i="3" s="1"/>
  <c r="Q73" i="3"/>
  <c r="X64" i="3"/>
  <c r="Y64" i="3" s="1"/>
  <c r="Q64" i="3"/>
  <c r="X29" i="3"/>
  <c r="Y29" i="3" s="1"/>
  <c r="Q29" i="3"/>
  <c r="Q65" i="3"/>
  <c r="X65" i="3"/>
  <c r="Y65" i="3" s="1"/>
  <c r="X49" i="3"/>
  <c r="Y49" i="3" s="1"/>
  <c r="Q49" i="3"/>
  <c r="Q43" i="3"/>
  <c r="X43" i="3"/>
  <c r="Y43" i="3" s="1"/>
  <c r="X27" i="3"/>
  <c r="Y27" i="3" s="1"/>
  <c r="Q27" i="3"/>
  <c r="X45" i="3"/>
  <c r="Y45" i="3" s="1"/>
  <c r="Q45" i="3"/>
  <c r="Q55" i="3"/>
  <c r="X55" i="3"/>
  <c r="Y55" i="3" s="1"/>
  <c r="X21" i="3"/>
  <c r="Y21" i="3" s="1"/>
  <c r="Q21" i="3"/>
  <c r="X40" i="3"/>
  <c r="Y40" i="3" s="1"/>
  <c r="Q40" i="3"/>
  <c r="X67" i="3"/>
  <c r="Y67" i="3" s="1"/>
  <c r="Q67" i="3"/>
  <c r="X62" i="3"/>
  <c r="Y62" i="3" s="1"/>
  <c r="Q62" i="3"/>
  <c r="X61" i="3"/>
  <c r="Y61" i="3" s="1"/>
  <c r="Q61" i="3"/>
  <c r="X57" i="3"/>
  <c r="Y57" i="3" s="1"/>
  <c r="Q57" i="3"/>
  <c r="Q37" i="3"/>
  <c r="X37" i="3"/>
  <c r="Y37" i="3" s="1"/>
  <c r="X70" i="3"/>
  <c r="Y70" i="3" s="1"/>
  <c r="Q70" i="3"/>
  <c r="X53" i="3"/>
  <c r="Y53" i="3" s="1"/>
  <c r="Q53" i="3"/>
  <c r="X68" i="3"/>
  <c r="Y68" i="3" s="1"/>
  <c r="Q68" i="3"/>
  <c r="X63" i="3"/>
  <c r="Y63" i="3" s="1"/>
  <c r="Q63" i="3"/>
  <c r="Q66" i="3"/>
  <c r="X66" i="3"/>
  <c r="Y66" i="3" s="1"/>
  <c r="Q11" i="3"/>
  <c r="X11" i="3"/>
  <c r="Y11" i="3" s="1"/>
  <c r="X31" i="3"/>
  <c r="Y31" i="3" s="1"/>
  <c r="Q31" i="3"/>
  <c r="X46" i="3"/>
  <c r="Y46" i="3" s="1"/>
  <c r="Q46" i="3"/>
  <c r="X28" i="3"/>
  <c r="Y28" i="3" s="1"/>
  <c r="Q28" i="3"/>
  <c r="I34" i="3" l="1"/>
  <c r="J34" i="3" s="1"/>
  <c r="I54" i="3"/>
  <c r="J54" i="3" s="1"/>
  <c r="I22" i="3"/>
  <c r="J22" i="3" s="1"/>
  <c r="I71" i="3"/>
  <c r="J71" i="3" s="1"/>
  <c r="I58" i="3"/>
  <c r="J58" i="3" s="1"/>
  <c r="I23" i="3"/>
  <c r="J23" i="3" s="1"/>
  <c r="I61" i="3"/>
  <c r="J61" i="3" s="1"/>
  <c r="I45" i="3"/>
  <c r="J45" i="3" s="1"/>
  <c r="I25" i="3"/>
  <c r="J25" i="3" s="1"/>
  <c r="I44" i="3"/>
  <c r="J44" i="3" s="1"/>
  <c r="I63" i="3"/>
  <c r="J63" i="3" s="1"/>
  <c r="I14" i="3"/>
  <c r="J14" i="3" s="1"/>
  <c r="I53" i="3"/>
  <c r="J53" i="3" s="1"/>
  <c r="I68" i="3"/>
  <c r="J68" i="3" s="1"/>
  <c r="I55" i="3"/>
  <c r="J55" i="3" s="1"/>
  <c r="I40" i="3"/>
  <c r="J40" i="3" s="1"/>
  <c r="I11" i="3"/>
  <c r="J11" i="3" s="1"/>
  <c r="I47" i="3"/>
  <c r="J47" i="3" s="1"/>
  <c r="I30" i="3"/>
  <c r="J30" i="3" s="1"/>
  <c r="I69" i="3"/>
  <c r="J69" i="3" s="1"/>
  <c r="I64" i="3"/>
  <c r="J64" i="3" s="1"/>
  <c r="I18" i="3"/>
  <c r="J18" i="3" s="1"/>
  <c r="I38" i="3"/>
  <c r="J38" i="3" s="1"/>
  <c r="I56" i="3"/>
  <c r="J56" i="3" s="1"/>
  <c r="I33" i="3"/>
  <c r="J33" i="3" s="1"/>
  <c r="I60" i="3"/>
  <c r="J60" i="3" s="1"/>
  <c r="I24" i="3"/>
  <c r="J24" i="3" s="1"/>
  <c r="I27" i="3"/>
  <c r="J27" i="3" s="1"/>
  <c r="I66" i="3"/>
  <c r="J66" i="3" s="1"/>
  <c r="I26" i="3"/>
  <c r="J26" i="3" s="1"/>
  <c r="I52" i="3"/>
  <c r="J52" i="3" s="1"/>
  <c r="I39" i="3"/>
  <c r="J39" i="3" s="1"/>
  <c r="I19" i="3"/>
  <c r="J19" i="3" s="1"/>
  <c r="I42" i="3"/>
  <c r="J42" i="3" s="1"/>
  <c r="I12" i="3"/>
  <c r="J12" i="3" s="1"/>
  <c r="I31" i="3"/>
  <c r="J31" i="3" s="1"/>
  <c r="I73" i="3"/>
  <c r="J73" i="3" s="1"/>
  <c r="I50" i="3"/>
  <c r="J50" i="3" s="1"/>
  <c r="I5" i="3"/>
  <c r="J5" i="3" s="1"/>
  <c r="I48" i="3"/>
  <c r="J48" i="3" s="1"/>
  <c r="I59" i="3"/>
  <c r="J59" i="3" s="1"/>
  <c r="I20" i="3"/>
  <c r="J20" i="3" s="1"/>
  <c r="I10" i="3"/>
  <c r="J10" i="3" s="1"/>
  <c r="I57" i="3"/>
  <c r="J57" i="3" s="1"/>
  <c r="I51" i="3"/>
  <c r="J51" i="3" s="1"/>
  <c r="I17" i="3"/>
  <c r="J17" i="3" s="1"/>
  <c r="I35" i="3"/>
  <c r="J35" i="3" s="1"/>
  <c r="I16" i="3"/>
  <c r="J16" i="3" s="1"/>
  <c r="I21" i="3"/>
  <c r="J21" i="3" s="1"/>
  <c r="I6" i="3"/>
  <c r="J6" i="3" s="1"/>
  <c r="I41" i="3"/>
  <c r="J41" i="3" s="1"/>
  <c r="I15" i="3"/>
  <c r="J15" i="3" s="1"/>
  <c r="I28" i="3"/>
  <c r="J28" i="3" s="1"/>
  <c r="I8" i="3"/>
  <c r="J8" i="3" s="1"/>
  <c r="I43" i="3"/>
  <c r="J43" i="3" s="1"/>
  <c r="I74" i="3"/>
  <c r="J74" i="3" s="1"/>
  <c r="I36" i="3"/>
  <c r="J36" i="3" s="1"/>
  <c r="I62" i="3"/>
  <c r="J62" i="3" s="1"/>
  <c r="I67" i="3"/>
  <c r="J67" i="3" s="1"/>
  <c r="I65" i="3"/>
  <c r="J65" i="3" s="1"/>
  <c r="I29" i="3"/>
  <c r="J29" i="3" s="1"/>
  <c r="I49" i="3"/>
  <c r="J49" i="3" s="1"/>
  <c r="I7" i="3"/>
  <c r="J7" i="3" s="1"/>
  <c r="I32" i="3"/>
  <c r="J32" i="3" s="1"/>
  <c r="I37" i="3"/>
  <c r="J37" i="3" s="1"/>
  <c r="I72" i="3"/>
  <c r="J72" i="3" s="1"/>
  <c r="I46" i="3"/>
  <c r="J46" i="3" s="1"/>
  <c r="I9" i="3"/>
  <c r="J9" i="3" s="1"/>
  <c r="I13" i="3"/>
  <c r="J13" i="3" s="1"/>
  <c r="I70" i="3"/>
  <c r="J70" i="3" s="1"/>
</calcChain>
</file>

<file path=xl/sharedStrings.xml><?xml version="1.0" encoding="utf-8"?>
<sst xmlns="http://schemas.openxmlformats.org/spreadsheetml/2006/main" count="485" uniqueCount="330">
  <si>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</si>
  <si>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</si>
  <si>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</si>
  <si>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</si>
  <si>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</si>
  <si>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</si>
  <si>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</si>
  <si>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</si>
  <si>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</si>
  <si>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</si>
  <si>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15mm</t>
  </si>
  <si>
    <t>30mm</t>
  </si>
  <si>
    <t>Xdisp</t>
  </si>
  <si>
    <t>ydisp</t>
  </si>
  <si>
    <t>L_st (nH)</t>
  </si>
  <si>
    <t>Lpt_new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</si>
  <si>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</si>
  <si>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</si>
  <si>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</si>
  <si>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</si>
  <si>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</si>
  <si>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</si>
  <si>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</si>
  <si>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</si>
  <si>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</si>
  <si>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</si>
  <si>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</si>
  <si>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</si>
  <si>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</si>
  <si>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</si>
  <si>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</si>
  <si>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</si>
  <si>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</si>
  <si>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</si>
  <si>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</si>
  <si>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</si>
  <si>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</si>
  <si>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</si>
  <si>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</si>
  <si>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70mm</t>
  </si>
  <si>
    <t>60mm</t>
  </si>
  <si>
    <t>40mm</t>
  </si>
  <si>
    <t>20mm</t>
  </si>
  <si>
    <t>10mm</t>
  </si>
  <si>
    <t>5mm</t>
  </si>
  <si>
    <t>25mm</t>
  </si>
  <si>
    <t>35mm</t>
  </si>
  <si>
    <t>2641.26774032865nH</t>
  </si>
  <si>
    <t>2645.43163824834nH</t>
  </si>
  <si>
    <t>2643.84027172096nH</t>
  </si>
  <si>
    <t>2643.00521736221nH</t>
  </si>
  <si>
    <t>2640.6721996777nH</t>
  </si>
  <si>
    <t>2642.30201875463nH</t>
  </si>
  <si>
    <t>2636.74176028584nH</t>
  </si>
  <si>
    <t>2632.37132180756nH</t>
  </si>
  <si>
    <t>2629.82476036765nH</t>
  </si>
  <si>
    <t>2629.86480580756nH</t>
  </si>
  <si>
    <t>2622.04597928728nH</t>
  </si>
  <si>
    <t>2645.54497850287nH</t>
  </si>
  <si>
    <t>2648.90247213439nH</t>
  </si>
  <si>
    <t>2643.11570123043nH</t>
  </si>
  <si>
    <t>2644.27713942911nH</t>
  </si>
  <si>
    <t>2639.84712035961nH</t>
  </si>
  <si>
    <t>2641.08993803336nH</t>
  </si>
  <si>
    <t>2632.70452488153nH</t>
  </si>
  <si>
    <t>2634.180839153nH</t>
  </si>
  <si>
    <t>2625.0711496563nH</t>
  </si>
  <si>
    <t>2626.74804498121nH</t>
  </si>
  <si>
    <t>2625.27809628356nH</t>
  </si>
  <si>
    <t>2648.46947155296nH</t>
  </si>
  <si>
    <t>2644.33575072054nH</t>
  </si>
  <si>
    <t>2646.79398421528nH</t>
  </si>
  <si>
    <t>2645.36177053507nH</t>
  </si>
  <si>
    <t>2642.43391612179nH</t>
  </si>
  <si>
    <t>2641.31547529705nH</t>
  </si>
  <si>
    <t>2633.37411038601nH</t>
  </si>
  <si>
    <t>2634.66671551017nH</t>
  </si>
  <si>
    <t>2629.48718111697nH</t>
  </si>
  <si>
    <t>2630.79419838861nH</t>
  </si>
  <si>
    <t>2626.45839310413nH</t>
  </si>
  <si>
    <t>2656.89283735505nH</t>
  </si>
  <si>
    <t>2652.47259070967nH</t>
  </si>
  <si>
    <t>2655.82112972796nH</t>
  </si>
  <si>
    <t>2648.2376763308nH</t>
  </si>
  <si>
    <t>2649.62678998651nH</t>
  </si>
  <si>
    <t>2648.31330882642nH</t>
  </si>
  <si>
    <t>2643.70539313483nH</t>
  </si>
  <si>
    <t>2638.82552928531nH</t>
  </si>
  <si>
    <t>2635.92332172903nH</t>
  </si>
  <si>
    <t>2624.3925844309nH</t>
  </si>
  <si>
    <t>2632.4893648378nH</t>
  </si>
  <si>
    <t>2660.18075308241nH</t>
  </si>
  <si>
    <t>2661.88116675906nH</t>
  </si>
  <si>
    <t>2659.20120365605nH</t>
  </si>
  <si>
    <t>2658.5031182458nH</t>
  </si>
  <si>
    <t>2653.34614251108nH</t>
  </si>
  <si>
    <t>2650.67664584825nH</t>
  </si>
  <si>
    <t>2642.70351806462nH</t>
  </si>
  <si>
    <t>2648.99799603448nH</t>
  </si>
  <si>
    <t>2644.8757861852nH</t>
  </si>
  <si>
    <t>2636.23177657568nH</t>
  </si>
  <si>
    <t>2630.28993100567nH</t>
  </si>
  <si>
    <t>2674.02697479563nH</t>
  </si>
  <si>
    <t>2669.82825896518nH</t>
  </si>
  <si>
    <t>2671.95219086028nH</t>
  </si>
  <si>
    <t>2666.21887428239nH</t>
  </si>
  <si>
    <t>2665.95367873725nH</t>
  </si>
  <si>
    <t>2661.04286290414nH</t>
  </si>
  <si>
    <t>2656.41318712474nH</t>
  </si>
  <si>
    <t>2650.15806173958nH</t>
  </si>
  <si>
    <t>2646.96473242865nH</t>
  </si>
  <si>
    <t>2644.46594760052nH</t>
  </si>
  <si>
    <t>2638.10066278644nH</t>
  </si>
  <si>
    <t>2680.13817500752nH</t>
  </si>
  <si>
    <t>2680.84070358297nH</t>
  </si>
  <si>
    <t>2680.94993382513nH</t>
  </si>
  <si>
    <t>2680.9360469312nH</t>
  </si>
  <si>
    <t>126.69323236254nH</t>
  </si>
  <si>
    <t>126.949634680969nH</t>
  </si>
  <si>
    <t>126.757639363725nH</t>
  </si>
  <si>
    <t>126.846694864481nH</t>
  </si>
  <si>
    <t>126.754098081898nH</t>
  </si>
  <si>
    <t>127.163690860016nH</t>
  </si>
  <si>
    <t>126.860332982007nH</t>
  </si>
  <si>
    <t>126.75913437314nH</t>
  </si>
  <si>
    <t>126.708426109156nH</t>
  </si>
  <si>
    <t>126.809763005208nH</t>
  </si>
  <si>
    <t>126.563385318979nH</t>
  </si>
  <si>
    <t>127.32937714895nH</t>
  </si>
  <si>
    <t>127.338476969643nH</t>
  </si>
  <si>
    <t>127.081634242213nH</t>
  </si>
  <si>
    <t>127.258478608892nH</t>
  </si>
  <si>
    <t>127.212473850028nH</t>
  </si>
  <si>
    <t>127.321643150173nH</t>
  </si>
  <si>
    <t>126.895916714242nH</t>
  </si>
  <si>
    <t>127.291217233853nH</t>
  </si>
  <si>
    <t>126.857142885206nH</t>
  </si>
  <si>
    <t>127.232679726137nH</t>
  </si>
  <si>
    <t>127.087392009404nH</t>
  </si>
  <si>
    <t>127.940110018579nH</t>
  </si>
  <si>
    <t>127.79845018432nH</t>
  </si>
  <si>
    <t>128.116945779304nH</t>
  </si>
  <si>
    <t>128.103997355213nH</t>
  </si>
  <si>
    <t>127.921482491173nH</t>
  </si>
  <si>
    <t>128.158634653743nH</t>
  </si>
  <si>
    <t>127.727822542175nH</t>
  </si>
  <si>
    <t>127.882804117482nH</t>
  </si>
  <si>
    <t>127.887558842366nH</t>
  </si>
  <si>
    <t>128.011727956809nH</t>
  </si>
  <si>
    <t>128.199305487192nH</t>
  </si>
  <si>
    <t>129.779638175852nH</t>
  </si>
  <si>
    <t>129.627441741572nH</t>
  </si>
  <si>
    <t>130.005898409771nH</t>
  </si>
  <si>
    <t>129.56415884578nH</t>
  </si>
  <si>
    <t>129.650761706354nH</t>
  </si>
  <si>
    <t>129.76307388319nH</t>
  </si>
  <si>
    <t>129.75837715796nH</t>
  </si>
  <si>
    <t>129.502578375602nH</t>
  </si>
  <si>
    <t>129.718333820157nH</t>
  </si>
  <si>
    <t>129.186600406362nH</t>
  </si>
  <si>
    <t>129.759393820657nH</t>
  </si>
  <si>
    <t>132.327366480517nH</t>
  </si>
  <si>
    <t>132.445709614962nH</t>
  </si>
  <si>
    <t>132.359539355061nH</t>
  </si>
  <si>
    <t>132.486409726408nH</t>
  </si>
  <si>
    <t>132.431170852449nH</t>
  </si>
  <si>
    <t>132.077336569955nH</t>
  </si>
  <si>
    <t>132.135927389975nH</t>
  </si>
  <si>
    <t>132.704261361003nH</t>
  </si>
  <si>
    <t>132.577297636919nH</t>
  </si>
  <si>
    <t>132.156817991773nH</t>
  </si>
  <si>
    <t>132.158343523154nH</t>
  </si>
  <si>
    <t>136.680591131114nH</t>
  </si>
  <si>
    <t>136.469078441424nH</t>
  </si>
  <si>
    <t>136.729131488069nH</t>
  </si>
  <si>
    <t>136.606976100488nH</t>
  </si>
  <si>
    <t>136.775701669789nH</t>
  </si>
  <si>
    <t>136.70203537835nH</t>
  </si>
  <si>
    <t>136.656483127811nH</t>
  </si>
  <si>
    <t>136.916040442311nH</t>
  </si>
  <si>
    <t>136.875154001584nH</t>
  </si>
  <si>
    <t>136.644199666906nH</t>
  </si>
  <si>
    <t>136.556505669056nH</t>
  </si>
  <si>
    <t>141.303896066781nH</t>
  </si>
  <si>
    <t>141.559180177797nH</t>
  </si>
  <si>
    <t>141.755131366488nH</t>
  </si>
  <si>
    <t>141.721314193528nH</t>
  </si>
  <si>
    <t>56.2553896316643nH</t>
  </si>
  <si>
    <t>56.203159474698nH</t>
  </si>
  <si>
    <t>55.2701047531053nH</t>
  </si>
  <si>
    <t>53.9576453510575nH</t>
  </si>
  <si>
    <t>52.1344248477033nH</t>
  </si>
  <si>
    <t>50.043388711353nH</t>
  </si>
  <si>
    <t>47.1752085872818nH</t>
  </si>
  <si>
    <t>43.9499959171786nH</t>
  </si>
  <si>
    <t>40.4703982667931nH</t>
  </si>
  <si>
    <t>36.6268637598182nH</t>
  </si>
  <si>
    <t>32.4309697922572nH</t>
  </si>
  <si>
    <t>58.0195599993347nH</t>
  </si>
  <si>
    <t>57.6871046423117nH</t>
  </si>
  <si>
    <t>56.7628250598663nH</t>
  </si>
  <si>
    <t>55.5116994361258nH</t>
  </si>
  <si>
    <t>53.5217473465809nH</t>
  </si>
  <si>
    <t>51.2487505817917nH</t>
  </si>
  <si>
    <t>48.201395824714nH</t>
  </si>
  <si>
    <t>45.1630364496868nH</t>
  </si>
  <si>
    <t>41.2403748704543nH</t>
  </si>
  <si>
    <t>37.4746569623218nH</t>
  </si>
  <si>
    <t>33.2876421077372nH</t>
  </si>
  <si>
    <t>60.8743497726943nH</t>
  </si>
  <si>
    <t>60.4434994209665nH</t>
  </si>
  <si>
    <t>59.7170766725738nH</t>
  </si>
  <si>
    <t>58.1982474521558nH</t>
  </si>
  <si>
    <t>56.152206465464nH</t>
  </si>
  <si>
    <t>53.7071524295761nH</t>
  </si>
  <si>
    <t>50.5210728915935nH</t>
  </si>
  <si>
    <t>47.1499158695991nH</t>
  </si>
  <si>
    <t>43.3562524065828nH</t>
  </si>
  <si>
    <t>39.1356835929206nH</t>
  </si>
  <si>
    <t>34.7623347190158nH</t>
  </si>
  <si>
    <t>65.6424131042655nH</t>
  </si>
  <si>
    <t>65.1404427502183nH</t>
  </si>
  <si>
    <t>64.4069712039598nH</t>
  </si>
  <si>
    <t>62.5413181434214nH</t>
  </si>
  <si>
    <t>60.3952916403865nH</t>
  </si>
  <si>
    <t>57.7122122838646nH</t>
  </si>
  <si>
    <t>54.4991647515415nH</t>
  </si>
  <si>
    <t>50.6286101282864nH</t>
  </si>
  <si>
    <t>46.5743769381344nH</t>
  </si>
  <si>
    <t>41.6444023740186nH</t>
  </si>
  <si>
    <t>37.114060391778nH</t>
  </si>
  <si>
    <t>72.1613553370168nH</t>
  </si>
  <si>
    <t>71.7982722120317nH</t>
  </si>
  <si>
    <t>70.6306984132924nH</t>
  </si>
  <si>
    <t>68.9220302095629nH</t>
  </si>
  <si>
    <t>66.3832789488101nH</t>
  </si>
  <si>
    <t>63.2259369672316nH</t>
  </si>
  <si>
    <t>59.5807213318368nH</t>
  </si>
  <si>
    <t>55.711166215004nH</t>
  </si>
  <si>
    <t>50.9803025127375nH</t>
  </si>
  <si>
    <t>45.6806461047066nH</t>
  </si>
  <si>
    <t>40.2210251802469nH</t>
  </si>
  <si>
    <t>80.8529951084222nH</t>
  </si>
  <si>
    <t>80.2756432864391nH</t>
  </si>
  <si>
    <t>79.1568047269841nH</t>
  </si>
  <si>
    <t>77.1135393295688nH</t>
  </si>
  <si>
    <t>74.394924294149nH</t>
  </si>
  <si>
    <t>70.8946343177979nH</t>
  </si>
  <si>
    <t>66.7791453226979nH</t>
  </si>
  <si>
    <t>62.0960285468836nH</t>
  </si>
  <si>
    <t>56.7399477342599nH</t>
  </si>
  <si>
    <t>50.8183221405793nH</t>
  </si>
  <si>
    <t>44.5566853260298nH</t>
  </si>
  <si>
    <t>89.4097643205354nH</t>
  </si>
  <si>
    <t>89.0411820144387nH</t>
  </si>
  <si>
    <t>87.8652008708969nH</t>
  </si>
  <si>
    <t>85.5646833576473nH</t>
  </si>
  <si>
    <t>VA_pt: Freq(150kHz): None</t>
  </si>
  <si>
    <t>995734479501.625nH</t>
  </si>
  <si>
    <t>997304232035.401nH</t>
  </si>
  <si>
    <t>996704300988.41nH</t>
  </si>
  <si>
    <t>996389492911.753nH</t>
  </si>
  <si>
    <t>995509965965.551nH</t>
  </si>
  <si>
    <t>996124393282.204nH</t>
  </si>
  <si>
    <t>994028225223.29nH</t>
  </si>
  <si>
    <t>992380608733.329nH</t>
  </si>
  <si>
    <t>991420577687.946nH</t>
  </si>
  <si>
    <t>991435674463.126nH</t>
  </si>
  <si>
    <t>988488046308.43nH</t>
  </si>
  <si>
    <t>997346960304.719nH</t>
  </si>
  <si>
    <t>998612705583.989nH</t>
  </si>
  <si>
    <t>996431144348.802nH</t>
  </si>
  <si>
    <t>996868996234.312nH</t>
  </si>
  <si>
    <t>995198918390.629nH</t>
  </si>
  <si>
    <t>995667449615.464nH</t>
  </si>
  <si>
    <t>992506223332.849nH</t>
  </si>
  <si>
    <t>993062780701.208nH</t>
  </si>
  <si>
    <t>989628508669.288nH</t>
  </si>
  <si>
    <t>990260683313.318nH</t>
  </si>
  <si>
    <t>989706525709.754nH</t>
  </si>
  <si>
    <t>998449468210.513nH</t>
  </si>
  <si>
    <t>996891092170.619nH</t>
  </si>
  <si>
    <t>997817824365.165nH</t>
  </si>
  <si>
    <t>997277892528.031nH</t>
  </si>
  <si>
    <t>996174117418.168nH</t>
  </si>
  <si>
    <t>995752475160.749nH</t>
  </si>
  <si>
    <t>992758651121.069nH</t>
  </si>
  <si>
    <t>993245951772.517nH</t>
  </si>
  <si>
    <t>991293313308.674nH</t>
  </si>
  <si>
    <t>991786047211.719nH</t>
  </si>
  <si>
    <t>990151487128.224nH</t>
  </si>
  <si>
    <t>1001625002305.2nH</t>
  </si>
  <si>
    <t>999958608578.615nH</t>
  </si>
  <si>
    <t>1001220978048.23nH</t>
  </si>
  <si>
    <t>998362083470.466nH</t>
  </si>
  <si>
    <t>998885766981.16nH</t>
  </si>
  <si>
    <t>998390596249.579nH</t>
  </si>
  <si>
    <t>996653452959.372nH</t>
  </si>
  <si>
    <t>994813787628.951nH</t>
  </si>
  <si>
    <t>993719681156.39nH</t>
  </si>
  <si>
    <t>989372695606.038nH</t>
  </si>
  <si>
    <t>992425109907.323nH</t>
  </si>
  <si>
    <t>1002864517332.56nH</t>
  </si>
  <si>
    <t>1003505558186.32nH</t>
  </si>
  <si>
    <t>1002495235898.76nH</t>
  </si>
  <si>
    <t>1002232063899.19nH</t>
  </si>
  <si>
    <t>1000287929849.24nH</t>
  </si>
  <si>
    <t>999281553316.669nH</t>
  </si>
  <si>
    <t>996275754956.124nH</t>
  </si>
  <si>
    <t>998648717245.921nH</t>
  </si>
  <si>
    <t>997094680744.436nH</t>
  </si>
  <si>
    <t>993835965894.014nH</t>
  </si>
  <si>
    <t>991595942887.035nH</t>
  </si>
  <si>
    <t>1008084419942.27nH</t>
  </si>
  <si>
    <t>1006501541365.37nH</t>
  </si>
  <si>
    <t>1007302244825.98nH</t>
  </si>
  <si>
    <t>1005140835396.96nH</t>
  </si>
  <si>
    <t>1005040859031.8nH</t>
  </si>
  <si>
    <t>1003189525078.46nH</t>
  </si>
  <si>
    <t>1001444178428.41nH</t>
  </si>
  <si>
    <t>999086051713.542nH</t>
  </si>
  <si>
    <t>997882194925.095nH</t>
  </si>
  <si>
    <t>996940175238.018nH</t>
  </si>
  <si>
    <t>994540519396.831nH</t>
  </si>
  <si>
    <t>1010388288145.1nH</t>
  </si>
  <si>
    <t>1010653135178.49nH</t>
  </si>
  <si>
    <t>1010694314009.65nH</t>
  </si>
  <si>
    <t>1010689078773.97nH</t>
  </si>
  <si>
    <t>different ferrite values on same graph</t>
  </si>
  <si>
    <t>k_nominal (nH)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</si>
</sst>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Y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x=20 (Top Of Ferrite)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ydisp!$C$9:$C$19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ydisp!$Q$9:$Q$19</c:f>
              <c:numCache>
                <c:formatCode>General</c:formatCode>
                <c:ptCount val="11"/>
                <c:pt idx="0">
                  <c:v>0.1337395311285913</c:v>
                </c:pt>
                <c:pt idx="1">
                  <c:v>0.13299184231194197</c:v>
                </c:pt>
                <c:pt idx="2">
                  <c:v>0.13096142315394624</c:v>
                </c:pt>
                <c:pt idx="3">
                  <c:v>0.12777512027485463</c:v>
                </c:pt>
                <c:pt idx="4">
                  <c:v>0.12320051714993761</c:v>
                </c:pt>
                <c:pt idx="5">
                  <c:v>0.11754385808569263</c:v>
                </c:pt>
                <c:pt idx="6">
                  <c:v>0.11083525446171513</c:v>
                </c:pt>
                <c:pt idx="7">
                  <c:v>0.10308625701577639</c:v>
                </c:pt>
                <c:pt idx="8">
                  <c:v>9.4265449667996506E-2</c:v>
                </c:pt>
                <c:pt idx="9">
                  <c:v>8.4538732431500133E-2</c:v>
                </c:pt>
                <c:pt idx="10">
                  <c:v>7.4235390283900499E-2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B-4769-A360-8079FDD081A2}"/>
            </c:ext>
          </c:extLst>
        </c:ser>
        <c:ser>
          <c:idx val="1"/>
          <c:order val="1"/>
          <c:tx>
            <c:v>x = 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ydisp!$C$9:$C$19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ydisp!$Q$31:$Q$41</c:f>
              <c:numCache>
                <c:formatCode>General</c:formatCode>
                <c:ptCount val="11"/>
                <c:pt idx="0">
                  <c:v>0.11178775628279017</c:v>
                </c:pt>
                <c:pt idx="1">
                  <c:v>0.11109046345954389</c:v>
                </c:pt>
                <c:pt idx="2">
                  <c:v>0.10961044406539595</c:v>
                </c:pt>
                <c:pt idx="3">
                  <c:v>0.10676922994038129</c:v>
                </c:pt>
                <c:pt idx="4">
                  <c:v>0.10304411493045527</c:v>
                </c:pt>
                <c:pt idx="5">
                  <c:v>9.844813166264306E-2</c:v>
                </c:pt>
                <c:pt idx="6">
                  <c:v>9.3049836683104514E-2</c:v>
                </c:pt>
                <c:pt idx="7">
                  <c:v>8.6606693654380396E-2</c:v>
                </c:pt>
                <c:pt idx="8">
                  <c:v>7.964893745987571E-2</c:v>
                </c:pt>
                <c:pt idx="9">
                  <c:v>7.152098684132982E-2</c:v>
                </c:pt>
                <c:pt idx="10">
                  <c:v>6.3501758705619485E-2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B-4769-A360-8079FDD081A2}"/>
            </c:ext>
          </c:extLst>
        </c:ser>
        <c:ser>
          <c:idx val="2"/>
          <c:order val="2"/>
          <c:tx>
            <c:v>x = 70 (Middle of Ferrites)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ydisp!$Q$64:$Q$74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B-4769-A360-8079FDD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0.145287847476716</c:v>
                </c:pt>
                <c:pt idx="1">
                  <c:v>0.1337395311285913</c:v>
                </c:pt>
                <c:pt idx="2">
                  <c:v>0.12162539769571522</c:v>
                </c:pt>
                <c:pt idx="3">
                  <c:v>0.11178775628279017</c:v>
                </c:pt>
                <c:pt idx="4">
                  <c:v>0.10457635243148465</c:v>
                </c:pt>
                <c:pt idx="5">
                  <c:v>9.9966053866741844E-2</c:v>
                </c:pt>
                <c:pt idx="6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B7-41EA-A032-FD8E8C2C2FD7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0.11754385808569263</c:v>
                </c:pt>
                <c:pt idx="1">
                  <c:v>0.10685694333277518</c:v>
                </c:pt>
                <c:pt idx="2">
                  <c:v>9.844813166264306E-2</c:v>
                </c:pt>
                <c:pt idx="3">
                  <c:v>9.2309851566490381E-2</c:v>
                </c:pt>
                <c:pt idx="4">
                  <c:v>8.8377267419283326E-2</c:v>
                </c:pt>
                <c:pt idx="5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7-41EA-A032-FD8E8C2C2FD7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7.4235390283900499E-2</c:v>
                </c:pt>
                <c:pt idx="1">
                  <c:v>6.8218793055984758E-2</c:v>
                </c:pt>
                <c:pt idx="2">
                  <c:v>6.3501758705619485E-2</c:v>
                </c:pt>
                <c:pt idx="3">
                  <c:v>5.9907450571800462E-2</c:v>
                </c:pt>
                <c:pt idx="4">
                  <c:v>5.7629405861127858E-2</c:v>
                </c:pt>
                <c:pt idx="5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7-41EA-A032-FD8E8C2C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0.145287847476716</c:v>
                </c:pt>
                <c:pt idx="1">
                  <c:v>0.1337395311285913</c:v>
                </c:pt>
                <c:pt idx="2">
                  <c:v>0.12162539769571522</c:v>
                </c:pt>
                <c:pt idx="3">
                  <c:v>0.11178775628279017</c:v>
                </c:pt>
                <c:pt idx="4">
                  <c:v>0.10457635243148465</c:v>
                </c:pt>
                <c:pt idx="5">
                  <c:v>9.9966053866741844E-2</c:v>
                </c:pt>
                <c:pt idx="6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FF0-B627-0909AD59E5C0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0.11754385808569263</c:v>
                </c:pt>
                <c:pt idx="1">
                  <c:v>0.10685694333277518</c:v>
                </c:pt>
                <c:pt idx="2">
                  <c:v>9.844813166264306E-2</c:v>
                </c:pt>
                <c:pt idx="3">
                  <c:v>9.2309851566490381E-2</c:v>
                </c:pt>
                <c:pt idx="4">
                  <c:v>8.8377267419283326E-2</c:v>
                </c:pt>
                <c:pt idx="5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FF0-B627-0909AD59E5C0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7.4235390283900499E-2</c:v>
                </c:pt>
                <c:pt idx="1">
                  <c:v>6.8218793055984758E-2</c:v>
                </c:pt>
                <c:pt idx="2">
                  <c:v>6.3501758705619485E-2</c:v>
                </c:pt>
                <c:pt idx="3">
                  <c:v>5.9907450571800462E-2</c:v>
                </c:pt>
                <c:pt idx="4">
                  <c:v>5.7629405861127858E-2</c:v>
                </c:pt>
                <c:pt idx="5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FF0-B627-0909AD5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52CA-4A8D-4809-B548-703726FD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E4A0-8207-47EF-8A21-47DAAE85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220109</xdr:colOff>
      <xdr:row>28</xdr:row>
      <xdr:rowOff>79717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625F3-3C0E-455D-8C77-A1833FCE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309" cy="5413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226206</xdr:colOff>
      <xdr:row>28</xdr:row>
      <xdr:rowOff>85814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82E76-3129-4F5B-8E36-709BBF39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7541406" cy="541981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209550</xdr:colOff>
      <xdr:row>28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4A8E7-BFEB-40A0-98E8-2DCAFA9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989-F4B6-4C9B-BB89-45B9B948CA00}">
  <dimension ref="B1:AA74"/>
  <sheetViews>
    <sheetView workbookViewId="0">
      <selection activeCell="M6" sqref="M6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7.5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f>VALUE(LEFT(rawdata!B68,LEN(rawdata!B68)-2))</f>
        <v>10</v>
      </c>
      <c r="C5">
        <f>VALUE(LEFT(rawdata!C68,LEN(rawdata!C68)-2))</f>
        <v>0</v>
      </c>
      <c r="D5" s="1">
        <f>VALUE(LEFT(rawdata!D68,LEN(rawdata!D68)-2))</f>
        <v>2680.1381750075202</v>
      </c>
      <c r="E5" s="1">
        <f>VALUE(LEFT(rawdata!E68,LEN(rawdata!E68)-2))</f>
        <v>141.30389606678099</v>
      </c>
      <c r="F5" s="1">
        <v>8.1225504332527801E-2</v>
      </c>
      <c r="G5" s="1">
        <f>VALUE(LEFT(rawdata!G68,LEN(rawdata!G68)-2))</f>
        <v>89.409764320535402</v>
      </c>
      <c r="H5" s="1">
        <f>2*PI()*150000*Ipt*Ipt*D5*(10^-9)</f>
        <v>142.08585302040493</v>
      </c>
      <c r="I5" s="1">
        <f>2*PI()*150000*Ist*Ist*E5*(10^-9)</f>
        <v>0</v>
      </c>
      <c r="J5" s="2">
        <f>F5*SQRT(H5*I5)</f>
        <v>0</v>
      </c>
      <c r="K5">
        <f>2*PI()*150000*G5*Ipt*(10^-9)</f>
        <v>0.63200038218432486</v>
      </c>
      <c r="N5">
        <f>D5*$D$1^2*10^-3</f>
        <v>24.12124357506768</v>
      </c>
      <c r="O5">
        <f>E5*$D$2^2*10^-3</f>
        <v>3.5325974016695252</v>
      </c>
      <c r="P5">
        <f>G5*$D$1*$D$2*10^-3</f>
        <v>1.3411464648080311</v>
      </c>
      <c r="Q5">
        <f>P5/SQRT(N5*O5)</f>
        <v>0.145287847476716</v>
      </c>
      <c r="S5" s="4">
        <f>w*P5*10^-6*$G$1</f>
        <v>9.480005732764873</v>
      </c>
      <c r="T5" s="4">
        <f>P5*$G$1/O5</f>
        <v>2.8473662131174313</v>
      </c>
      <c r="U5" s="4">
        <f>S5*T5</f>
        <v>26.993048023634255</v>
      </c>
      <c r="V5" s="5">
        <f>U5*$N$1</f>
        <v>134.96524011817127</v>
      </c>
      <c r="W5" s="4"/>
      <c r="X5" s="4">
        <f>w*N5*10^-6*$G$1</f>
        <v>170.50302362448588</v>
      </c>
      <c r="Y5" s="4">
        <f>X5*$G$1</f>
        <v>1278.7726771836442</v>
      </c>
    </row>
    <row r="6" spans="2:25" x14ac:dyDescent="0.25">
      <c r="B6">
        <f>VALUE(LEFT(rawdata!B69,LEN(rawdata!B69)-2))</f>
        <v>10</v>
      </c>
      <c r="C6">
        <f>VALUE(LEFT(rawdata!C69,LEN(rawdata!C69)-2))</f>
        <v>5</v>
      </c>
      <c r="D6" s="1">
        <f>VALUE(LEFT(rawdata!D69,LEN(rawdata!D69)-2))</f>
        <v>2680.84070358297</v>
      </c>
      <c r="E6" s="1">
        <f>VALUE(LEFT(rawdata!E69,LEN(rawdata!E69)-2))</f>
        <v>141.559180177797</v>
      </c>
      <c r="F6" s="1">
        <v>7.65242992074784E-2</v>
      </c>
      <c r="G6" s="1">
        <f>VALUE(LEFT(rawdata!G69,LEN(rawdata!G69)-2))</f>
        <v>89.041182014438704</v>
      </c>
      <c r="H6" s="1">
        <f>2*PI()*150000*Ipt*Ipt*D6*(10^-9)</f>
        <v>142.12309713447516</v>
      </c>
      <c r="I6" s="1">
        <f>2*PI()*150000*Ist*Ist*E6*(10^-9)</f>
        <v>0</v>
      </c>
      <c r="J6" s="2">
        <f>F6*SQRT(H6*I6)</f>
        <v>0</v>
      </c>
      <c r="K6">
        <f>2*PI()*150000*G6*Ipt*(10^-9)</f>
        <v>0.62939502738790254</v>
      </c>
      <c r="N6">
        <f>D6*$D$1^2*10^-3</f>
        <v>24.12756633224673</v>
      </c>
      <c r="O6">
        <f>E6*$D$2^2*10^-3</f>
        <v>3.5389795044449253</v>
      </c>
      <c r="P6">
        <f>G6*$D$1*$D$2*10^-3</f>
        <v>1.3356177302165804</v>
      </c>
      <c r="Q6">
        <f>P6/SQRT(N6*O6)</f>
        <v>0.1445394483210142</v>
      </c>
      <c r="S6" s="4">
        <f>w*P6*10^-6*$G$1</f>
        <v>9.4409254108185365</v>
      </c>
      <c r="T6" s="4">
        <f>P6*$G$1/O6</f>
        <v>2.830514549192197</v>
      </c>
      <c r="U6" s="4">
        <f>S6*T6</f>
        <v>26.722676733160188</v>
      </c>
      <c r="V6" s="5">
        <f>U6*$N$1</f>
        <v>133.61338366580094</v>
      </c>
      <c r="W6" s="4"/>
      <c r="X6" s="4">
        <f>w*N6*10^-6*$G$1</f>
        <v>170.54771656137018</v>
      </c>
      <c r="Y6" s="4">
        <f>X6*$G$1</f>
        <v>1279.1078742102763</v>
      </c>
    </row>
    <row r="7" spans="2:25" x14ac:dyDescent="0.25">
      <c r="B7">
        <f>VALUE(LEFT(rawdata!B70,LEN(rawdata!B70)-2))</f>
        <v>10</v>
      </c>
      <c r="C7">
        <f>VALUE(LEFT(rawdata!C70,LEN(rawdata!C70)-2))</f>
        <v>10</v>
      </c>
      <c r="D7" s="1">
        <f>VALUE(LEFT(rawdata!D70,LEN(rawdata!D70)-2))</f>
        <v>2680.9499338251298</v>
      </c>
      <c r="E7" s="1">
        <f>VALUE(LEFT(rawdata!E70,LEN(rawdata!E70)-2))</f>
        <v>141.755131366488</v>
      </c>
      <c r="F7" s="1">
        <v>7.1437506306657794E-2</v>
      </c>
      <c r="G7" s="1">
        <f>VALUE(LEFT(rawdata!G70,LEN(rawdata!G70)-2))</f>
        <v>87.865200870896899</v>
      </c>
      <c r="H7" s="1">
        <f>2*PI()*150000*Ipt*Ipt*D7*(10^-9)</f>
        <v>142.12888790760681</v>
      </c>
      <c r="I7" s="1">
        <f>2*PI()*150000*Ist*Ist*E7*(10^-9)</f>
        <v>0</v>
      </c>
      <c r="J7" s="2">
        <f>F7*SQRT(H7*I7)</f>
        <v>0</v>
      </c>
      <c r="K7">
        <f>2*PI()*150000*G7*Ipt*(10^-9)</f>
        <v>0.62108250651495267</v>
      </c>
      <c r="N7">
        <f>D7*$D$1^2*10^-3</f>
        <v>24.12854940442617</v>
      </c>
      <c r="O7">
        <f>E7*$D$2^2*10^-3</f>
        <v>3.5438782841622003</v>
      </c>
      <c r="P7">
        <f>G7*$D$1*$D$2*10^-3</f>
        <v>1.3179780130634535</v>
      </c>
      <c r="Q7">
        <f>P7/SQRT(N7*O7)</f>
        <v>0.1425289743642674</v>
      </c>
      <c r="S7" s="4">
        <f>w*P7*10^-6*$G$1</f>
        <v>9.3162375977242888</v>
      </c>
      <c r="T7" s="4">
        <f>P7*$G$1/O7</f>
        <v>2.7892704843029765</v>
      </c>
      <c r="U7" s="4">
        <f>S7*T7</f>
        <v>25.985506556086026</v>
      </c>
      <c r="V7" s="5">
        <f>U7*$N$1</f>
        <v>129.92753278043014</v>
      </c>
      <c r="W7" s="4"/>
      <c r="X7" s="4">
        <f>w*N7*10^-6*$G$1</f>
        <v>170.55466548912815</v>
      </c>
      <c r="Y7" s="4">
        <f>X7*$G$1</f>
        <v>1279.1599911684611</v>
      </c>
    </row>
    <row r="8" spans="2:25" x14ac:dyDescent="0.25">
      <c r="B8">
        <f>VALUE(LEFT(rawdata!B71,LEN(rawdata!B71)-2))</f>
        <v>10</v>
      </c>
      <c r="C8">
        <f>VALUE(LEFT(rawdata!C71,LEN(rawdata!C71)-2))</f>
        <v>15</v>
      </c>
      <c r="D8" s="1">
        <f>VALUE(LEFT(rawdata!D71,LEN(rawdata!D71)-2))</f>
        <v>2680.9360469312001</v>
      </c>
      <c r="E8" s="1">
        <f>VALUE(LEFT(rawdata!E71,LEN(rawdata!E71)-2))</f>
        <v>141.721314193528</v>
      </c>
      <c r="F8" s="1">
        <v>6.6664176005326994E-2</v>
      </c>
      <c r="G8" s="1">
        <f>VALUE(LEFT(rawdata!G71,LEN(rawdata!G71)-2))</f>
        <v>85.564683357647297</v>
      </c>
      <c r="H8" s="1">
        <f>2*PI()*150000*Ipt*Ipt*D8*(10^-9)</f>
        <v>142.12815170259012</v>
      </c>
      <c r="I8" s="1">
        <f>2*PI()*150000*Ist*Ist*E8*(10^-9)</f>
        <v>0</v>
      </c>
      <c r="J8" s="2">
        <f>F8*SQRT(H8*I8)</f>
        <v>0</v>
      </c>
      <c r="K8">
        <f>2*PI()*150000*G8*Ipt*(10^-9)</f>
        <v>0.60482110644702369</v>
      </c>
      <c r="N8">
        <f>D8*$D$1^2*10^-3</f>
        <v>24.128424422380803</v>
      </c>
      <c r="O8">
        <f>E8*$D$2^2*10^-3</f>
        <v>3.5430328548382</v>
      </c>
      <c r="P8">
        <f>G8*$D$1*$D$2*10^-3</f>
        <v>1.2834702503647095</v>
      </c>
      <c r="Q8">
        <f>P8/SQRT(N8*O8)</f>
        <v>0.13881414900497488</v>
      </c>
      <c r="S8" s="4">
        <f>w*P8*10^-6*$G$1</f>
        <v>9.0723165967053543</v>
      </c>
      <c r="T8" s="4">
        <f>P8*$G$1/O8</f>
        <v>2.7168889683284956</v>
      </c>
      <c r="U8" s="4">
        <f>S8*T8</f>
        <v>24.6484768787723</v>
      </c>
      <c r="V8" s="5">
        <f>U8*$N$1</f>
        <v>123.2423843938615</v>
      </c>
      <c r="W8" s="4"/>
      <c r="X8" s="4">
        <f>w*N8*10^-6*$G$1</f>
        <v>170.55378204310819</v>
      </c>
      <c r="Y8" s="4">
        <f>X8*$G$1</f>
        <v>1279.1533653233114</v>
      </c>
    </row>
    <row r="9" spans="2:25" x14ac:dyDescent="0.25">
      <c r="B9">
        <f>VALUE(LEFT(rawdata!B57,LEN(rawdata!B57)-2))</f>
        <v>20</v>
      </c>
      <c r="C9">
        <f>VALUE(LEFT(rawdata!C57,LEN(rawdata!C57)-2))</f>
        <v>0</v>
      </c>
      <c r="D9" s="1">
        <f>VALUE(LEFT(rawdata!D57,LEN(rawdata!D57)-2))</f>
        <v>2674.0269747956299</v>
      </c>
      <c r="E9" s="1">
        <f>VALUE(LEFT(rawdata!E57,LEN(rawdata!E57)-2))</f>
        <v>136.680591131114</v>
      </c>
      <c r="F9" s="1">
        <v>4.9147663007027297E-2</v>
      </c>
      <c r="G9" s="1">
        <f>VALUE(LEFT(rawdata!G57,LEN(rawdata!G57)-2))</f>
        <v>80.852995108422206</v>
      </c>
      <c r="H9" s="1">
        <f>2*PI()*150000*Ipt*Ipt*D9*(10^-9)</f>
        <v>141.76187155438126</v>
      </c>
      <c r="I9" s="1">
        <f>2*PI()*150000*Ist*Ist*E9*(10^-9)</f>
        <v>0</v>
      </c>
      <c r="J9" s="2">
        <f>F9*SQRT(H9*I9)</f>
        <v>0</v>
      </c>
      <c r="K9">
        <f>2*PI()*150000*G9*Ipt*(10^-9)</f>
        <v>0.57151614477003909</v>
      </c>
      <c r="N9">
        <f>D9*$D$1^2*10^-3</f>
        <v>24.066242773160671</v>
      </c>
      <c r="O9">
        <f>E9*$D$2^2*10^-3</f>
        <v>3.4170147782778502</v>
      </c>
      <c r="P9">
        <f>G9*$D$1*$D$2*10^-3</f>
        <v>1.2127949266263331</v>
      </c>
      <c r="Q9">
        <f>P9/SQRT(N9*O9)</f>
        <v>0.1337395311285913</v>
      </c>
      <c r="S9" s="4">
        <f>w*P9*10^-6*$G$1</f>
        <v>8.5727421715505852</v>
      </c>
      <c r="T9" s="4">
        <f>P9*$G$1/O9</f>
        <v>2.661961548285078</v>
      </c>
      <c r="U9" s="4">
        <f>S9*T9</f>
        <v>22.820310024029578</v>
      </c>
      <c r="V9" s="5">
        <f>U9*$N$1</f>
        <v>114.10155012014789</v>
      </c>
      <c r="W9" s="4"/>
      <c r="X9" s="4">
        <f>w*N9*10^-6*$G$1</f>
        <v>170.11424586525749</v>
      </c>
      <c r="Y9" s="4">
        <f>X9*$G$1</f>
        <v>1275.8568439894311</v>
      </c>
    </row>
    <row r="10" spans="2:25" x14ac:dyDescent="0.25">
      <c r="B10">
        <f>VALUE(LEFT(rawdata!B58,LEN(rawdata!B58)-2))</f>
        <v>20</v>
      </c>
      <c r="C10">
        <f>VALUE(LEFT(rawdata!C58,LEN(rawdata!C58)-2))</f>
        <v>5</v>
      </c>
      <c r="D10" s="1">
        <f>VALUE(LEFT(rawdata!D58,LEN(rawdata!D58)-2))</f>
        <v>2669.8282589651799</v>
      </c>
      <c r="E10" s="1">
        <f>VALUE(LEFT(rawdata!E58,LEN(rawdata!E58)-2))</f>
        <v>136.46907844142399</v>
      </c>
      <c r="F10" s="1">
        <v>0.106305894987598</v>
      </c>
      <c r="G10" s="1">
        <f>VALUE(LEFT(rawdata!G58,LEN(rawdata!G58)-2))</f>
        <v>80.275643286439106</v>
      </c>
      <c r="H10" s="1">
        <f>2*PI()*150000*Ipt*Ipt*D10*(10^-9)</f>
        <v>141.53927925450552</v>
      </c>
      <c r="I10" s="1">
        <f>2*PI()*150000*Ist*Ist*E10*(10^-9)</f>
        <v>0</v>
      </c>
      <c r="J10" s="2">
        <f>F10*SQRT(H10*I10)</f>
        <v>0</v>
      </c>
      <c r="K10">
        <f>2*PI()*150000*G10*Ipt*(10^-9)</f>
        <v>0.56743508522446184</v>
      </c>
      <c r="N10">
        <f>D10*$D$1^2*10^-3</f>
        <v>24.028454330686618</v>
      </c>
      <c r="O10">
        <f>E10*$D$2^2*10^-3</f>
        <v>3.4117269610355998</v>
      </c>
      <c r="P10">
        <f>G10*$D$1*$D$2*10^-3</f>
        <v>1.2041346492965865</v>
      </c>
      <c r="Q10">
        <f>P10/SQRT(N10*O10)</f>
        <v>0.13299184231194197</v>
      </c>
      <c r="S10" s="4">
        <f>w*P10*10^-6*$G$1</f>
        <v>8.5115262783669259</v>
      </c>
      <c r="T10" s="4">
        <f>P10*$G$1/O10</f>
        <v>2.6470494189204152</v>
      </c>
      <c r="U10" s="4">
        <f>S10*T10</f>
        <v>22.530430689277015</v>
      </c>
      <c r="V10" s="5">
        <f>U10*$N$1</f>
        <v>112.65215344638507</v>
      </c>
      <c r="W10" s="4"/>
      <c r="X10" s="4">
        <f>w*N10*10^-6*$G$1</f>
        <v>169.84713510540655</v>
      </c>
      <c r="Y10" s="4">
        <f>X10*$G$1</f>
        <v>1273.853513290549</v>
      </c>
    </row>
    <row r="11" spans="2:25" x14ac:dyDescent="0.25">
      <c r="B11">
        <f>VALUE(LEFT(rawdata!B59,LEN(rawdata!B59)-2))</f>
        <v>20</v>
      </c>
      <c r="C11">
        <f>VALUE(LEFT(rawdata!C59,LEN(rawdata!C59)-2))</f>
        <v>10</v>
      </c>
      <c r="D11" s="1">
        <f>VALUE(LEFT(rawdata!D59,LEN(rawdata!D59)-2))</f>
        <v>2671.9521908602801</v>
      </c>
      <c r="E11" s="1">
        <f>VALUE(LEFT(rawdata!E59,LEN(rawdata!E59)-2))</f>
        <v>136.72913148806899</v>
      </c>
      <c r="F11" s="1">
        <v>0.1060788462422</v>
      </c>
      <c r="G11" s="1">
        <f>VALUE(LEFT(rawdata!G59,LEN(rawdata!G59)-2))</f>
        <v>79.156804726984106</v>
      </c>
      <c r="H11" s="1">
        <f>2*PI()*150000*Ipt*Ipt*D11*(10^-9)</f>
        <v>141.65187817865302</v>
      </c>
      <c r="I11" s="1">
        <f>2*PI()*150000*Ist*Ist*E11*(10^-9)</f>
        <v>0</v>
      </c>
      <c r="J11" s="2">
        <f>F11*SQRT(H11*I11)</f>
        <v>0</v>
      </c>
      <c r="K11">
        <f>2*PI()*150000*G11*Ipt*(10^-9)</f>
        <v>0.55952648147685402</v>
      </c>
      <c r="N11">
        <f>D11*$D$1^2*10^-3</f>
        <v>24.047569717742522</v>
      </c>
      <c r="O11">
        <f>E11*$D$2^2*10^-3</f>
        <v>3.4182282872017247</v>
      </c>
      <c r="P11">
        <f>G11*$D$1*$D$2*10^-3</f>
        <v>1.1873520709047616</v>
      </c>
      <c r="Q11">
        <f>P11/SQRT(N11*O11)</f>
        <v>0.13096142315394624</v>
      </c>
      <c r="S11" s="4">
        <f>w*P11*10^-6*$G$1</f>
        <v>8.3928972221528078</v>
      </c>
      <c r="T11" s="4">
        <f>P11*$G$1/O11</f>
        <v>2.6051918665373153</v>
      </c>
      <c r="U11" s="4">
        <f>S11*T11</f>
        <v>21.865107579836121</v>
      </c>
      <c r="V11" s="5">
        <f>U11*$N$1</f>
        <v>109.3255378991806</v>
      </c>
      <c r="W11" s="4"/>
      <c r="X11" s="4">
        <f>w*N11*10^-6*$G$1</f>
        <v>169.98225381438363</v>
      </c>
      <c r="Y11" s="4">
        <f>X11*$G$1</f>
        <v>1274.8669036078772</v>
      </c>
    </row>
    <row r="12" spans="2:25" x14ac:dyDescent="0.25">
      <c r="B12">
        <f>VALUE(LEFT(rawdata!B60,LEN(rawdata!B60)-2))</f>
        <v>20</v>
      </c>
      <c r="C12">
        <f>VALUE(LEFT(rawdata!C60,LEN(rawdata!C60)-2))</f>
        <v>15</v>
      </c>
      <c r="D12" s="1">
        <f>VALUE(LEFT(rawdata!D60,LEN(rawdata!D60)-2))</f>
        <v>2666.2188742823901</v>
      </c>
      <c r="E12" s="1">
        <f>VALUE(LEFT(rawdata!E60,LEN(rawdata!E60)-2))</f>
        <v>136.606976100488</v>
      </c>
      <c r="F12" s="1">
        <v>0.105176708264164</v>
      </c>
      <c r="G12" s="1">
        <f>VALUE(LEFT(rawdata!G60,LEN(rawdata!G60)-2))</f>
        <v>77.113539329568795</v>
      </c>
      <c r="H12" s="1">
        <f>2*PI()*150000*Ipt*Ipt*D12*(10^-9)</f>
        <v>141.34792997769759</v>
      </c>
      <c r="I12" s="1">
        <f>2*PI()*150000*Ist*Ist*E12*(10^-9)</f>
        <v>0</v>
      </c>
      <c r="J12" s="2">
        <f>F12*SQRT(H12*I12)</f>
        <v>0</v>
      </c>
      <c r="K12">
        <f>2*PI()*150000*G12*Ipt*(10^-9)</f>
        <v>0.54508348946268204</v>
      </c>
      <c r="N12">
        <f>D12*$D$1^2*10^-3</f>
        <v>23.995969868541511</v>
      </c>
      <c r="O12">
        <f>E12*$D$2^2*10^-3</f>
        <v>3.4151744025121999</v>
      </c>
      <c r="P12">
        <f>G12*$D$1*$D$2*10^-3</f>
        <v>1.156703089943532</v>
      </c>
      <c r="Q12">
        <f>P12/SQRT(N12*O12)</f>
        <v>0.12777512027485463</v>
      </c>
      <c r="S12" s="4">
        <f>w*P12*10^-6*$G$1</f>
        <v>8.1762523419402307</v>
      </c>
      <c r="T12" s="4">
        <f>P12*$G$1/O12</f>
        <v>2.5402138081718357</v>
      </c>
      <c r="U12" s="4">
        <f>S12*T12</f>
        <v>20.769429098093884</v>
      </c>
      <c r="V12" s="5">
        <f>U12*$N$1</f>
        <v>103.84714549046942</v>
      </c>
      <c r="W12" s="4"/>
      <c r="X12" s="4">
        <f>w*N12*10^-6*$G$1</f>
        <v>169.61751597323706</v>
      </c>
      <c r="Y12" s="4">
        <f>X12*$G$1</f>
        <v>1272.131369799278</v>
      </c>
    </row>
    <row r="13" spans="2:25" x14ac:dyDescent="0.25">
      <c r="B13">
        <f>VALUE(LEFT(rawdata!B61,LEN(rawdata!B61)-2))</f>
        <v>20</v>
      </c>
      <c r="C13">
        <f>VALUE(LEFT(rawdata!C61,LEN(rawdata!C61)-2))</f>
        <v>20</v>
      </c>
      <c r="D13" s="1">
        <f>VALUE(LEFT(rawdata!D61,LEN(rawdata!D61)-2))</f>
        <v>2665.9536787372499</v>
      </c>
      <c r="E13" s="1">
        <f>VALUE(LEFT(rawdata!E61,LEN(rawdata!E61)-2))</f>
        <v>136.77570166978899</v>
      </c>
      <c r="F13" s="1">
        <v>0.104057621356686</v>
      </c>
      <c r="G13" s="1">
        <f>VALUE(LEFT(rawdata!G61,LEN(rawdata!G61)-2))</f>
        <v>74.394924294149007</v>
      </c>
      <c r="H13" s="1">
        <f>2*PI()*150000*Ipt*Ipt*D13*(10^-9)</f>
        <v>141.33387080134622</v>
      </c>
      <c r="I13" s="1">
        <f>2*PI()*150000*Ist*Ist*E13*(10^-9)</f>
        <v>0</v>
      </c>
      <c r="J13" s="2">
        <f>F13*SQRT(H13*I13)</f>
        <v>0</v>
      </c>
      <c r="K13">
        <f>2*PI()*150000*G13*Ipt*(10^-9)</f>
        <v>0.52586673216045154</v>
      </c>
      <c r="N13">
        <f>D13*$D$1^2*10^-3</f>
        <v>23.993583108635249</v>
      </c>
      <c r="O13">
        <f>E13*$D$2^2*10^-3</f>
        <v>3.4193925417447244</v>
      </c>
      <c r="P13">
        <f>G13*$D$1*$D$2*10^-3</f>
        <v>1.1159238644122351</v>
      </c>
      <c r="Q13">
        <f>P13/SQRT(N13*O13)</f>
        <v>0.12320051714993761</v>
      </c>
      <c r="S13" s="4">
        <f>w*P13*10^-6*$G$1</f>
        <v>7.8880009824067727</v>
      </c>
      <c r="T13" s="4">
        <f>P13*$G$1/O13</f>
        <v>2.4476362046521025</v>
      </c>
      <c r="U13" s="4">
        <f>S13*T13</f>
        <v>19.30695678687017</v>
      </c>
      <c r="V13" s="5">
        <f>U13*$N$1</f>
        <v>96.534783934350855</v>
      </c>
      <c r="W13" s="4"/>
      <c r="X13" s="4">
        <f>w*N13*10^-6*$G$1</f>
        <v>169.60064496161544</v>
      </c>
      <c r="Y13" s="4">
        <f>X13*$G$1</f>
        <v>1272.0048372121159</v>
      </c>
    </row>
    <row r="14" spans="2:25" x14ac:dyDescent="0.25">
      <c r="B14">
        <f>VALUE(LEFT(rawdata!B62,LEN(rawdata!B62)-2))</f>
        <v>20</v>
      </c>
      <c r="C14">
        <f>VALUE(LEFT(rawdata!C62,LEN(rawdata!C62)-2))</f>
        <v>25</v>
      </c>
      <c r="D14" s="1">
        <f>VALUE(LEFT(rawdata!D62,LEN(rawdata!D62)-2))</f>
        <v>2661.0428629041398</v>
      </c>
      <c r="E14" s="1">
        <f>VALUE(LEFT(rawdata!E62,LEN(rawdata!E62)-2))</f>
        <v>136.70203537834999</v>
      </c>
      <c r="F14" s="1">
        <v>0.102201389674814</v>
      </c>
      <c r="G14" s="1">
        <f>VALUE(LEFT(rawdata!G62,LEN(rawdata!G62)-2))</f>
        <v>70.894634317797895</v>
      </c>
      <c r="H14" s="1">
        <f>2*PI()*150000*Ipt*Ipt*D14*(10^-9)</f>
        <v>141.07352696415896</v>
      </c>
      <c r="I14" s="1">
        <f>2*PI()*150000*Ist*Ist*E14*(10^-9)</f>
        <v>0</v>
      </c>
      <c r="J14" s="2">
        <f>F14*SQRT(H14*I14)</f>
        <v>0</v>
      </c>
      <c r="K14">
        <f>2*PI()*150000*G14*Ipt*(10^-9)</f>
        <v>0.50112464029138959</v>
      </c>
      <c r="N14">
        <f>D14*$D$1^2*10^-3</f>
        <v>23.949385766137262</v>
      </c>
      <c r="O14">
        <f>E14*$D$2^2*10^-3</f>
        <v>3.4175508844587497</v>
      </c>
      <c r="P14">
        <f>G14*$D$1*$D$2*10^-3</f>
        <v>1.0634195147669685</v>
      </c>
      <c r="Q14">
        <f>P14/SQRT(N14*O14)</f>
        <v>0.11754385808569263</v>
      </c>
      <c r="S14" s="4">
        <f>w*P14*10^-6*$G$1</f>
        <v>7.5168696043708438</v>
      </c>
      <c r="T14" s="4">
        <f>P14*$G$1/O14</f>
        <v>2.3337315611075082</v>
      </c>
      <c r="U14" s="4">
        <f>S14*T14</f>
        <v>17.542355836449946</v>
      </c>
      <c r="V14" s="5">
        <f>U14*$N$1</f>
        <v>87.711779182249728</v>
      </c>
      <c r="W14" s="4"/>
      <c r="X14" s="4">
        <f>w*N14*10^-6*$G$1</f>
        <v>169.28823235699076</v>
      </c>
      <c r="Y14" s="4">
        <f>X14*$G$1</f>
        <v>1269.6617426774308</v>
      </c>
    </row>
    <row r="15" spans="2:25" x14ac:dyDescent="0.25">
      <c r="B15">
        <f>VALUE(LEFT(rawdata!B63,LEN(rawdata!B63)-2))</f>
        <v>20</v>
      </c>
      <c r="C15">
        <f>VALUE(LEFT(rawdata!C63,LEN(rawdata!C63)-2))</f>
        <v>30</v>
      </c>
      <c r="D15" s="1">
        <f>VALUE(LEFT(rawdata!D63,LEN(rawdata!D63)-2))</f>
        <v>2656.41318712474</v>
      </c>
      <c r="E15" s="1">
        <f>VALUE(LEFT(rawdata!E63,LEN(rawdata!E63)-2))</f>
        <v>136.65648312781099</v>
      </c>
      <c r="F15" s="1">
        <v>9.9861813543556999E-2</v>
      </c>
      <c r="G15" s="1">
        <f>VALUE(LEFT(rawdata!G63,LEN(rawdata!G63)-2))</f>
        <v>66.7791453226979</v>
      </c>
      <c r="H15" s="1">
        <f>2*PI()*150000*Ipt*Ipt*D15*(10^-9)</f>
        <v>140.82808759149597</v>
      </c>
      <c r="I15" s="1">
        <f>2*PI()*150000*Ist*Ist*E15*(10^-9)</f>
        <v>0</v>
      </c>
      <c r="J15" s="2">
        <f>F15*SQRT(H15*I15)</f>
        <v>0</v>
      </c>
      <c r="K15">
        <f>2*PI()*150000*G15*Ipt*(10^-9)</f>
        <v>0.4720339628072841</v>
      </c>
      <c r="N15">
        <f>D15*$D$1^2*10^-3</f>
        <v>23.907718684122663</v>
      </c>
      <c r="O15">
        <f>E15*$D$2^2*10^-3</f>
        <v>3.4164120781952749</v>
      </c>
      <c r="P15">
        <f>G15*$D$1*$D$2*10^-3</f>
        <v>1.0016871798404685</v>
      </c>
      <c r="Q15">
        <f>P15/SQRT(N15*O15)</f>
        <v>0.11083525446171513</v>
      </c>
      <c r="S15" s="4">
        <f>w*P15*10^-6*$G$1</f>
        <v>7.0805094421092605</v>
      </c>
      <c r="T15" s="4">
        <f>P15*$G$1/O15</f>
        <v>2.1989893715549926</v>
      </c>
      <c r="U15" s="4">
        <f>S15*T15</f>
        <v>15.569965008393034</v>
      </c>
      <c r="V15" s="5">
        <f>U15*$N$1</f>
        <v>77.849825041965175</v>
      </c>
      <c r="W15" s="4"/>
      <c r="X15" s="4">
        <f>w*N15*10^-6*$G$1</f>
        <v>168.99370510979517</v>
      </c>
      <c r="Y15" s="4">
        <f>X15*$G$1</f>
        <v>1267.4527883234639</v>
      </c>
    </row>
    <row r="16" spans="2:25" x14ac:dyDescent="0.25">
      <c r="B16">
        <f>VALUE(LEFT(rawdata!B64,LEN(rawdata!B64)-2))</f>
        <v>20</v>
      </c>
      <c r="C16">
        <f>VALUE(LEFT(rawdata!C64,LEN(rawdata!C64)-2))</f>
        <v>35</v>
      </c>
      <c r="D16" s="1">
        <f>VALUE(LEFT(rawdata!D64,LEN(rawdata!D64)-2))</f>
        <v>2650.1580617395798</v>
      </c>
      <c r="E16" s="1">
        <f>VALUE(LEFT(rawdata!E64,LEN(rawdata!E64)-2))</f>
        <v>136.91604044231099</v>
      </c>
      <c r="F16" s="1">
        <v>9.6819288554958E-2</v>
      </c>
      <c r="G16" s="1">
        <f>VALUE(LEFT(rawdata!G64,LEN(rawdata!G64)-2))</f>
        <v>62.096028546883602</v>
      </c>
      <c r="H16" s="1">
        <f>2*PI()*150000*Ipt*Ipt*D16*(10^-9)</f>
        <v>140.49647602221651</v>
      </c>
      <c r="I16" s="1">
        <f>2*PI()*150000*Ist*Ist*E16*(10^-9)</f>
        <v>0</v>
      </c>
      <c r="J16" s="2">
        <f>F16*SQRT(H16*I16)</f>
        <v>0</v>
      </c>
      <c r="K16">
        <f>2*PI()*150000*G16*Ipt*(10^-9)</f>
        <v>0.43893096097498108</v>
      </c>
      <c r="N16">
        <f>D16*$D$1^2*10^-3</f>
        <v>23.851422555656221</v>
      </c>
      <c r="O16">
        <f>E16*$D$2^2*10^-3</f>
        <v>3.4229010110577747</v>
      </c>
      <c r="P16">
        <f>G16*$D$1*$D$2*10^-3</f>
        <v>0.93144042820325412</v>
      </c>
      <c r="Q16">
        <f>P16/SQRT(N16*O16)</f>
        <v>0.10308625701577639</v>
      </c>
      <c r="S16" s="4">
        <f>w*P16*10^-6*$G$1</f>
        <v>6.5839644146247167</v>
      </c>
      <c r="T16" s="4">
        <f>P16*$G$1/O16</f>
        <v>2.0409013257925306</v>
      </c>
      <c r="U16" s="4">
        <f>S16*T16</f>
        <v>13.437221702778427</v>
      </c>
      <c r="V16" s="5">
        <f>U16*$N$1</f>
        <v>67.186108513892137</v>
      </c>
      <c r="W16" s="4"/>
      <c r="X16" s="4">
        <f>w*N16*10^-6*$G$1</f>
        <v>168.59577122665982</v>
      </c>
      <c r="Y16" s="4">
        <f>X16*$G$1</f>
        <v>1264.4682841999486</v>
      </c>
    </row>
    <row r="17" spans="2:25" x14ac:dyDescent="0.25">
      <c r="B17">
        <f>VALUE(LEFT(rawdata!B65,LEN(rawdata!B65)-2))</f>
        <v>20</v>
      </c>
      <c r="C17">
        <f>VALUE(LEFT(rawdata!C65,LEN(rawdata!C65)-2))</f>
        <v>40</v>
      </c>
      <c r="D17" s="1">
        <f>VALUE(LEFT(rawdata!D65,LEN(rawdata!D65)-2))</f>
        <v>2646.9647324286502</v>
      </c>
      <c r="E17" s="1">
        <f>VALUE(LEFT(rawdata!E65,LEN(rawdata!E65)-2))</f>
        <v>136.87515400158401</v>
      </c>
      <c r="F17" s="1">
        <v>9.3683517528777904E-2</v>
      </c>
      <c r="G17" s="1">
        <f>VALUE(LEFT(rawdata!G65,LEN(rawdata!G65)-2))</f>
        <v>56.7399477342599</v>
      </c>
      <c r="H17" s="1">
        <f>2*PI()*150000*Ipt*Ipt*D17*(10^-9)</f>
        <v>140.32718366134142</v>
      </c>
      <c r="I17" s="1">
        <f>2*PI()*150000*Ist*Ist*E17*(10^-9)</f>
        <v>0</v>
      </c>
      <c r="J17" s="2">
        <f>F17*SQRT(H17*I17)</f>
        <v>0</v>
      </c>
      <c r="K17">
        <f>2*PI()*150000*G17*Ipt*(10^-9)</f>
        <v>0.4010710566757944</v>
      </c>
      <c r="N17">
        <f>D17*$D$1^2*10^-3</f>
        <v>23.822682591857852</v>
      </c>
      <c r="O17">
        <f>E17*$D$2^2*10^-3</f>
        <v>3.4218788500396005</v>
      </c>
      <c r="P17">
        <f>G17*$D$1*$D$2*10^-3</f>
        <v>0.85109921601389849</v>
      </c>
      <c r="Q17">
        <f>P17/SQRT(N17*O17)</f>
        <v>9.4265449667996506E-2</v>
      </c>
      <c r="S17" s="4">
        <f>w*P17*10^-6*$G$1</f>
        <v>6.0160658501369149</v>
      </c>
      <c r="T17" s="4">
        <f>P17*$G$1/O17</f>
        <v>1.8654208403755637</v>
      </c>
      <c r="U17" s="4">
        <f>S17*T17</f>
        <v>11.222494613917133</v>
      </c>
      <c r="V17" s="5">
        <f>U17*$N$1</f>
        <v>56.112473069585668</v>
      </c>
      <c r="W17" s="4"/>
      <c r="X17" s="4">
        <f>w*N17*10^-6*$G$1</f>
        <v>168.39262039360966</v>
      </c>
      <c r="Y17" s="4">
        <f>X17*$G$1</f>
        <v>1262.9446529520724</v>
      </c>
    </row>
    <row r="18" spans="2:25" x14ac:dyDescent="0.25">
      <c r="B18">
        <f>VALUE(LEFT(rawdata!B66,LEN(rawdata!B66)-2))</f>
        <v>20</v>
      </c>
      <c r="C18">
        <f>VALUE(LEFT(rawdata!C66,LEN(rawdata!C66)-2))</f>
        <v>45</v>
      </c>
      <c r="D18" s="1">
        <f>VALUE(LEFT(rawdata!D66,LEN(rawdata!D66)-2))</f>
        <v>2644.4659476005199</v>
      </c>
      <c r="E18" s="1">
        <f>VALUE(LEFT(rawdata!E66,LEN(rawdata!E66)-2))</f>
        <v>136.64419966690599</v>
      </c>
      <c r="F18" s="1">
        <v>8.9743976338372999E-2</v>
      </c>
      <c r="G18" s="1">
        <f>VALUE(LEFT(rawdata!G66,LEN(rawdata!G66)-2))</f>
        <v>50.818322140579298</v>
      </c>
      <c r="H18" s="1">
        <f>2*PI()*150000*Ipt*Ipt*D18*(10^-9)</f>
        <v>140.19471214284653</v>
      </c>
      <c r="I18" s="1">
        <f>2*PI()*150000*Ist*Ist*E18*(10^-9)</f>
        <v>0</v>
      </c>
      <c r="J18" s="2">
        <f>F18*SQRT(H18*I18)</f>
        <v>0</v>
      </c>
      <c r="K18">
        <f>2*PI()*150000*G18*Ipt*(10^-9)</f>
        <v>0.35921355188535775</v>
      </c>
      <c r="N18">
        <f>D18*$D$1^2*10^-3</f>
        <v>23.800193528404677</v>
      </c>
      <c r="O18">
        <f>E18*$D$2^2*10^-3</f>
        <v>3.4161049916726496</v>
      </c>
      <c r="P18">
        <f>G18*$D$1*$D$2*10^-3</f>
        <v>0.76227483210868952</v>
      </c>
      <c r="Q18">
        <f>P18/SQRT(N18*O18)</f>
        <v>8.4538732431500133E-2</v>
      </c>
      <c r="S18" s="4">
        <f>w*P18*10^-6*$G$1</f>
        <v>5.3882032782803666</v>
      </c>
      <c r="T18" s="4">
        <f>P18*$G$1/O18</f>
        <v>1.6735613380594283</v>
      </c>
      <c r="U18" s="4">
        <f>S18*T18</f>
        <v>9.0174886881350886</v>
      </c>
      <c r="V18" s="5">
        <f>U18*$N$1</f>
        <v>45.087443440675443</v>
      </c>
      <c r="W18" s="4"/>
      <c r="X18" s="4">
        <f>w*N18*10^-6*$G$1</f>
        <v>168.2336545714158</v>
      </c>
      <c r="Y18" s="4">
        <f>X18*$G$1</f>
        <v>1261.7524092856186</v>
      </c>
    </row>
    <row r="19" spans="2:25" x14ac:dyDescent="0.25">
      <c r="B19">
        <f>VALUE(LEFT(rawdata!B67,LEN(rawdata!B67)-2))</f>
        <v>20</v>
      </c>
      <c r="C19">
        <f>VALUE(LEFT(rawdata!C67,LEN(rawdata!C67)-2))</f>
        <v>50</v>
      </c>
      <c r="D19" s="1">
        <f>VALUE(LEFT(rawdata!D67,LEN(rawdata!D67)-2))</f>
        <v>2638.1006627864399</v>
      </c>
      <c r="E19" s="1">
        <f>VALUE(LEFT(rawdata!E67,LEN(rawdata!E67)-2))</f>
        <v>136.55650566905601</v>
      </c>
      <c r="F19" s="1">
        <v>8.5786308038402606E-2</v>
      </c>
      <c r="G19" s="1">
        <f>VALUE(LEFT(rawdata!G67,LEN(rawdata!G67)-2))</f>
        <v>44.5566853260298</v>
      </c>
      <c r="H19" s="1">
        <f>2*PI()*150000*Ipt*Ipt*D19*(10^-9)</f>
        <v>139.85726054017911</v>
      </c>
      <c r="I19" s="1">
        <f>2*PI()*150000*Ist*Ist*E19*(10^-9)</f>
        <v>0</v>
      </c>
      <c r="J19" s="2">
        <f>F19*SQRT(H19*I19)</f>
        <v>0</v>
      </c>
      <c r="K19">
        <f>2*PI()*150000*G19*Ipt*(10^-9)</f>
        <v>0.31495264939927653</v>
      </c>
      <c r="N19">
        <f>D19*$D$1^2*10^-3</f>
        <v>23.742905965077959</v>
      </c>
      <c r="O19">
        <f>E19*$D$2^2*10^-3</f>
        <v>3.4139126417264003</v>
      </c>
      <c r="P19">
        <f>G19*$D$1*$D$2*10^-3</f>
        <v>0.66835027989044704</v>
      </c>
      <c r="Q19">
        <f>P19/SQRT(N19*O19)</f>
        <v>7.4235390283900499E-2</v>
      </c>
      <c r="S19" s="4">
        <f>w*P19*10^-6*$G$1</f>
        <v>4.7242897409891489</v>
      </c>
      <c r="T19" s="4">
        <f>P19*$G$1/O19</f>
        <v>1.4682938977148197</v>
      </c>
      <c r="U19" s="4">
        <f>S19*T19</f>
        <v>6.9366457977310931</v>
      </c>
      <c r="V19" s="5">
        <f>U19*$N$1</f>
        <v>34.683228988655465</v>
      </c>
      <c r="W19" s="4"/>
      <c r="X19" s="4">
        <f>w*N19*10^-6*$G$1</f>
        <v>167.82871264821492</v>
      </c>
      <c r="Y19" s="4">
        <f>X19*$G$1</f>
        <v>1258.7153448616118</v>
      </c>
    </row>
    <row r="20" spans="2:25" x14ac:dyDescent="0.25">
      <c r="B20">
        <f>VALUE(LEFT(rawdata!B46,LEN(rawdata!B46)-2))</f>
        <v>30</v>
      </c>
      <c r="C20">
        <f>VALUE(LEFT(rawdata!C46,LEN(rawdata!C46)-2))</f>
        <v>0</v>
      </c>
      <c r="D20" s="1">
        <f>VALUE(LEFT(rawdata!D46,LEN(rawdata!D46)-2))</f>
        <v>2660.1807530824099</v>
      </c>
      <c r="E20" s="1">
        <f>VALUE(LEFT(rawdata!E46,LEN(rawdata!E46)-2))</f>
        <v>132.32736648051699</v>
      </c>
      <c r="F20" s="1">
        <v>9.8695074783703096E-2</v>
      </c>
      <c r="G20" s="1">
        <f>VALUE(LEFT(rawdata!G46,LEN(rawdata!G46)-2))</f>
        <v>72.161355337016801</v>
      </c>
      <c r="H20" s="1">
        <f>2*PI()*150000*Ipt*Ipt*D20*(10^-9)</f>
        <v>141.02782274989119</v>
      </c>
      <c r="I20" s="1">
        <f>2*PI()*150000*Ist*Ist*E20*(10^-9)</f>
        <v>0</v>
      </c>
      <c r="J20" s="2">
        <f>F20*SQRT(H20*I20)</f>
        <v>0</v>
      </c>
      <c r="K20">
        <f>2*PI()*150000*G20*Ipt*(10^-9)</f>
        <v>0.51007856354967285</v>
      </c>
      <c r="N20">
        <f>D20*$D$1^2*10^-3</f>
        <v>23.941626777741689</v>
      </c>
      <c r="O20">
        <f>E20*$D$2^2*10^-3</f>
        <v>3.3081841620129251</v>
      </c>
      <c r="P20">
        <f>G20*$D$1*$D$2*10^-3</f>
        <v>1.082420330055252</v>
      </c>
      <c r="Q20">
        <f>P20/SQRT(N20*O20)</f>
        <v>0.12162539769571522</v>
      </c>
      <c r="S20" s="4">
        <f>w*P20*10^-6*$G$1</f>
        <v>7.651178453245091</v>
      </c>
      <c r="T20" s="4">
        <f>P20*$G$1/O20</f>
        <v>2.4539602627426738</v>
      </c>
      <c r="U20" s="4">
        <f>S20*T20</f>
        <v>18.775687887416407</v>
      </c>
      <c r="V20" s="5">
        <f>U20*$N$1</f>
        <v>93.878439437082037</v>
      </c>
      <c r="W20" s="4"/>
      <c r="X20" s="4">
        <f>w*N20*10^-6*$G$1</f>
        <v>169.23338729986941</v>
      </c>
      <c r="Y20" s="4">
        <f>X20*$G$1</f>
        <v>1269.2504047490206</v>
      </c>
    </row>
    <row r="21" spans="2:25" x14ac:dyDescent="0.25">
      <c r="B21">
        <f>VALUE(LEFT(rawdata!B47,LEN(rawdata!B47)-2))</f>
        <v>30</v>
      </c>
      <c r="C21">
        <f>VALUE(LEFT(rawdata!C47,LEN(rawdata!C47)-2))</f>
        <v>5</v>
      </c>
      <c r="D21" s="1">
        <f>VALUE(LEFT(rawdata!D47,LEN(rawdata!D47)-2))</f>
        <v>2661.8811667590599</v>
      </c>
      <c r="E21" s="1">
        <f>VALUE(LEFT(rawdata!E47,LEN(rawdata!E47)-2))</f>
        <v>132.445709614962</v>
      </c>
      <c r="F21" s="1">
        <v>9.5499452287033298E-2</v>
      </c>
      <c r="G21" s="1">
        <f>VALUE(LEFT(rawdata!G47,LEN(rawdata!G47)-2))</f>
        <v>71.798272212031705</v>
      </c>
      <c r="H21" s="1">
        <f>2*PI()*150000*Ipt*Ipt*D21*(10^-9)</f>
        <v>141.11796911995052</v>
      </c>
      <c r="I21" s="1">
        <f>2*PI()*150000*Ist*Ist*E21*(10^-9)</f>
        <v>0</v>
      </c>
      <c r="J21" s="2">
        <f>F21*SQRT(H21*I21)</f>
        <v>0</v>
      </c>
      <c r="K21">
        <f>2*PI()*150000*G21*Ipt*(10^-9)</f>
        <v>0.50751208017395777</v>
      </c>
      <c r="N21">
        <f>D21*$D$1^2*10^-3</f>
        <v>23.95693050083154</v>
      </c>
      <c r="O21">
        <f>E21*$D$2^2*10^-3</f>
        <v>3.3111427403740499</v>
      </c>
      <c r="P21">
        <f>G21*$D$1*$D$2*10^-3</f>
        <v>1.0769740831804757</v>
      </c>
      <c r="Q21">
        <f>P21/SQRT(N21*O21)</f>
        <v>0.1209207171662407</v>
      </c>
      <c r="S21" s="4">
        <f>w*P21*10^-6*$G$1</f>
        <v>7.6126812026093669</v>
      </c>
      <c r="T21" s="4">
        <f>P21*$G$1/O21</f>
        <v>2.4394314160376847</v>
      </c>
      <c r="U21" s="4">
        <f>S21*T21</f>
        <v>18.570613685924833</v>
      </c>
      <c r="V21" s="5">
        <f>U21*$N$1</f>
        <v>92.853068429624159</v>
      </c>
      <c r="W21" s="4"/>
      <c r="X21" s="4">
        <f>w*N21*10^-6*$G$1</f>
        <v>169.34156294394063</v>
      </c>
      <c r="Y21" s="4">
        <f>X21*$G$1</f>
        <v>1270.0617220795548</v>
      </c>
    </row>
    <row r="22" spans="2:25" x14ac:dyDescent="0.25">
      <c r="B22">
        <f>VALUE(LEFT(rawdata!B48,LEN(rawdata!B48)-2))</f>
        <v>30</v>
      </c>
      <c r="C22">
        <f>VALUE(LEFT(rawdata!C48,LEN(rawdata!C48)-2))</f>
        <v>10</v>
      </c>
      <c r="D22" s="1">
        <f>VALUE(LEFT(rawdata!D48,LEN(rawdata!D48)-2))</f>
        <v>2659.20120365605</v>
      </c>
      <c r="E22" s="1">
        <f>VALUE(LEFT(rawdata!E48,LEN(rawdata!E48)-2))</f>
        <v>132.359539355061</v>
      </c>
      <c r="F22" s="1">
        <v>9.1505578642862503E-2</v>
      </c>
      <c r="G22" s="1">
        <f>VALUE(LEFT(rawdata!G48,LEN(rawdata!G48)-2))</f>
        <v>70.630698413292393</v>
      </c>
      <c r="H22" s="1">
        <f>2*PI()*150000*Ipt*Ipt*D22*(10^-9)</f>
        <v>140.97589254826283</v>
      </c>
      <c r="I22" s="1">
        <f>2*PI()*150000*Ist*Ist*E22*(10^-9)</f>
        <v>0</v>
      </c>
      <c r="J22" s="2">
        <f>F22*SQRT(H22*I22)</f>
        <v>0</v>
      </c>
      <c r="K22">
        <f>2*PI()*150000*G22*Ipt*(10^-9)</f>
        <v>0.49925898731951018</v>
      </c>
      <c r="N22">
        <f>D22*$D$1^2*10^-3</f>
        <v>23.932810832904448</v>
      </c>
      <c r="O22">
        <f>E22*$D$2^2*10^-3</f>
        <v>3.3089884838765253</v>
      </c>
      <c r="P22">
        <f>G22*$D$1*$D$2*10^-3</f>
        <v>1.0594604761993858</v>
      </c>
      <c r="Q22">
        <f>P22/SQRT(N22*O22)</f>
        <v>0.11905298196685547</v>
      </c>
      <c r="S22" s="4">
        <f>w*P22*10^-6*$G$1</f>
        <v>7.4888848097926521</v>
      </c>
      <c r="T22" s="4">
        <f>P22*$G$1/O22</f>
        <v>2.4013240330732732</v>
      </c>
      <c r="U22" s="4">
        <f>S22*T22</f>
        <v>17.983239074672465</v>
      </c>
      <c r="V22" s="5">
        <f>U22*$N$1</f>
        <v>89.916195373362328</v>
      </c>
      <c r="W22" s="4"/>
      <c r="X22" s="4">
        <f>w*N22*10^-6*$G$1</f>
        <v>169.17107105791538</v>
      </c>
      <c r="Y22" s="4">
        <f>X22*$G$1</f>
        <v>1268.7830329343653</v>
      </c>
    </row>
    <row r="23" spans="2:25" x14ac:dyDescent="0.25">
      <c r="B23">
        <f>VALUE(LEFT(rawdata!B49,LEN(rawdata!B49)-2))</f>
        <v>30</v>
      </c>
      <c r="C23">
        <f>VALUE(LEFT(rawdata!C49,LEN(rawdata!C49)-2))</f>
        <v>15</v>
      </c>
      <c r="D23" s="1">
        <f>VALUE(LEFT(rawdata!D49,LEN(rawdata!D49)-2))</f>
        <v>2658.5031182458001</v>
      </c>
      <c r="E23" s="1">
        <f>VALUE(LEFT(rawdata!E49,LEN(rawdata!E49)-2))</f>
        <v>132.486409726408</v>
      </c>
      <c r="F23" s="1">
        <v>8.7085981602607596E-2</v>
      </c>
      <c r="G23" s="1">
        <f>VALUE(LEFT(rawdata!G49,LEN(rawdata!G49)-2))</f>
        <v>68.922030209562905</v>
      </c>
      <c r="H23" s="1">
        <f>2*PI()*150000*Ipt*Ipt*D23*(10^-9)</f>
        <v>140.93888398582325</v>
      </c>
      <c r="I23" s="1">
        <f>2*PI()*150000*Ist*Ist*E23*(10^-9)</f>
        <v>0</v>
      </c>
      <c r="J23" s="2">
        <f>F23*SQRT(H23*I23)</f>
        <v>0</v>
      </c>
      <c r="K23">
        <f>2*PI()*150000*G23*Ipt*(10^-9)</f>
        <v>0.48718112349792742</v>
      </c>
      <c r="N23">
        <f>D23*$D$1^2*10^-3</f>
        <v>23.926528064212203</v>
      </c>
      <c r="O23">
        <f>E23*$D$2^2*10^-3</f>
        <v>3.3121602431602</v>
      </c>
      <c r="P23">
        <f>G23*$D$1*$D$2*10^-3</f>
        <v>1.0338304531434435</v>
      </c>
      <c r="Q23">
        <f>P23/SQRT(N23*O23)</f>
        <v>0.11613250906921233</v>
      </c>
      <c r="S23" s="4">
        <f>w*P23*10^-6*$G$1</f>
        <v>7.3077168524689098</v>
      </c>
      <c r="T23" s="4">
        <f>P23*$G$1/O23</f>
        <v>2.3409883065252406</v>
      </c>
      <c r="U23" s="4">
        <f>S23*T23</f>
        <v>17.107279699027156</v>
      </c>
      <c r="V23" s="5">
        <f>U23*$N$1</f>
        <v>85.536398495135785</v>
      </c>
      <c r="W23" s="4"/>
      <c r="X23" s="4">
        <f>w*N23*10^-6*$G$1</f>
        <v>169.1266607829879</v>
      </c>
      <c r="Y23" s="4">
        <f>X23*$G$1</f>
        <v>1268.4499558724092</v>
      </c>
    </row>
    <row r="24" spans="2:25" x14ac:dyDescent="0.25">
      <c r="B24">
        <f>VALUE(LEFT(rawdata!B50,LEN(rawdata!B50)-2))</f>
        <v>30</v>
      </c>
      <c r="C24">
        <f>VALUE(LEFT(rawdata!C50,LEN(rawdata!C50)-2))</f>
        <v>20</v>
      </c>
      <c r="D24" s="1">
        <f>VALUE(LEFT(rawdata!D50,LEN(rawdata!D50)-2))</f>
        <v>2653.34614251108</v>
      </c>
      <c r="E24" s="1">
        <f>VALUE(LEFT(rawdata!E50,LEN(rawdata!E50)-2))</f>
        <v>132.43117085244899</v>
      </c>
      <c r="F24" s="1">
        <v>8.2627844559703303E-2</v>
      </c>
      <c r="G24" s="1">
        <f>VALUE(LEFT(rawdata!G50,LEN(rawdata!G50)-2))</f>
        <v>66.383278948810101</v>
      </c>
      <c r="H24" s="1">
        <f>2*PI()*150000*Ipt*Ipt*D24*(10^-9)</f>
        <v>140.66549013504869</v>
      </c>
      <c r="I24" s="1">
        <f>2*PI()*150000*Ist*Ist*E24*(10^-9)</f>
        <v>0</v>
      </c>
      <c r="J24" s="2">
        <f>F24*SQRT(H24*I24)</f>
        <v>0</v>
      </c>
      <c r="K24">
        <f>2*PI()*150000*G24*Ipt*(10^-9)</f>
        <v>0.46923574830026354</v>
      </c>
      <c r="N24">
        <f>D24*$D$1^2*10^-3</f>
        <v>23.880115282599721</v>
      </c>
      <c r="O24">
        <f>E24*$D$2^2*10^-3</f>
        <v>3.3107792713112247</v>
      </c>
      <c r="P24">
        <f>G24*$D$1*$D$2*10^-3</f>
        <v>0.99574918423215153</v>
      </c>
      <c r="Q24">
        <f>P24/SQRT(N24*O24)</f>
        <v>0.11198674871224991</v>
      </c>
      <c r="S24" s="4">
        <f>w*P24*10^-6*$G$1</f>
        <v>7.038536224503952</v>
      </c>
      <c r="T24" s="4">
        <f>P24*$G$1/O24</f>
        <v>2.2556982117335203</v>
      </c>
      <c r="U24" s="4">
        <f>S24*T24</f>
        <v>15.876813574835168</v>
      </c>
      <c r="V24" s="5">
        <f>U24*$N$1</f>
        <v>79.384067874175841</v>
      </c>
      <c r="W24" s="4"/>
      <c r="X24" s="4">
        <f>w*N24*10^-6*$G$1</f>
        <v>168.79858816205842</v>
      </c>
      <c r="Y24" s="4">
        <f>X24*$G$1</f>
        <v>1265.9894112154382</v>
      </c>
    </row>
    <row r="25" spans="2:25" x14ac:dyDescent="0.25">
      <c r="B25">
        <f>VALUE(LEFT(rawdata!B51,LEN(rawdata!B51)-2))</f>
        <v>30</v>
      </c>
      <c r="C25">
        <f>VALUE(LEFT(rawdata!C51,LEN(rawdata!C51)-2))</f>
        <v>25</v>
      </c>
      <c r="D25" s="1">
        <f>VALUE(LEFT(rawdata!D51,LEN(rawdata!D51)-2))</f>
        <v>2650.6766458482498</v>
      </c>
      <c r="E25" s="1">
        <f>VALUE(LEFT(rawdata!E51,LEN(rawdata!E51)-2))</f>
        <v>132.07733656995501</v>
      </c>
      <c r="F25" s="1">
        <v>7.8007164970361004E-2</v>
      </c>
      <c r="G25" s="1">
        <f>VALUE(LEFT(rawdata!G51,LEN(rawdata!G51)-2))</f>
        <v>63.225936967231597</v>
      </c>
      <c r="H25" s="1">
        <f>2*PI()*150000*Ipt*Ipt*D25*(10^-9)</f>
        <v>140.52396843515635</v>
      </c>
      <c r="I25" s="1">
        <f>2*PI()*150000*Ist*Ist*E25*(10^-9)</f>
        <v>0</v>
      </c>
      <c r="J25" s="2">
        <f>F25*SQRT(H25*I25)</f>
        <v>0</v>
      </c>
      <c r="K25">
        <f>2*PI()*150000*G25*Ipt*(10^-9)</f>
        <v>0.44691781295831878</v>
      </c>
      <c r="N25">
        <f>D25*$D$1^2*10^-3</f>
        <v>23.856089812634249</v>
      </c>
      <c r="O25">
        <f>E25*$D$2^2*10^-3</f>
        <v>3.3019334142488752</v>
      </c>
      <c r="P25">
        <f>G25*$D$1*$D$2*10^-3</f>
        <v>0.94838905450847388</v>
      </c>
      <c r="Q25">
        <f>P25/SQRT(N25*O25)</f>
        <v>0.10685694333277518</v>
      </c>
      <c r="S25" s="4">
        <f>w*P25*10^-6*$G$1</f>
        <v>6.7037671943747803</v>
      </c>
      <c r="T25" s="4">
        <f>P25*$G$1/O25</f>
        <v>2.1541675789460468</v>
      </c>
      <c r="U25" s="4">
        <f>S25*T25</f>
        <v>14.441037946924254</v>
      </c>
      <c r="V25" s="5">
        <f>U25*$N$1</f>
        <v>72.205189734621271</v>
      </c>
      <c r="W25" s="4"/>
      <c r="X25" s="4">
        <f>w*N25*10^-6*$G$1</f>
        <v>168.62876212218762</v>
      </c>
      <c r="Y25" s="4">
        <f>X25*$G$1</f>
        <v>1264.7157159164071</v>
      </c>
    </row>
    <row r="26" spans="2:25" x14ac:dyDescent="0.25">
      <c r="B26">
        <f>VALUE(LEFT(rawdata!B52,LEN(rawdata!B52)-2))</f>
        <v>30</v>
      </c>
      <c r="C26">
        <f>VALUE(LEFT(rawdata!C52,LEN(rawdata!C52)-2))</f>
        <v>30</v>
      </c>
      <c r="D26" s="1">
        <f>VALUE(LEFT(rawdata!D52,LEN(rawdata!D52)-2))</f>
        <v>2642.7035180646199</v>
      </c>
      <c r="E26" s="1">
        <f>VALUE(LEFT(rawdata!E52,LEN(rawdata!E52)-2))</f>
        <v>132.135927389975</v>
      </c>
      <c r="F26" s="1">
        <v>7.3036008706894903E-2</v>
      </c>
      <c r="G26" s="1">
        <f>VALUE(LEFT(rawdata!G52,LEN(rawdata!G52)-2))</f>
        <v>59.580721331836799</v>
      </c>
      <c r="H26" s="1">
        <f>2*PI()*150000*Ipt*Ipt*D26*(10^-9)</f>
        <v>140.10127804070513</v>
      </c>
      <c r="I26" s="1">
        <f>2*PI()*150000*Ist*Ist*E26*(10^-9)</f>
        <v>0</v>
      </c>
      <c r="J26" s="2">
        <f>F26*SQRT(H26*I26)</f>
        <v>0</v>
      </c>
      <c r="K26">
        <f>2*PI()*150000*G26*Ipt*(10^-9)</f>
        <v>0.42115130197127809</v>
      </c>
      <c r="N26">
        <f>D26*$D$1^2*10^-3</f>
        <v>23.784331662581579</v>
      </c>
      <c r="O26">
        <f>E26*$D$2^2*10^-3</f>
        <v>3.303398184749375</v>
      </c>
      <c r="P26">
        <f>G26*$D$1*$D$2*10^-3</f>
        <v>0.89371081997755197</v>
      </c>
      <c r="Q26">
        <f>P26/SQRT(N26*O26)</f>
        <v>0.10082566076033224</v>
      </c>
      <c r="S26" s="4">
        <f>w*P26*10^-6*$G$1</f>
        <v>6.3172695295691712</v>
      </c>
      <c r="T26" s="4">
        <f>P26*$G$1/O26</f>
        <v>2.0290715121102414</v>
      </c>
      <c r="U26" s="4">
        <f>S26*T26</f>
        <v>12.818191636770871</v>
      </c>
      <c r="V26" s="5">
        <f>U26*$N$1</f>
        <v>64.090958183854355</v>
      </c>
      <c r="W26" s="4"/>
      <c r="X26" s="4">
        <f>w*N26*10^-6*$G$1</f>
        <v>168.12153364884614</v>
      </c>
      <c r="Y26" s="4">
        <f>X26*$G$1</f>
        <v>1260.911502366346</v>
      </c>
    </row>
    <row r="27" spans="2:25" x14ac:dyDescent="0.25">
      <c r="B27">
        <f>VALUE(LEFT(rawdata!B53,LEN(rawdata!B53)-2))</f>
        <v>30</v>
      </c>
      <c r="C27">
        <f>VALUE(LEFT(rawdata!C53,LEN(rawdata!C53)-2))</f>
        <v>35</v>
      </c>
      <c r="D27" s="1">
        <f>VALUE(LEFT(rawdata!D53,LEN(rawdata!D53)-2))</f>
        <v>2648.9979960344799</v>
      </c>
      <c r="E27" s="1">
        <f>VALUE(LEFT(rawdata!E53,LEN(rawdata!E53)-2))</f>
        <v>132.70426136100301</v>
      </c>
      <c r="F27" s="1">
        <v>6.7861669814840306E-2</v>
      </c>
      <c r="G27" s="1">
        <f>VALUE(LEFT(rawdata!G53,LEN(rawdata!G53)-2))</f>
        <v>55.711166215003999</v>
      </c>
      <c r="H27" s="1">
        <f>2*PI()*150000*Ipt*Ipt*D27*(10^-9)</f>
        <v>140.43497586270763</v>
      </c>
      <c r="I27" s="1">
        <f>2*PI()*150000*Ist*Ist*E27*(10^-9)</f>
        <v>0</v>
      </c>
      <c r="J27" s="2">
        <f>F27*SQRT(H27*I27)</f>
        <v>0</v>
      </c>
      <c r="K27">
        <f>2*PI()*150000*G27*Ipt*(10^-9)</f>
        <v>0.39379902863394706</v>
      </c>
      <c r="N27">
        <f>D27*$D$1^2*10^-3</f>
        <v>23.84098196431032</v>
      </c>
      <c r="O27">
        <f>E27*$D$2^2*10^-3</f>
        <v>3.3176065340250753</v>
      </c>
      <c r="P27">
        <f>G27*$D$1*$D$2*10^-3</f>
        <v>0.83566749322505995</v>
      </c>
      <c r="Q27">
        <f>P27/SQRT(N27*O27)</f>
        <v>9.3963460000726445E-2</v>
      </c>
      <c r="S27" s="4">
        <f>w*P27*10^-6*$G$1</f>
        <v>5.9069854295092039</v>
      </c>
      <c r="T27" s="4">
        <f>P27*$G$1/O27</f>
        <v>1.8891650154739472</v>
      </c>
      <c r="U27" s="4">
        <f>S27*T27</f>
        <v>11.159270220343135</v>
      </c>
      <c r="V27" s="5">
        <f>U27*$N$1</f>
        <v>55.796351101715672</v>
      </c>
      <c r="W27" s="4"/>
      <c r="X27" s="4">
        <f>w*N27*10^-6*$G$1</f>
        <v>168.52197103524909</v>
      </c>
      <c r="Y27" s="4">
        <f>X27*$G$1</f>
        <v>1263.9147827643683</v>
      </c>
    </row>
    <row r="28" spans="2:25" x14ac:dyDescent="0.25">
      <c r="B28">
        <f>VALUE(LEFT(rawdata!B54,LEN(rawdata!B54)-2))</f>
        <v>30</v>
      </c>
      <c r="C28">
        <f>VALUE(LEFT(rawdata!C54,LEN(rawdata!C54)-2))</f>
        <v>40</v>
      </c>
      <c r="D28" s="1">
        <f>VALUE(LEFT(rawdata!D54,LEN(rawdata!D54)-2))</f>
        <v>2644.8757861852</v>
      </c>
      <c r="E28" s="1">
        <f>VALUE(LEFT(rawdata!E54,LEN(rawdata!E54)-2))</f>
        <v>132.57729763691901</v>
      </c>
      <c r="F28" s="1">
        <v>6.2648520072099298E-2</v>
      </c>
      <c r="G28" s="1">
        <f>VALUE(LEFT(rawdata!G54,LEN(rawdata!G54)-2))</f>
        <v>50.980302512737502</v>
      </c>
      <c r="H28" s="1">
        <f>2*PI()*150000*Ipt*Ipt*D28*(10^-9)</f>
        <v>140.21643947968607</v>
      </c>
      <c r="I28" s="1">
        <f>2*PI()*150000*Ist*Ist*E28*(10^-9)</f>
        <v>0</v>
      </c>
      <c r="J28" s="2">
        <f>F28*SQRT(H28*I28)</f>
        <v>0</v>
      </c>
      <c r="K28">
        <f>2*PI()*150000*G28*Ipt*(10^-9)</f>
        <v>0.36035852366655319</v>
      </c>
      <c r="N28">
        <f>D28*$D$1^2*10^-3</f>
        <v>23.803882075666799</v>
      </c>
      <c r="O28">
        <f>E28*$D$2^2*10^-3</f>
        <v>3.3144324409229755</v>
      </c>
      <c r="P28">
        <f>G28*$D$1*$D$2*10^-3</f>
        <v>0.76470453769106261</v>
      </c>
      <c r="Q28">
        <f>P28/SQRT(N28*O28)</f>
        <v>8.6092473712020973E-2</v>
      </c>
      <c r="S28" s="4">
        <f>w*P28*10^-6*$G$1</f>
        <v>5.4053778549982976</v>
      </c>
      <c r="T28" s="4">
        <f>P28*$G$1/O28</f>
        <v>1.7303970241993694</v>
      </c>
      <c r="U28" s="4">
        <f>S28*T28</f>
        <v>9.3534497549622237</v>
      </c>
      <c r="V28" s="5">
        <f>U28*$N$1</f>
        <v>46.767248774811122</v>
      </c>
      <c r="W28" s="4"/>
      <c r="X28" s="4">
        <f>w*N28*10^-6*$G$1</f>
        <v>168.25972737562327</v>
      </c>
      <c r="Y28" s="4">
        <f>X28*$G$1</f>
        <v>1261.9479553171745</v>
      </c>
    </row>
    <row r="29" spans="2:25" x14ac:dyDescent="0.25">
      <c r="B29">
        <f>VALUE(LEFT(rawdata!B55,LEN(rawdata!B55)-2))</f>
        <v>30</v>
      </c>
      <c r="C29">
        <f>VALUE(LEFT(rawdata!C55,LEN(rawdata!C55)-2))</f>
        <v>45</v>
      </c>
      <c r="D29" s="1">
        <f>VALUE(LEFT(rawdata!D55,LEN(rawdata!D55)-2))</f>
        <v>2636.2317765756802</v>
      </c>
      <c r="E29" s="1">
        <f>VALUE(LEFT(rawdata!E55,LEN(rawdata!E55)-2))</f>
        <v>132.15681799177301</v>
      </c>
      <c r="F29" s="1">
        <v>5.7441738057288798E-2</v>
      </c>
      <c r="G29" s="1">
        <f>VALUE(LEFT(rawdata!G55,LEN(rawdata!G55)-2))</f>
        <v>45.680646104706597</v>
      </c>
      <c r="H29" s="1">
        <f>2*PI()*150000*Ipt*Ipt*D29*(10^-9)</f>
        <v>139.75818270384588</v>
      </c>
      <c r="I29" s="1">
        <f>2*PI()*150000*Ist*Ist*E29*(10^-9)</f>
        <v>0</v>
      </c>
      <c r="J29" s="2">
        <f>F29*SQRT(H29*I29)</f>
        <v>0</v>
      </c>
      <c r="K29">
        <f>2*PI()*150000*G29*Ipt*(10^-9)</f>
        <v>0.32289745998100833</v>
      </c>
      <c r="N29">
        <f>D29*$D$1^2*10^-3</f>
        <v>23.726085989181122</v>
      </c>
      <c r="O29">
        <f>E29*$D$2^2*10^-3</f>
        <v>3.3039204497943251</v>
      </c>
      <c r="P29">
        <f>G29*$D$1*$D$2*10^-3</f>
        <v>0.68520969157059897</v>
      </c>
      <c r="Q29">
        <f>P29/SQRT(N29*O29)</f>
        <v>7.7391926203427164E-2</v>
      </c>
      <c r="S29" s="4">
        <f>w*P29*10^-6*$G$1</f>
        <v>4.8434618997151233</v>
      </c>
      <c r="T29" s="4">
        <f>P29*$G$1/O29</f>
        <v>1.5554468592303452</v>
      </c>
      <c r="U29" s="4">
        <f>S29*T29</f>
        <v>7.5337475997137293</v>
      </c>
      <c r="V29" s="5">
        <f>U29*$N$1</f>
        <v>37.668737998568645</v>
      </c>
      <c r="W29" s="4"/>
      <c r="X29" s="4">
        <f>w*N29*10^-6*$G$1</f>
        <v>167.70981924461506</v>
      </c>
      <c r="Y29" s="4">
        <f>X29*$G$1</f>
        <v>1257.8236443346129</v>
      </c>
    </row>
    <row r="30" spans="2:25" x14ac:dyDescent="0.25">
      <c r="B30">
        <f>VALUE(LEFT(rawdata!B56,LEN(rawdata!B56)-2))</f>
        <v>30</v>
      </c>
      <c r="C30">
        <f>VALUE(LEFT(rawdata!C56,LEN(rawdata!C56)-2))</f>
        <v>50</v>
      </c>
      <c r="D30" s="1">
        <f>VALUE(LEFT(rawdata!D56,LEN(rawdata!D56)-2))</f>
        <v>2630.28993100567</v>
      </c>
      <c r="E30" s="1">
        <f>VALUE(LEFT(rawdata!E56,LEN(rawdata!E56)-2))</f>
        <v>132.158343523154</v>
      </c>
      <c r="F30" s="1">
        <v>5.2547314935063198E-2</v>
      </c>
      <c r="G30" s="1">
        <f>VALUE(LEFT(rawdata!G56,LEN(rawdata!G56)-2))</f>
        <v>40.221025180246897</v>
      </c>
      <c r="H30" s="1">
        <f>2*PI()*150000*Ipt*Ipt*D30*(10^-9)</f>
        <v>139.44317946848918</v>
      </c>
      <c r="I30" s="1">
        <f>2*PI()*150000*Ist*Ist*E30*(10^-9)</f>
        <v>0</v>
      </c>
      <c r="J30" s="2">
        <f>F30*SQRT(H30*I30)</f>
        <v>0</v>
      </c>
      <c r="K30">
        <f>2*PI()*150000*G30*Ipt*(10^-9)</f>
        <v>0.28430567375875587</v>
      </c>
      <c r="N30">
        <f>D30*$D$1^2*10^-3</f>
        <v>23.672609379051032</v>
      </c>
      <c r="O30">
        <f>E30*$D$2^2*10^-3</f>
        <v>3.3039585880788502</v>
      </c>
      <c r="P30">
        <f>G30*$D$1*$D$2*10^-3</f>
        <v>0.60331537770370347</v>
      </c>
      <c r="Q30">
        <f>P30/SQRT(N30*O30)</f>
        <v>6.8218793055984758E-2</v>
      </c>
      <c r="S30" s="4">
        <f>w*P30*10^-6*$G$1</f>
        <v>4.2645851063813378</v>
      </c>
      <c r="T30" s="4">
        <f>P30*$G$1/O30</f>
        <v>1.3695284647647008</v>
      </c>
      <c r="U30" s="4">
        <f>S30*T30</f>
        <v>5.8404706936008415</v>
      </c>
      <c r="V30" s="5">
        <f>U30*$N$1</f>
        <v>29.202353468004208</v>
      </c>
      <c r="W30" s="4"/>
      <c r="X30" s="4">
        <f>w*N30*10^-6*$G$1</f>
        <v>167.33181536218697</v>
      </c>
      <c r="Y30" s="4">
        <f>X30*$G$1</f>
        <v>1254.9886152164022</v>
      </c>
    </row>
    <row r="31" spans="2:25" x14ac:dyDescent="0.25">
      <c r="B31">
        <f>VALUE(LEFT(rawdata!B35,LEN(rawdata!B35)-2))</f>
        <v>40</v>
      </c>
      <c r="C31">
        <f>VALUE(LEFT(rawdata!C35,LEN(rawdata!C35)-2))</f>
        <v>0</v>
      </c>
      <c r="D31" s="1">
        <f>VALUE(LEFT(rawdata!D35,LEN(rawdata!D35)-2))</f>
        <v>2656.8928373550498</v>
      </c>
      <c r="E31" s="1">
        <f>VALUE(LEFT(rawdata!E35,LEN(rawdata!E35)-2))</f>
        <v>129.779638175852</v>
      </c>
      <c r="F31" s="1">
        <v>6.9134017351933294E-2</v>
      </c>
      <c r="G31" s="1">
        <f>VALUE(LEFT(rawdata!G35,LEN(rawdata!G35)-2))</f>
        <v>65.642413104265501</v>
      </c>
      <c r="H31" s="1">
        <f>2*PI()*150000*Ipt*Ipt*D31*(10^-9)</f>
        <v>140.85351594916816</v>
      </c>
      <c r="I31" s="1">
        <f>2*PI()*150000*Ist*Ist*E31*(10^-9)</f>
        <v>0</v>
      </c>
      <c r="J31" s="2">
        <f>F31*SQRT(H31*I31)</f>
        <v>0</v>
      </c>
      <c r="K31">
        <f>2*PI()*150000*G31*Ipt*(10^-9)</f>
        <v>0.4639988762376005</v>
      </c>
      <c r="N31">
        <f>D31*$D$1^2*10^-3</f>
        <v>23.91203553619545</v>
      </c>
      <c r="O31">
        <f>E31*$D$2^2*10^-3</f>
        <v>3.2444909543963001</v>
      </c>
      <c r="P31">
        <f>G31*$D$1*$D$2*10^-3</f>
        <v>0.98463619656398249</v>
      </c>
      <c r="Q31">
        <f>P31/SQRT(N31*O31)</f>
        <v>0.11178775628279017</v>
      </c>
      <c r="S31" s="4">
        <f>w*P31*10^-6*$G$1</f>
        <v>6.9599831435640063</v>
      </c>
      <c r="T31" s="4">
        <f>P31*$G$1/O31</f>
        <v>2.2760955656921986</v>
      </c>
      <c r="U31" s="4">
        <f>S31*T31</f>
        <v>15.841586770358484</v>
      </c>
      <c r="V31" s="5">
        <f>U31*$N$1</f>
        <v>79.207933851792419</v>
      </c>
      <c r="W31" s="4"/>
      <c r="X31" s="4">
        <f>w*N31*10^-6*$G$1</f>
        <v>169.02421913900181</v>
      </c>
      <c r="Y31" s="4">
        <f>X31*$G$1</f>
        <v>1267.6816435425137</v>
      </c>
    </row>
    <row r="32" spans="2:25" x14ac:dyDescent="0.25">
      <c r="B32">
        <f>VALUE(LEFT(rawdata!B36,LEN(rawdata!B36)-2))</f>
        <v>40</v>
      </c>
      <c r="C32">
        <f>VALUE(LEFT(rawdata!C36,LEN(rawdata!C36)-2))</f>
        <v>5</v>
      </c>
      <c r="D32" s="1">
        <f>VALUE(LEFT(rawdata!D36,LEN(rawdata!D36)-2))</f>
        <v>2652.4725907096699</v>
      </c>
      <c r="E32" s="1">
        <f>VALUE(LEFT(rawdata!E36,LEN(rawdata!E36)-2))</f>
        <v>129.627441741572</v>
      </c>
      <c r="F32" s="1">
        <v>6.3850376892819902E-2</v>
      </c>
      <c r="G32" s="1">
        <f>VALUE(LEFT(rawdata!G36,LEN(rawdata!G36)-2))</f>
        <v>65.140442750218298</v>
      </c>
      <c r="H32" s="1">
        <f>2*PI()*150000*Ipt*Ipt*D32*(10^-9)</f>
        <v>140.61917933136763</v>
      </c>
      <c r="I32" s="1">
        <f>2*PI()*150000*Ist*Ist*E32*(10^-9)</f>
        <v>0</v>
      </c>
      <c r="J32" s="2">
        <f>F32*SQRT(H32*I32)</f>
        <v>0</v>
      </c>
      <c r="K32">
        <f>2*PI()*150000*G32*Ipt*(10^-9)</f>
        <v>0.46045065689026277</v>
      </c>
      <c r="N32">
        <f>D32*$D$1^2*10^-3</f>
        <v>23.872253316387027</v>
      </c>
      <c r="O32">
        <f>E32*$D$2^2*10^-3</f>
        <v>3.2406860435392999</v>
      </c>
      <c r="P32">
        <f>G32*$D$1*$D$2*10^-3</f>
        <v>0.9771066412532744</v>
      </c>
      <c r="Q32">
        <f>P32/SQRT(N32*O32)</f>
        <v>0.11109046345954389</v>
      </c>
      <c r="S32" s="4">
        <f>w*P32*10^-6*$G$1</f>
        <v>6.9067598533539396</v>
      </c>
      <c r="T32" s="4">
        <f>P32*$G$1/O32</f>
        <v>2.261342108103749</v>
      </c>
      <c r="U32" s="4">
        <f>S32*T32</f>
        <v>15.618546886949739</v>
      </c>
      <c r="V32" s="5">
        <f>U32*$N$1</f>
        <v>78.092734434748692</v>
      </c>
      <c r="W32" s="4"/>
      <c r="X32" s="4">
        <f>w*N32*10^-6*$G$1</f>
        <v>168.74301519764111</v>
      </c>
      <c r="Y32" s="4">
        <f>X32*$G$1</f>
        <v>1265.5726139823084</v>
      </c>
    </row>
    <row r="33" spans="2:27" x14ac:dyDescent="0.25">
      <c r="B33">
        <f>VALUE(LEFT(rawdata!B37,LEN(rawdata!B37)-2))</f>
        <v>40</v>
      </c>
      <c r="C33">
        <f>VALUE(LEFT(rawdata!C37,LEN(rawdata!C37)-2))</f>
        <v>10</v>
      </c>
      <c r="D33" s="1">
        <f>VALUE(LEFT(rawdata!D37,LEN(rawdata!D37)-2))</f>
        <v>2655.8211297279599</v>
      </c>
      <c r="E33" s="1">
        <f>VALUE(LEFT(rawdata!E37,LEN(rawdata!E37)-2))</f>
        <v>130.00589840977099</v>
      </c>
      <c r="F33" s="1">
        <v>5.8554245984886601E-2</v>
      </c>
      <c r="G33" s="1">
        <f>VALUE(LEFT(rawdata!G37,LEN(rawdata!G37)-2))</f>
        <v>64.406971203959799</v>
      </c>
      <c r="H33" s="1">
        <f>2*PI()*150000*Ipt*Ipt*D33*(10^-9)</f>
        <v>140.79670003803216</v>
      </c>
      <c r="I33" s="1">
        <f>2*PI()*150000*Ist*Ist*E33*(10^-9)</f>
        <v>0</v>
      </c>
      <c r="J33" s="2">
        <f>F33*SQRT(H33*I33)</f>
        <v>0</v>
      </c>
      <c r="K33">
        <f>2*PI()*150000*G33*Ipt*(10^-9)</f>
        <v>0.4552660520422413</v>
      </c>
      <c r="N33">
        <f>D33*$D$1^2*10^-3</f>
        <v>23.902390167551641</v>
      </c>
      <c r="O33">
        <f>E33*$D$2^2*10^-3</f>
        <v>3.2501474602442748</v>
      </c>
      <c r="P33">
        <f>G33*$D$1*$D$2*10^-3</f>
        <v>0.96610456805939693</v>
      </c>
      <c r="Q33">
        <f>P33/SQRT(N33*O33)</f>
        <v>0.10961044406539595</v>
      </c>
      <c r="S33" s="4">
        <f>w*P33*10^-6*$G$1</f>
        <v>6.8289907806336183</v>
      </c>
      <c r="T33" s="4">
        <f>P33*$G$1/O33</f>
        <v>2.2293709282657894</v>
      </c>
      <c r="U33" s="4">
        <f>S33*T33</f>
        <v>15.224353515739688</v>
      </c>
      <c r="V33" s="5">
        <f>U33*$N$1</f>
        <v>76.121767578698439</v>
      </c>
      <c r="W33" s="4"/>
      <c r="X33" s="4">
        <f>w*N33*10^-6*$G$1</f>
        <v>168.95604004563856</v>
      </c>
      <c r="Y33" s="4">
        <f>X33*$G$1</f>
        <v>1267.1703003422892</v>
      </c>
    </row>
    <row r="34" spans="2:27" x14ac:dyDescent="0.25">
      <c r="B34">
        <f>VALUE(LEFT(rawdata!B38,LEN(rawdata!B38)-2))</f>
        <v>40</v>
      </c>
      <c r="C34">
        <f>VALUE(LEFT(rawdata!C38,LEN(rawdata!C38)-2))</f>
        <v>15</v>
      </c>
      <c r="D34" s="1">
        <f>VALUE(LEFT(rawdata!D38,LEN(rawdata!D38)-2))</f>
        <v>2648.2376763307998</v>
      </c>
      <c r="E34" s="1">
        <f>VALUE(LEFT(rawdata!E38,LEN(rawdata!E38)-2))</f>
        <v>129.56415884578001</v>
      </c>
      <c r="F34" s="1">
        <v>5.3690592061888198E-2</v>
      </c>
      <c r="G34" s="1">
        <f>VALUE(LEFT(rawdata!G38,LEN(rawdata!G38)-2))</f>
        <v>62.5413181434214</v>
      </c>
      <c r="H34" s="1">
        <f>2*PI()*150000*Ipt*Ipt*D34*(10^-9)</f>
        <v>140.3946679880342</v>
      </c>
      <c r="I34" s="1">
        <f>2*PI()*150000*Ist*Ist*E34*(10^-9)</f>
        <v>0</v>
      </c>
      <c r="J34" s="2">
        <f>F34*SQRT(H34*I34)</f>
        <v>0</v>
      </c>
      <c r="K34">
        <f>2*PI()*150000*G34*Ipt*(10^-9)</f>
        <v>0.44207852765668815</v>
      </c>
      <c r="N34">
        <f>D34*$D$1^2*10^-3</f>
        <v>23.834139086977196</v>
      </c>
      <c r="O34">
        <f>E34*$D$2^2*10^-3</f>
        <v>3.2391039711445004</v>
      </c>
      <c r="P34">
        <f>G34*$D$1*$D$2*10^-3</f>
        <v>0.93811977215132103</v>
      </c>
      <c r="Q34">
        <f>P34/SQRT(N34*O34)</f>
        <v>0.10676922994038129</v>
      </c>
      <c r="S34" s="4">
        <f>w*P34*10^-6*$G$1</f>
        <v>6.6311779148503209</v>
      </c>
      <c r="T34" s="4">
        <f>P34*$G$1/O34</f>
        <v>2.1721742660359413</v>
      </c>
      <c r="U34" s="4">
        <f>S34*T34</f>
        <v>14.40407402014374</v>
      </c>
      <c r="V34" s="5">
        <f>U34*$N$1</f>
        <v>72.020370100718708</v>
      </c>
      <c r="W34" s="4"/>
      <c r="X34" s="4">
        <f>w*N34*10^-6*$G$1</f>
        <v>168.47360158564101</v>
      </c>
      <c r="Y34" s="4">
        <f>X34*$G$1</f>
        <v>1263.5520118923075</v>
      </c>
    </row>
    <row r="35" spans="2:27" x14ac:dyDescent="0.25">
      <c r="B35">
        <f>VALUE(LEFT(rawdata!B39,LEN(rawdata!B39)-2))</f>
        <v>40</v>
      </c>
      <c r="C35">
        <f>VALUE(LEFT(rawdata!C39,LEN(rawdata!C39)-2))</f>
        <v>20</v>
      </c>
      <c r="D35" s="1">
        <f>VALUE(LEFT(rawdata!D39,LEN(rawdata!D39)-2))</f>
        <v>2649.6267899865102</v>
      </c>
      <c r="E35" s="1">
        <f>VALUE(LEFT(rawdata!E39,LEN(rawdata!E39)-2))</f>
        <v>129.65076170635399</v>
      </c>
      <c r="F35" s="1">
        <v>4.9815444173064501E-2</v>
      </c>
      <c r="G35" s="1">
        <f>VALUE(LEFT(rawdata!G39,LEN(rawdata!G39)-2))</f>
        <v>60.395291640386503</v>
      </c>
      <c r="H35" s="1">
        <f>2*PI()*150000*Ipt*Ipt*D35*(10^-9)</f>
        <v>140.46831098172549</v>
      </c>
      <c r="I35" s="1">
        <f>2*PI()*150000*Ist*Ist*E35*(10^-9)</f>
        <v>0</v>
      </c>
      <c r="J35" s="2">
        <f>F35*SQRT(H35*I35)</f>
        <v>0</v>
      </c>
      <c r="K35">
        <f>2*PI()*150000*G35*Ipt*(10^-9)</f>
        <v>0.42690916018991543</v>
      </c>
      <c r="N35">
        <f>D35*$D$1^2*10^-3</f>
        <v>23.84664110987859</v>
      </c>
      <c r="O35">
        <f>E35*$D$2^2*10^-3</f>
        <v>3.2412690426588497</v>
      </c>
      <c r="P35">
        <f>G35*$D$1*$D$2*10^-3</f>
        <v>0.90592937460579748</v>
      </c>
      <c r="Q35">
        <f>P35/SQRT(N35*O35)</f>
        <v>0.10304411493045527</v>
      </c>
      <c r="S35" s="4">
        <f>w*P35*10^-6*$G$1</f>
        <v>6.4036374028487302</v>
      </c>
      <c r="T35" s="4">
        <f>P35*$G$1/O35</f>
        <v>2.0962376834876686</v>
      </c>
      <c r="U35" s="4">
        <f>S35*T35</f>
        <v>13.423546035242612</v>
      </c>
      <c r="V35" s="5">
        <f>U35*$N$1</f>
        <v>67.117730176213058</v>
      </c>
      <c r="W35" s="4"/>
      <c r="X35" s="4">
        <f>w*N35*10^-6*$G$1</f>
        <v>168.56197317807056</v>
      </c>
      <c r="Y35" s="4">
        <f>X35*$G$1</f>
        <v>1264.2147988355291</v>
      </c>
      <c r="AA35" t="s">
        <v>38</v>
      </c>
    </row>
    <row r="36" spans="2:27" x14ac:dyDescent="0.25">
      <c r="B36">
        <f>VALUE(LEFT(rawdata!B40,LEN(rawdata!B40)-2))</f>
        <v>40</v>
      </c>
      <c r="C36">
        <f>VALUE(LEFT(rawdata!C40,LEN(rawdata!C40)-2))</f>
        <v>25</v>
      </c>
      <c r="D36" s="1">
        <f>VALUE(LEFT(rawdata!D40,LEN(rawdata!D40)-2))</f>
        <v>2648.3133088264199</v>
      </c>
      <c r="E36" s="1">
        <f>VALUE(LEFT(rawdata!E40,LEN(rawdata!E40)-2))</f>
        <v>129.76307388319</v>
      </c>
      <c r="F36" s="1">
        <v>0.108258556370337</v>
      </c>
      <c r="G36" s="1">
        <f>VALUE(LEFT(rawdata!G40,LEN(rawdata!G40)-2))</f>
        <v>57.712212283864602</v>
      </c>
      <c r="H36" s="1">
        <f>2*PI()*150000*Ipt*Ipt*D36*(10^-9)</f>
        <v>140.39867759759704</v>
      </c>
      <c r="I36" s="1">
        <f>2*PI()*150000*Ist*Ist*E36*(10^-9)</f>
        <v>0</v>
      </c>
      <c r="J36" s="2">
        <f>F36*SQRT(H36*I36)</f>
        <v>0</v>
      </c>
      <c r="K36">
        <f>2*PI()*150000*G36*Ipt*(10^-9)</f>
        <v>0.40794358980015821</v>
      </c>
      <c r="N36">
        <f>D36*$D$1^2*10^-3</f>
        <v>23.83481977943778</v>
      </c>
      <c r="O36">
        <f>E36*$D$2^2*10^-3</f>
        <v>3.2440768470797501</v>
      </c>
      <c r="P36">
        <f>G36*$D$1*$D$2*10^-3</f>
        <v>0.86568318425796908</v>
      </c>
      <c r="Q36">
        <f>P36/SQRT(N36*O36)</f>
        <v>9.844813166264306E-2</v>
      </c>
      <c r="S36" s="4">
        <f>w*P36*10^-6*$G$1</f>
        <v>6.119153847002373</v>
      </c>
      <c r="T36" s="4">
        <f>P36*$G$1/O36</f>
        <v>2.0013779537248917</v>
      </c>
      <c r="U36" s="4">
        <f>S36*T36</f>
        <v>12.246739604841409</v>
      </c>
      <c r="V36" s="5">
        <f>U36*$N$1</f>
        <v>61.233698024207044</v>
      </c>
      <c r="W36" s="4"/>
      <c r="X36" s="4">
        <f>w*N36*10^-6*$G$1</f>
        <v>168.47841311711645</v>
      </c>
      <c r="Y36" s="4">
        <f>X36*$G$1</f>
        <v>1263.5880983783734</v>
      </c>
    </row>
    <row r="37" spans="2:27" x14ac:dyDescent="0.25">
      <c r="B37">
        <f>VALUE(LEFT(rawdata!B41,LEN(rawdata!B41)-2))</f>
        <v>40</v>
      </c>
      <c r="C37">
        <f>VALUE(LEFT(rawdata!C41,LEN(rawdata!C41)-2))</f>
        <v>30</v>
      </c>
      <c r="D37" s="1">
        <f>VALUE(LEFT(rawdata!D41,LEN(rawdata!D41)-2))</f>
        <v>2643.70539313483</v>
      </c>
      <c r="E37" s="1">
        <f>VALUE(LEFT(rawdata!E41,LEN(rawdata!E41)-2))</f>
        <v>129.75837715796001</v>
      </c>
      <c r="F37" s="1">
        <v>0.107978916453987</v>
      </c>
      <c r="G37" s="1">
        <f>VALUE(LEFT(rawdata!G41,LEN(rawdata!G41)-2))</f>
        <v>54.4991647515415</v>
      </c>
      <c r="H37" s="1">
        <f>2*PI()*150000*Ipt*Ipt*D37*(10^-9)</f>
        <v>140.15439182241167</v>
      </c>
      <c r="I37" s="1">
        <f>2*PI()*150000*Ist*Ist*E37*(10^-9)</f>
        <v>0</v>
      </c>
      <c r="J37" s="2">
        <f>F37*SQRT(H37*I37)</f>
        <v>0</v>
      </c>
      <c r="K37">
        <f>2*PI()*150000*G37*Ipt*(10^-9)</f>
        <v>0.38523189512300082</v>
      </c>
      <c r="N37">
        <f>D37*$D$1^2*10^-3</f>
        <v>23.793348538213472</v>
      </c>
      <c r="O37">
        <f>E37*$D$2^2*10^-3</f>
        <v>3.2439594289490006</v>
      </c>
      <c r="P37">
        <f>G37*$D$1*$D$2*10^-3</f>
        <v>0.81748747127312249</v>
      </c>
      <c r="Q37">
        <f>P37/SQRT(N37*O37)</f>
        <v>9.3049836683104514E-2</v>
      </c>
      <c r="S37" s="4">
        <f>w*P37*10^-6*$G$1</f>
        <v>5.7784784268450116</v>
      </c>
      <c r="T37" s="4">
        <f>P37*$G$1/O37</f>
        <v>1.8900224151492646</v>
      </c>
      <c r="U37" s="4">
        <f>S37*T37</f>
        <v>10.921453752193532</v>
      </c>
      <c r="V37" s="5">
        <f>U37*$N$1</f>
        <v>54.607268760967656</v>
      </c>
      <c r="W37" s="4"/>
      <c r="X37" s="4">
        <f>w*N37*10^-6*$G$1</f>
        <v>168.18527018689397</v>
      </c>
      <c r="Y37" s="4">
        <f>X37*$G$1</f>
        <v>1261.3895264017049</v>
      </c>
    </row>
    <row r="38" spans="2:27" x14ac:dyDescent="0.25">
      <c r="B38">
        <f>VALUE(LEFT(rawdata!B42,LEN(rawdata!B42)-2))</f>
        <v>40</v>
      </c>
      <c r="C38">
        <f>VALUE(LEFT(rawdata!C42,LEN(rawdata!C42)-2))</f>
        <v>35</v>
      </c>
      <c r="D38" s="1">
        <f>VALUE(LEFT(rawdata!D42,LEN(rawdata!D42)-2))</f>
        <v>2638.82552928531</v>
      </c>
      <c r="E38" s="1">
        <f>VALUE(LEFT(rawdata!E42,LEN(rawdata!E42)-2))</f>
        <v>129.50257837560201</v>
      </c>
      <c r="F38" s="1">
        <v>0.107066357108624</v>
      </c>
      <c r="G38" s="1">
        <f>VALUE(LEFT(rawdata!G42,LEN(rawdata!G42)-2))</f>
        <v>50.628610128286397</v>
      </c>
      <c r="H38" s="1">
        <f>2*PI()*150000*Ipt*Ipt*D38*(10^-9)</f>
        <v>139.89568888532128</v>
      </c>
      <c r="I38" s="1">
        <f>2*PI()*150000*Ist*Ist*E38*(10^-9)</f>
        <v>0</v>
      </c>
      <c r="J38" s="2">
        <f>F38*SQRT(H38*I38)</f>
        <v>0</v>
      </c>
      <c r="K38">
        <f>2*PI()*150000*G38*Ipt*(10^-9)</f>
        <v>0.3578725566910943</v>
      </c>
      <c r="N38">
        <f>D38*$D$1^2*10^-3</f>
        <v>23.74942976356779</v>
      </c>
      <c r="O38">
        <f>E38*$D$2^2*10^-3</f>
        <v>3.2375644593900503</v>
      </c>
      <c r="P38">
        <f>G38*$D$1*$D$2*10^-3</f>
        <v>0.75942915192429594</v>
      </c>
      <c r="Q38">
        <f>P38/SQRT(N38*O38)</f>
        <v>8.6606693654380396E-2</v>
      </c>
      <c r="S38" s="4">
        <f>w*P38*10^-6*$G$1</f>
        <v>5.3680883503664134</v>
      </c>
      <c r="T38" s="4">
        <f>P38*$G$1/O38</f>
        <v>1.759260305354748</v>
      </c>
      <c r="U38" s="4">
        <f>S38*T38</f>
        <v>9.443864750436882</v>
      </c>
      <c r="V38" s="5">
        <f>U38*$N$1</f>
        <v>47.219323752184408</v>
      </c>
      <c r="W38" s="4"/>
      <c r="X38" s="4">
        <f>w*N38*10^-6*$G$1</f>
        <v>167.87482666238552</v>
      </c>
      <c r="Y38" s="4">
        <f>X38*$G$1</f>
        <v>1259.0611999678913</v>
      </c>
    </row>
    <row r="39" spans="2:27" x14ac:dyDescent="0.25">
      <c r="B39">
        <f>VALUE(LEFT(rawdata!B43,LEN(rawdata!B43)-2))</f>
        <v>40</v>
      </c>
      <c r="C39">
        <f>VALUE(LEFT(rawdata!C43,LEN(rawdata!C43)-2))</f>
        <v>40</v>
      </c>
      <c r="D39" s="1">
        <f>VALUE(LEFT(rawdata!D43,LEN(rawdata!D43)-2))</f>
        <v>2635.9233217290298</v>
      </c>
      <c r="E39" s="1">
        <f>VALUE(LEFT(rawdata!E43,LEN(rawdata!E43)-2))</f>
        <v>129.718333820157</v>
      </c>
      <c r="F39" s="1">
        <v>0.105792929845914</v>
      </c>
      <c r="G39" s="1">
        <f>VALUE(LEFT(rawdata!G43,LEN(rawdata!G43)-2))</f>
        <v>46.574376938134399</v>
      </c>
      <c r="H39" s="1">
        <f>2*PI()*150000*Ipt*Ipt*D39*(10^-9)</f>
        <v>139.74183016261748</v>
      </c>
      <c r="I39" s="1">
        <f>2*PI()*150000*Ist*Ist*E39*(10^-9)</f>
        <v>0</v>
      </c>
      <c r="J39" s="2">
        <f>F39*SQRT(H39*I39)</f>
        <v>0</v>
      </c>
      <c r="K39">
        <f>2*PI()*150000*G39*Ipt*(10^-9)</f>
        <v>0.32921487097732105</v>
      </c>
      <c r="N39">
        <f>D39*$D$1^2*10^-3</f>
        <v>23.723309895561268</v>
      </c>
      <c r="O39">
        <f>E39*$D$2^2*10^-3</f>
        <v>3.2429583455039253</v>
      </c>
      <c r="P39">
        <f>G39*$D$1*$D$2*10^-3</f>
        <v>0.69861565407201598</v>
      </c>
      <c r="Q39">
        <f>P39/SQRT(N39*O39)</f>
        <v>7.964893745987571E-2</v>
      </c>
      <c r="S39" s="4">
        <f>w*P39*10^-6*$G$1</f>
        <v>4.938223064659816</v>
      </c>
      <c r="T39" s="4">
        <f>P39*$G$1/O39</f>
        <v>1.6156906279121301</v>
      </c>
      <c r="U39" s="4">
        <f>S39*T39</f>
        <v>7.9786407241103818</v>
      </c>
      <c r="V39" s="5">
        <f>U39*$N$1</f>
        <v>39.893203620551908</v>
      </c>
      <c r="W39" s="4"/>
      <c r="X39" s="4">
        <f>w*N39*10^-6*$G$1</f>
        <v>167.69019619514097</v>
      </c>
      <c r="Y39" s="4">
        <f>X39*$G$1</f>
        <v>1257.6764714635574</v>
      </c>
    </row>
    <row r="40" spans="2:27" x14ac:dyDescent="0.25">
      <c r="B40">
        <f>VALUE(LEFT(rawdata!B44,LEN(rawdata!B44)-2))</f>
        <v>40</v>
      </c>
      <c r="C40">
        <f>VALUE(LEFT(rawdata!C44,LEN(rawdata!C44)-2))</f>
        <v>45</v>
      </c>
      <c r="D40" s="1">
        <f>VALUE(LEFT(rawdata!D44,LEN(rawdata!D44)-2))</f>
        <v>2624.3925844309001</v>
      </c>
      <c r="E40" s="1">
        <f>VALUE(LEFT(rawdata!E44,LEN(rawdata!E44)-2))</f>
        <v>129.186600406362</v>
      </c>
      <c r="F40" s="1">
        <v>0.104086388169452</v>
      </c>
      <c r="G40" s="1">
        <f>VALUE(LEFT(rawdata!G44,LEN(rawdata!G44)-2))</f>
        <v>41.644402374018597</v>
      </c>
      <c r="H40" s="1">
        <f>2*PI()*150000*Ipt*Ipt*D40*(10^-9)</f>
        <v>139.13053531959903</v>
      </c>
      <c r="I40" s="1">
        <f>2*PI()*150000*Ist*Ist*E40*(10^-9)</f>
        <v>0</v>
      </c>
      <c r="J40" s="2">
        <f>F40*SQRT(H40*I40)</f>
        <v>0</v>
      </c>
      <c r="K40">
        <f>2*PI()*150000*G40*Ipt*(10^-9)</f>
        <v>0.29436693426304689</v>
      </c>
      <c r="N40">
        <f>D40*$D$1^2*10^-3</f>
        <v>23.619533259878104</v>
      </c>
      <c r="O40">
        <f>E40*$D$2^2*10^-3</f>
        <v>3.2296650101590503</v>
      </c>
      <c r="P40">
        <f>G40*$D$1*$D$2*10^-3</f>
        <v>0.624666035610279</v>
      </c>
      <c r="Q40">
        <f>P40/SQRT(N40*O40)</f>
        <v>7.152098684132982E-2</v>
      </c>
      <c r="S40" s="4">
        <f>w*P40*10^-6*$G$1</f>
        <v>4.4155040139457036</v>
      </c>
      <c r="T40" s="4">
        <f>P40*$G$1/O40</f>
        <v>1.450613377034534</v>
      </c>
      <c r="U40" s="4">
        <f>S40*T40</f>
        <v>6.4051891889793167</v>
      </c>
      <c r="V40" s="5">
        <f>U40*$N$1</f>
        <v>32.025945944896584</v>
      </c>
      <c r="W40" s="4"/>
      <c r="X40" s="4">
        <f>w*N40*10^-6*$G$1</f>
        <v>166.95664238351887</v>
      </c>
      <c r="Y40" s="4">
        <f>X40*$G$1</f>
        <v>1252.1748178763914</v>
      </c>
    </row>
    <row r="41" spans="2:27" x14ac:dyDescent="0.25">
      <c r="B41">
        <f>VALUE(LEFT(rawdata!B45,LEN(rawdata!B45)-2))</f>
        <v>40</v>
      </c>
      <c r="C41">
        <f>VALUE(LEFT(rawdata!C45,LEN(rawdata!C45)-2))</f>
        <v>50</v>
      </c>
      <c r="D41" s="1">
        <f>VALUE(LEFT(rawdata!D45,LEN(rawdata!D45)-2))</f>
        <v>2632.4893648378002</v>
      </c>
      <c r="E41" s="1">
        <f>VALUE(LEFT(rawdata!E45,LEN(rawdata!E45)-2))</f>
        <v>129.75939382065701</v>
      </c>
      <c r="F41" s="1">
        <v>0.101555508849311</v>
      </c>
      <c r="G41" s="1">
        <f>VALUE(LEFT(rawdata!G45,LEN(rawdata!G45)-2))</f>
        <v>37.114060391777997</v>
      </c>
      <c r="H41" s="1">
        <f>2*PI()*150000*Ipt*Ipt*D41*(10^-9)</f>
        <v>139.55978108071733</v>
      </c>
      <c r="I41" s="1">
        <f>2*PI()*150000*Ist*Ist*E41*(10^-9)</f>
        <v>0</v>
      </c>
      <c r="J41" s="2">
        <f>F41*SQRT(H41*I41)</f>
        <v>0</v>
      </c>
      <c r="K41">
        <f>2*PI()*150000*G41*Ipt*(10^-9)</f>
        <v>0.26234383381131982</v>
      </c>
      <c r="N41">
        <f>D41*$D$1^2*10^-3</f>
        <v>23.692404283540199</v>
      </c>
      <c r="O41">
        <f>E41*$D$2^2*10^-3</f>
        <v>3.2439848455164251</v>
      </c>
      <c r="P41">
        <f>G41*$D$1*$D$2*10^-3</f>
        <v>0.55671090587666994</v>
      </c>
      <c r="Q41">
        <f>P41/SQRT(N41*O41)</f>
        <v>6.3501758705619485E-2</v>
      </c>
      <c r="S41" s="4">
        <f>w*P41*10^-6*$G$1</f>
        <v>3.9351575071697962</v>
      </c>
      <c r="T41" s="4">
        <f>P41*$G$1/O41</f>
        <v>1.2870996607292515</v>
      </c>
      <c r="U41" s="4">
        <f>S41*T41</f>
        <v>5.0649398923944116</v>
      </c>
      <c r="V41" s="5">
        <f>U41*$N$1</f>
        <v>25.32469946197206</v>
      </c>
      <c r="W41" s="4"/>
      <c r="X41" s="4">
        <f>w*N41*10^-6*$G$1</f>
        <v>167.47173729686077</v>
      </c>
      <c r="Y41" s="4">
        <f>X41*$G$1</f>
        <v>1256.0380297264558</v>
      </c>
    </row>
    <row r="42" spans="2:27" x14ac:dyDescent="0.25">
      <c r="B42">
        <f>VALUE(LEFT(rawdata!B24,LEN(rawdata!B24)-2))</f>
        <v>50</v>
      </c>
      <c r="C42">
        <f>VALUE(LEFT(rawdata!C24,LEN(rawdata!C24)-2))</f>
        <v>0</v>
      </c>
      <c r="D42" s="1">
        <f>VALUE(LEFT(rawdata!D24,LEN(rawdata!D24)-2))</f>
        <v>2648.4694715529599</v>
      </c>
      <c r="E42" s="1">
        <f>VALUE(LEFT(rawdata!E24,LEN(rawdata!E24)-2))</f>
        <v>127.94011001857901</v>
      </c>
      <c r="F42" s="1">
        <v>0.109298354796316</v>
      </c>
      <c r="G42" s="1">
        <f>VALUE(LEFT(rawdata!G24,LEN(rawdata!G24)-2))</f>
        <v>60.874349772694302</v>
      </c>
      <c r="H42" s="1">
        <f>2*PI()*150000*Ipt*Ipt*D42*(10^-9)</f>
        <v>140.40695646710361</v>
      </c>
      <c r="I42" s="1">
        <f>2*PI()*150000*Ist*Ist*E42*(10^-9)</f>
        <v>0</v>
      </c>
      <c r="J42" s="2">
        <f>F42*SQRT(H42*I42)</f>
        <v>0</v>
      </c>
      <c r="K42">
        <f>2*PI()*150000*G42*Ipt*(10^-9)</f>
        <v>0.43029542258539183</v>
      </c>
      <c r="N42">
        <f>D42*$D$1^2*10^-3</f>
        <v>23.836225243976639</v>
      </c>
      <c r="O42">
        <f>E42*$D$2^2*10^-3</f>
        <v>3.198502750464475</v>
      </c>
      <c r="P42">
        <f>G42*$D$1*$D$2*10^-3</f>
        <v>0.91311524659041454</v>
      </c>
      <c r="Q42">
        <f>P42/SQRT(N42*O42)</f>
        <v>0.10457635243148465</v>
      </c>
      <c r="S42" s="4">
        <f>w*P42*10^-6*$G$1</f>
        <v>6.4544313387808767</v>
      </c>
      <c r="T42" s="4">
        <f>P42*$G$1/O42</f>
        <v>2.1411156668330564</v>
      </c>
      <c r="U42" s="4">
        <f>S42*T42</f>
        <v>13.819684059961993</v>
      </c>
      <c r="V42" s="5">
        <f>U42*$N$1</f>
        <v>69.098420299809959</v>
      </c>
      <c r="W42" s="4"/>
      <c r="X42" s="4">
        <f>w*N42*10^-6*$G$1</f>
        <v>168.48834776052428</v>
      </c>
      <c r="Y42" s="4">
        <f>X42*$G$1</f>
        <v>1263.662608203932</v>
      </c>
    </row>
    <row r="43" spans="2:27" x14ac:dyDescent="0.25">
      <c r="B43">
        <f>VALUE(LEFT(rawdata!B25,LEN(rawdata!B25)-2))</f>
        <v>50</v>
      </c>
      <c r="C43">
        <f>VALUE(LEFT(rawdata!C25,LEN(rawdata!C25)-2))</f>
        <v>5</v>
      </c>
      <c r="D43" s="1">
        <f>VALUE(LEFT(rawdata!D25,LEN(rawdata!D25)-2))</f>
        <v>2644.3357507205401</v>
      </c>
      <c r="E43" s="1">
        <f>VALUE(LEFT(rawdata!E25,LEN(rawdata!E25)-2))</f>
        <v>127.79845018432</v>
      </c>
      <c r="F43" s="1">
        <v>0.10786330436684601</v>
      </c>
      <c r="G43" s="1">
        <f>VALUE(LEFT(rawdata!G25,LEN(rawdata!G25)-2))</f>
        <v>60.443499420966504</v>
      </c>
      <c r="H43" s="1">
        <f>2*PI()*150000*Ipt*Ipt*D43*(10^-9)</f>
        <v>140.18780983649341</v>
      </c>
      <c r="I43" s="1">
        <f>2*PI()*150000*Ist*Ist*E43*(10^-9)</f>
        <v>0</v>
      </c>
      <c r="J43" s="2">
        <f>F43*SQRT(H43*I43)</f>
        <v>0</v>
      </c>
      <c r="K43">
        <f>2*PI()*150000*G43*Ipt*(10^-9)</f>
        <v>0.42724992091087644</v>
      </c>
      <c r="N43">
        <f>D43*$D$1^2*10^-3</f>
        <v>23.799021756484862</v>
      </c>
      <c r="O43">
        <f>E43*$D$2^2*10^-3</f>
        <v>3.1949612546080002</v>
      </c>
      <c r="P43">
        <f>G43*$D$1*$D$2*10^-3</f>
        <v>0.90665249131449754</v>
      </c>
      <c r="Q43">
        <f>P43/SQRT(N43*O43)</f>
        <v>0.10397489927663697</v>
      </c>
      <c r="S43" s="4">
        <f>w*P43*10^-6*$G$1</f>
        <v>6.408748813663145</v>
      </c>
      <c r="T43" s="4">
        <f>P43*$G$1/O43</f>
        <v>2.1283180429970603</v>
      </c>
      <c r="U43" s="4">
        <f>S43*T43</f>
        <v>13.639855733155276</v>
      </c>
      <c r="V43" s="5">
        <f>U43*$N$1</f>
        <v>68.199278665776376</v>
      </c>
      <c r="W43" s="4"/>
      <c r="X43" s="4">
        <f>w*N43*10^-6*$G$1</f>
        <v>168.22537180379209</v>
      </c>
      <c r="Y43" s="4">
        <f>X43*$G$1</f>
        <v>1261.6902885284408</v>
      </c>
    </row>
    <row r="44" spans="2:27" x14ac:dyDescent="0.25">
      <c r="B44">
        <f>VALUE(LEFT(rawdata!B26,LEN(rawdata!B26)-2))</f>
        <v>50</v>
      </c>
      <c r="C44">
        <f>VALUE(LEFT(rawdata!C26,LEN(rawdata!C26)-2))</f>
        <v>10</v>
      </c>
      <c r="D44" s="1">
        <f>VALUE(LEFT(rawdata!D26,LEN(rawdata!D26)-2))</f>
        <v>2646.79398421528</v>
      </c>
      <c r="E44" s="1">
        <f>VALUE(LEFT(rawdata!E26,LEN(rawdata!E26)-2))</f>
        <v>128.11694577930399</v>
      </c>
      <c r="F44" s="1">
        <v>0.10618998166967999</v>
      </c>
      <c r="G44" s="1">
        <f>VALUE(LEFT(rawdata!G26,LEN(rawdata!G26)-2))</f>
        <v>59.717076672573803</v>
      </c>
      <c r="H44" s="1">
        <f>2*PI()*150000*Ipt*Ipt*D44*(10^-9)</f>
        <v>140.31813155135146</v>
      </c>
      <c r="I44" s="1">
        <f>2*PI()*150000*Ist*Ist*E44*(10^-9)</f>
        <v>0</v>
      </c>
      <c r="J44" s="2">
        <f>F44*SQRT(H44*I44)</f>
        <v>0</v>
      </c>
      <c r="K44">
        <f>2*PI()*150000*G44*Ipt*(10^-9)</f>
        <v>0.42211514107893661</v>
      </c>
      <c r="N44">
        <f>D44*$D$1^2*10^-3</f>
        <v>23.821145857937523</v>
      </c>
      <c r="O44">
        <f>E44*$D$2^2*10^-3</f>
        <v>3.2029236444825999</v>
      </c>
      <c r="P44">
        <f>G44*$D$1*$D$2*10^-3</f>
        <v>0.89575615008860709</v>
      </c>
      <c r="Q44">
        <f>P44/SQRT(N44*O44)</f>
        <v>0.10254988595236526</v>
      </c>
      <c r="S44" s="4">
        <f>w*P44*10^-6*$G$1</f>
        <v>6.3317271161840489</v>
      </c>
      <c r="T44" s="4">
        <f>P44*$G$1/O44</f>
        <v>2.0975121081132753</v>
      </c>
      <c r="U44" s="4">
        <f>S44*T44</f>
        <v>13.280874291465194</v>
      </c>
      <c r="V44" s="5">
        <f>U44*$N$1</f>
        <v>66.404371457325965</v>
      </c>
      <c r="W44" s="4"/>
      <c r="X44" s="4">
        <f>w*N44*10^-6*$G$1</f>
        <v>168.38175786162176</v>
      </c>
      <c r="Y44" s="4">
        <f>X44*$G$1</f>
        <v>1262.8631839621632</v>
      </c>
    </row>
    <row r="45" spans="2:27" x14ac:dyDescent="0.25">
      <c r="B45">
        <f>VALUE(LEFT(rawdata!B27,LEN(rawdata!B27)-2))</f>
        <v>50</v>
      </c>
      <c r="C45">
        <f>VALUE(LEFT(rawdata!C27,LEN(rawdata!C27)-2))</f>
        <v>15</v>
      </c>
      <c r="D45" s="1">
        <f>VALUE(LEFT(rawdata!D27,LEN(rawdata!D27)-2))</f>
        <v>2645.3617705350698</v>
      </c>
      <c r="E45" s="1">
        <f>VALUE(LEFT(rawdata!E27,LEN(rawdata!E27)-2))</f>
        <v>128.10399735521301</v>
      </c>
      <c r="F45" s="1">
        <v>0.103484343410801</v>
      </c>
      <c r="G45" s="1">
        <f>VALUE(LEFT(rawdata!G27,LEN(rawdata!G27)-2))</f>
        <v>58.198247452155798</v>
      </c>
      <c r="H45" s="1">
        <f>2*PI()*150000*Ipt*Ipt*D45*(10^-9)</f>
        <v>140.24220363675445</v>
      </c>
      <c r="I45" s="1">
        <f>2*PI()*150000*Ist*Ist*E45*(10^-9)</f>
        <v>0</v>
      </c>
      <c r="J45" s="2">
        <f>F45*SQRT(H45*I45)</f>
        <v>0</v>
      </c>
      <c r="K45">
        <f>2*PI()*150000*G45*Ipt*(10^-9)</f>
        <v>0.41137916995686052</v>
      </c>
      <c r="N45">
        <f>D45*$D$1^2*10^-3</f>
        <v>23.80825593481563</v>
      </c>
      <c r="O45">
        <f>E45*$D$2^2*10^-3</f>
        <v>3.2025999338803253</v>
      </c>
      <c r="P45">
        <f>G45*$D$1*$D$2*10^-3</f>
        <v>0.87297371178233696</v>
      </c>
      <c r="Q45">
        <f>P45/SQRT(N45*O45)</f>
        <v>9.9973760742127687E-2</v>
      </c>
      <c r="S45" s="4">
        <f>w*P45*10^-6*$G$1</f>
        <v>6.1706875493529072</v>
      </c>
      <c r="T45" s="4">
        <f>P45*$G$1/O45</f>
        <v>2.0443711276902148</v>
      </c>
      <c r="U45" s="4">
        <f>S45*T45</f>
        <v>12.615175463894571</v>
      </c>
      <c r="V45" s="5">
        <f>U45*$N$1</f>
        <v>63.075877319472859</v>
      </c>
      <c r="W45" s="4"/>
      <c r="X45" s="4">
        <f>w*N45*10^-6*$G$1</f>
        <v>168.29064436410533</v>
      </c>
      <c r="Y45" s="4">
        <f>X45*$G$1</f>
        <v>1262.1798327307899</v>
      </c>
    </row>
    <row r="46" spans="2:27" x14ac:dyDescent="0.25">
      <c r="B46">
        <f>VALUE(LEFT(rawdata!B28,LEN(rawdata!B28)-2))</f>
        <v>50</v>
      </c>
      <c r="C46">
        <f>VALUE(LEFT(rawdata!C28,LEN(rawdata!C28)-2))</f>
        <v>20</v>
      </c>
      <c r="D46" s="1">
        <f>VALUE(LEFT(rawdata!D28,LEN(rawdata!D28)-2))</f>
        <v>2642.4339161217899</v>
      </c>
      <c r="E46" s="1">
        <f>VALUE(LEFT(rawdata!E28,LEN(rawdata!E28)-2))</f>
        <v>127.92148249117299</v>
      </c>
      <c r="F46" s="1">
        <v>0.10055617183264701</v>
      </c>
      <c r="G46" s="1">
        <f>VALUE(LEFT(rawdata!G28,LEN(rawdata!G28)-2))</f>
        <v>56.152206465463998</v>
      </c>
      <c r="H46" s="1">
        <f>2*PI()*150000*Ipt*Ipt*D46*(10^-9)</f>
        <v>140.0869852619297</v>
      </c>
      <c r="I46" s="1">
        <f>2*PI()*150000*Ist*Ist*E46*(10^-9)</f>
        <v>0</v>
      </c>
      <c r="J46" s="2">
        <f>F46*SQRT(H46*I46)</f>
        <v>0</v>
      </c>
      <c r="K46">
        <f>2*PI()*150000*G46*Ipt*(10^-9)</f>
        <v>0.39691655845820772</v>
      </c>
      <c r="N46">
        <f>D46*$D$1^2*10^-3</f>
        <v>23.781905245096109</v>
      </c>
      <c r="O46">
        <f>E46*$D$2^2*10^-3</f>
        <v>3.198037062279325</v>
      </c>
      <c r="P46">
        <f>G46*$D$1*$D$2*10^-3</f>
        <v>0.84228309698195991</v>
      </c>
      <c r="Q46">
        <f>P46/SQRT(N46*O46)</f>
        <v>9.6581293346054919E-2</v>
      </c>
      <c r="S46" s="4">
        <f>w*P46*10^-6*$G$1</f>
        <v>5.953748376873115</v>
      </c>
      <c r="T46" s="4">
        <f>P46*$G$1/O46</f>
        <v>1.9753127009923768</v>
      </c>
      <c r="U46" s="4">
        <f>S46*T46</f>
        <v>11.760514787350212</v>
      </c>
      <c r="V46" s="5">
        <f>U46*$N$1</f>
        <v>58.80257393675106</v>
      </c>
      <c r="W46" s="4"/>
      <c r="X46" s="4">
        <f>w*N46*10^-6*$G$1</f>
        <v>168.10438231431561</v>
      </c>
      <c r="Y46" s="4">
        <f>X46*$G$1</f>
        <v>1260.7828673573672</v>
      </c>
    </row>
    <row r="47" spans="2:27" x14ac:dyDescent="0.25">
      <c r="B47">
        <f>VALUE(LEFT(rawdata!B29,LEN(rawdata!B29)-2))</f>
        <v>50</v>
      </c>
      <c r="C47">
        <f>VALUE(LEFT(rawdata!C29,LEN(rawdata!C29)-2))</f>
        <v>25</v>
      </c>
      <c r="D47" s="1">
        <f>VALUE(LEFT(rawdata!D29,LEN(rawdata!D29)-2))</f>
        <v>2641.3154752970499</v>
      </c>
      <c r="E47" s="1">
        <f>VALUE(LEFT(rawdata!E29,LEN(rawdata!E29)-2))</f>
        <v>128.15863465374301</v>
      </c>
      <c r="F47" s="1">
        <v>9.7219992101955297E-2</v>
      </c>
      <c r="G47" s="1">
        <f>VALUE(LEFT(rawdata!G29,LEN(rawdata!G29)-2))</f>
        <v>53.707152429576098</v>
      </c>
      <c r="H47" s="1">
        <f>2*PI()*150000*Ipt*Ipt*D47*(10^-9)</f>
        <v>140.0276918194804</v>
      </c>
      <c r="I47" s="1">
        <f>2*PI()*150000*Ist*Ist*E47*(10^-9)</f>
        <v>0</v>
      </c>
      <c r="J47" s="2">
        <f>F47*SQRT(H47*I47)</f>
        <v>0</v>
      </c>
      <c r="K47">
        <f>2*PI()*150000*G47*Ipt*(10^-9)</f>
        <v>0.37963348991546286</v>
      </c>
      <c r="N47">
        <f>D47*$D$1^2*10^-3</f>
        <v>23.77183927767345</v>
      </c>
      <c r="O47">
        <f>E47*$D$2^2*10^-3</f>
        <v>3.2039658663435753</v>
      </c>
      <c r="P47">
        <f>G47*$D$1*$D$2*10^-3</f>
        <v>0.80560728644364143</v>
      </c>
      <c r="Q47">
        <f>P47/SQRT(N47*O47)</f>
        <v>9.2309851566490381E-2</v>
      </c>
      <c r="S47" s="4">
        <f>w*P47*10^-6*$G$1</f>
        <v>5.6945023487319411</v>
      </c>
      <c r="T47" s="4">
        <f>P47*$G$1/O47</f>
        <v>1.885804936874254</v>
      </c>
      <c r="U47" s="4">
        <f>S47*T47</f>
        <v>10.738720642280729</v>
      </c>
      <c r="V47" s="5">
        <f>U47*$N$1</f>
        <v>53.693603211403641</v>
      </c>
      <c r="W47" s="4"/>
      <c r="X47" s="4">
        <f>w*N47*10^-6*$G$1</f>
        <v>168.03323018337645</v>
      </c>
      <c r="Y47" s="4">
        <f>X47*$G$1</f>
        <v>1260.2492263753234</v>
      </c>
    </row>
    <row r="48" spans="2:27" x14ac:dyDescent="0.25">
      <c r="B48">
        <f>VALUE(LEFT(rawdata!B30,LEN(rawdata!B30)-2))</f>
        <v>50</v>
      </c>
      <c r="C48">
        <f>VALUE(LEFT(rawdata!C30,LEN(rawdata!C30)-2))</f>
        <v>30</v>
      </c>
      <c r="D48" s="1">
        <f>VALUE(LEFT(rawdata!D30,LEN(rawdata!D30)-2))</f>
        <v>2633.3741103860102</v>
      </c>
      <c r="E48" s="1">
        <f>VALUE(LEFT(rawdata!E30,LEN(rawdata!E30)-2))</f>
        <v>127.72782254217501</v>
      </c>
      <c r="F48" s="1">
        <v>9.3325842547998805E-2</v>
      </c>
      <c r="G48" s="1">
        <f>VALUE(LEFT(rawdata!G30,LEN(rawdata!G30)-2))</f>
        <v>50.521072891593498</v>
      </c>
      <c r="H48" s="1">
        <f>2*PI()*150000*Ipt*Ipt*D48*(10^-9)</f>
        <v>139.60668531390044</v>
      </c>
      <c r="I48" s="1">
        <f>2*PI()*150000*Ist*Ist*E48*(10^-9)</f>
        <v>0</v>
      </c>
      <c r="J48" s="2">
        <f>F48*SQRT(H48*I48)</f>
        <v>0</v>
      </c>
      <c r="K48">
        <f>2*PI()*150000*G48*Ipt*(10^-9)</f>
        <v>0.35711242075733535</v>
      </c>
      <c r="N48">
        <f>D48*$D$1^2*10^-3</f>
        <v>23.700366993474091</v>
      </c>
      <c r="O48">
        <f>E48*$D$2^2*10^-3</f>
        <v>3.1931955635543749</v>
      </c>
      <c r="P48">
        <f>G48*$D$1*$D$2*10^-3</f>
        <v>0.75781609337390254</v>
      </c>
      <c r="Q48">
        <f>P48/SQRT(N48*O48)</f>
        <v>8.7111106415804884E-2</v>
      </c>
      <c r="S48" s="4">
        <f>w*P48*10^-6*$G$1</f>
        <v>5.3566863113600292</v>
      </c>
      <c r="T48" s="4">
        <f>P48*$G$1/O48</f>
        <v>1.7799162585512862</v>
      </c>
      <c r="U48" s="4">
        <f>S48*T48</f>
        <v>9.5344530575488324</v>
      </c>
      <c r="V48" s="5">
        <f>U48*$N$1</f>
        <v>47.67226528774416</v>
      </c>
      <c r="W48" s="4"/>
      <c r="X48" s="4">
        <f>w*N48*10^-6*$G$1</f>
        <v>167.52802237668047</v>
      </c>
      <c r="Y48" s="4">
        <f>X48*$G$1</f>
        <v>1256.4601678251036</v>
      </c>
    </row>
    <row r="49" spans="2:25" x14ac:dyDescent="0.25">
      <c r="B49">
        <f>VALUE(LEFT(rawdata!B31,LEN(rawdata!B31)-2))</f>
        <v>50</v>
      </c>
      <c r="C49">
        <f>VALUE(LEFT(rawdata!C31,LEN(rawdata!C31)-2))</f>
        <v>35</v>
      </c>
      <c r="D49" s="1">
        <f>VALUE(LEFT(rawdata!D31,LEN(rawdata!D31)-2))</f>
        <v>2634.66671551017</v>
      </c>
      <c r="E49" s="1">
        <f>VALUE(LEFT(rawdata!E31,LEN(rawdata!E31)-2))</f>
        <v>127.882804117482</v>
      </c>
      <c r="F49" s="1">
        <v>8.9014487657941302E-2</v>
      </c>
      <c r="G49" s="1">
        <f>VALUE(LEFT(rawdata!G31,LEN(rawdata!G31)-2))</f>
        <v>47.149915869599099</v>
      </c>
      <c r="H49" s="1">
        <f>2*PI()*150000*Ipt*Ipt*D49*(10^-9)</f>
        <v>139.67521196801005</v>
      </c>
      <c r="I49" s="1">
        <f>2*PI()*150000*Ist*Ist*E49*(10^-9)</f>
        <v>0</v>
      </c>
      <c r="J49" s="2">
        <f>F49*SQRT(H49*I49)</f>
        <v>0</v>
      </c>
      <c r="K49">
        <f>2*PI()*150000*G49*Ipt*(10^-9)</f>
        <v>0.33328311595494603</v>
      </c>
      <c r="N49">
        <f>D49*$D$1^2*10^-3</f>
        <v>23.712000439591531</v>
      </c>
      <c r="O49">
        <f>E49*$D$2^2*10^-3</f>
        <v>3.1970701029370501</v>
      </c>
      <c r="P49">
        <f>G49*$D$1*$D$2*10^-3</f>
        <v>0.70724873804398636</v>
      </c>
      <c r="Q49">
        <f>P49/SQRT(N49*O49)</f>
        <v>8.1229167900054938E-2</v>
      </c>
      <c r="S49" s="4">
        <f>w*P49*10^-6*$G$1</f>
        <v>4.9992467393241888</v>
      </c>
      <c r="T49" s="4">
        <f>P49*$G$1/O49</f>
        <v>1.6591333203663379</v>
      </c>
      <c r="U49" s="4">
        <f>S49*T49</f>
        <v>8.2944168419455302</v>
      </c>
      <c r="V49" s="5">
        <f>U49*$N$1</f>
        <v>41.472084209727655</v>
      </c>
      <c r="W49" s="4"/>
      <c r="X49" s="4">
        <f>w*N49*10^-6*$G$1</f>
        <v>167.61025436161205</v>
      </c>
      <c r="Y49" s="4">
        <f>X49*$G$1</f>
        <v>1257.0769077120904</v>
      </c>
    </row>
    <row r="50" spans="2:25" x14ac:dyDescent="0.25">
      <c r="B50">
        <f>VALUE(LEFT(rawdata!B32,LEN(rawdata!B32)-2))</f>
        <v>50</v>
      </c>
      <c r="C50">
        <f>VALUE(LEFT(rawdata!C32,LEN(rawdata!C32)-2))</f>
        <v>40</v>
      </c>
      <c r="D50" s="1">
        <f>VALUE(LEFT(rawdata!D32,LEN(rawdata!D32)-2))</f>
        <v>2629.4871811169701</v>
      </c>
      <c r="E50" s="1">
        <f>VALUE(LEFT(rawdata!E32,LEN(rawdata!E32)-2))</f>
        <v>127.887558842366</v>
      </c>
      <c r="F50" s="1">
        <v>8.4392384999821393E-2</v>
      </c>
      <c r="G50" s="1">
        <f>VALUE(LEFT(rawdata!G32,LEN(rawdata!G32)-2))</f>
        <v>43.356252406582797</v>
      </c>
      <c r="H50" s="1">
        <f>2*PI()*150000*Ipt*Ipt*D50*(10^-9)</f>
        <v>139.4006221840321</v>
      </c>
      <c r="I50" s="1">
        <f>2*PI()*150000*Ist*Ist*E50*(10^-9)</f>
        <v>0</v>
      </c>
      <c r="J50" s="2">
        <f>F50*SQRT(H50*I50)</f>
        <v>0</v>
      </c>
      <c r="K50">
        <f>2*PI()*150000*G50*Ipt*(10^-9)</f>
        <v>0.30646728910733695</v>
      </c>
      <c r="N50">
        <f>D50*$D$1^2*10^-3</f>
        <v>23.665384630052731</v>
      </c>
      <c r="O50">
        <f>E50*$D$2^2*10^-3</f>
        <v>3.1971889710591501</v>
      </c>
      <c r="P50">
        <f>G50*$D$1*$D$2*10^-3</f>
        <v>0.65034378609874199</v>
      </c>
      <c r="Q50">
        <f>P50/SQRT(N50*O50)</f>
        <v>7.4765640510907061E-2</v>
      </c>
      <c r="S50" s="4">
        <f>w*P50*10^-6*$G$1</f>
        <v>4.5970093366100544</v>
      </c>
      <c r="T50" s="4">
        <f>P50*$G$1/O50</f>
        <v>1.5255833921273485</v>
      </c>
      <c r="U50" s="4">
        <f>S50*T50</f>
        <v>7.0131210973866587</v>
      </c>
      <c r="V50" s="5">
        <f>U50*$N$1</f>
        <v>35.065605486933293</v>
      </c>
      <c r="W50" s="4"/>
      <c r="X50" s="4">
        <f>w*N50*10^-6*$G$1</f>
        <v>167.28074662083853</v>
      </c>
      <c r="Y50" s="4">
        <f>X50*$G$1</f>
        <v>1254.6055996562889</v>
      </c>
    </row>
    <row r="51" spans="2:25" x14ac:dyDescent="0.25">
      <c r="B51">
        <f>VALUE(LEFT(rawdata!B33,LEN(rawdata!B33)-2))</f>
        <v>50</v>
      </c>
      <c r="C51">
        <f>VALUE(LEFT(rawdata!C33,LEN(rawdata!C33)-2))</f>
        <v>45</v>
      </c>
      <c r="D51" s="1">
        <f>VALUE(LEFT(rawdata!D33,LEN(rawdata!D33)-2))</f>
        <v>2630.7941983886099</v>
      </c>
      <c r="E51" s="1">
        <f>VALUE(LEFT(rawdata!E33,LEN(rawdata!E33)-2))</f>
        <v>128.01172795680901</v>
      </c>
      <c r="F51" s="1">
        <v>7.9406199504975794E-2</v>
      </c>
      <c r="G51" s="1">
        <f>VALUE(LEFT(rawdata!G33,LEN(rawdata!G33)-2))</f>
        <v>39.1356835929206</v>
      </c>
      <c r="H51" s="1">
        <f>2*PI()*150000*Ipt*Ipt*D51*(10^-9)</f>
        <v>139.46991288914765</v>
      </c>
      <c r="I51" s="1">
        <f>2*PI()*150000*Ist*Ist*E51*(10^-9)</f>
        <v>0</v>
      </c>
      <c r="J51" s="2">
        <f>F51*SQRT(H51*I51)</f>
        <v>0</v>
      </c>
      <c r="K51">
        <f>2*PI()*150000*G51*Ipt*(10^-9)</f>
        <v>0.27663384615465142</v>
      </c>
      <c r="N51">
        <f>D51*$D$1^2*10^-3</f>
        <v>23.677147785497489</v>
      </c>
      <c r="O51">
        <f>E51*$D$2^2*10^-3</f>
        <v>3.2002931989202255</v>
      </c>
      <c r="P51">
        <f>G51*$D$1*$D$2*10^-3</f>
        <v>0.58703525389380906</v>
      </c>
      <c r="Q51">
        <f>P51/SQRT(N51*O51)</f>
        <v>6.7437988273188781E-2</v>
      </c>
      <c r="S51" s="4">
        <f>w*P51*10^-6*$G$1</f>
        <v>4.1495076923197711</v>
      </c>
      <c r="T51" s="4">
        <f>P51*$G$1/O51</f>
        <v>1.3757378247996324</v>
      </c>
      <c r="U51" s="4">
        <f>S51*T51</f>
        <v>5.7086346866213438</v>
      </c>
      <c r="V51" s="5">
        <f>U51*$N$1</f>
        <v>28.54317343310672</v>
      </c>
      <c r="W51" s="4"/>
      <c r="X51" s="4">
        <f>w*N51*10^-6*$G$1</f>
        <v>167.36389546697717</v>
      </c>
      <c r="Y51" s="4">
        <f>X51*$G$1</f>
        <v>1255.2292160023287</v>
      </c>
    </row>
    <row r="52" spans="2:25" x14ac:dyDescent="0.25">
      <c r="B52">
        <f>VALUE(LEFT(rawdata!B34,LEN(rawdata!B34)-2))</f>
        <v>50</v>
      </c>
      <c r="C52">
        <f>VALUE(LEFT(rawdata!C34,LEN(rawdata!C34)-2))</f>
        <v>50</v>
      </c>
      <c r="D52" s="1">
        <f>VALUE(LEFT(rawdata!D34,LEN(rawdata!D34)-2))</f>
        <v>2626.4583931041302</v>
      </c>
      <c r="E52" s="1">
        <f>VALUE(LEFT(rawdata!E34,LEN(rawdata!E34)-2))</f>
        <v>128.19930548719199</v>
      </c>
      <c r="F52" s="1">
        <v>7.4559250049720999E-2</v>
      </c>
      <c r="G52" s="1">
        <f>VALUE(LEFT(rawdata!G34,LEN(rawdata!G34)-2))</f>
        <v>34.762334719015797</v>
      </c>
      <c r="H52" s="1">
        <f>2*PI()*150000*Ipt*Ipt*D52*(10^-9)</f>
        <v>139.24005287740633</v>
      </c>
      <c r="I52" s="1">
        <f>2*PI()*150000*Ist*Ist*E52*(10^-9)</f>
        <v>0</v>
      </c>
      <c r="J52" s="2">
        <f>F52*SQRT(H52*I52)</f>
        <v>0</v>
      </c>
      <c r="K52">
        <f>2*PI()*150000*G52*Ipt*(10^-9)</f>
        <v>0.24572046459350125</v>
      </c>
      <c r="N52">
        <f>D52*$D$1^2*10^-3</f>
        <v>23.638125537937174</v>
      </c>
      <c r="O52">
        <f>E52*$D$2^2*10^-3</f>
        <v>3.2049826371797998</v>
      </c>
      <c r="P52">
        <f>G52*$D$1*$D$2*10^-3</f>
        <v>0.52143502078523696</v>
      </c>
      <c r="Q52">
        <f>P52/SQRT(N52*O52)</f>
        <v>5.9907450571800462E-2</v>
      </c>
      <c r="S52" s="4">
        <f>w*P52*10^-6*$G$1</f>
        <v>3.6858069689025181</v>
      </c>
      <c r="T52" s="4">
        <f>P52*$G$1/O52</f>
        <v>1.2202133673118813</v>
      </c>
      <c r="U52" s="4">
        <f>S52*T52</f>
        <v>4.4974709327861406</v>
      </c>
      <c r="V52" s="5">
        <f>U52*$N$1</f>
        <v>22.487354663930702</v>
      </c>
      <c r="W52" s="4"/>
      <c r="X52" s="4">
        <f>w*N52*10^-6*$G$1</f>
        <v>167.08806345288758</v>
      </c>
      <c r="Y52" s="4">
        <f>X52*$G$1</f>
        <v>1253.1604758966569</v>
      </c>
    </row>
    <row r="53" spans="2:25" x14ac:dyDescent="0.25">
      <c r="B53">
        <f>VALUE(LEFT(rawdata!B13,LEN(rawdata!B13)-2))</f>
        <v>60</v>
      </c>
      <c r="C53">
        <f>VALUE(LEFT(rawdata!C13,LEN(rawdata!C13)-2))</f>
        <v>0</v>
      </c>
      <c r="D53" s="1">
        <f>VALUE(LEFT(rawdata!D13,LEN(rawdata!D13)-2))</f>
        <v>2645.54497850287</v>
      </c>
      <c r="E53" s="1">
        <f>VALUE(LEFT(rawdata!E13,LEN(rawdata!E13)-2))</f>
        <v>127.32937714895</v>
      </c>
      <c r="F53" s="1">
        <v>9.5391626401261004E-2</v>
      </c>
      <c r="G53" s="1">
        <f>VALUE(LEFT(rawdata!G13,LEN(rawdata!G13)-2))</f>
        <v>58.019559999334703</v>
      </c>
      <c r="H53" s="1">
        <f>2*PI()*150000*Ipt*Ipt*D53*(10^-9)</f>
        <v>140.25191629285098</v>
      </c>
      <c r="I53" s="1">
        <f>2*PI()*150000*Ist*Ist*E53*(10^-9)</f>
        <v>0</v>
      </c>
      <c r="J53" s="2">
        <f>F53*SQRT(H53*I53)</f>
        <v>0</v>
      </c>
      <c r="K53">
        <f>2*PI()*150000*G53*Ipt*(10^-9)</f>
        <v>0.41011610278144983</v>
      </c>
      <c r="N53">
        <f>D53*$D$1^2*10^-3</f>
        <v>23.809904806525829</v>
      </c>
      <c r="O53">
        <f>E53*$D$2^2*10^-3</f>
        <v>3.1832344287237504</v>
      </c>
      <c r="P53">
        <f>G53*$D$1*$D$2*10^-3</f>
        <v>0.87029339999002053</v>
      </c>
      <c r="Q53">
        <f>P53/SQRT(N53*O53)</f>
        <v>9.9966053866741844E-2</v>
      </c>
      <c r="S53" s="4">
        <f>w*P53*10^-6*$G$1</f>
        <v>6.1517415417217469</v>
      </c>
      <c r="T53" s="4">
        <f>P53*$G$1/O53</f>
        <v>2.0504931842365424</v>
      </c>
      <c r="U53" s="4">
        <f>S53*T53</f>
        <v>12.614104102485241</v>
      </c>
      <c r="V53" s="5">
        <f>U53*$N$1</f>
        <v>63.070520512426206</v>
      </c>
      <c r="W53" s="4"/>
      <c r="X53" s="4">
        <f>w*N53*10^-6*$G$1</f>
        <v>168.30229955142113</v>
      </c>
      <c r="Y53" s="4">
        <f>X53*$G$1</f>
        <v>1262.2672466356585</v>
      </c>
    </row>
    <row r="54" spans="2:25" x14ac:dyDescent="0.25">
      <c r="B54">
        <f>VALUE(LEFT(rawdata!B14,LEN(rawdata!B14)-2))</f>
        <v>60</v>
      </c>
      <c r="C54">
        <f>VALUE(LEFT(rawdata!C14,LEN(rawdata!C14)-2))</f>
        <v>5</v>
      </c>
      <c r="D54" s="1">
        <f>VALUE(LEFT(rawdata!D14,LEN(rawdata!D14)-2))</f>
        <v>2648.9024721343899</v>
      </c>
      <c r="E54" s="1">
        <f>VALUE(LEFT(rawdata!E14,LEN(rawdata!E14)-2))</f>
        <v>127.338476969643</v>
      </c>
      <c r="F54" s="1">
        <v>9.0977471681649602E-2</v>
      </c>
      <c r="G54" s="1">
        <f>VALUE(LEFT(rawdata!G14,LEN(rawdata!G14)-2))</f>
        <v>57.687104642311702</v>
      </c>
      <c r="H54" s="1">
        <f>2*PI()*150000*Ipt*Ipt*D54*(10^-9)</f>
        <v>140.42991172274844</v>
      </c>
      <c r="I54" s="1">
        <f>2*PI()*150000*Ist*Ist*E54*(10^-9)</f>
        <v>0</v>
      </c>
      <c r="J54" s="2">
        <f>F54*SQRT(H54*I54)</f>
        <v>0</v>
      </c>
      <c r="K54">
        <f>2*PI()*150000*G54*Ipt*(10^-9)</f>
        <v>0.40776611434009224</v>
      </c>
      <c r="N54">
        <f>D54*$D$1^2*10^-3</f>
        <v>23.840122249209507</v>
      </c>
      <c r="O54">
        <f>E54*$D$2^2*10^-3</f>
        <v>3.1834619242410751</v>
      </c>
      <c r="P54">
        <f>G54*$D$1*$D$2*10^-3</f>
        <v>0.86530656963467556</v>
      </c>
      <c r="Q54">
        <f>P54/SQRT(N54*O54)</f>
        <v>9.932668289071965E-2</v>
      </c>
      <c r="S54" s="4">
        <f>w*P54*10^-6*$G$1</f>
        <v>6.1164917151013825</v>
      </c>
      <c r="T54" s="4">
        <f>P54*$G$1/O54</f>
        <v>2.0385980503935852</v>
      </c>
      <c r="U54" s="4">
        <f>S54*T54</f>
        <v>12.469068085654195</v>
      </c>
      <c r="V54" s="5">
        <f>U54*$N$1</f>
        <v>62.345340428270973</v>
      </c>
      <c r="W54" s="4"/>
      <c r="X54" s="4">
        <f>w*N54*10^-6*$G$1</f>
        <v>168.51589406729809</v>
      </c>
      <c r="Y54" s="4">
        <f>X54*$G$1</f>
        <v>1263.8692055047356</v>
      </c>
    </row>
    <row r="55" spans="2:25" x14ac:dyDescent="0.25">
      <c r="B55">
        <f>VALUE(LEFT(rawdata!B15,LEN(rawdata!B15)-2))</f>
        <v>60</v>
      </c>
      <c r="C55">
        <f>VALUE(LEFT(rawdata!C15,LEN(rawdata!C15)-2))</f>
        <v>10</v>
      </c>
      <c r="D55" s="1">
        <f>VALUE(LEFT(rawdata!D15,LEN(rawdata!D15)-2))</f>
        <v>2643.1157012304302</v>
      </c>
      <c r="E55" s="1">
        <f>VALUE(LEFT(rawdata!E15,LEN(rawdata!E15)-2))</f>
        <v>127.081634242213</v>
      </c>
      <c r="F55" s="1">
        <v>8.6355439693960104E-2</v>
      </c>
      <c r="G55" s="1">
        <f>VALUE(LEFT(rawdata!G15,LEN(rawdata!G15)-2))</f>
        <v>56.762825059866302</v>
      </c>
      <c r="H55" s="1">
        <f>2*PI()*150000*Ipt*Ipt*D55*(10^-9)</f>
        <v>140.12312967405038</v>
      </c>
      <c r="I55" s="1">
        <f>2*PI()*150000*Ist*Ist*E55*(10^-9)</f>
        <v>0</v>
      </c>
      <c r="J55" s="2">
        <f>F55*SQRT(H55*I55)</f>
        <v>0</v>
      </c>
      <c r="K55">
        <f>2*PI()*150000*G55*Ipt*(10^-9)</f>
        <v>0.40123276696142685</v>
      </c>
      <c r="N55">
        <f>D55*$D$1^2*10^-3</f>
        <v>23.788041311073876</v>
      </c>
      <c r="O55">
        <f>E55*$D$2^2*10^-3</f>
        <v>3.1770408560553252</v>
      </c>
      <c r="P55">
        <f>G55*$D$1*$D$2*10^-3</f>
        <v>0.85144237589799443</v>
      </c>
      <c r="Q55">
        <f>P55/SQRT(N55*O55)</f>
        <v>9.7940996650946716E-2</v>
      </c>
      <c r="S55" s="4">
        <f>w*P55*10^-6*$G$1</f>
        <v>6.0184915044214007</v>
      </c>
      <c r="T55" s="4">
        <f>P55*$G$1/O55</f>
        <v>2.0099892033380118</v>
      </c>
      <c r="U55" s="4">
        <f>S55*T55</f>
        <v>12.097102944268563</v>
      </c>
      <c r="V55" s="5">
        <f>U55*$N$1</f>
        <v>60.485514721342817</v>
      </c>
      <c r="W55" s="4"/>
      <c r="X55" s="4">
        <f>w*N55*10^-6*$G$1</f>
        <v>168.14775560886042</v>
      </c>
      <c r="Y55" s="4">
        <f>X55*$G$1</f>
        <v>1261.1081670664532</v>
      </c>
    </row>
    <row r="56" spans="2:25" x14ac:dyDescent="0.25">
      <c r="B56">
        <f>VALUE(LEFT(rawdata!B16,LEN(rawdata!B16)-2))</f>
        <v>60</v>
      </c>
      <c r="C56">
        <f>VALUE(LEFT(rawdata!C16,LEN(rawdata!C16)-2))</f>
        <v>15</v>
      </c>
      <c r="D56" s="1">
        <f>VALUE(LEFT(rawdata!D16,LEN(rawdata!D16)-2))</f>
        <v>2644.2771394291099</v>
      </c>
      <c r="E56" s="1">
        <f>VALUE(LEFT(rawdata!E16,LEN(rawdata!E16)-2))</f>
        <v>127.25847860889201</v>
      </c>
      <c r="F56" s="1">
        <v>8.1172037902379507E-2</v>
      </c>
      <c r="G56" s="1">
        <f>VALUE(LEFT(rawdata!G16,LEN(rawdata!G16)-2))</f>
        <v>55.511699436125802</v>
      </c>
      <c r="H56" s="1">
        <f>2*PI()*150000*Ipt*Ipt*D56*(10^-9)</f>
        <v>140.18470259544998</v>
      </c>
      <c r="I56" s="1">
        <f>2*PI()*150000*Ist*Ist*E56*(10^-9)</f>
        <v>0</v>
      </c>
      <c r="J56" s="2">
        <f>F56*SQRT(H56*I56)</f>
        <v>0</v>
      </c>
      <c r="K56">
        <f>2*PI()*150000*G56*Ipt*(10^-9)</f>
        <v>0.39238908105783937</v>
      </c>
      <c r="N56">
        <f>D56*$D$1^2*10^-3</f>
        <v>23.798494254861989</v>
      </c>
      <c r="O56">
        <f>E56*$D$2^2*10^-3</f>
        <v>3.1814619652223</v>
      </c>
      <c r="P56">
        <f>G56*$D$1*$D$2*10^-3</f>
        <v>0.83267549154188703</v>
      </c>
      <c r="Q56">
        <f>P56/SQRT(N56*O56)</f>
        <v>9.5694653531627774E-2</v>
      </c>
      <c r="S56" s="4">
        <f>w*P56*10^-6*$G$1</f>
        <v>5.8858362158675899</v>
      </c>
      <c r="T56" s="4">
        <f>P56*$G$1/O56</f>
        <v>1.9629548474353011</v>
      </c>
      <c r="U56" s="4">
        <f>S56*T56</f>
        <v>11.553630731147535</v>
      </c>
      <c r="V56" s="5">
        <f>U56*$N$1</f>
        <v>57.768153655737677</v>
      </c>
      <c r="W56" s="4"/>
      <c r="X56" s="4">
        <f>w*N56*10^-6*$G$1</f>
        <v>168.22164311453997</v>
      </c>
      <c r="Y56" s="4">
        <f>X56*$G$1</f>
        <v>1261.6623233590499</v>
      </c>
    </row>
    <row r="57" spans="2:25" x14ac:dyDescent="0.25">
      <c r="B57">
        <f>VALUE(LEFT(rawdata!B17,LEN(rawdata!B17)-2))</f>
        <v>60</v>
      </c>
      <c r="C57">
        <f>VALUE(LEFT(rawdata!C17,LEN(rawdata!C17)-2))</f>
        <v>20</v>
      </c>
      <c r="D57" s="1">
        <f>VALUE(LEFT(rawdata!D17,LEN(rawdata!D17)-2))</f>
        <v>2639.84712035961</v>
      </c>
      <c r="E57" s="1">
        <f>VALUE(LEFT(rawdata!E17,LEN(rawdata!E17)-2))</f>
        <v>127.212473850028</v>
      </c>
      <c r="F57" s="1">
        <v>7.6169395971122794E-2</v>
      </c>
      <c r="G57" s="1">
        <f>VALUE(LEFT(rawdata!G17,LEN(rawdata!G17)-2))</f>
        <v>53.521747346580902</v>
      </c>
      <c r="H57" s="1">
        <f>2*PI()*150000*Ipt*Ipt*D57*(10^-9)</f>
        <v>139.94984789868241</v>
      </c>
      <c r="I57" s="1">
        <f>2*PI()*150000*Ist*Ist*E57*(10^-9)</f>
        <v>0</v>
      </c>
      <c r="J57" s="2">
        <f>F57*SQRT(H57*I57)</f>
        <v>0</v>
      </c>
      <c r="K57">
        <f>2*PI()*150000*G57*Ipt*(10^-9)</f>
        <v>0.37832293861044208</v>
      </c>
      <c r="N57">
        <f>D57*$D$1^2*10^-3</f>
        <v>23.758624083236491</v>
      </c>
      <c r="O57">
        <f>E57*$D$2^2*10^-3</f>
        <v>3.1803118462506998</v>
      </c>
      <c r="P57">
        <f>G57*$D$1*$D$2*10^-3</f>
        <v>0.8028262101987137</v>
      </c>
      <c r="Q57">
        <f>P57/SQRT(N57*O57)</f>
        <v>9.2358324607455577E-2</v>
      </c>
      <c r="S57" s="4">
        <f>w*P57*10^-6*$G$1</f>
        <v>5.6748440791566317</v>
      </c>
      <c r="T57" s="4">
        <f>P57*$G$1/O57</f>
        <v>1.8932723794331048</v>
      </c>
      <c r="U57" s="4">
        <f>S57*T57</f>
        <v>10.744025552656742</v>
      </c>
      <c r="V57" s="5">
        <f>U57*$N$1</f>
        <v>53.720127763283713</v>
      </c>
      <c r="W57" s="4"/>
      <c r="X57" s="4">
        <f>w*N57*10^-6*$G$1</f>
        <v>167.93981747841889</v>
      </c>
      <c r="Y57" s="4">
        <f>X57*$G$1</f>
        <v>1259.5486310881417</v>
      </c>
    </row>
    <row r="58" spans="2:25" x14ac:dyDescent="0.25">
      <c r="B58">
        <f>VALUE(LEFT(rawdata!B18,LEN(rawdata!B18)-2))</f>
        <v>60</v>
      </c>
      <c r="C58">
        <f>VALUE(LEFT(rawdata!C18,LEN(rawdata!C18)-2))</f>
        <v>25</v>
      </c>
      <c r="D58" s="1">
        <f>VALUE(LEFT(rawdata!D18,LEN(rawdata!D18)-2))</f>
        <v>2641.0899380333599</v>
      </c>
      <c r="E58" s="1">
        <f>VALUE(LEFT(rawdata!E18,LEN(rawdata!E18)-2))</f>
        <v>127.321643150173</v>
      </c>
      <c r="F58" s="1">
        <v>7.0597768104083802E-2</v>
      </c>
      <c r="G58" s="1">
        <f>VALUE(LEFT(rawdata!G18,LEN(rawdata!G18)-2))</f>
        <v>51.248750581791697</v>
      </c>
      <c r="H58" s="1">
        <f>2*PI()*150000*Ipt*Ipt*D58*(10^-9)</f>
        <v>140.01573510217452</v>
      </c>
      <c r="I58" s="1">
        <f>2*PI()*150000*Ist*Ist*E58*(10^-9)</f>
        <v>0</v>
      </c>
      <c r="J58" s="2">
        <f>F58*SQRT(H58*I58)</f>
        <v>0</v>
      </c>
      <c r="K58">
        <f>2*PI()*150000*G58*Ipt*(10^-9)</f>
        <v>0.362256071250178</v>
      </c>
      <c r="N58">
        <f>D58*$D$1^2*10^-3</f>
        <v>23.76980944230024</v>
      </c>
      <c r="O58">
        <f>E58*$D$2^2*10^-3</f>
        <v>3.1830410787543251</v>
      </c>
      <c r="P58">
        <f>G58*$D$1*$D$2*10^-3</f>
        <v>0.76873125872687553</v>
      </c>
      <c r="Q58">
        <f>P58/SQRT(N58*O58)</f>
        <v>8.8377267419283326E-2</v>
      </c>
      <c r="S58" s="4">
        <f>w*P58*10^-6*$G$1</f>
        <v>5.4338410687526695</v>
      </c>
      <c r="T58" s="4">
        <f>P58*$G$1/O58</f>
        <v>1.811313237185074</v>
      </c>
      <c r="U58" s="4">
        <f>S58*T58</f>
        <v>9.8423882565915992</v>
      </c>
      <c r="V58" s="5">
        <f>U58*$N$1</f>
        <v>49.211941282957994</v>
      </c>
      <c r="W58" s="4"/>
      <c r="X58" s="4">
        <f>w*N58*10^-6*$G$1</f>
        <v>168.0188821226094</v>
      </c>
      <c r="Y58" s="4">
        <f>X58*$G$1</f>
        <v>1260.1416159195705</v>
      </c>
    </row>
    <row r="59" spans="2:25" x14ac:dyDescent="0.25">
      <c r="B59">
        <f>VALUE(LEFT(rawdata!B19,LEN(rawdata!B19)-2))</f>
        <v>60</v>
      </c>
      <c r="C59">
        <f>VALUE(LEFT(rawdata!C19,LEN(rawdata!C19)-2))</f>
        <v>30</v>
      </c>
      <c r="D59" s="1">
        <f>VALUE(LEFT(rawdata!D19,LEN(rawdata!D19)-2))</f>
        <v>2632.7045248815298</v>
      </c>
      <c r="E59" s="1">
        <f>VALUE(LEFT(rawdata!E19,LEN(rawdata!E19)-2))</f>
        <v>126.89591671424201</v>
      </c>
      <c r="F59" s="1">
        <v>6.5224072474842895E-2</v>
      </c>
      <c r="G59" s="1">
        <f>VALUE(LEFT(rawdata!G19,LEN(rawdata!G19)-2))</f>
        <v>48.201395824713998</v>
      </c>
      <c r="H59" s="1">
        <f>2*PI()*150000*Ipt*Ipt*D59*(10^-9)</f>
        <v>139.5711876561821</v>
      </c>
      <c r="I59" s="1">
        <f>2*PI()*150000*Ist*Ist*E59*(10^-9)</f>
        <v>0</v>
      </c>
      <c r="J59" s="2">
        <f>F59*SQRT(H59*I59)</f>
        <v>0</v>
      </c>
      <c r="K59">
        <f>2*PI()*150000*G59*Ipt*(10^-9)</f>
        <v>0.3407155897853143</v>
      </c>
      <c r="N59">
        <f>D59*$D$1^2*10^-3</f>
        <v>23.69434072393377</v>
      </c>
      <c r="O59">
        <f>E59*$D$2^2*10^-3</f>
        <v>3.1723979178560504</v>
      </c>
      <c r="P59">
        <f>G59*$D$1*$D$2*10^-3</f>
        <v>0.72302093737071005</v>
      </c>
      <c r="Q59">
        <f>P59/SQRT(N59*O59)</f>
        <v>8.339398575432562E-2</v>
      </c>
      <c r="S59" s="4">
        <f>w*P59*10^-6*$G$1</f>
        <v>5.1107338467797137</v>
      </c>
      <c r="T59" s="4">
        <f>P59*$G$1/O59</f>
        <v>1.7093243567455845</v>
      </c>
      <c r="U59" s="4">
        <f>S59*T59</f>
        <v>8.7359018451446211</v>
      </c>
      <c r="V59" s="5">
        <f>U59*$N$1</f>
        <v>43.679509225723109</v>
      </c>
      <c r="W59" s="4"/>
      <c r="X59" s="4">
        <f>w*N59*10^-6*$G$1</f>
        <v>167.48542518741851</v>
      </c>
      <c r="Y59" s="4">
        <f>X59*$G$1</f>
        <v>1256.1406889056389</v>
      </c>
    </row>
    <row r="60" spans="2:25" x14ac:dyDescent="0.25">
      <c r="B60">
        <f>VALUE(LEFT(rawdata!B20,LEN(rawdata!B20)-2))</f>
        <v>60</v>
      </c>
      <c r="C60">
        <f>VALUE(LEFT(rawdata!C20,LEN(rawdata!C20)-2))</f>
        <v>35</v>
      </c>
      <c r="D60" s="1">
        <f>VALUE(LEFT(rawdata!D20,LEN(rawdata!D20)-2))</f>
        <v>2634.1808391529999</v>
      </c>
      <c r="E60" s="1">
        <f>VALUE(LEFT(rawdata!E20,LEN(rawdata!E20)-2))</f>
        <v>127.291217233853</v>
      </c>
      <c r="F60" s="1">
        <v>5.98390934409282E-2</v>
      </c>
      <c r="G60" s="1">
        <f>VALUE(LEFT(rawdata!G20,LEN(rawdata!G20)-2))</f>
        <v>45.1630364496868</v>
      </c>
      <c r="H60" s="1">
        <f>2*PI()*150000*Ipt*Ipt*D60*(10^-9)</f>
        <v>139.64945353610727</v>
      </c>
      <c r="I60" s="1">
        <f>2*PI()*150000*Ist*Ist*E60*(10^-9)</f>
        <v>0</v>
      </c>
      <c r="J60" s="2">
        <f>F60*SQRT(H60*I60)</f>
        <v>0</v>
      </c>
      <c r="K60">
        <f>2*PI()*150000*G60*Ipt*(10^-9)</f>
        <v>0.31923869292932422</v>
      </c>
      <c r="N60">
        <f>D60*$D$1^2*10^-3</f>
        <v>23.707627552376998</v>
      </c>
      <c r="O60">
        <f>E60*$D$2^2*10^-3</f>
        <v>3.1822804308463253</v>
      </c>
      <c r="P60">
        <f>G60*$D$1*$D$2*10^-3</f>
        <v>0.67744554674530211</v>
      </c>
      <c r="Q60">
        <f>P60/SQRT(N60*O60)</f>
        <v>7.799398672945998E-2</v>
      </c>
      <c r="S60" s="4">
        <f>w*P60*10^-6*$G$1</f>
        <v>4.7885803939398643</v>
      </c>
      <c r="T60" s="4">
        <f>P60*$G$1/O60</f>
        <v>1.5966039797562779</v>
      </c>
      <c r="U60" s="4">
        <f>S60*T60</f>
        <v>7.6454665143472722</v>
      </c>
      <c r="V60" s="5">
        <f>U60*$N$1</f>
        <v>38.227332571736362</v>
      </c>
      <c r="W60" s="4"/>
      <c r="X60" s="4">
        <f>w*N60*10^-6*$G$1</f>
        <v>167.57934424332873</v>
      </c>
      <c r="Y60" s="4">
        <f>X60*$G$1</f>
        <v>1256.8450818249655</v>
      </c>
    </row>
    <row r="61" spans="2:25" x14ac:dyDescent="0.25">
      <c r="B61">
        <f>VALUE(LEFT(rawdata!B21,LEN(rawdata!B21)-2))</f>
        <v>60</v>
      </c>
      <c r="C61">
        <f>VALUE(LEFT(rawdata!C21,LEN(rawdata!C21)-2))</f>
        <v>40</v>
      </c>
      <c r="D61" s="1">
        <f>VALUE(LEFT(rawdata!D21,LEN(rawdata!D21)-2))</f>
        <v>2625.0711496562999</v>
      </c>
      <c r="E61" s="1">
        <f>VALUE(LEFT(rawdata!E21,LEN(rawdata!E21)-2))</f>
        <v>126.857142885206</v>
      </c>
      <c r="F61" s="1">
        <v>5.45183642243946E-2</v>
      </c>
      <c r="G61" s="1">
        <f>VALUE(LEFT(rawdata!G21,LEN(rawdata!G21)-2))</f>
        <v>41.240374870454303</v>
      </c>
      <c r="H61" s="1">
        <f>2*PI()*150000*Ipt*Ipt*D61*(10^-9)</f>
        <v>139.1665090316188</v>
      </c>
      <c r="I61" s="1">
        <f>2*PI()*150000*Ist*Ist*E61*(10^-9)</f>
        <v>0</v>
      </c>
      <c r="J61" s="2">
        <f>F61*SQRT(H61*I61)</f>
        <v>0</v>
      </c>
      <c r="K61">
        <f>2*PI()*150000*G61*Ipt*(10^-9)</f>
        <v>0.29151103212969381</v>
      </c>
      <c r="N61">
        <f>D61*$D$1^2*10^-3</f>
        <v>23.625640346906703</v>
      </c>
      <c r="O61">
        <f>E61*$D$2^2*10^-3</f>
        <v>3.1714285721301501</v>
      </c>
      <c r="P61">
        <f>G61*$D$1*$D$2*10^-3</f>
        <v>0.61860562305681455</v>
      </c>
      <c r="Q61">
        <f>P61/SQRT(N61*O61)</f>
        <v>7.1465198099610827E-2</v>
      </c>
      <c r="S61" s="4">
        <f>w*P61*10^-6*$G$1</f>
        <v>4.3726654819454067</v>
      </c>
      <c r="T61" s="4">
        <f>P61*$G$1/O61</f>
        <v>1.4629187028512747</v>
      </c>
      <c r="U61" s="4">
        <f>S61*T61</f>
        <v>6.3968541148501181</v>
      </c>
      <c r="V61" s="5">
        <f>U61*$N$1</f>
        <v>31.984270574250591</v>
      </c>
      <c r="W61" s="4"/>
      <c r="X61" s="4">
        <f>w*N61*10^-6*$G$1</f>
        <v>166.99981083794259</v>
      </c>
      <c r="Y61" s="4">
        <f>X61*$G$1</f>
        <v>1252.4985812845694</v>
      </c>
    </row>
    <row r="62" spans="2:25" x14ac:dyDescent="0.25">
      <c r="B62">
        <f>VALUE(LEFT(rawdata!B22,LEN(rawdata!B22)-2))</f>
        <v>60</v>
      </c>
      <c r="C62">
        <f>VALUE(LEFT(rawdata!C22,LEN(rawdata!C22)-2))</f>
        <v>45</v>
      </c>
      <c r="D62" s="1">
        <f>VALUE(LEFT(rawdata!D22,LEN(rawdata!D22)-2))</f>
        <v>2626.7480449812101</v>
      </c>
      <c r="E62" s="1">
        <f>VALUE(LEFT(rawdata!E22,LEN(rawdata!E22)-2))</f>
        <v>127.23267972613699</v>
      </c>
      <c r="F62" s="1">
        <v>0.110474225282778</v>
      </c>
      <c r="G62" s="1">
        <f>VALUE(LEFT(rawdata!G22,LEN(rawdata!G22)-2))</f>
        <v>37.474656962321802</v>
      </c>
      <c r="H62" s="1">
        <f>2*PI()*150000*Ipt*Ipt*D62*(10^-9)</f>
        <v>139.25540859093545</v>
      </c>
      <c r="I62" s="1">
        <f>2*PI()*150000*Ist*Ist*E62*(10^-9)</f>
        <v>0</v>
      </c>
      <c r="J62" s="2">
        <f>F62*SQRT(H62*I62)</f>
        <v>0</v>
      </c>
      <c r="K62">
        <f>2*PI()*150000*G62*Ipt*(10^-9)</f>
        <v>0.26489274076941249</v>
      </c>
      <c r="N62">
        <f>D62*$D$1^2*10^-3</f>
        <v>23.640732404830892</v>
      </c>
      <c r="O62">
        <f>E62*$D$2^2*10^-3</f>
        <v>3.1808169931534249</v>
      </c>
      <c r="P62">
        <f>G62*$D$1*$D$2*10^-3</f>
        <v>0.56211985443482704</v>
      </c>
      <c r="Q62">
        <f>P62/SQRT(N62*O62)</f>
        <v>6.482299908311745E-2</v>
      </c>
      <c r="S62" s="4">
        <f>w*P62*10^-6*$G$1</f>
        <v>3.9733911115411873</v>
      </c>
      <c r="T62" s="4">
        <f>P62*$G$1/O62</f>
        <v>1.3254138535274893</v>
      </c>
      <c r="U62" s="4">
        <f>S62*T62</f>
        <v>5.2663876247196795</v>
      </c>
      <c r="V62" s="5">
        <f>U62*$N$1</f>
        <v>26.331938123598398</v>
      </c>
      <c r="W62" s="4"/>
      <c r="X62" s="4">
        <f>w*N62*10^-6*$G$1</f>
        <v>167.10649030912251</v>
      </c>
      <c r="Y62" s="4">
        <f>X62*$G$1</f>
        <v>1253.2986773184189</v>
      </c>
    </row>
    <row r="63" spans="2:25" x14ac:dyDescent="0.25">
      <c r="B63">
        <f>VALUE(LEFT(rawdata!B23,LEN(rawdata!B23)-2))</f>
        <v>60</v>
      </c>
      <c r="C63">
        <f>VALUE(LEFT(rawdata!C23,LEN(rawdata!C23)-2))</f>
        <v>50</v>
      </c>
      <c r="D63" s="1">
        <f>VALUE(LEFT(rawdata!D23,LEN(rawdata!D23)-2))</f>
        <v>2625.27809628356</v>
      </c>
      <c r="E63" s="1">
        <f>VALUE(LEFT(rawdata!E23,LEN(rawdata!E23)-2))</f>
        <v>127.087392009404</v>
      </c>
      <c r="F63" s="1">
        <v>0.110031955287708</v>
      </c>
      <c r="G63" s="1">
        <f>VALUE(LEFT(rawdata!G23,LEN(rawdata!G23)-2))</f>
        <v>33.287642107737199</v>
      </c>
      <c r="H63" s="1">
        <f>2*PI()*150000*Ipt*Ipt*D63*(10^-9)</f>
        <v>139.17748017793437</v>
      </c>
      <c r="I63" s="1">
        <f>2*PI()*150000*Ist*Ist*E63*(10^-9)</f>
        <v>0</v>
      </c>
      <c r="J63" s="2">
        <f>F63*SQRT(H63*I63)</f>
        <v>0</v>
      </c>
      <c r="K63">
        <f>2*PI()*150000*G63*Ipt*(10^-9)</f>
        <v>0.23529647677723525</v>
      </c>
      <c r="N63">
        <f>D63*$D$1^2*10^-3</f>
        <v>23.627502866552042</v>
      </c>
      <c r="O63">
        <f>E63*$D$2^2*10^-3</f>
        <v>3.1771848002351</v>
      </c>
      <c r="P63">
        <f>G63*$D$1*$D$2*10^-3</f>
        <v>0.49931463161605799</v>
      </c>
      <c r="Q63">
        <f>P63/SQRT(N63*O63)</f>
        <v>5.7629405861127858E-2</v>
      </c>
      <c r="S63" s="4">
        <f>w*P63*10^-6*$G$1</f>
        <v>3.5294471516585286</v>
      </c>
      <c r="T63" s="4">
        <f>P63*$G$1/O63</f>
        <v>1.1786723066418199</v>
      </c>
      <c r="U63" s="4">
        <f>S63*T63</f>
        <v>4.160061615415759</v>
      </c>
      <c r="V63" s="5">
        <f>U63*$N$1</f>
        <v>20.800308077078796</v>
      </c>
      <c r="W63" s="4"/>
      <c r="X63" s="4">
        <f>w*N63*10^-6*$G$1</f>
        <v>167.01297621352126</v>
      </c>
      <c r="Y63" s="4">
        <f>X63*$G$1</f>
        <v>1252.5973216014095</v>
      </c>
    </row>
    <row r="64" spans="2:25" x14ac:dyDescent="0.25">
      <c r="B64">
        <f>VALUE(LEFT(rawdata!B2,LEN(rawdata!B2)-2))</f>
        <v>70</v>
      </c>
      <c r="C64">
        <f>VALUE(LEFT(rawdata!C2,LEN(rawdata!C2)-2))</f>
        <v>0</v>
      </c>
      <c r="D64" s="1">
        <f>VALUE(LEFT(rawdata!D2,LEN(rawdata!D2)-2))</f>
        <v>2641.2677403286498</v>
      </c>
      <c r="E64" s="1">
        <f>VALUE(LEFT(rawdata!E2,LEN(rawdata!E2)-2))</f>
        <v>126.69323236254</v>
      </c>
      <c r="F64" s="2">
        <v>4.0425633541370698E-5</v>
      </c>
      <c r="G64" s="1">
        <f>VALUE(LEFT(rawdata!G2,LEN(rawdata!G2)-2))</f>
        <v>56.255389631664301</v>
      </c>
      <c r="H64" s="1">
        <f>2*PI()*150000*Ipt*Ipt*D64*(10^-9)</f>
        <v>140.02516117991587</v>
      </c>
      <c r="I64" s="1">
        <f>2*PI()*150000*Ist*Ist*E64*(10^-9)</f>
        <v>0</v>
      </c>
      <c r="J64" s="2">
        <f>F64*SQRT(H64*I64)</f>
        <v>0</v>
      </c>
      <c r="K64">
        <f>2*PI()*150000*G64*Ipt*(10^-9)</f>
        <v>0.39764591728125298</v>
      </c>
      <c r="N64">
        <f>D64*$D$1^2*10^-3</f>
        <v>23.771409662957851</v>
      </c>
      <c r="O64">
        <f>E64*$D$2^2*10^-3</f>
        <v>3.1673308090635</v>
      </c>
      <c r="P64">
        <f>G64*$D$1*$D$2*10^-3</f>
        <v>0.84383084447496459</v>
      </c>
      <c r="Q64">
        <f>P64/SQRT(N64*O64)</f>
        <v>9.7248120200715243E-2</v>
      </c>
      <c r="S64" s="4">
        <f>w*P64*10^-6*$G$1</f>
        <v>5.9646887592187952</v>
      </c>
      <c r="T64" s="4">
        <f>P64*$G$1/O64</f>
        <v>1.9981276712404665</v>
      </c>
      <c r="U64" s="4">
        <f>S64*T64</f>
        <v>11.918209660132039</v>
      </c>
      <c r="V64" s="5">
        <f>U64*$N$1</f>
        <v>59.591048300660191</v>
      </c>
    </row>
    <row r="65" spans="2:25" x14ac:dyDescent="0.25">
      <c r="B65">
        <f>VALUE(LEFT(rawdata!B3,LEN(rawdata!B3)-2))</f>
        <v>70</v>
      </c>
      <c r="C65">
        <f>VALUE(LEFT(rawdata!C3,LEN(rawdata!C3)-2))</f>
        <v>5</v>
      </c>
      <c r="D65" s="1">
        <f>VALUE(LEFT(rawdata!D3,LEN(rawdata!D3)-2))</f>
        <v>2645.4316382483398</v>
      </c>
      <c r="E65" s="1">
        <f>VALUE(LEFT(rawdata!E3,LEN(rawdata!E3)-2))</f>
        <v>126.949634680969</v>
      </c>
      <c r="F65" s="2">
        <v>1.8344868125899102E-5</v>
      </c>
      <c r="G65" s="1">
        <f>VALUE(LEFT(rawdata!G3,LEN(rawdata!G3)-2))</f>
        <v>56.203159474697998</v>
      </c>
      <c r="H65" s="1">
        <f>2*PI()*150000*Ipt*Ipt*D65*(10^-9)</f>
        <v>140.24590762997806</v>
      </c>
      <c r="I65" s="1">
        <f>2*PI()*150000*Ist*Ist*E65*(10^-9)</f>
        <v>0</v>
      </c>
      <c r="J65" s="2">
        <f>F65*SQRT(H65*I65)</f>
        <v>0</v>
      </c>
      <c r="K65">
        <f>2*PI()*150000*G65*Ipt*(10^-9)</f>
        <v>0.39727672405705533</v>
      </c>
      <c r="N65">
        <f>D65*$D$1^2*10^-3</f>
        <v>23.808884744235062</v>
      </c>
      <c r="O65">
        <f>E65*$D$2^2*10^-3</f>
        <v>3.1737408670242249</v>
      </c>
      <c r="P65">
        <f>G65*$D$1*$D$2*10^-3</f>
        <v>0.84304739212047008</v>
      </c>
      <c r="Q65">
        <f>P65/SQRT(N65*O65)</f>
        <v>9.6983249385948364E-2</v>
      </c>
      <c r="S65" s="4">
        <f>w*P65*10^-6*$G$1</f>
        <v>5.9591508608558303</v>
      </c>
      <c r="T65" s="4">
        <f>P65*$G$1/O65</f>
        <v>1.9922406100003955</v>
      </c>
      <c r="U65" s="4">
        <f>S65*T65</f>
        <v>11.872062346115802</v>
      </c>
      <c r="V65" s="5">
        <f>U65*$N$1</f>
        <v>59.360311730579014</v>
      </c>
      <c r="W65" s="4"/>
      <c r="X65" s="4">
        <f>w*N65*10^-6*$G$1</f>
        <v>168.29508915597367</v>
      </c>
      <c r="Y65" s="4">
        <f>X65*$G$1</f>
        <v>1262.2131686698026</v>
      </c>
    </row>
    <row r="66" spans="2:25" x14ac:dyDescent="0.25">
      <c r="B66">
        <f>VALUE(LEFT(rawdata!B4,LEN(rawdata!B4)-2))</f>
        <v>70</v>
      </c>
      <c r="C66">
        <f>VALUE(LEFT(rawdata!C4,LEN(rawdata!C4)-2))</f>
        <v>10</v>
      </c>
      <c r="D66" s="1">
        <f>VALUE(LEFT(rawdata!D4,LEN(rawdata!D4)-2))</f>
        <v>2643.8402717209601</v>
      </c>
      <c r="E66" s="1">
        <f>VALUE(LEFT(rawdata!E4,LEN(rawdata!E4)-2))</f>
        <v>126.757639363725</v>
      </c>
      <c r="F66" s="2">
        <v>3.4225138126120003E-5</v>
      </c>
      <c r="G66" s="1">
        <f>VALUE(LEFT(rawdata!G4,LEN(rawdata!G4)-2))</f>
        <v>55.270104753105301</v>
      </c>
      <c r="H66" s="1">
        <f>2*PI()*150000*Ipt*Ipt*D66*(10^-9)</f>
        <v>140.16154232649507</v>
      </c>
      <c r="I66" s="1">
        <f>2*PI()*150000*Ist*Ist*E66*(10^-9)</f>
        <v>0</v>
      </c>
      <c r="J66" s="2">
        <f>F66*SQRT(H66*I66)</f>
        <v>0</v>
      </c>
      <c r="K66">
        <f>2*PI()*150000*G66*Ipt*(10^-9)</f>
        <v>0.39068134887486133</v>
      </c>
      <c r="N66">
        <f>D66*$D$1^2*10^-3</f>
        <v>23.794562445488644</v>
      </c>
      <c r="O66">
        <f>E66*$D$2^2*10^-3</f>
        <v>3.1689409840931253</v>
      </c>
      <c r="P66">
        <f>G66*$D$1*$D$2*10^-3</f>
        <v>0.82905157129657947</v>
      </c>
      <c r="Q66">
        <f>P66/SQRT(N66*O66)</f>
        <v>9.5474108015163955E-2</v>
      </c>
      <c r="S66" s="4">
        <f>w*P66*10^-6*$G$1</f>
        <v>5.8602202331229192</v>
      </c>
      <c r="T66" s="4">
        <f>P66*$G$1/O66</f>
        <v>1.9621339797540458</v>
      </c>
      <c r="U66" s="4">
        <f>S66*T66</f>
        <v>11.498537248252655</v>
      </c>
      <c r="V66" s="5">
        <f>U66*$N$1</f>
        <v>57.492686241263272</v>
      </c>
    </row>
    <row r="67" spans="2:25" x14ac:dyDescent="0.25">
      <c r="B67">
        <f>VALUE(LEFT(rawdata!B5,LEN(rawdata!B5)-2))</f>
        <v>70</v>
      </c>
      <c r="C67">
        <f>VALUE(LEFT(rawdata!C5,LEN(rawdata!C5)-2))</f>
        <v>15</v>
      </c>
      <c r="D67" s="1">
        <f>VALUE(LEFT(rawdata!D5,LEN(rawdata!D5)-2))</f>
        <v>2643.0052173622098</v>
      </c>
      <c r="E67" s="1">
        <f>VALUE(LEFT(rawdata!E5,LEN(rawdata!E5)-2))</f>
        <v>126.84669486448099</v>
      </c>
      <c r="F67" s="2">
        <v>1.5624851463950899E-5</v>
      </c>
      <c r="G67" s="1">
        <f>VALUE(LEFT(rawdata!G5,LEN(rawdata!G5)-2))</f>
        <v>53.957645351057501</v>
      </c>
      <c r="H67" s="1">
        <f>2*PI()*150000*Ipt*Ipt*D67*(10^-9)</f>
        <v>140.11727244071534</v>
      </c>
      <c r="I67" s="1">
        <f>2*PI()*150000*Ist*Ist*E67*(10^-9)</f>
        <v>0</v>
      </c>
      <c r="J67" s="2">
        <f>F67*SQRT(H67*I67)</f>
        <v>0</v>
      </c>
      <c r="K67">
        <f>2*PI()*150000*G67*Ipt*(10^-9)</f>
        <v>0.38140412003974283</v>
      </c>
      <c r="N67">
        <f>D67*$D$1^2*10^-3</f>
        <v>23.787046956259889</v>
      </c>
      <c r="O67">
        <f>E67*$D$2^2*10^-3</f>
        <v>3.1711673716120248</v>
      </c>
      <c r="P67">
        <f>G67*$D$1*$D$2*10^-3</f>
        <v>0.8093646802658625</v>
      </c>
      <c r="Q67">
        <f>P67/SQRT(N67*O67)</f>
        <v>9.3188946325329244E-2</v>
      </c>
      <c r="S67" s="4">
        <f>w*P67*10^-6*$G$1</f>
        <v>5.721061800596142</v>
      </c>
      <c r="T67" s="4">
        <f>P67*$G$1/O67</f>
        <v>1.9141957489642807</v>
      </c>
      <c r="U67" s="4">
        <f>S67*T67</f>
        <v>10.951232178263067</v>
      </c>
      <c r="V67" s="5">
        <f>U67*$N$1</f>
        <v>54.756160891315339</v>
      </c>
      <c r="W67" s="4"/>
      <c r="X67" s="4">
        <f>w*N67*10^-6*$G$1</f>
        <v>168.14072692885841</v>
      </c>
      <c r="Y67" s="4">
        <f>X67*$G$1</f>
        <v>1261.0554519664381</v>
      </c>
    </row>
    <row r="68" spans="2:25" x14ac:dyDescent="0.25">
      <c r="B68">
        <f>VALUE(LEFT(rawdata!B6,LEN(rawdata!B6)-2))</f>
        <v>70</v>
      </c>
      <c r="C68">
        <f>VALUE(LEFT(rawdata!C6,LEN(rawdata!C6)-2))</f>
        <v>20</v>
      </c>
      <c r="D68" s="1">
        <f>VALUE(LEFT(rawdata!D6,LEN(rawdata!D6)-2))</f>
        <v>2640.6721996777001</v>
      </c>
      <c r="E68" s="1">
        <f>VALUE(LEFT(rawdata!E6,LEN(rawdata!E6)-2))</f>
        <v>126.75409808189799</v>
      </c>
      <c r="F68" s="1">
        <v>0.112460663405514</v>
      </c>
      <c r="G68" s="1">
        <f>VALUE(LEFT(rawdata!G6,LEN(rawdata!G6)-2))</f>
        <v>52.134424847703301</v>
      </c>
      <c r="H68" s="1">
        <f>2*PI()*150000*Ipt*Ipt*D68*(10^-9)</f>
        <v>139.99358896390567</v>
      </c>
      <c r="I68" s="1">
        <f>2*PI()*150000*Ist*Ist*E68*(10^-9)</f>
        <v>0</v>
      </c>
      <c r="J68" s="2">
        <f>F68*SQRT(H68*I68)</f>
        <v>0</v>
      </c>
      <c r="K68">
        <f>2*PI()*150000*G68*Ipt*(10^-9)</f>
        <v>0.36851653372651622</v>
      </c>
      <c r="N68">
        <f>D68*$D$1^2*10^-3</f>
        <v>23.766049797099303</v>
      </c>
      <c r="O68">
        <f>E68*$D$2^2*10^-3</f>
        <v>3.1688524520474499</v>
      </c>
      <c r="P68">
        <f>G68*$D$1*$D$2*10^-3</f>
        <v>0.78201637271554947</v>
      </c>
      <c r="Q68">
        <f>P68/SQRT(N68*O68)</f>
        <v>9.0112769082088637E-2</v>
      </c>
      <c r="S68" s="4">
        <f>w*P68*10^-6*$G$1</f>
        <v>5.5277480058977426</v>
      </c>
      <c r="T68" s="4">
        <f>P68*$G$1/O68</f>
        <v>1.8508664837256985</v>
      </c>
      <c r="U68" s="4">
        <f>S68*T68</f>
        <v>10.231123514597696</v>
      </c>
      <c r="V68" s="5">
        <f>U68*$N$1</f>
        <v>51.155617572988483</v>
      </c>
      <c r="W68" s="4"/>
      <c r="X68" s="4">
        <f>w*N68*10^-6*$G$1</f>
        <v>167.99230675668682</v>
      </c>
      <c r="Y68" s="4">
        <f>X68*$G$1</f>
        <v>1259.942300675151</v>
      </c>
    </row>
    <row r="69" spans="2:25" x14ac:dyDescent="0.25">
      <c r="B69">
        <f>VALUE(LEFT(rawdata!B7,LEN(rawdata!B7)-2))</f>
        <v>70</v>
      </c>
      <c r="C69">
        <f>VALUE(LEFT(rawdata!C7,LEN(rawdata!C7)-2))</f>
        <v>25</v>
      </c>
      <c r="D69" s="1">
        <f>VALUE(LEFT(rawdata!D7,LEN(rawdata!D7)-2))</f>
        <v>2642.3020187546299</v>
      </c>
      <c r="E69" s="1">
        <f>VALUE(LEFT(rawdata!E7,LEN(rawdata!E7)-2))</f>
        <v>127.163690860016</v>
      </c>
      <c r="F69" s="1">
        <v>0.11168647169957301</v>
      </c>
      <c r="G69" s="1">
        <f>VALUE(LEFT(rawdata!G7,LEN(rawdata!G7)-2))</f>
        <v>50.043388711353003</v>
      </c>
      <c r="H69" s="1">
        <f>2*PI()*150000*Ipt*Ipt*D69*(10^-9)</f>
        <v>140.07999280530979</v>
      </c>
      <c r="I69" s="1">
        <f>2*PI()*150000*Ist*Ist*E69*(10^-9)</f>
        <v>0</v>
      </c>
      <c r="J69" s="2">
        <f>F69*SQRT(H69*I69)</f>
        <v>0</v>
      </c>
      <c r="K69">
        <f>2*PI()*150000*G69*Ipt*(10^-9)</f>
        <v>0.35373587025673126</v>
      </c>
      <c r="N69">
        <f>D69*$D$1^2*10^-3</f>
        <v>23.780718168791669</v>
      </c>
      <c r="O69">
        <f>E69*$D$2^2*10^-3</f>
        <v>3.1790922715003997</v>
      </c>
      <c r="P69">
        <f>G69*$D$1*$D$2*10^-3</f>
        <v>0.75065083067029503</v>
      </c>
      <c r="Q69">
        <f>P69/SQRT(N69*O69)</f>
        <v>8.633242099687112E-2</v>
      </c>
      <c r="S69" s="4">
        <f>w*P69*10^-6*$G$1</f>
        <v>5.3060380538509673</v>
      </c>
      <c r="T69" s="4">
        <f>P69*$G$1/O69</f>
        <v>1.7709084069365946</v>
      </c>
      <c r="U69" s="4">
        <f>S69*T69</f>
        <v>9.3965073970901649</v>
      </c>
      <c r="V69" s="5">
        <f>U69*$N$1</f>
        <v>46.982536985450821</v>
      </c>
      <c r="W69" s="4"/>
      <c r="X69" s="4">
        <f>w*N69*10^-6*$G$1</f>
        <v>168.09599136637178</v>
      </c>
      <c r="Y69" s="4">
        <f>X69*$G$1</f>
        <v>1260.7199352477883</v>
      </c>
    </row>
    <row r="70" spans="2:25" x14ac:dyDescent="0.25">
      <c r="B70">
        <f>VALUE(LEFT(rawdata!B8,LEN(rawdata!B8)-2))</f>
        <v>70</v>
      </c>
      <c r="C70">
        <f>VALUE(LEFT(rawdata!C8,LEN(rawdata!C8)-2))</f>
        <v>30</v>
      </c>
      <c r="D70" s="1">
        <f>VALUE(LEFT(rawdata!D8,LEN(rawdata!D8)-2))</f>
        <v>2636.74176028584</v>
      </c>
      <c r="E70" s="1">
        <f>VALUE(LEFT(rawdata!E8,LEN(rawdata!E8)-2))</f>
        <v>126.86033298200699</v>
      </c>
      <c r="F70" s="1">
        <v>0.110163084299018</v>
      </c>
      <c r="G70" s="1">
        <f>VALUE(LEFT(rawdata!G8,LEN(rawdata!G8)-2))</f>
        <v>47.175208587281801</v>
      </c>
      <c r="H70" s="1">
        <f>2*PI()*150000*Ipt*Ipt*D70*(10^-9)</f>
        <v>139.78521917202514</v>
      </c>
      <c r="I70" s="1">
        <f>2*PI()*150000*Ist*Ist*E70*(10^-9)</f>
        <v>0</v>
      </c>
      <c r="J70" s="2">
        <f>F70*SQRT(H70*I70)</f>
        <v>0</v>
      </c>
      <c r="K70">
        <f>2*PI()*150000*G70*Ipt*(10^-9)</f>
        <v>0.33346189964108397</v>
      </c>
      <c r="N70">
        <f>D70*$D$1^2*10^-3</f>
        <v>23.730675842572559</v>
      </c>
      <c r="O70">
        <f>E70*$D$2^2*10^-3</f>
        <v>3.171508324550175</v>
      </c>
      <c r="P70">
        <f>G70*$D$1*$D$2*10^-3</f>
        <v>0.70762812880922699</v>
      </c>
      <c r="Q70">
        <f>P70/SQRT(N70*O70)</f>
        <v>8.1567491587922564E-2</v>
      </c>
      <c r="S70" s="4">
        <f>w*P70*10^-6*$G$1</f>
        <v>5.0019284946162585</v>
      </c>
      <c r="T70" s="4">
        <f>P70*$G$1/O70</f>
        <v>1.6734028175133173</v>
      </c>
      <c r="U70" s="4">
        <f>S70*T70</f>
        <v>8.3702412358909921</v>
      </c>
      <c r="V70" s="5">
        <f>U70*$N$1</f>
        <v>41.851206179454962</v>
      </c>
      <c r="W70" s="4"/>
      <c r="X70" s="4">
        <f>w*N70*10^-6*$G$1</f>
        <v>167.74226300643011</v>
      </c>
      <c r="Y70" s="4">
        <f>X70*$G$1</f>
        <v>1258.0669725482257</v>
      </c>
    </row>
    <row r="71" spans="2:25" x14ac:dyDescent="0.25">
      <c r="B71">
        <f>VALUE(LEFT(rawdata!B9,LEN(rawdata!B9)-2))</f>
        <v>70</v>
      </c>
      <c r="C71">
        <f>VALUE(LEFT(rawdata!C9,LEN(rawdata!C9)-2))</f>
        <v>35</v>
      </c>
      <c r="D71" s="1">
        <f>VALUE(LEFT(rawdata!D9,LEN(rawdata!D9)-2))</f>
        <v>2632.37132180756</v>
      </c>
      <c r="E71" s="1">
        <f>VALUE(LEFT(rawdata!E9,LEN(rawdata!E9)-2))</f>
        <v>126.75913437314</v>
      </c>
      <c r="F71" s="1">
        <v>0.10839637379501001</v>
      </c>
      <c r="G71" s="1">
        <f>VALUE(LEFT(rawdata!G9,LEN(rawdata!G9)-2))</f>
        <v>43.949995917178597</v>
      </c>
      <c r="H71" s="1">
        <f>2*PI()*150000*Ipt*Ipt*D71*(10^-9)</f>
        <v>139.55352310312455</v>
      </c>
      <c r="I71" s="1">
        <f>2*PI()*150000*Ist*Ist*E71*(10^-9)</f>
        <v>0</v>
      </c>
      <c r="J71" s="2">
        <f>F71*SQRT(H71*I71)</f>
        <v>0</v>
      </c>
      <c r="K71">
        <f>2*PI()*150000*G71*Ipt*(10^-9)</f>
        <v>0.31066421467209682</v>
      </c>
      <c r="N71">
        <f>D71*$D$1^2*10^-3</f>
        <v>23.691341896268042</v>
      </c>
      <c r="O71">
        <f>E71*$D$2^2*10^-3</f>
        <v>3.1689783593285004</v>
      </c>
      <c r="P71">
        <f>G71*$D$1*$D$2*10^-3</f>
        <v>0.6592499387576789</v>
      </c>
      <c r="Q71">
        <f>P71/SQRT(N71*O71)</f>
        <v>7.6084401956945102E-2</v>
      </c>
      <c r="S71" s="4">
        <f>w*P71*10^-6*$G$1</f>
        <v>4.6599632200814511</v>
      </c>
      <c r="T71" s="4">
        <f>P71*$G$1/O71</f>
        <v>1.5602424441075369</v>
      </c>
      <c r="U71" s="4">
        <f>S71*T71</f>
        <v>7.270672403951111</v>
      </c>
      <c r="V71" s="5">
        <f>U71*$N$1</f>
        <v>36.353362019755558</v>
      </c>
      <c r="W71" s="4"/>
      <c r="X71" s="4">
        <f>w*N71*10^-6*$G$1</f>
        <v>167.46422772374945</v>
      </c>
      <c r="Y71" s="4">
        <f>X71*$G$1</f>
        <v>1255.9817079281208</v>
      </c>
    </row>
    <row r="72" spans="2:25" x14ac:dyDescent="0.25">
      <c r="B72">
        <f>VALUE(LEFT(rawdata!B10,LEN(rawdata!B10)-2))</f>
        <v>70</v>
      </c>
      <c r="C72">
        <f>VALUE(LEFT(rawdata!C10,LEN(rawdata!C10)-2))</f>
        <v>40</v>
      </c>
      <c r="D72" s="1">
        <f>VALUE(LEFT(rawdata!D10,LEN(rawdata!D10)-2))</f>
        <v>2629.82476036765</v>
      </c>
      <c r="E72" s="1">
        <f>VALUE(LEFT(rawdata!E10,LEN(rawdata!E10)-2))</f>
        <v>126.70842610915599</v>
      </c>
      <c r="F72" s="1">
        <v>0.105833314231285</v>
      </c>
      <c r="G72" s="1">
        <f>VALUE(LEFT(rawdata!G10,LEN(rawdata!G10)-2))</f>
        <v>40.470398266793097</v>
      </c>
      <c r="H72" s="1">
        <f>2*PI()*150000*Ipt*Ipt*D72*(10^-9)</f>
        <v>139.41851873736738</v>
      </c>
      <c r="I72" s="1">
        <f>2*PI()*150000*Ist*Ist*E72*(10^-9)</f>
        <v>0</v>
      </c>
      <c r="J72" s="2">
        <f>F72*SQRT(H72*I72)</f>
        <v>0</v>
      </c>
      <c r="K72">
        <f>2*PI()*150000*G72*Ipt*(10^-9)</f>
        <v>0.28606838823632313</v>
      </c>
      <c r="N72">
        <f>D72*$D$1^2*10^-3</f>
        <v>23.66842284330885</v>
      </c>
      <c r="O72">
        <f>E72*$D$2^2*10^-3</f>
        <v>3.1677106527288998</v>
      </c>
      <c r="P72">
        <f>G72*$D$1*$D$2*10^-3</f>
        <v>0.60705597400189637</v>
      </c>
      <c r="Q72">
        <f>P72/SQRT(N72*O72)</f>
        <v>7.0108604889330989E-2</v>
      </c>
      <c r="S72" s="4">
        <f>w*P72*10^-6*$G$1</f>
        <v>4.2910258235448469</v>
      </c>
      <c r="T72" s="4">
        <f>P72*$G$1/O72</f>
        <v>1.4372903033589892</v>
      </c>
      <c r="U72" s="4">
        <f>S72*T72</f>
        <v>6.1674498076440294</v>
      </c>
      <c r="V72" s="5">
        <f>U72*$N$1</f>
        <v>30.837249038220147</v>
      </c>
      <c r="W72" s="4"/>
      <c r="X72" s="4">
        <f>w*N72*10^-6*$G$1</f>
        <v>167.30222248484083</v>
      </c>
      <c r="Y72" s="4">
        <f>X72*$G$1</f>
        <v>1254.7666686363061</v>
      </c>
    </row>
    <row r="73" spans="2:25" x14ac:dyDescent="0.25">
      <c r="B73">
        <f>VALUE(LEFT(rawdata!B11,LEN(rawdata!B11)-2))</f>
        <v>70</v>
      </c>
      <c r="C73">
        <f>VALUE(LEFT(rawdata!C11,LEN(rawdata!C11)-2))</f>
        <v>45</v>
      </c>
      <c r="D73" s="1">
        <f>VALUE(LEFT(rawdata!D11,LEN(rawdata!D11)-2))</f>
        <v>2629.8648058075601</v>
      </c>
      <c r="E73" s="1">
        <f>VALUE(LEFT(rawdata!E11,LEN(rawdata!E11)-2))</f>
        <v>126.809763005208</v>
      </c>
      <c r="F73" s="1">
        <v>0.102603525612164</v>
      </c>
      <c r="G73" s="1">
        <f>VALUE(LEFT(rawdata!G11,LEN(rawdata!G11)-2))</f>
        <v>36.6268637598182</v>
      </c>
      <c r="H73" s="1">
        <f>2*PI()*150000*Ipt*Ipt*D73*(10^-9)</f>
        <v>139.42064172137702</v>
      </c>
      <c r="I73" s="1">
        <f>2*PI()*150000*Ist*Ist*E73*(10^-9)</f>
        <v>0</v>
      </c>
      <c r="J73" s="2">
        <f>F73*SQRT(H73*I73)</f>
        <v>0</v>
      </c>
      <c r="K73">
        <f>2*PI()*150000*G73*Ipt*(10^-9)</f>
        <v>0.25890004375172793</v>
      </c>
      <c r="N73">
        <f>D73*$D$1^2*10^-3</f>
        <v>23.668783252268039</v>
      </c>
      <c r="O73">
        <f>E73*$D$2^2*10^-3</f>
        <v>3.1702440751302001</v>
      </c>
      <c r="P73">
        <f>G73*$D$1*$D$2*10^-3</f>
        <v>0.54940295639727299</v>
      </c>
      <c r="Q73">
        <f>P73/SQRT(N73*O73)</f>
        <v>6.3424445058913564E-2</v>
      </c>
      <c r="S73" s="4">
        <f>w*P73*10^-6*$G$1</f>
        <v>3.8835006562759187</v>
      </c>
      <c r="T73" s="4">
        <f>P73*$G$1/O73</f>
        <v>1.2997491913332635</v>
      </c>
      <c r="U73" s="4">
        <f>S73*T73</f>
        <v>5.0475768375368233</v>
      </c>
      <c r="V73" s="5">
        <f>U73*$N$1</f>
        <v>25.237884187684116</v>
      </c>
      <c r="W73" s="4"/>
      <c r="X73" s="4">
        <f>w*N73*10^-6*$G$1</f>
        <v>167.30477006565241</v>
      </c>
      <c r="Y73" s="4">
        <f>X73*$G$1</f>
        <v>1254.785775492393</v>
      </c>
    </row>
    <row r="74" spans="2:25" x14ac:dyDescent="0.25">
      <c r="B74">
        <f>VALUE(LEFT(rawdata!B12,LEN(rawdata!B12)-2))</f>
        <v>70</v>
      </c>
      <c r="C74">
        <f>VALUE(LEFT(rawdata!C12,LEN(rawdata!C12)-2))</f>
        <v>50</v>
      </c>
      <c r="D74" s="1">
        <f>VALUE(LEFT(rawdata!D12,LEN(rawdata!D12)-2))</f>
        <v>2622.0459792872798</v>
      </c>
      <c r="E74" s="1">
        <f>VALUE(LEFT(rawdata!E12,LEN(rawdata!E12)-2))</f>
        <v>126.563385318979</v>
      </c>
      <c r="F74" s="1">
        <v>9.9461501318100803E-2</v>
      </c>
      <c r="G74" s="1">
        <f>VALUE(LEFT(rawdata!G12,LEN(rawdata!G12)-2))</f>
        <v>32.430969792257201</v>
      </c>
      <c r="H74" s="1">
        <f>2*PI()*150000*Ipt*Ipt*D74*(10^-9)</f>
        <v>139.00613151212281</v>
      </c>
      <c r="I74" s="1">
        <f>2*PI()*150000*Ist*Ist*E74*(10^-9)</f>
        <v>0</v>
      </c>
      <c r="J74" s="2">
        <f>F74*SQRT(H74*I74)</f>
        <v>0</v>
      </c>
      <c r="K74">
        <f>2*PI()*150000*G74*Ipt*(10^-9)</f>
        <v>0.22924101700833238</v>
      </c>
      <c r="N74">
        <f>D74*$D$1^2*10^-3</f>
        <v>23.598413813585516</v>
      </c>
      <c r="O74">
        <f>E74*$D$2^2*10^-3</f>
        <v>3.164084632974475</v>
      </c>
      <c r="P74">
        <f>G74*$D$1*$D$2*10^-3</f>
        <v>0.48646454688385804</v>
      </c>
      <c r="Q74">
        <f>P74/SQRT(N74*O74)</f>
        <v>5.6297063559770232E-2</v>
      </c>
      <c r="S74" s="4">
        <f>w*P74*10^-6*$G$1</f>
        <v>3.4386152551249856</v>
      </c>
      <c r="T74" s="4">
        <f>P74*$G$1/O74</f>
        <v>1.1530930821528276</v>
      </c>
      <c r="U74" s="4">
        <f>S74*T74</f>
        <v>3.9650434628698012</v>
      </c>
      <c r="V74" s="5">
        <f>U74*$N$1</f>
        <v>19.825217314349008</v>
      </c>
      <c r="W74" s="4"/>
      <c r="X74" s="4">
        <f>w*N74*10^-6*$G$1</f>
        <v>166.80735781454734</v>
      </c>
      <c r="Y74" s="4">
        <f>X74*$G$1</f>
        <v>1251.0551836091051</v>
      </c>
    </row>
  </sheetData>
  <sortState ref="B5:Y74">
    <sortCondition ref="B5:B74"/>
    <sortCondition ref="C5:C7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74"/>
  <sheetViews>
    <sheetView tabSelected="1" workbookViewId="0">
      <selection activeCell="M5" sqref="M5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7.5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f>VALUE(LEFT(rawdata!B67,LEN(rawdata!B67)-2))</f>
        <v>20</v>
      </c>
      <c r="C5">
        <f>VALUE(LEFT(rawdata!C67,LEN(rawdata!C67)-2))</f>
        <v>50</v>
      </c>
      <c r="D5" s="1">
        <f>VALUE(LEFT(rawdata!D67,LEN(rawdata!D67)-2))</f>
        <v>2638.1006627864399</v>
      </c>
      <c r="E5" s="1">
        <f>VALUE(LEFT(rawdata!E67,LEN(rawdata!E67)-2))</f>
        <v>136.55650566905601</v>
      </c>
      <c r="F5" s="1">
        <v>8.5786308038402606E-2</v>
      </c>
      <c r="G5" s="1">
        <f>VALUE(LEFT(rawdata!G67,LEN(rawdata!G67)-2))</f>
        <v>44.5566853260298</v>
      </c>
      <c r="H5" s="1">
        <f>2*PI()*150000*Ipt*Ipt*D5*(10^-9)</f>
        <v>139.85726054017911</v>
      </c>
      <c r="I5" s="1">
        <f>2*PI()*150000*Ist*Ist*E5*(10^-9)</f>
        <v>0</v>
      </c>
      <c r="J5" s="2">
        <f>F5*SQRT(H5*I5)</f>
        <v>0</v>
      </c>
      <c r="K5">
        <f>2*PI()*150000*G5*Ipt*(10^-9)</f>
        <v>0.31495264939927653</v>
      </c>
      <c r="N5">
        <f>D5*$D$1^2*10^-3</f>
        <v>23.742905965077959</v>
      </c>
      <c r="O5">
        <f>E5*$D$2^2*10^-3</f>
        <v>3.4139126417264003</v>
      </c>
      <c r="P5">
        <f>G5*$D$1*$D$2*10^-3</f>
        <v>0.66835027989044704</v>
      </c>
      <c r="Q5">
        <f>P5/SQRT(N5*O5)</f>
        <v>7.4235390283900499E-2</v>
      </c>
      <c r="S5" s="4">
        <f>w*P5*10^-6*$G$1</f>
        <v>4.7242897409891489</v>
      </c>
      <c r="T5" s="4">
        <f>P5*$G$1/O5</f>
        <v>1.4682938977148197</v>
      </c>
      <c r="U5" s="4">
        <f>S5*T5</f>
        <v>6.9366457977310931</v>
      </c>
      <c r="V5" s="5">
        <f>U5*$N$1</f>
        <v>34.683228988655465</v>
      </c>
      <c r="W5" s="4"/>
      <c r="X5" s="4">
        <f>w*N5*10^-6*$G$1</f>
        <v>167.82871264821492</v>
      </c>
      <c r="Y5" s="4">
        <f>X5*$G$1</f>
        <v>1258.7153448616118</v>
      </c>
    </row>
    <row r="6" spans="2:25" x14ac:dyDescent="0.25">
      <c r="B6">
        <f>VALUE(LEFT(rawdata!B56,LEN(rawdata!B56)-2))</f>
        <v>30</v>
      </c>
      <c r="C6">
        <f>VALUE(LEFT(rawdata!C56,LEN(rawdata!C56)-2))</f>
        <v>50</v>
      </c>
      <c r="D6" s="1">
        <f>VALUE(LEFT(rawdata!D56,LEN(rawdata!D56)-2))</f>
        <v>2630.28993100567</v>
      </c>
      <c r="E6" s="1">
        <f>VALUE(LEFT(rawdata!E56,LEN(rawdata!E56)-2))</f>
        <v>132.158343523154</v>
      </c>
      <c r="F6" s="1">
        <v>5.2547314935063198E-2</v>
      </c>
      <c r="G6" s="1">
        <f>VALUE(LEFT(rawdata!G56,LEN(rawdata!G56)-2))</f>
        <v>40.221025180246897</v>
      </c>
      <c r="H6" s="1">
        <f>2*PI()*150000*Ipt*Ipt*D6*(10^-9)</f>
        <v>139.44317946848918</v>
      </c>
      <c r="I6" s="1">
        <f>2*PI()*150000*Ist*Ist*E6*(10^-9)</f>
        <v>0</v>
      </c>
      <c r="J6" s="2">
        <f>F6*SQRT(H6*I6)</f>
        <v>0</v>
      </c>
      <c r="K6">
        <f>2*PI()*150000*G6*Ipt*(10^-9)</f>
        <v>0.28430567375875587</v>
      </c>
      <c r="N6">
        <f>D6*$D$1^2*10^-3</f>
        <v>23.672609379051032</v>
      </c>
      <c r="O6">
        <f>E6*$D$2^2*10^-3</f>
        <v>3.3039585880788502</v>
      </c>
      <c r="P6">
        <f>G6*$D$1*$D$2*10^-3</f>
        <v>0.60331537770370347</v>
      </c>
      <c r="Q6">
        <f>P6/SQRT(N6*O6)</f>
        <v>6.8218793055984758E-2</v>
      </c>
      <c r="S6" s="4">
        <f>w*P6*10^-6*$G$1</f>
        <v>4.2645851063813378</v>
      </c>
      <c r="T6" s="4">
        <f>P6*$G$1/O6</f>
        <v>1.3695284647647008</v>
      </c>
      <c r="U6" s="4">
        <f>S6*T6</f>
        <v>5.8404706936008415</v>
      </c>
      <c r="V6" s="5">
        <f>U6*$N$1</f>
        <v>29.202353468004208</v>
      </c>
      <c r="W6" s="4"/>
      <c r="X6" s="4">
        <f>w*N6*10^-6*$G$1</f>
        <v>167.33181536218697</v>
      </c>
      <c r="Y6" s="4">
        <f>X6*$G$1</f>
        <v>1254.9886152164022</v>
      </c>
    </row>
    <row r="7" spans="2:25" x14ac:dyDescent="0.25">
      <c r="B7">
        <f>VALUE(LEFT(rawdata!B45,LEN(rawdata!B45)-2))</f>
        <v>40</v>
      </c>
      <c r="C7">
        <f>VALUE(LEFT(rawdata!C45,LEN(rawdata!C45)-2))</f>
        <v>50</v>
      </c>
      <c r="D7" s="1">
        <f>VALUE(LEFT(rawdata!D45,LEN(rawdata!D45)-2))</f>
        <v>2632.4893648378002</v>
      </c>
      <c r="E7" s="1">
        <f>VALUE(LEFT(rawdata!E45,LEN(rawdata!E45)-2))</f>
        <v>129.75939382065701</v>
      </c>
      <c r="F7" s="1">
        <v>0.101555508849311</v>
      </c>
      <c r="G7" s="1">
        <f>VALUE(LEFT(rawdata!G45,LEN(rawdata!G45)-2))</f>
        <v>37.114060391777997</v>
      </c>
      <c r="H7" s="1">
        <f>2*PI()*150000*Ipt*Ipt*D7*(10^-9)</f>
        <v>139.55978108071733</v>
      </c>
      <c r="I7" s="1">
        <f>2*PI()*150000*Ist*Ist*E7*(10^-9)</f>
        <v>0</v>
      </c>
      <c r="J7" s="2">
        <f>F7*SQRT(H7*I7)</f>
        <v>0</v>
      </c>
      <c r="K7">
        <f>2*PI()*150000*G7*Ipt*(10^-9)</f>
        <v>0.26234383381131982</v>
      </c>
      <c r="N7">
        <f>D7*$D$1^2*10^-3</f>
        <v>23.692404283540199</v>
      </c>
      <c r="O7">
        <f>E7*$D$2^2*10^-3</f>
        <v>3.2439848455164251</v>
      </c>
      <c r="P7">
        <f>G7*$D$1*$D$2*10^-3</f>
        <v>0.55671090587666994</v>
      </c>
      <c r="Q7">
        <f>P7/SQRT(N7*O7)</f>
        <v>6.3501758705619485E-2</v>
      </c>
      <c r="S7" s="4">
        <f>w*P7*10^-6*$G$1</f>
        <v>3.9351575071697962</v>
      </c>
      <c r="T7" s="4">
        <f>P7*$G$1/O7</f>
        <v>1.2870996607292515</v>
      </c>
      <c r="U7" s="4">
        <f>S7*T7</f>
        <v>5.0649398923944116</v>
      </c>
      <c r="V7" s="5">
        <f>U7*$N$1</f>
        <v>25.32469946197206</v>
      </c>
      <c r="W7" s="4"/>
      <c r="X7" s="4">
        <f>w*N7*10^-6*$G$1</f>
        <v>167.47173729686077</v>
      </c>
      <c r="Y7" s="4">
        <f>X7*$G$1</f>
        <v>1256.0380297264558</v>
      </c>
    </row>
    <row r="8" spans="2:25" x14ac:dyDescent="0.25">
      <c r="B8">
        <f>VALUE(LEFT(rawdata!B34,LEN(rawdata!B34)-2))</f>
        <v>50</v>
      </c>
      <c r="C8">
        <f>VALUE(LEFT(rawdata!C34,LEN(rawdata!C34)-2))</f>
        <v>50</v>
      </c>
      <c r="D8" s="1">
        <f>VALUE(LEFT(rawdata!D34,LEN(rawdata!D34)-2))</f>
        <v>2626.4583931041302</v>
      </c>
      <c r="E8" s="1">
        <f>VALUE(LEFT(rawdata!E34,LEN(rawdata!E34)-2))</f>
        <v>128.19930548719199</v>
      </c>
      <c r="F8" s="1">
        <v>7.4559250049720999E-2</v>
      </c>
      <c r="G8" s="1">
        <f>VALUE(LEFT(rawdata!G34,LEN(rawdata!G34)-2))</f>
        <v>34.762334719015797</v>
      </c>
      <c r="H8" s="1">
        <f>2*PI()*150000*Ipt*Ipt*D8*(10^-9)</f>
        <v>139.24005287740633</v>
      </c>
      <c r="I8" s="1">
        <f>2*PI()*150000*Ist*Ist*E8*(10^-9)</f>
        <v>0</v>
      </c>
      <c r="J8" s="2">
        <f>F8*SQRT(H8*I8)</f>
        <v>0</v>
      </c>
      <c r="K8">
        <f>2*PI()*150000*G8*Ipt*(10^-9)</f>
        <v>0.24572046459350125</v>
      </c>
      <c r="N8">
        <f>D8*$D$1^2*10^-3</f>
        <v>23.638125537937174</v>
      </c>
      <c r="O8">
        <f>E8*$D$2^2*10^-3</f>
        <v>3.2049826371797998</v>
      </c>
      <c r="P8">
        <f>G8*$D$1*$D$2*10^-3</f>
        <v>0.52143502078523696</v>
      </c>
      <c r="Q8">
        <f>P8/SQRT(N8*O8)</f>
        <v>5.9907450571800462E-2</v>
      </c>
      <c r="S8" s="4">
        <f>w*P8*10^-6*$G$1</f>
        <v>3.6858069689025181</v>
      </c>
      <c r="T8" s="4">
        <f>P8*$G$1/O8</f>
        <v>1.2202133673118813</v>
      </c>
      <c r="U8" s="4">
        <f>S8*T8</f>
        <v>4.4974709327861406</v>
      </c>
      <c r="V8" s="5">
        <f>U8*$N$1</f>
        <v>22.487354663930702</v>
      </c>
      <c r="W8" s="4"/>
      <c r="X8" s="4">
        <f>w*N8*10^-6*$G$1</f>
        <v>167.08806345288758</v>
      </c>
      <c r="Y8" s="4">
        <f>X8*$G$1</f>
        <v>1253.1604758966569</v>
      </c>
    </row>
    <row r="9" spans="2:25" x14ac:dyDescent="0.25">
      <c r="B9">
        <f>VALUE(LEFT(rawdata!B23,LEN(rawdata!B23)-2))</f>
        <v>60</v>
      </c>
      <c r="C9">
        <f>VALUE(LEFT(rawdata!C23,LEN(rawdata!C23)-2))</f>
        <v>50</v>
      </c>
      <c r="D9" s="1">
        <f>VALUE(LEFT(rawdata!D23,LEN(rawdata!D23)-2))</f>
        <v>2625.27809628356</v>
      </c>
      <c r="E9" s="1">
        <f>VALUE(LEFT(rawdata!E23,LEN(rawdata!E23)-2))</f>
        <v>127.087392009404</v>
      </c>
      <c r="F9" s="1">
        <v>0.110031955287708</v>
      </c>
      <c r="G9" s="1">
        <f>VALUE(LEFT(rawdata!G23,LEN(rawdata!G23)-2))</f>
        <v>33.287642107737199</v>
      </c>
      <c r="H9" s="1">
        <f>2*PI()*150000*Ipt*Ipt*D9*(10^-9)</f>
        <v>139.17748017793437</v>
      </c>
      <c r="I9" s="1">
        <f>2*PI()*150000*Ist*Ist*E9*(10^-9)</f>
        <v>0</v>
      </c>
      <c r="J9" s="2">
        <f>F9*SQRT(H9*I9)</f>
        <v>0</v>
      </c>
      <c r="K9">
        <f>2*PI()*150000*G9*Ipt*(10^-9)</f>
        <v>0.23529647677723525</v>
      </c>
      <c r="N9">
        <f>D9*$D$1^2*10^-3</f>
        <v>23.627502866552042</v>
      </c>
      <c r="O9">
        <f>E9*$D$2^2*10^-3</f>
        <v>3.1771848002351</v>
      </c>
      <c r="P9">
        <f>G9*$D$1*$D$2*10^-3</f>
        <v>0.49931463161605799</v>
      </c>
      <c r="Q9">
        <f>P9/SQRT(N9*O9)</f>
        <v>5.7629405861127858E-2</v>
      </c>
      <c r="S9" s="4">
        <f>w*P9*10^-6*$G$1</f>
        <v>3.5294471516585286</v>
      </c>
      <c r="T9" s="4">
        <f>P9*$G$1/O9</f>
        <v>1.1786723066418199</v>
      </c>
      <c r="U9" s="4">
        <f>S9*T9</f>
        <v>4.160061615415759</v>
      </c>
      <c r="V9" s="5">
        <f>U9*$N$1</f>
        <v>20.800308077078796</v>
      </c>
      <c r="W9" s="4"/>
      <c r="X9" s="4">
        <f>w*N9*10^-6*$G$1</f>
        <v>167.01297621352126</v>
      </c>
      <c r="Y9" s="4">
        <f>X9*$G$1</f>
        <v>1252.5973216014095</v>
      </c>
    </row>
    <row r="10" spans="2:25" x14ac:dyDescent="0.25">
      <c r="B10">
        <f>VALUE(LEFT(rawdata!B12,LEN(rawdata!B12)-2))</f>
        <v>70</v>
      </c>
      <c r="C10">
        <f>VALUE(LEFT(rawdata!C12,LEN(rawdata!C12)-2))</f>
        <v>50</v>
      </c>
      <c r="D10" s="1">
        <f>VALUE(LEFT(rawdata!D12,LEN(rawdata!D12)-2))</f>
        <v>2622.0459792872798</v>
      </c>
      <c r="E10" s="1">
        <f>VALUE(LEFT(rawdata!E12,LEN(rawdata!E12)-2))</f>
        <v>126.563385318979</v>
      </c>
      <c r="F10" s="1">
        <v>9.9461501318100803E-2</v>
      </c>
      <c r="G10" s="1">
        <f>VALUE(LEFT(rawdata!G12,LEN(rawdata!G12)-2))</f>
        <v>32.430969792257201</v>
      </c>
      <c r="H10" s="1">
        <f>2*PI()*150000*Ipt*Ipt*D10*(10^-9)</f>
        <v>139.00613151212281</v>
      </c>
      <c r="I10" s="1">
        <f>2*PI()*150000*Ist*Ist*E10*(10^-9)</f>
        <v>0</v>
      </c>
      <c r="J10" s="2">
        <f>F10*SQRT(H10*I10)</f>
        <v>0</v>
      </c>
      <c r="K10">
        <f>2*PI()*150000*G10*Ipt*(10^-9)</f>
        <v>0.22924101700833238</v>
      </c>
      <c r="N10">
        <f>D10*$D$1^2*10^-3</f>
        <v>23.598413813585516</v>
      </c>
      <c r="O10">
        <f>E10*$D$2^2*10^-3</f>
        <v>3.164084632974475</v>
      </c>
      <c r="P10">
        <f>G10*$D$1*$D$2*10^-3</f>
        <v>0.48646454688385804</v>
      </c>
      <c r="Q10">
        <f>P10/SQRT(N10*O10)</f>
        <v>5.6297063559770232E-2</v>
      </c>
      <c r="S10" s="4">
        <f>w*P10*10^-6*$G$1</f>
        <v>3.4386152551249856</v>
      </c>
      <c r="T10" s="4">
        <f>P10*$G$1/O10</f>
        <v>1.1530930821528276</v>
      </c>
      <c r="U10" s="4">
        <f>S10*T10</f>
        <v>3.9650434628698012</v>
      </c>
      <c r="V10" s="5">
        <f>U10*$N$1</f>
        <v>19.825217314349008</v>
      </c>
      <c r="W10" s="4"/>
      <c r="X10" s="4">
        <f>w*N10*10^-6*$G$1</f>
        <v>166.80735781454734</v>
      </c>
      <c r="Y10" s="4">
        <f>X10*$G$1</f>
        <v>1251.0551836091051</v>
      </c>
    </row>
    <row r="11" spans="2:25" x14ac:dyDescent="0.25">
      <c r="B11">
        <f>VALUE(LEFT(rawdata!B66,LEN(rawdata!B66)-2))</f>
        <v>20</v>
      </c>
      <c r="C11">
        <f>VALUE(LEFT(rawdata!C66,LEN(rawdata!C66)-2))</f>
        <v>45</v>
      </c>
      <c r="D11" s="1">
        <f>VALUE(LEFT(rawdata!D66,LEN(rawdata!D66)-2))</f>
        <v>2644.4659476005199</v>
      </c>
      <c r="E11" s="1">
        <f>VALUE(LEFT(rawdata!E66,LEN(rawdata!E66)-2))</f>
        <v>136.64419966690599</v>
      </c>
      <c r="F11" s="1">
        <v>8.9743976338372999E-2</v>
      </c>
      <c r="G11" s="1">
        <f>VALUE(LEFT(rawdata!G66,LEN(rawdata!G66)-2))</f>
        <v>50.818322140579298</v>
      </c>
      <c r="H11" s="1">
        <f>2*PI()*150000*Ipt*Ipt*D11*(10^-9)</f>
        <v>140.19471214284653</v>
      </c>
      <c r="I11" s="1">
        <f>2*PI()*150000*Ist*Ist*E11*(10^-9)</f>
        <v>0</v>
      </c>
      <c r="J11" s="2">
        <f>F11*SQRT(H11*I11)</f>
        <v>0</v>
      </c>
      <c r="K11">
        <f>2*PI()*150000*G11*Ipt*(10^-9)</f>
        <v>0.35921355188535775</v>
      </c>
      <c r="N11">
        <f>D11*$D$1^2*10^-3</f>
        <v>23.800193528404677</v>
      </c>
      <c r="O11">
        <f>E11*$D$2^2*10^-3</f>
        <v>3.4161049916726496</v>
      </c>
      <c r="P11">
        <f>G11*$D$1*$D$2*10^-3</f>
        <v>0.76227483210868952</v>
      </c>
      <c r="Q11">
        <f>P11/SQRT(N11*O11)</f>
        <v>8.4538732431500133E-2</v>
      </c>
      <c r="S11" s="4">
        <f>w*P11*10^-6*$G$1</f>
        <v>5.3882032782803666</v>
      </c>
      <c r="T11" s="4">
        <f>P11*$G$1/O11</f>
        <v>1.6735613380594283</v>
      </c>
      <c r="U11" s="4">
        <f>S11*T11</f>
        <v>9.0174886881350886</v>
      </c>
      <c r="V11" s="5">
        <f>U11*$N$1</f>
        <v>45.087443440675443</v>
      </c>
      <c r="W11" s="4"/>
      <c r="X11" s="4">
        <f>w*N11*10^-6*$G$1</f>
        <v>168.2336545714158</v>
      </c>
      <c r="Y11" s="4">
        <f>X11*$G$1</f>
        <v>1261.7524092856186</v>
      </c>
    </row>
    <row r="12" spans="2:25" x14ac:dyDescent="0.25">
      <c r="B12">
        <f>VALUE(LEFT(rawdata!B55,LEN(rawdata!B55)-2))</f>
        <v>30</v>
      </c>
      <c r="C12">
        <f>VALUE(LEFT(rawdata!C55,LEN(rawdata!C55)-2))</f>
        <v>45</v>
      </c>
      <c r="D12" s="1">
        <f>VALUE(LEFT(rawdata!D55,LEN(rawdata!D55)-2))</f>
        <v>2636.2317765756802</v>
      </c>
      <c r="E12" s="1">
        <f>VALUE(LEFT(rawdata!E55,LEN(rawdata!E55)-2))</f>
        <v>132.15681799177301</v>
      </c>
      <c r="F12" s="1">
        <v>5.7441738057288798E-2</v>
      </c>
      <c r="G12" s="1">
        <f>VALUE(LEFT(rawdata!G55,LEN(rawdata!G55)-2))</f>
        <v>45.680646104706597</v>
      </c>
      <c r="H12" s="1">
        <f>2*PI()*150000*Ipt*Ipt*D12*(10^-9)</f>
        <v>139.75818270384588</v>
      </c>
      <c r="I12" s="1">
        <f>2*PI()*150000*Ist*Ist*E12*(10^-9)</f>
        <v>0</v>
      </c>
      <c r="J12" s="2">
        <f>F12*SQRT(H12*I12)</f>
        <v>0</v>
      </c>
      <c r="K12">
        <f>2*PI()*150000*G12*Ipt*(10^-9)</f>
        <v>0.32289745998100833</v>
      </c>
      <c r="N12">
        <f>D12*$D$1^2*10^-3</f>
        <v>23.726085989181122</v>
      </c>
      <c r="O12">
        <f>E12*$D$2^2*10^-3</f>
        <v>3.3039204497943251</v>
      </c>
      <c r="P12">
        <f>G12*$D$1*$D$2*10^-3</f>
        <v>0.68520969157059897</v>
      </c>
      <c r="Q12">
        <f>P12/SQRT(N12*O12)</f>
        <v>7.7391926203427164E-2</v>
      </c>
      <c r="S12" s="4">
        <f>w*P12*10^-6*$G$1</f>
        <v>4.8434618997151233</v>
      </c>
      <c r="T12" s="4">
        <f>P12*$G$1/O12</f>
        <v>1.5554468592303452</v>
      </c>
      <c r="U12" s="4">
        <f>S12*T12</f>
        <v>7.5337475997137293</v>
      </c>
      <c r="V12" s="5">
        <f>U12*$N$1</f>
        <v>37.668737998568645</v>
      </c>
      <c r="W12" s="4"/>
      <c r="X12" s="4">
        <f>w*N12*10^-6*$G$1</f>
        <v>167.70981924461506</v>
      </c>
      <c r="Y12" s="4">
        <f>X12*$G$1</f>
        <v>1257.8236443346129</v>
      </c>
    </row>
    <row r="13" spans="2:25" x14ac:dyDescent="0.25">
      <c r="B13">
        <f>VALUE(LEFT(rawdata!B44,LEN(rawdata!B44)-2))</f>
        <v>40</v>
      </c>
      <c r="C13">
        <f>VALUE(LEFT(rawdata!C44,LEN(rawdata!C44)-2))</f>
        <v>45</v>
      </c>
      <c r="D13" s="1">
        <f>VALUE(LEFT(rawdata!D44,LEN(rawdata!D44)-2))</f>
        <v>2624.3925844309001</v>
      </c>
      <c r="E13" s="1">
        <f>VALUE(LEFT(rawdata!E44,LEN(rawdata!E44)-2))</f>
        <v>129.186600406362</v>
      </c>
      <c r="F13" s="1">
        <v>0.104086388169452</v>
      </c>
      <c r="G13" s="1">
        <f>VALUE(LEFT(rawdata!G44,LEN(rawdata!G44)-2))</f>
        <v>41.644402374018597</v>
      </c>
      <c r="H13" s="1">
        <f>2*PI()*150000*Ipt*Ipt*D13*(10^-9)</f>
        <v>139.13053531959903</v>
      </c>
      <c r="I13" s="1">
        <f>2*PI()*150000*Ist*Ist*E13*(10^-9)</f>
        <v>0</v>
      </c>
      <c r="J13" s="2">
        <f>F13*SQRT(H13*I13)</f>
        <v>0</v>
      </c>
      <c r="K13">
        <f>2*PI()*150000*G13*Ipt*(10^-9)</f>
        <v>0.29436693426304689</v>
      </c>
      <c r="N13">
        <f>D13*$D$1^2*10^-3</f>
        <v>23.619533259878104</v>
      </c>
      <c r="O13">
        <f>E13*$D$2^2*10^-3</f>
        <v>3.2296650101590503</v>
      </c>
      <c r="P13">
        <f>G13*$D$1*$D$2*10^-3</f>
        <v>0.624666035610279</v>
      </c>
      <c r="Q13">
        <f>P13/SQRT(N13*O13)</f>
        <v>7.152098684132982E-2</v>
      </c>
      <c r="S13" s="4">
        <f>w*P13*10^-6*$G$1</f>
        <v>4.4155040139457036</v>
      </c>
      <c r="T13" s="4">
        <f>P13*$G$1/O13</f>
        <v>1.450613377034534</v>
      </c>
      <c r="U13" s="4">
        <f>S13*T13</f>
        <v>6.4051891889793167</v>
      </c>
      <c r="V13" s="5">
        <f>U13*$N$1</f>
        <v>32.025945944896584</v>
      </c>
      <c r="W13" s="4"/>
      <c r="X13" s="4">
        <f>w*N13*10^-6*$G$1</f>
        <v>166.95664238351887</v>
      </c>
      <c r="Y13" s="4">
        <f>X13*$G$1</f>
        <v>1252.1748178763914</v>
      </c>
    </row>
    <row r="14" spans="2:25" x14ac:dyDescent="0.25">
      <c r="B14">
        <f>VALUE(LEFT(rawdata!B33,LEN(rawdata!B33)-2))</f>
        <v>50</v>
      </c>
      <c r="C14">
        <f>VALUE(LEFT(rawdata!C33,LEN(rawdata!C33)-2))</f>
        <v>45</v>
      </c>
      <c r="D14" s="1">
        <f>VALUE(LEFT(rawdata!D33,LEN(rawdata!D33)-2))</f>
        <v>2630.7941983886099</v>
      </c>
      <c r="E14" s="1">
        <f>VALUE(LEFT(rawdata!E33,LEN(rawdata!E33)-2))</f>
        <v>128.01172795680901</v>
      </c>
      <c r="F14" s="1">
        <v>7.9406199504975794E-2</v>
      </c>
      <c r="G14" s="1">
        <f>VALUE(LEFT(rawdata!G33,LEN(rawdata!G33)-2))</f>
        <v>39.1356835929206</v>
      </c>
      <c r="H14" s="1">
        <f>2*PI()*150000*Ipt*Ipt*D14*(10^-9)</f>
        <v>139.46991288914765</v>
      </c>
      <c r="I14" s="1">
        <f>2*PI()*150000*Ist*Ist*E14*(10^-9)</f>
        <v>0</v>
      </c>
      <c r="J14" s="2">
        <f>F14*SQRT(H14*I14)</f>
        <v>0</v>
      </c>
      <c r="K14">
        <f>2*PI()*150000*G14*Ipt*(10^-9)</f>
        <v>0.27663384615465142</v>
      </c>
      <c r="N14">
        <f>D14*$D$1^2*10^-3</f>
        <v>23.677147785497489</v>
      </c>
      <c r="O14">
        <f>E14*$D$2^2*10^-3</f>
        <v>3.2002931989202255</v>
      </c>
      <c r="P14">
        <f>G14*$D$1*$D$2*10^-3</f>
        <v>0.58703525389380906</v>
      </c>
      <c r="Q14">
        <f>P14/SQRT(N14*O14)</f>
        <v>6.7437988273188781E-2</v>
      </c>
      <c r="S14" s="4">
        <f>w*P14*10^-6*$G$1</f>
        <v>4.1495076923197711</v>
      </c>
      <c r="T14" s="4">
        <f>P14*$G$1/O14</f>
        <v>1.3757378247996324</v>
      </c>
      <c r="U14" s="4">
        <f>S14*T14</f>
        <v>5.7086346866213438</v>
      </c>
      <c r="V14" s="5">
        <f>U14*$N$1</f>
        <v>28.54317343310672</v>
      </c>
      <c r="W14" s="4"/>
      <c r="X14" s="4">
        <f>w*N14*10^-6*$G$1</f>
        <v>167.36389546697717</v>
      </c>
      <c r="Y14" s="4">
        <f>X14*$G$1</f>
        <v>1255.2292160023287</v>
      </c>
    </row>
    <row r="15" spans="2:25" x14ac:dyDescent="0.25">
      <c r="B15">
        <f>VALUE(LEFT(rawdata!B22,LEN(rawdata!B22)-2))</f>
        <v>60</v>
      </c>
      <c r="C15">
        <f>VALUE(LEFT(rawdata!C22,LEN(rawdata!C22)-2))</f>
        <v>45</v>
      </c>
      <c r="D15" s="1">
        <f>VALUE(LEFT(rawdata!D22,LEN(rawdata!D22)-2))</f>
        <v>2626.7480449812101</v>
      </c>
      <c r="E15" s="1">
        <f>VALUE(LEFT(rawdata!E22,LEN(rawdata!E22)-2))</f>
        <v>127.23267972613699</v>
      </c>
      <c r="F15" s="1">
        <v>0.110474225282778</v>
      </c>
      <c r="G15" s="1">
        <f>VALUE(LEFT(rawdata!G22,LEN(rawdata!G22)-2))</f>
        <v>37.474656962321802</v>
      </c>
      <c r="H15" s="1">
        <f>2*PI()*150000*Ipt*Ipt*D15*(10^-9)</f>
        <v>139.25540859093545</v>
      </c>
      <c r="I15" s="1">
        <f>2*PI()*150000*Ist*Ist*E15*(10^-9)</f>
        <v>0</v>
      </c>
      <c r="J15" s="2">
        <f>F15*SQRT(H15*I15)</f>
        <v>0</v>
      </c>
      <c r="K15">
        <f>2*PI()*150000*G15*Ipt*(10^-9)</f>
        <v>0.26489274076941249</v>
      </c>
      <c r="N15">
        <f>D15*$D$1^2*10^-3</f>
        <v>23.640732404830892</v>
      </c>
      <c r="O15">
        <f>E15*$D$2^2*10^-3</f>
        <v>3.1808169931534249</v>
      </c>
      <c r="P15">
        <f>G15*$D$1*$D$2*10^-3</f>
        <v>0.56211985443482704</v>
      </c>
      <c r="Q15">
        <f>P15/SQRT(N15*O15)</f>
        <v>6.482299908311745E-2</v>
      </c>
      <c r="S15" s="4">
        <f>w*P15*10^-6*$G$1</f>
        <v>3.9733911115411873</v>
      </c>
      <c r="T15" s="4">
        <f>P15*$G$1/O15</f>
        <v>1.3254138535274893</v>
      </c>
      <c r="U15" s="4">
        <f>S15*T15</f>
        <v>5.2663876247196795</v>
      </c>
      <c r="V15" s="5">
        <f>U15*$N$1</f>
        <v>26.331938123598398</v>
      </c>
      <c r="W15" s="4"/>
      <c r="X15" s="4">
        <f>w*N15*10^-6*$G$1</f>
        <v>167.10649030912251</v>
      </c>
      <c r="Y15" s="4">
        <f>X15*$G$1</f>
        <v>1253.2986773184189</v>
      </c>
    </row>
    <row r="16" spans="2:25" x14ac:dyDescent="0.25">
      <c r="B16">
        <f>VALUE(LEFT(rawdata!B11,LEN(rawdata!B11)-2))</f>
        <v>70</v>
      </c>
      <c r="C16">
        <f>VALUE(LEFT(rawdata!C11,LEN(rawdata!C11)-2))</f>
        <v>45</v>
      </c>
      <c r="D16" s="1">
        <f>VALUE(LEFT(rawdata!D11,LEN(rawdata!D11)-2))</f>
        <v>2629.8648058075601</v>
      </c>
      <c r="E16" s="1">
        <f>VALUE(LEFT(rawdata!E11,LEN(rawdata!E11)-2))</f>
        <v>126.809763005208</v>
      </c>
      <c r="F16" s="1">
        <v>0.102603525612164</v>
      </c>
      <c r="G16" s="1">
        <f>VALUE(LEFT(rawdata!G11,LEN(rawdata!G11)-2))</f>
        <v>36.6268637598182</v>
      </c>
      <c r="H16" s="1">
        <f>2*PI()*150000*Ipt*Ipt*D16*(10^-9)</f>
        <v>139.42064172137702</v>
      </c>
      <c r="I16" s="1">
        <f>2*PI()*150000*Ist*Ist*E16*(10^-9)</f>
        <v>0</v>
      </c>
      <c r="J16" s="2">
        <f>F16*SQRT(H16*I16)</f>
        <v>0</v>
      </c>
      <c r="K16">
        <f>2*PI()*150000*G16*Ipt*(10^-9)</f>
        <v>0.25890004375172793</v>
      </c>
      <c r="N16">
        <f>D16*$D$1^2*10^-3</f>
        <v>23.668783252268039</v>
      </c>
      <c r="O16">
        <f>E16*$D$2^2*10^-3</f>
        <v>3.1702440751302001</v>
      </c>
      <c r="P16">
        <f>G16*$D$1*$D$2*10^-3</f>
        <v>0.54940295639727299</v>
      </c>
      <c r="Q16">
        <f>P16/SQRT(N16*O16)</f>
        <v>6.3424445058913564E-2</v>
      </c>
      <c r="S16" s="4">
        <f>w*P16*10^-6*$G$1</f>
        <v>3.8835006562759187</v>
      </c>
      <c r="T16" s="4">
        <f>P16*$G$1/O16</f>
        <v>1.2997491913332635</v>
      </c>
      <c r="U16" s="4">
        <f>S16*T16</f>
        <v>5.0475768375368233</v>
      </c>
      <c r="V16" s="5">
        <f>U16*$N$1</f>
        <v>25.237884187684116</v>
      </c>
      <c r="W16" s="4"/>
      <c r="X16" s="4">
        <f>w*N16*10^-6*$G$1</f>
        <v>167.30477006565241</v>
      </c>
      <c r="Y16" s="4">
        <f>X16*$G$1</f>
        <v>1254.785775492393</v>
      </c>
    </row>
    <row r="17" spans="2:25" x14ac:dyDescent="0.25">
      <c r="B17">
        <f>VALUE(LEFT(rawdata!B65,LEN(rawdata!B65)-2))</f>
        <v>20</v>
      </c>
      <c r="C17">
        <f>VALUE(LEFT(rawdata!C65,LEN(rawdata!C65)-2))</f>
        <v>40</v>
      </c>
      <c r="D17" s="1">
        <f>VALUE(LEFT(rawdata!D65,LEN(rawdata!D65)-2))</f>
        <v>2646.9647324286502</v>
      </c>
      <c r="E17" s="1">
        <f>VALUE(LEFT(rawdata!E65,LEN(rawdata!E65)-2))</f>
        <v>136.87515400158401</v>
      </c>
      <c r="F17" s="1">
        <v>9.3683517528777904E-2</v>
      </c>
      <c r="G17" s="1">
        <f>VALUE(LEFT(rawdata!G65,LEN(rawdata!G65)-2))</f>
        <v>56.7399477342599</v>
      </c>
      <c r="H17" s="1">
        <f>2*PI()*150000*Ipt*Ipt*D17*(10^-9)</f>
        <v>140.32718366134142</v>
      </c>
      <c r="I17" s="1">
        <f>2*PI()*150000*Ist*Ist*E17*(10^-9)</f>
        <v>0</v>
      </c>
      <c r="J17" s="2">
        <f>F17*SQRT(H17*I17)</f>
        <v>0</v>
      </c>
      <c r="K17">
        <f>2*PI()*150000*G17*Ipt*(10^-9)</f>
        <v>0.4010710566757944</v>
      </c>
      <c r="N17">
        <f>D17*$D$1^2*10^-3</f>
        <v>23.822682591857852</v>
      </c>
      <c r="O17">
        <f>E17*$D$2^2*10^-3</f>
        <v>3.4218788500396005</v>
      </c>
      <c r="P17">
        <f>G17*$D$1*$D$2*10^-3</f>
        <v>0.85109921601389849</v>
      </c>
      <c r="Q17">
        <f>P17/SQRT(N17*O17)</f>
        <v>9.4265449667996506E-2</v>
      </c>
      <c r="S17" s="4">
        <f>w*P17*10^-6*$G$1</f>
        <v>6.0160658501369149</v>
      </c>
      <c r="T17" s="4">
        <f>P17*$G$1/O17</f>
        <v>1.8654208403755637</v>
      </c>
      <c r="U17" s="4">
        <f>S17*T17</f>
        <v>11.222494613917133</v>
      </c>
      <c r="V17" s="5">
        <f>U17*$N$1</f>
        <v>56.112473069585668</v>
      </c>
      <c r="W17" s="4"/>
      <c r="X17" s="4">
        <f>w*N17*10^-6*$G$1</f>
        <v>168.39262039360966</v>
      </c>
      <c r="Y17" s="4">
        <f>X17*$G$1</f>
        <v>1262.9446529520724</v>
      </c>
    </row>
    <row r="18" spans="2:25" x14ac:dyDescent="0.25">
      <c r="B18">
        <f>VALUE(LEFT(rawdata!B54,LEN(rawdata!B54)-2))</f>
        <v>30</v>
      </c>
      <c r="C18">
        <f>VALUE(LEFT(rawdata!C54,LEN(rawdata!C54)-2))</f>
        <v>40</v>
      </c>
      <c r="D18" s="1">
        <f>VALUE(LEFT(rawdata!D54,LEN(rawdata!D54)-2))</f>
        <v>2644.8757861852</v>
      </c>
      <c r="E18" s="1">
        <f>VALUE(LEFT(rawdata!E54,LEN(rawdata!E54)-2))</f>
        <v>132.57729763691901</v>
      </c>
      <c r="F18" s="1">
        <v>6.2648520072099298E-2</v>
      </c>
      <c r="G18" s="1">
        <f>VALUE(LEFT(rawdata!G54,LEN(rawdata!G54)-2))</f>
        <v>50.980302512737502</v>
      </c>
      <c r="H18" s="1">
        <f>2*PI()*150000*Ipt*Ipt*D18*(10^-9)</f>
        <v>140.21643947968607</v>
      </c>
      <c r="I18" s="1">
        <f>2*PI()*150000*Ist*Ist*E18*(10^-9)</f>
        <v>0</v>
      </c>
      <c r="J18" s="2">
        <f>F18*SQRT(H18*I18)</f>
        <v>0</v>
      </c>
      <c r="K18">
        <f>2*PI()*150000*G18*Ipt*(10^-9)</f>
        <v>0.36035852366655319</v>
      </c>
      <c r="N18">
        <f>D18*$D$1^2*10^-3</f>
        <v>23.803882075666799</v>
      </c>
      <c r="O18">
        <f>E18*$D$2^2*10^-3</f>
        <v>3.3144324409229755</v>
      </c>
      <c r="P18">
        <f>G18*$D$1*$D$2*10^-3</f>
        <v>0.76470453769106261</v>
      </c>
      <c r="Q18">
        <f>P18/SQRT(N18*O18)</f>
        <v>8.6092473712020973E-2</v>
      </c>
      <c r="S18" s="4">
        <f>w*P18*10^-6*$G$1</f>
        <v>5.4053778549982976</v>
      </c>
      <c r="T18" s="4">
        <f>P18*$G$1/O18</f>
        <v>1.7303970241993694</v>
      </c>
      <c r="U18" s="4">
        <f>S18*T18</f>
        <v>9.3534497549622237</v>
      </c>
      <c r="V18" s="5">
        <f>U18*$N$1</f>
        <v>46.767248774811122</v>
      </c>
      <c r="W18" s="4"/>
      <c r="X18" s="4">
        <f>w*N18*10^-6*$G$1</f>
        <v>168.25972737562327</v>
      </c>
      <c r="Y18" s="4">
        <f>X18*$G$1</f>
        <v>1261.9479553171745</v>
      </c>
    </row>
    <row r="19" spans="2:25" x14ac:dyDescent="0.25">
      <c r="B19">
        <f>VALUE(LEFT(rawdata!B43,LEN(rawdata!B43)-2))</f>
        <v>40</v>
      </c>
      <c r="C19">
        <f>VALUE(LEFT(rawdata!C43,LEN(rawdata!C43)-2))</f>
        <v>40</v>
      </c>
      <c r="D19" s="1">
        <f>VALUE(LEFT(rawdata!D43,LEN(rawdata!D43)-2))</f>
        <v>2635.9233217290298</v>
      </c>
      <c r="E19" s="1">
        <f>VALUE(LEFT(rawdata!E43,LEN(rawdata!E43)-2))</f>
        <v>129.718333820157</v>
      </c>
      <c r="F19" s="1">
        <v>0.105792929845914</v>
      </c>
      <c r="G19" s="1">
        <f>VALUE(LEFT(rawdata!G43,LEN(rawdata!G43)-2))</f>
        <v>46.574376938134399</v>
      </c>
      <c r="H19" s="1">
        <f>2*PI()*150000*Ipt*Ipt*D19*(10^-9)</f>
        <v>139.74183016261748</v>
      </c>
      <c r="I19" s="1">
        <f>2*PI()*150000*Ist*Ist*E19*(10^-9)</f>
        <v>0</v>
      </c>
      <c r="J19" s="2">
        <f>F19*SQRT(H19*I19)</f>
        <v>0</v>
      </c>
      <c r="K19">
        <f>2*PI()*150000*G19*Ipt*(10^-9)</f>
        <v>0.32921487097732105</v>
      </c>
      <c r="N19">
        <f>D19*$D$1^2*10^-3</f>
        <v>23.723309895561268</v>
      </c>
      <c r="O19">
        <f>E19*$D$2^2*10^-3</f>
        <v>3.2429583455039253</v>
      </c>
      <c r="P19">
        <f>G19*$D$1*$D$2*10^-3</f>
        <v>0.69861565407201598</v>
      </c>
      <c r="Q19">
        <f>P19/SQRT(N19*O19)</f>
        <v>7.964893745987571E-2</v>
      </c>
      <c r="S19" s="4">
        <f>w*P19*10^-6*$G$1</f>
        <v>4.938223064659816</v>
      </c>
      <c r="T19" s="4">
        <f>P19*$G$1/O19</f>
        <v>1.6156906279121301</v>
      </c>
      <c r="U19" s="4">
        <f>S19*T19</f>
        <v>7.9786407241103818</v>
      </c>
      <c r="V19" s="5">
        <f>U19*$N$1</f>
        <v>39.893203620551908</v>
      </c>
      <c r="W19" s="4"/>
      <c r="X19" s="4">
        <f>w*N19*10^-6*$G$1</f>
        <v>167.69019619514097</v>
      </c>
      <c r="Y19" s="4">
        <f>X19*$G$1</f>
        <v>1257.6764714635574</v>
      </c>
    </row>
    <row r="20" spans="2:25" x14ac:dyDescent="0.25">
      <c r="B20">
        <f>VALUE(LEFT(rawdata!B32,LEN(rawdata!B32)-2))</f>
        <v>50</v>
      </c>
      <c r="C20">
        <f>VALUE(LEFT(rawdata!C32,LEN(rawdata!C32)-2))</f>
        <v>40</v>
      </c>
      <c r="D20" s="1">
        <f>VALUE(LEFT(rawdata!D32,LEN(rawdata!D32)-2))</f>
        <v>2629.4871811169701</v>
      </c>
      <c r="E20" s="1">
        <f>VALUE(LEFT(rawdata!E32,LEN(rawdata!E32)-2))</f>
        <v>127.887558842366</v>
      </c>
      <c r="F20" s="1">
        <v>8.4392384999821393E-2</v>
      </c>
      <c r="G20" s="1">
        <f>VALUE(LEFT(rawdata!G32,LEN(rawdata!G32)-2))</f>
        <v>43.356252406582797</v>
      </c>
      <c r="H20" s="1">
        <f>2*PI()*150000*Ipt*Ipt*D20*(10^-9)</f>
        <v>139.4006221840321</v>
      </c>
      <c r="I20" s="1">
        <f>2*PI()*150000*Ist*Ist*E20*(10^-9)</f>
        <v>0</v>
      </c>
      <c r="J20" s="2">
        <f>F20*SQRT(H20*I20)</f>
        <v>0</v>
      </c>
      <c r="K20">
        <f>2*PI()*150000*G20*Ipt*(10^-9)</f>
        <v>0.30646728910733695</v>
      </c>
      <c r="N20">
        <f>D20*$D$1^2*10^-3</f>
        <v>23.665384630052731</v>
      </c>
      <c r="O20">
        <f>E20*$D$2^2*10^-3</f>
        <v>3.1971889710591501</v>
      </c>
      <c r="P20">
        <f>G20*$D$1*$D$2*10^-3</f>
        <v>0.65034378609874199</v>
      </c>
      <c r="Q20">
        <f>P20/SQRT(N20*O20)</f>
        <v>7.4765640510907061E-2</v>
      </c>
      <c r="S20" s="4">
        <f>w*P20*10^-6*$G$1</f>
        <v>4.5970093366100544</v>
      </c>
      <c r="T20" s="4">
        <f>P20*$G$1/O20</f>
        <v>1.5255833921273485</v>
      </c>
      <c r="U20" s="4">
        <f>S20*T20</f>
        <v>7.0131210973866587</v>
      </c>
      <c r="V20" s="5">
        <f>U20*$N$1</f>
        <v>35.065605486933293</v>
      </c>
      <c r="W20" s="4"/>
      <c r="X20" s="4">
        <f>w*N20*10^-6*$G$1</f>
        <v>167.28074662083853</v>
      </c>
      <c r="Y20" s="4">
        <f>X20*$G$1</f>
        <v>1254.6055996562889</v>
      </c>
    </row>
    <row r="21" spans="2:25" x14ac:dyDescent="0.25">
      <c r="B21">
        <f>VALUE(LEFT(rawdata!B21,LEN(rawdata!B21)-2))</f>
        <v>60</v>
      </c>
      <c r="C21">
        <f>VALUE(LEFT(rawdata!C21,LEN(rawdata!C21)-2))</f>
        <v>40</v>
      </c>
      <c r="D21" s="1">
        <f>VALUE(LEFT(rawdata!D21,LEN(rawdata!D21)-2))</f>
        <v>2625.0711496562999</v>
      </c>
      <c r="E21" s="1">
        <f>VALUE(LEFT(rawdata!E21,LEN(rawdata!E21)-2))</f>
        <v>126.857142885206</v>
      </c>
      <c r="F21" s="1">
        <v>5.45183642243946E-2</v>
      </c>
      <c r="G21" s="1">
        <f>VALUE(LEFT(rawdata!G21,LEN(rawdata!G21)-2))</f>
        <v>41.240374870454303</v>
      </c>
      <c r="H21" s="1">
        <f>2*PI()*150000*Ipt*Ipt*D21*(10^-9)</f>
        <v>139.1665090316188</v>
      </c>
      <c r="I21" s="1">
        <f>2*PI()*150000*Ist*Ist*E21*(10^-9)</f>
        <v>0</v>
      </c>
      <c r="J21" s="2">
        <f>F21*SQRT(H21*I21)</f>
        <v>0</v>
      </c>
      <c r="K21">
        <f>2*PI()*150000*G21*Ipt*(10^-9)</f>
        <v>0.29151103212969381</v>
      </c>
      <c r="N21">
        <f>D21*$D$1^2*10^-3</f>
        <v>23.625640346906703</v>
      </c>
      <c r="O21">
        <f>E21*$D$2^2*10^-3</f>
        <v>3.1714285721301501</v>
      </c>
      <c r="P21">
        <f>G21*$D$1*$D$2*10^-3</f>
        <v>0.61860562305681455</v>
      </c>
      <c r="Q21">
        <f>P21/SQRT(N21*O21)</f>
        <v>7.1465198099610827E-2</v>
      </c>
      <c r="S21" s="4">
        <f>w*P21*10^-6*$G$1</f>
        <v>4.3726654819454067</v>
      </c>
      <c r="T21" s="4">
        <f>P21*$G$1/O21</f>
        <v>1.4629187028512747</v>
      </c>
      <c r="U21" s="4">
        <f>S21*T21</f>
        <v>6.3968541148501181</v>
      </c>
      <c r="V21" s="5">
        <f>U21*$N$1</f>
        <v>31.984270574250591</v>
      </c>
      <c r="W21" s="4"/>
      <c r="X21" s="4">
        <f>w*N21*10^-6*$G$1</f>
        <v>166.99981083794259</v>
      </c>
      <c r="Y21" s="4">
        <f>X21*$G$1</f>
        <v>1252.4985812845694</v>
      </c>
    </row>
    <row r="22" spans="2:25" x14ac:dyDescent="0.25">
      <c r="B22">
        <f>VALUE(LEFT(rawdata!B10,LEN(rawdata!B10)-2))</f>
        <v>70</v>
      </c>
      <c r="C22">
        <f>VALUE(LEFT(rawdata!C10,LEN(rawdata!C10)-2))</f>
        <v>40</v>
      </c>
      <c r="D22" s="1">
        <f>VALUE(LEFT(rawdata!D10,LEN(rawdata!D10)-2))</f>
        <v>2629.82476036765</v>
      </c>
      <c r="E22" s="1">
        <f>VALUE(LEFT(rawdata!E10,LEN(rawdata!E10)-2))</f>
        <v>126.70842610915599</v>
      </c>
      <c r="F22" s="1">
        <v>0.105833314231285</v>
      </c>
      <c r="G22" s="1">
        <f>VALUE(LEFT(rawdata!G10,LEN(rawdata!G10)-2))</f>
        <v>40.470398266793097</v>
      </c>
      <c r="H22" s="1">
        <f>2*PI()*150000*Ipt*Ipt*D22*(10^-9)</f>
        <v>139.41851873736738</v>
      </c>
      <c r="I22" s="1">
        <f>2*PI()*150000*Ist*Ist*E22*(10^-9)</f>
        <v>0</v>
      </c>
      <c r="J22" s="2">
        <f>F22*SQRT(H22*I22)</f>
        <v>0</v>
      </c>
      <c r="K22">
        <f>2*PI()*150000*G22*Ipt*(10^-9)</f>
        <v>0.28606838823632313</v>
      </c>
      <c r="N22">
        <f>D22*$D$1^2*10^-3</f>
        <v>23.66842284330885</v>
      </c>
      <c r="O22">
        <f>E22*$D$2^2*10^-3</f>
        <v>3.1677106527288998</v>
      </c>
      <c r="P22">
        <f>G22*$D$1*$D$2*10^-3</f>
        <v>0.60705597400189637</v>
      </c>
      <c r="Q22">
        <f>P22/SQRT(N22*O22)</f>
        <v>7.0108604889330989E-2</v>
      </c>
      <c r="S22" s="4">
        <f>w*P22*10^-6*$G$1</f>
        <v>4.2910258235448469</v>
      </c>
      <c r="T22" s="4">
        <f>P22*$G$1/O22</f>
        <v>1.4372903033589892</v>
      </c>
      <c r="U22" s="4">
        <f>S22*T22</f>
        <v>6.1674498076440294</v>
      </c>
      <c r="V22" s="5">
        <f>U22*$N$1</f>
        <v>30.837249038220147</v>
      </c>
      <c r="W22" s="4"/>
      <c r="X22" s="4">
        <f>w*N22*10^-6*$G$1</f>
        <v>167.30222248484083</v>
      </c>
      <c r="Y22" s="4">
        <f>X22*$G$1</f>
        <v>1254.7666686363061</v>
      </c>
    </row>
    <row r="23" spans="2:25" x14ac:dyDescent="0.25">
      <c r="B23">
        <f>VALUE(LEFT(rawdata!B64,LEN(rawdata!B64)-2))</f>
        <v>20</v>
      </c>
      <c r="C23">
        <f>VALUE(LEFT(rawdata!C64,LEN(rawdata!C64)-2))</f>
        <v>35</v>
      </c>
      <c r="D23" s="1">
        <f>VALUE(LEFT(rawdata!D64,LEN(rawdata!D64)-2))</f>
        <v>2650.1580617395798</v>
      </c>
      <c r="E23" s="1">
        <f>VALUE(LEFT(rawdata!E64,LEN(rawdata!E64)-2))</f>
        <v>136.91604044231099</v>
      </c>
      <c r="F23" s="1">
        <v>9.6819288554958E-2</v>
      </c>
      <c r="G23" s="1">
        <f>VALUE(LEFT(rawdata!G64,LEN(rawdata!G64)-2))</f>
        <v>62.096028546883602</v>
      </c>
      <c r="H23" s="1">
        <f>2*PI()*150000*Ipt*Ipt*D23*(10^-9)</f>
        <v>140.49647602221651</v>
      </c>
      <c r="I23" s="1">
        <f>2*PI()*150000*Ist*Ist*E23*(10^-9)</f>
        <v>0</v>
      </c>
      <c r="J23" s="2">
        <f>F23*SQRT(H23*I23)</f>
        <v>0</v>
      </c>
      <c r="K23">
        <f>2*PI()*150000*G23*Ipt*(10^-9)</f>
        <v>0.43893096097498108</v>
      </c>
      <c r="N23">
        <f>D23*$D$1^2*10^-3</f>
        <v>23.851422555656221</v>
      </c>
      <c r="O23">
        <f>E23*$D$2^2*10^-3</f>
        <v>3.4229010110577747</v>
      </c>
      <c r="P23">
        <f>G23*$D$1*$D$2*10^-3</f>
        <v>0.93144042820325412</v>
      </c>
      <c r="Q23">
        <f>P23/SQRT(N23*O23)</f>
        <v>0.10308625701577639</v>
      </c>
      <c r="S23" s="4">
        <f>w*P23*10^-6*$G$1</f>
        <v>6.5839644146247167</v>
      </c>
      <c r="T23" s="4">
        <f>P23*$G$1/O23</f>
        <v>2.0409013257925306</v>
      </c>
      <c r="U23" s="4">
        <f>S23*T23</f>
        <v>13.437221702778427</v>
      </c>
      <c r="V23" s="5">
        <f>U23*$N$1</f>
        <v>67.186108513892137</v>
      </c>
      <c r="W23" s="4"/>
      <c r="X23" s="4">
        <f>w*N23*10^-6*$G$1</f>
        <v>168.59577122665982</v>
      </c>
      <c r="Y23" s="4">
        <f>X23*$G$1</f>
        <v>1264.4682841999486</v>
      </c>
    </row>
    <row r="24" spans="2:25" x14ac:dyDescent="0.25">
      <c r="B24">
        <f>VALUE(LEFT(rawdata!B53,LEN(rawdata!B53)-2))</f>
        <v>30</v>
      </c>
      <c r="C24">
        <f>VALUE(LEFT(rawdata!C53,LEN(rawdata!C53)-2))</f>
        <v>35</v>
      </c>
      <c r="D24" s="1">
        <f>VALUE(LEFT(rawdata!D53,LEN(rawdata!D53)-2))</f>
        <v>2648.9979960344799</v>
      </c>
      <c r="E24" s="1">
        <f>VALUE(LEFT(rawdata!E53,LEN(rawdata!E53)-2))</f>
        <v>132.70426136100301</v>
      </c>
      <c r="F24" s="1">
        <v>6.7861669814840306E-2</v>
      </c>
      <c r="G24" s="1">
        <f>VALUE(LEFT(rawdata!G53,LEN(rawdata!G53)-2))</f>
        <v>55.711166215003999</v>
      </c>
      <c r="H24" s="1">
        <f>2*PI()*150000*Ipt*Ipt*D24*(10^-9)</f>
        <v>140.43497586270763</v>
      </c>
      <c r="I24" s="1">
        <f>2*PI()*150000*Ist*Ist*E24*(10^-9)</f>
        <v>0</v>
      </c>
      <c r="J24" s="2">
        <f>F24*SQRT(H24*I24)</f>
        <v>0</v>
      </c>
      <c r="K24">
        <f>2*PI()*150000*G24*Ipt*(10^-9)</f>
        <v>0.39379902863394706</v>
      </c>
      <c r="N24">
        <f>D24*$D$1^2*10^-3</f>
        <v>23.84098196431032</v>
      </c>
      <c r="O24">
        <f>E24*$D$2^2*10^-3</f>
        <v>3.3176065340250753</v>
      </c>
      <c r="P24">
        <f>G24*$D$1*$D$2*10^-3</f>
        <v>0.83566749322505995</v>
      </c>
      <c r="Q24">
        <f>P24/SQRT(N24*O24)</f>
        <v>9.3963460000726445E-2</v>
      </c>
      <c r="S24" s="4">
        <f>w*P24*10^-6*$G$1</f>
        <v>5.9069854295092039</v>
      </c>
      <c r="T24" s="4">
        <f>P24*$G$1/O24</f>
        <v>1.8891650154739472</v>
      </c>
      <c r="U24" s="4">
        <f>S24*T24</f>
        <v>11.159270220343135</v>
      </c>
      <c r="V24" s="5">
        <f>U24*$N$1</f>
        <v>55.796351101715672</v>
      </c>
      <c r="W24" s="4"/>
      <c r="X24" s="4">
        <f>w*N24*10^-6*$G$1</f>
        <v>168.52197103524909</v>
      </c>
      <c r="Y24" s="4">
        <f>X24*$G$1</f>
        <v>1263.9147827643683</v>
      </c>
    </row>
    <row r="25" spans="2:25" x14ac:dyDescent="0.25">
      <c r="B25">
        <f>VALUE(LEFT(rawdata!B42,LEN(rawdata!B42)-2))</f>
        <v>40</v>
      </c>
      <c r="C25">
        <f>VALUE(LEFT(rawdata!C42,LEN(rawdata!C42)-2))</f>
        <v>35</v>
      </c>
      <c r="D25" s="1">
        <f>VALUE(LEFT(rawdata!D42,LEN(rawdata!D42)-2))</f>
        <v>2638.82552928531</v>
      </c>
      <c r="E25" s="1">
        <f>VALUE(LEFT(rawdata!E42,LEN(rawdata!E42)-2))</f>
        <v>129.50257837560201</v>
      </c>
      <c r="F25" s="1">
        <v>0.107066357108624</v>
      </c>
      <c r="G25" s="1">
        <f>VALUE(LEFT(rawdata!G42,LEN(rawdata!G42)-2))</f>
        <v>50.628610128286397</v>
      </c>
      <c r="H25" s="1">
        <f>2*PI()*150000*Ipt*Ipt*D25*(10^-9)</f>
        <v>139.89568888532128</v>
      </c>
      <c r="I25" s="1">
        <f>2*PI()*150000*Ist*Ist*E25*(10^-9)</f>
        <v>0</v>
      </c>
      <c r="J25" s="2">
        <f>F25*SQRT(H25*I25)</f>
        <v>0</v>
      </c>
      <c r="K25">
        <f>2*PI()*150000*G25*Ipt*(10^-9)</f>
        <v>0.3578725566910943</v>
      </c>
      <c r="N25">
        <f>D25*$D$1^2*10^-3</f>
        <v>23.74942976356779</v>
      </c>
      <c r="O25">
        <f>E25*$D$2^2*10^-3</f>
        <v>3.2375644593900503</v>
      </c>
      <c r="P25">
        <f>G25*$D$1*$D$2*10^-3</f>
        <v>0.75942915192429594</v>
      </c>
      <c r="Q25">
        <f>P25/SQRT(N25*O25)</f>
        <v>8.6606693654380396E-2</v>
      </c>
      <c r="S25" s="4">
        <f>w*P25*10^-6*$G$1</f>
        <v>5.3680883503664134</v>
      </c>
      <c r="T25" s="4">
        <f>P25*$G$1/O25</f>
        <v>1.759260305354748</v>
      </c>
      <c r="U25" s="4">
        <f>S25*T25</f>
        <v>9.443864750436882</v>
      </c>
      <c r="V25" s="5">
        <f>U25*$N$1</f>
        <v>47.219323752184408</v>
      </c>
      <c r="W25" s="4"/>
      <c r="X25" s="4">
        <f>w*N25*10^-6*$G$1</f>
        <v>167.87482666238552</v>
      </c>
      <c r="Y25" s="4">
        <f>X25*$G$1</f>
        <v>1259.0611999678913</v>
      </c>
    </row>
    <row r="26" spans="2:25" x14ac:dyDescent="0.25">
      <c r="B26">
        <f>VALUE(LEFT(rawdata!B31,LEN(rawdata!B31)-2))</f>
        <v>50</v>
      </c>
      <c r="C26">
        <f>VALUE(LEFT(rawdata!C31,LEN(rawdata!C31)-2))</f>
        <v>35</v>
      </c>
      <c r="D26" s="1">
        <f>VALUE(LEFT(rawdata!D31,LEN(rawdata!D31)-2))</f>
        <v>2634.66671551017</v>
      </c>
      <c r="E26" s="1">
        <f>VALUE(LEFT(rawdata!E31,LEN(rawdata!E31)-2))</f>
        <v>127.882804117482</v>
      </c>
      <c r="F26" s="1">
        <v>8.9014487657941302E-2</v>
      </c>
      <c r="G26" s="1">
        <f>VALUE(LEFT(rawdata!G31,LEN(rawdata!G31)-2))</f>
        <v>47.149915869599099</v>
      </c>
      <c r="H26" s="1">
        <f>2*PI()*150000*Ipt*Ipt*D26*(10^-9)</f>
        <v>139.67521196801005</v>
      </c>
      <c r="I26" s="1">
        <f>2*PI()*150000*Ist*Ist*E26*(10^-9)</f>
        <v>0</v>
      </c>
      <c r="J26" s="2">
        <f>F26*SQRT(H26*I26)</f>
        <v>0</v>
      </c>
      <c r="K26">
        <f>2*PI()*150000*G26*Ipt*(10^-9)</f>
        <v>0.33328311595494603</v>
      </c>
      <c r="N26">
        <f>D26*$D$1^2*10^-3</f>
        <v>23.712000439591531</v>
      </c>
      <c r="O26">
        <f>E26*$D$2^2*10^-3</f>
        <v>3.1970701029370501</v>
      </c>
      <c r="P26">
        <f>G26*$D$1*$D$2*10^-3</f>
        <v>0.70724873804398636</v>
      </c>
      <c r="Q26">
        <f>P26/SQRT(N26*O26)</f>
        <v>8.1229167900054938E-2</v>
      </c>
      <c r="S26" s="4">
        <f>w*P26*10^-6*$G$1</f>
        <v>4.9992467393241888</v>
      </c>
      <c r="T26" s="4">
        <f>P26*$G$1/O26</f>
        <v>1.6591333203663379</v>
      </c>
      <c r="U26" s="4">
        <f>S26*T26</f>
        <v>8.2944168419455302</v>
      </c>
      <c r="V26" s="5">
        <f>U26*$N$1</f>
        <v>41.472084209727655</v>
      </c>
      <c r="W26" s="4"/>
      <c r="X26" s="4">
        <f>w*N26*10^-6*$G$1</f>
        <v>167.61025436161205</v>
      </c>
      <c r="Y26" s="4">
        <f>X26*$G$1</f>
        <v>1257.0769077120904</v>
      </c>
    </row>
    <row r="27" spans="2:25" x14ac:dyDescent="0.25">
      <c r="B27">
        <f>VALUE(LEFT(rawdata!B20,LEN(rawdata!B20)-2))</f>
        <v>60</v>
      </c>
      <c r="C27">
        <f>VALUE(LEFT(rawdata!C20,LEN(rawdata!C20)-2))</f>
        <v>35</v>
      </c>
      <c r="D27" s="1">
        <f>VALUE(LEFT(rawdata!D20,LEN(rawdata!D20)-2))</f>
        <v>2634.1808391529999</v>
      </c>
      <c r="E27" s="1">
        <f>VALUE(LEFT(rawdata!E20,LEN(rawdata!E20)-2))</f>
        <v>127.291217233853</v>
      </c>
      <c r="F27" s="1">
        <v>5.98390934409282E-2</v>
      </c>
      <c r="G27" s="1">
        <f>VALUE(LEFT(rawdata!G20,LEN(rawdata!G20)-2))</f>
        <v>45.1630364496868</v>
      </c>
      <c r="H27" s="1">
        <f>2*PI()*150000*Ipt*Ipt*D27*(10^-9)</f>
        <v>139.64945353610727</v>
      </c>
      <c r="I27" s="1">
        <f>2*PI()*150000*Ist*Ist*E27*(10^-9)</f>
        <v>0</v>
      </c>
      <c r="J27" s="2">
        <f>F27*SQRT(H27*I27)</f>
        <v>0</v>
      </c>
      <c r="K27">
        <f>2*PI()*150000*G27*Ipt*(10^-9)</f>
        <v>0.31923869292932422</v>
      </c>
      <c r="N27">
        <f>D27*$D$1^2*10^-3</f>
        <v>23.707627552376998</v>
      </c>
      <c r="O27">
        <f>E27*$D$2^2*10^-3</f>
        <v>3.1822804308463253</v>
      </c>
      <c r="P27">
        <f>G27*$D$1*$D$2*10^-3</f>
        <v>0.67744554674530211</v>
      </c>
      <c r="Q27">
        <f>P27/SQRT(N27*O27)</f>
        <v>7.799398672945998E-2</v>
      </c>
      <c r="S27" s="4">
        <f>w*P27*10^-6*$G$1</f>
        <v>4.7885803939398643</v>
      </c>
      <c r="T27" s="4">
        <f>P27*$G$1/O27</f>
        <v>1.5966039797562779</v>
      </c>
      <c r="U27" s="4">
        <f>S27*T27</f>
        <v>7.6454665143472722</v>
      </c>
      <c r="V27" s="5">
        <f>U27*$N$1</f>
        <v>38.227332571736362</v>
      </c>
      <c r="W27" s="4"/>
      <c r="X27" s="4">
        <f>w*N27*10^-6*$G$1</f>
        <v>167.57934424332873</v>
      </c>
      <c r="Y27" s="4">
        <f>X27*$G$1</f>
        <v>1256.8450818249655</v>
      </c>
    </row>
    <row r="28" spans="2:25" x14ac:dyDescent="0.25">
      <c r="B28">
        <f>VALUE(LEFT(rawdata!B9,LEN(rawdata!B9)-2))</f>
        <v>70</v>
      </c>
      <c r="C28">
        <f>VALUE(LEFT(rawdata!C9,LEN(rawdata!C9)-2))</f>
        <v>35</v>
      </c>
      <c r="D28" s="1">
        <f>VALUE(LEFT(rawdata!D9,LEN(rawdata!D9)-2))</f>
        <v>2632.37132180756</v>
      </c>
      <c r="E28" s="1">
        <f>VALUE(LEFT(rawdata!E9,LEN(rawdata!E9)-2))</f>
        <v>126.75913437314</v>
      </c>
      <c r="F28" s="1">
        <v>0.10839637379501001</v>
      </c>
      <c r="G28" s="1">
        <f>VALUE(LEFT(rawdata!G9,LEN(rawdata!G9)-2))</f>
        <v>43.949995917178597</v>
      </c>
      <c r="H28" s="1">
        <f>2*PI()*150000*Ipt*Ipt*D28*(10^-9)</f>
        <v>139.55352310312455</v>
      </c>
      <c r="I28" s="1">
        <f>2*PI()*150000*Ist*Ist*E28*(10^-9)</f>
        <v>0</v>
      </c>
      <c r="J28" s="2">
        <f>F28*SQRT(H28*I28)</f>
        <v>0</v>
      </c>
      <c r="K28">
        <f>2*PI()*150000*G28*Ipt*(10^-9)</f>
        <v>0.31066421467209682</v>
      </c>
      <c r="N28">
        <f>D28*$D$1^2*10^-3</f>
        <v>23.691341896268042</v>
      </c>
      <c r="O28">
        <f>E28*$D$2^2*10^-3</f>
        <v>3.1689783593285004</v>
      </c>
      <c r="P28">
        <f>G28*$D$1*$D$2*10^-3</f>
        <v>0.6592499387576789</v>
      </c>
      <c r="Q28">
        <f>P28/SQRT(N28*O28)</f>
        <v>7.6084401956945102E-2</v>
      </c>
      <c r="S28" s="4">
        <f>w*P28*10^-6*$G$1</f>
        <v>4.6599632200814511</v>
      </c>
      <c r="T28" s="4">
        <f>P28*$G$1/O28</f>
        <v>1.5602424441075369</v>
      </c>
      <c r="U28" s="4">
        <f>S28*T28</f>
        <v>7.270672403951111</v>
      </c>
      <c r="V28" s="5">
        <f>U28*$N$1</f>
        <v>36.353362019755558</v>
      </c>
      <c r="W28" s="4"/>
      <c r="X28" s="4">
        <f>w*N28*10^-6*$G$1</f>
        <v>167.46422772374945</v>
      </c>
      <c r="Y28" s="4">
        <f>X28*$G$1</f>
        <v>1255.9817079281208</v>
      </c>
    </row>
    <row r="29" spans="2:25" x14ac:dyDescent="0.25">
      <c r="B29">
        <f>VALUE(LEFT(rawdata!B63,LEN(rawdata!B63)-2))</f>
        <v>20</v>
      </c>
      <c r="C29">
        <f>VALUE(LEFT(rawdata!C63,LEN(rawdata!C63)-2))</f>
        <v>30</v>
      </c>
      <c r="D29" s="1">
        <f>VALUE(LEFT(rawdata!D63,LEN(rawdata!D63)-2))</f>
        <v>2656.41318712474</v>
      </c>
      <c r="E29" s="1">
        <f>VALUE(LEFT(rawdata!E63,LEN(rawdata!E63)-2))</f>
        <v>136.65648312781099</v>
      </c>
      <c r="F29" s="1">
        <v>9.9861813543556999E-2</v>
      </c>
      <c r="G29" s="1">
        <f>VALUE(LEFT(rawdata!G63,LEN(rawdata!G63)-2))</f>
        <v>66.7791453226979</v>
      </c>
      <c r="H29" s="1">
        <f>2*PI()*150000*Ipt*Ipt*D29*(10^-9)</f>
        <v>140.82808759149597</v>
      </c>
      <c r="I29" s="1">
        <f>2*PI()*150000*Ist*Ist*E29*(10^-9)</f>
        <v>0</v>
      </c>
      <c r="J29" s="2">
        <f>F29*SQRT(H29*I29)</f>
        <v>0</v>
      </c>
      <c r="K29">
        <f>2*PI()*150000*G29*Ipt*(10^-9)</f>
        <v>0.4720339628072841</v>
      </c>
      <c r="N29">
        <f>D29*$D$1^2*10^-3</f>
        <v>23.907718684122663</v>
      </c>
      <c r="O29">
        <f>E29*$D$2^2*10^-3</f>
        <v>3.4164120781952749</v>
      </c>
      <c r="P29">
        <f>G29*$D$1*$D$2*10^-3</f>
        <v>1.0016871798404685</v>
      </c>
      <c r="Q29">
        <f>P29/SQRT(N29*O29)</f>
        <v>0.11083525446171513</v>
      </c>
      <c r="S29" s="4">
        <f>w*P29*10^-6*$G$1</f>
        <v>7.0805094421092605</v>
      </c>
      <c r="T29" s="4">
        <f>P29*$G$1/O29</f>
        <v>2.1989893715549926</v>
      </c>
      <c r="U29" s="4">
        <f>S29*T29</f>
        <v>15.569965008393034</v>
      </c>
      <c r="V29" s="5">
        <f>U29*$N$1</f>
        <v>77.849825041965175</v>
      </c>
      <c r="W29" s="4"/>
      <c r="X29" s="4">
        <f>w*N29*10^-6*$G$1</f>
        <v>168.99370510979517</v>
      </c>
      <c r="Y29" s="4">
        <f>X29*$G$1</f>
        <v>1267.4527883234639</v>
      </c>
    </row>
    <row r="30" spans="2:25" x14ac:dyDescent="0.25">
      <c r="B30">
        <f>VALUE(LEFT(rawdata!B52,LEN(rawdata!B52)-2))</f>
        <v>30</v>
      </c>
      <c r="C30">
        <f>VALUE(LEFT(rawdata!C52,LEN(rawdata!C52)-2))</f>
        <v>30</v>
      </c>
      <c r="D30" s="1">
        <f>VALUE(LEFT(rawdata!D52,LEN(rawdata!D52)-2))</f>
        <v>2642.7035180646199</v>
      </c>
      <c r="E30" s="1">
        <f>VALUE(LEFT(rawdata!E52,LEN(rawdata!E52)-2))</f>
        <v>132.135927389975</v>
      </c>
      <c r="F30" s="1">
        <v>7.3036008706894903E-2</v>
      </c>
      <c r="G30" s="1">
        <f>VALUE(LEFT(rawdata!G52,LEN(rawdata!G52)-2))</f>
        <v>59.580721331836799</v>
      </c>
      <c r="H30" s="1">
        <f>2*PI()*150000*Ipt*Ipt*D30*(10^-9)</f>
        <v>140.10127804070513</v>
      </c>
      <c r="I30" s="1">
        <f>2*PI()*150000*Ist*Ist*E30*(10^-9)</f>
        <v>0</v>
      </c>
      <c r="J30" s="2">
        <f>F30*SQRT(H30*I30)</f>
        <v>0</v>
      </c>
      <c r="K30">
        <f>2*PI()*150000*G30*Ipt*(10^-9)</f>
        <v>0.42115130197127809</v>
      </c>
      <c r="N30">
        <f>D30*$D$1^2*10^-3</f>
        <v>23.784331662581579</v>
      </c>
      <c r="O30">
        <f>E30*$D$2^2*10^-3</f>
        <v>3.303398184749375</v>
      </c>
      <c r="P30">
        <f>G30*$D$1*$D$2*10^-3</f>
        <v>0.89371081997755197</v>
      </c>
      <c r="Q30">
        <f>P30/SQRT(N30*O30)</f>
        <v>0.10082566076033224</v>
      </c>
      <c r="S30" s="4">
        <f>w*P30*10^-6*$G$1</f>
        <v>6.3172695295691712</v>
      </c>
      <c r="T30" s="4">
        <f>P30*$G$1/O30</f>
        <v>2.0290715121102414</v>
      </c>
      <c r="U30" s="4">
        <f>S30*T30</f>
        <v>12.818191636770871</v>
      </c>
      <c r="V30" s="5">
        <f>U30*$N$1</f>
        <v>64.090958183854355</v>
      </c>
      <c r="W30" s="4"/>
      <c r="X30" s="4">
        <f>w*N30*10^-6*$G$1</f>
        <v>168.12153364884614</v>
      </c>
      <c r="Y30" s="4">
        <f>X30*$G$1</f>
        <v>1260.911502366346</v>
      </c>
    </row>
    <row r="31" spans="2:25" x14ac:dyDescent="0.25">
      <c r="B31">
        <f>VALUE(LEFT(rawdata!B41,LEN(rawdata!B41)-2))</f>
        <v>40</v>
      </c>
      <c r="C31">
        <f>VALUE(LEFT(rawdata!C41,LEN(rawdata!C41)-2))</f>
        <v>30</v>
      </c>
      <c r="D31" s="1">
        <f>VALUE(LEFT(rawdata!D41,LEN(rawdata!D41)-2))</f>
        <v>2643.70539313483</v>
      </c>
      <c r="E31" s="1">
        <f>VALUE(LEFT(rawdata!E41,LEN(rawdata!E41)-2))</f>
        <v>129.75837715796001</v>
      </c>
      <c r="F31" s="1">
        <v>0.107978916453987</v>
      </c>
      <c r="G31" s="1">
        <f>VALUE(LEFT(rawdata!G41,LEN(rawdata!G41)-2))</f>
        <v>54.4991647515415</v>
      </c>
      <c r="H31" s="1">
        <f>2*PI()*150000*Ipt*Ipt*D31*(10^-9)</f>
        <v>140.15439182241167</v>
      </c>
      <c r="I31" s="1">
        <f>2*PI()*150000*Ist*Ist*E31*(10^-9)</f>
        <v>0</v>
      </c>
      <c r="J31" s="2">
        <f>F31*SQRT(H31*I31)</f>
        <v>0</v>
      </c>
      <c r="K31">
        <f>2*PI()*150000*G31*Ipt*(10^-9)</f>
        <v>0.38523189512300082</v>
      </c>
      <c r="N31">
        <f>D31*$D$1^2*10^-3</f>
        <v>23.793348538213472</v>
      </c>
      <c r="O31">
        <f>E31*$D$2^2*10^-3</f>
        <v>3.2439594289490006</v>
      </c>
      <c r="P31">
        <f>G31*$D$1*$D$2*10^-3</f>
        <v>0.81748747127312249</v>
      </c>
      <c r="Q31">
        <f>P31/SQRT(N31*O31)</f>
        <v>9.3049836683104514E-2</v>
      </c>
      <c r="S31" s="4">
        <f>w*P31*10^-6*$G$1</f>
        <v>5.7784784268450116</v>
      </c>
      <c r="T31" s="4">
        <f>P31*$G$1/O31</f>
        <v>1.8900224151492646</v>
      </c>
      <c r="U31" s="4">
        <f>S31*T31</f>
        <v>10.921453752193532</v>
      </c>
      <c r="V31" s="5">
        <f>U31*$N$1</f>
        <v>54.607268760967656</v>
      </c>
      <c r="W31" s="4"/>
      <c r="X31" s="4">
        <f>w*N31*10^-6*$G$1</f>
        <v>168.18527018689397</v>
      </c>
      <c r="Y31" s="4">
        <f>X31*$G$1</f>
        <v>1261.3895264017049</v>
      </c>
    </row>
    <row r="32" spans="2:25" x14ac:dyDescent="0.25">
      <c r="B32">
        <f>VALUE(LEFT(rawdata!B30,LEN(rawdata!B30)-2))</f>
        <v>50</v>
      </c>
      <c r="C32">
        <f>VALUE(LEFT(rawdata!C30,LEN(rawdata!C30)-2))</f>
        <v>30</v>
      </c>
      <c r="D32" s="1">
        <f>VALUE(LEFT(rawdata!D30,LEN(rawdata!D30)-2))</f>
        <v>2633.3741103860102</v>
      </c>
      <c r="E32" s="1">
        <f>VALUE(LEFT(rawdata!E30,LEN(rawdata!E30)-2))</f>
        <v>127.72782254217501</v>
      </c>
      <c r="F32" s="1">
        <v>9.3325842547998805E-2</v>
      </c>
      <c r="G32" s="1">
        <f>VALUE(LEFT(rawdata!G30,LEN(rawdata!G30)-2))</f>
        <v>50.521072891593498</v>
      </c>
      <c r="H32" s="1">
        <f>2*PI()*150000*Ipt*Ipt*D32*(10^-9)</f>
        <v>139.60668531390044</v>
      </c>
      <c r="I32" s="1">
        <f>2*PI()*150000*Ist*Ist*E32*(10^-9)</f>
        <v>0</v>
      </c>
      <c r="J32" s="2">
        <f>F32*SQRT(H32*I32)</f>
        <v>0</v>
      </c>
      <c r="K32">
        <f>2*PI()*150000*G32*Ipt*(10^-9)</f>
        <v>0.35711242075733535</v>
      </c>
      <c r="N32">
        <f>D32*$D$1^2*10^-3</f>
        <v>23.700366993474091</v>
      </c>
      <c r="O32">
        <f>E32*$D$2^2*10^-3</f>
        <v>3.1931955635543749</v>
      </c>
      <c r="P32">
        <f>G32*$D$1*$D$2*10^-3</f>
        <v>0.75781609337390254</v>
      </c>
      <c r="Q32">
        <f>P32/SQRT(N32*O32)</f>
        <v>8.7111106415804884E-2</v>
      </c>
      <c r="S32" s="4">
        <f>w*P32*10^-6*$G$1</f>
        <v>5.3566863113600292</v>
      </c>
      <c r="T32" s="4">
        <f>P32*$G$1/O32</f>
        <v>1.7799162585512862</v>
      </c>
      <c r="U32" s="4">
        <f>S32*T32</f>
        <v>9.5344530575488324</v>
      </c>
      <c r="V32" s="5">
        <f>U32*$N$1</f>
        <v>47.67226528774416</v>
      </c>
      <c r="W32" s="4"/>
      <c r="X32" s="4">
        <f>w*N32*10^-6*$G$1</f>
        <v>167.52802237668047</v>
      </c>
      <c r="Y32" s="4">
        <f>X32*$G$1</f>
        <v>1256.4601678251036</v>
      </c>
    </row>
    <row r="33" spans="2:27" x14ac:dyDescent="0.25">
      <c r="B33">
        <f>VALUE(LEFT(rawdata!B19,LEN(rawdata!B19)-2))</f>
        <v>60</v>
      </c>
      <c r="C33">
        <f>VALUE(LEFT(rawdata!C19,LEN(rawdata!C19)-2))</f>
        <v>30</v>
      </c>
      <c r="D33" s="1">
        <f>VALUE(LEFT(rawdata!D19,LEN(rawdata!D19)-2))</f>
        <v>2632.7045248815298</v>
      </c>
      <c r="E33" s="1">
        <f>VALUE(LEFT(rawdata!E19,LEN(rawdata!E19)-2))</f>
        <v>126.89591671424201</v>
      </c>
      <c r="F33" s="1">
        <v>6.5224072474842895E-2</v>
      </c>
      <c r="G33" s="1">
        <f>VALUE(LEFT(rawdata!G19,LEN(rawdata!G19)-2))</f>
        <v>48.201395824713998</v>
      </c>
      <c r="H33" s="1">
        <f>2*PI()*150000*Ipt*Ipt*D33*(10^-9)</f>
        <v>139.5711876561821</v>
      </c>
      <c r="I33" s="1">
        <f>2*PI()*150000*Ist*Ist*E33*(10^-9)</f>
        <v>0</v>
      </c>
      <c r="J33" s="2">
        <f>F33*SQRT(H33*I33)</f>
        <v>0</v>
      </c>
      <c r="K33">
        <f>2*PI()*150000*G33*Ipt*(10^-9)</f>
        <v>0.3407155897853143</v>
      </c>
      <c r="N33">
        <f>D33*$D$1^2*10^-3</f>
        <v>23.69434072393377</v>
      </c>
      <c r="O33">
        <f>E33*$D$2^2*10^-3</f>
        <v>3.1723979178560504</v>
      </c>
      <c r="P33">
        <f>G33*$D$1*$D$2*10^-3</f>
        <v>0.72302093737071005</v>
      </c>
      <c r="Q33">
        <f>P33/SQRT(N33*O33)</f>
        <v>8.339398575432562E-2</v>
      </c>
      <c r="S33" s="4">
        <f>w*P33*10^-6*$G$1</f>
        <v>5.1107338467797137</v>
      </c>
      <c r="T33" s="4">
        <f>P33*$G$1/O33</f>
        <v>1.7093243567455845</v>
      </c>
      <c r="U33" s="4">
        <f>S33*T33</f>
        <v>8.7359018451446211</v>
      </c>
      <c r="V33" s="5">
        <f>U33*$N$1</f>
        <v>43.679509225723109</v>
      </c>
      <c r="W33" s="4"/>
      <c r="X33" s="4">
        <f>w*N33*10^-6*$G$1</f>
        <v>167.48542518741851</v>
      </c>
      <c r="Y33" s="4">
        <f>X33*$G$1</f>
        <v>1256.1406889056389</v>
      </c>
    </row>
    <row r="34" spans="2:27" x14ac:dyDescent="0.25">
      <c r="B34">
        <f>VALUE(LEFT(rawdata!B8,LEN(rawdata!B8)-2))</f>
        <v>70</v>
      </c>
      <c r="C34">
        <f>VALUE(LEFT(rawdata!C8,LEN(rawdata!C8)-2))</f>
        <v>30</v>
      </c>
      <c r="D34" s="1">
        <f>VALUE(LEFT(rawdata!D8,LEN(rawdata!D8)-2))</f>
        <v>2636.74176028584</v>
      </c>
      <c r="E34" s="1">
        <f>VALUE(LEFT(rawdata!E8,LEN(rawdata!E8)-2))</f>
        <v>126.86033298200699</v>
      </c>
      <c r="F34" s="1">
        <v>0.110163084299018</v>
      </c>
      <c r="G34" s="1">
        <f>VALUE(LEFT(rawdata!G8,LEN(rawdata!G8)-2))</f>
        <v>47.175208587281801</v>
      </c>
      <c r="H34" s="1">
        <f>2*PI()*150000*Ipt*Ipt*D34*(10^-9)</f>
        <v>139.78521917202514</v>
      </c>
      <c r="I34" s="1">
        <f>2*PI()*150000*Ist*Ist*E34*(10^-9)</f>
        <v>0</v>
      </c>
      <c r="J34" s="2">
        <f>F34*SQRT(H34*I34)</f>
        <v>0</v>
      </c>
      <c r="K34">
        <f>2*PI()*150000*G34*Ipt*(10^-9)</f>
        <v>0.33346189964108397</v>
      </c>
      <c r="N34">
        <f>D34*$D$1^2*10^-3</f>
        <v>23.730675842572559</v>
      </c>
      <c r="O34">
        <f>E34*$D$2^2*10^-3</f>
        <v>3.171508324550175</v>
      </c>
      <c r="P34">
        <f>G34*$D$1*$D$2*10^-3</f>
        <v>0.70762812880922699</v>
      </c>
      <c r="Q34">
        <f>P34/SQRT(N34*O34)</f>
        <v>8.1567491587922564E-2</v>
      </c>
      <c r="S34" s="4">
        <f>w*P34*10^-6*$G$1</f>
        <v>5.0019284946162585</v>
      </c>
      <c r="T34" s="4">
        <f>P34*$G$1/O34</f>
        <v>1.6734028175133173</v>
      </c>
      <c r="U34" s="4">
        <f>S34*T34</f>
        <v>8.3702412358909921</v>
      </c>
      <c r="V34" s="5">
        <f>U34*$N$1</f>
        <v>41.851206179454962</v>
      </c>
      <c r="W34" s="4"/>
      <c r="X34" s="4">
        <f>w*N34*10^-6*$G$1</f>
        <v>167.74226300643011</v>
      </c>
      <c r="Y34" s="4">
        <f>X34*$G$1</f>
        <v>1258.0669725482257</v>
      </c>
    </row>
    <row r="35" spans="2:27" x14ac:dyDescent="0.25">
      <c r="B35">
        <f>VALUE(LEFT(rawdata!B62,LEN(rawdata!B62)-2))</f>
        <v>20</v>
      </c>
      <c r="C35">
        <f>VALUE(LEFT(rawdata!C62,LEN(rawdata!C62)-2))</f>
        <v>25</v>
      </c>
      <c r="D35" s="1">
        <f>VALUE(LEFT(rawdata!D62,LEN(rawdata!D62)-2))</f>
        <v>2661.0428629041398</v>
      </c>
      <c r="E35" s="1">
        <f>VALUE(LEFT(rawdata!E62,LEN(rawdata!E62)-2))</f>
        <v>136.70203537834999</v>
      </c>
      <c r="F35" s="1">
        <v>0.102201389674814</v>
      </c>
      <c r="G35" s="1">
        <f>VALUE(LEFT(rawdata!G62,LEN(rawdata!G62)-2))</f>
        <v>70.894634317797895</v>
      </c>
      <c r="H35" s="1">
        <f>2*PI()*150000*Ipt*Ipt*D35*(10^-9)</f>
        <v>141.07352696415896</v>
      </c>
      <c r="I35" s="1">
        <f>2*PI()*150000*Ist*Ist*E35*(10^-9)</f>
        <v>0</v>
      </c>
      <c r="J35" s="2">
        <f>F35*SQRT(H35*I35)</f>
        <v>0</v>
      </c>
      <c r="K35">
        <f>2*PI()*150000*G35*Ipt*(10^-9)</f>
        <v>0.50112464029138959</v>
      </c>
      <c r="N35">
        <f>D35*$D$1^2*10^-3</f>
        <v>23.949385766137262</v>
      </c>
      <c r="O35">
        <f>E35*$D$2^2*10^-3</f>
        <v>3.4175508844587497</v>
      </c>
      <c r="P35">
        <f>G35*$D$1*$D$2*10^-3</f>
        <v>1.0634195147669685</v>
      </c>
      <c r="Q35">
        <f>P35/SQRT(N35*O35)</f>
        <v>0.11754385808569263</v>
      </c>
      <c r="S35" s="4">
        <f>w*P35*10^-6*$G$1</f>
        <v>7.5168696043708438</v>
      </c>
      <c r="T35" s="4">
        <f>P35*$G$1/O35</f>
        <v>2.3337315611075082</v>
      </c>
      <c r="U35" s="4">
        <f>S35*T35</f>
        <v>17.542355836449946</v>
      </c>
      <c r="V35" s="5">
        <f>U35*$N$1</f>
        <v>87.711779182249728</v>
      </c>
      <c r="W35" s="4"/>
      <c r="X35" s="4">
        <f>w*N35*10^-6*$G$1</f>
        <v>169.28823235699076</v>
      </c>
      <c r="Y35" s="4">
        <f>X35*$G$1</f>
        <v>1269.6617426774308</v>
      </c>
      <c r="AA35" t="s">
        <v>38</v>
      </c>
    </row>
    <row r="36" spans="2:27" x14ac:dyDescent="0.25">
      <c r="B36">
        <f>VALUE(LEFT(rawdata!B51,LEN(rawdata!B51)-2))</f>
        <v>30</v>
      </c>
      <c r="C36">
        <f>VALUE(LEFT(rawdata!C51,LEN(rawdata!C51)-2))</f>
        <v>25</v>
      </c>
      <c r="D36" s="1">
        <f>VALUE(LEFT(rawdata!D51,LEN(rawdata!D51)-2))</f>
        <v>2650.6766458482498</v>
      </c>
      <c r="E36" s="1">
        <f>VALUE(LEFT(rawdata!E51,LEN(rawdata!E51)-2))</f>
        <v>132.07733656995501</v>
      </c>
      <c r="F36" s="1">
        <v>7.8007164970361004E-2</v>
      </c>
      <c r="G36" s="1">
        <f>VALUE(LEFT(rawdata!G51,LEN(rawdata!G51)-2))</f>
        <v>63.225936967231597</v>
      </c>
      <c r="H36" s="1">
        <f>2*PI()*150000*Ipt*Ipt*D36*(10^-9)</f>
        <v>140.52396843515635</v>
      </c>
      <c r="I36" s="1">
        <f>2*PI()*150000*Ist*Ist*E36*(10^-9)</f>
        <v>0</v>
      </c>
      <c r="J36" s="2">
        <f>F36*SQRT(H36*I36)</f>
        <v>0</v>
      </c>
      <c r="K36">
        <f>2*PI()*150000*G36*Ipt*(10^-9)</f>
        <v>0.44691781295831878</v>
      </c>
      <c r="N36">
        <f>D36*$D$1^2*10^-3</f>
        <v>23.856089812634249</v>
      </c>
      <c r="O36">
        <f>E36*$D$2^2*10^-3</f>
        <v>3.3019334142488752</v>
      </c>
      <c r="P36">
        <f>G36*$D$1*$D$2*10^-3</f>
        <v>0.94838905450847388</v>
      </c>
      <c r="Q36">
        <f>P36/SQRT(N36*O36)</f>
        <v>0.10685694333277518</v>
      </c>
      <c r="S36" s="4">
        <f>w*P36*10^-6*$G$1</f>
        <v>6.7037671943747803</v>
      </c>
      <c r="T36" s="4">
        <f>P36*$G$1/O36</f>
        <v>2.1541675789460468</v>
      </c>
      <c r="U36" s="4">
        <f>S36*T36</f>
        <v>14.441037946924254</v>
      </c>
      <c r="V36" s="5">
        <f>U36*$N$1</f>
        <v>72.205189734621271</v>
      </c>
      <c r="W36" s="4"/>
      <c r="X36" s="4">
        <f>w*N36*10^-6*$G$1</f>
        <v>168.62876212218762</v>
      </c>
      <c r="Y36" s="4">
        <f>X36*$G$1</f>
        <v>1264.7157159164071</v>
      </c>
    </row>
    <row r="37" spans="2:27" x14ac:dyDescent="0.25">
      <c r="B37">
        <f>VALUE(LEFT(rawdata!B40,LEN(rawdata!B40)-2))</f>
        <v>40</v>
      </c>
      <c r="C37">
        <f>VALUE(LEFT(rawdata!C40,LEN(rawdata!C40)-2))</f>
        <v>25</v>
      </c>
      <c r="D37" s="1">
        <f>VALUE(LEFT(rawdata!D40,LEN(rawdata!D40)-2))</f>
        <v>2648.3133088264199</v>
      </c>
      <c r="E37" s="1">
        <f>VALUE(LEFT(rawdata!E40,LEN(rawdata!E40)-2))</f>
        <v>129.76307388319</v>
      </c>
      <c r="F37" s="1">
        <v>0.108258556370337</v>
      </c>
      <c r="G37" s="1">
        <f>VALUE(LEFT(rawdata!G40,LEN(rawdata!G40)-2))</f>
        <v>57.712212283864602</v>
      </c>
      <c r="H37" s="1">
        <f>2*PI()*150000*Ipt*Ipt*D37*(10^-9)</f>
        <v>140.39867759759704</v>
      </c>
      <c r="I37" s="1">
        <f>2*PI()*150000*Ist*Ist*E37*(10^-9)</f>
        <v>0</v>
      </c>
      <c r="J37" s="2">
        <f>F37*SQRT(H37*I37)</f>
        <v>0</v>
      </c>
      <c r="K37">
        <f>2*PI()*150000*G37*Ipt*(10^-9)</f>
        <v>0.40794358980015821</v>
      </c>
      <c r="N37">
        <f>D37*$D$1^2*10^-3</f>
        <v>23.83481977943778</v>
      </c>
      <c r="O37">
        <f>E37*$D$2^2*10^-3</f>
        <v>3.2440768470797501</v>
      </c>
      <c r="P37">
        <f>G37*$D$1*$D$2*10^-3</f>
        <v>0.86568318425796908</v>
      </c>
      <c r="Q37">
        <f>P37/SQRT(N37*O37)</f>
        <v>9.844813166264306E-2</v>
      </c>
      <c r="S37" s="4">
        <f>w*P37*10^-6*$G$1</f>
        <v>6.119153847002373</v>
      </c>
      <c r="T37" s="4">
        <f>P37*$G$1/O37</f>
        <v>2.0013779537248917</v>
      </c>
      <c r="U37" s="4">
        <f>S37*T37</f>
        <v>12.246739604841409</v>
      </c>
      <c r="V37" s="5">
        <f>U37*$N$1</f>
        <v>61.233698024207044</v>
      </c>
      <c r="W37" s="4"/>
      <c r="X37" s="4">
        <f>w*N37*10^-6*$G$1</f>
        <v>168.47841311711645</v>
      </c>
      <c r="Y37" s="4">
        <f>X37*$G$1</f>
        <v>1263.5880983783734</v>
      </c>
    </row>
    <row r="38" spans="2:27" x14ac:dyDescent="0.25">
      <c r="B38">
        <f>VALUE(LEFT(rawdata!B29,LEN(rawdata!B29)-2))</f>
        <v>50</v>
      </c>
      <c r="C38">
        <f>VALUE(LEFT(rawdata!C29,LEN(rawdata!C29)-2))</f>
        <v>25</v>
      </c>
      <c r="D38" s="1">
        <f>VALUE(LEFT(rawdata!D29,LEN(rawdata!D29)-2))</f>
        <v>2641.3154752970499</v>
      </c>
      <c r="E38" s="1">
        <f>VALUE(LEFT(rawdata!E29,LEN(rawdata!E29)-2))</f>
        <v>128.15863465374301</v>
      </c>
      <c r="F38" s="1">
        <v>9.7219992101955297E-2</v>
      </c>
      <c r="G38" s="1">
        <f>VALUE(LEFT(rawdata!G29,LEN(rawdata!G29)-2))</f>
        <v>53.707152429576098</v>
      </c>
      <c r="H38" s="1">
        <f>2*PI()*150000*Ipt*Ipt*D38*(10^-9)</f>
        <v>140.0276918194804</v>
      </c>
      <c r="I38" s="1">
        <f>2*PI()*150000*Ist*Ist*E38*(10^-9)</f>
        <v>0</v>
      </c>
      <c r="J38" s="2">
        <f>F38*SQRT(H38*I38)</f>
        <v>0</v>
      </c>
      <c r="K38">
        <f>2*PI()*150000*G38*Ipt*(10^-9)</f>
        <v>0.37963348991546286</v>
      </c>
      <c r="N38">
        <f>D38*$D$1^2*10^-3</f>
        <v>23.77183927767345</v>
      </c>
      <c r="O38">
        <f>E38*$D$2^2*10^-3</f>
        <v>3.2039658663435753</v>
      </c>
      <c r="P38">
        <f>G38*$D$1*$D$2*10^-3</f>
        <v>0.80560728644364143</v>
      </c>
      <c r="Q38">
        <f>P38/SQRT(N38*O38)</f>
        <v>9.2309851566490381E-2</v>
      </c>
      <c r="S38" s="4">
        <f>w*P38*10^-6*$G$1</f>
        <v>5.6945023487319411</v>
      </c>
      <c r="T38" s="4">
        <f>P38*$G$1/O38</f>
        <v>1.885804936874254</v>
      </c>
      <c r="U38" s="4">
        <f>S38*T38</f>
        <v>10.738720642280729</v>
      </c>
      <c r="V38" s="5">
        <f>U38*$N$1</f>
        <v>53.693603211403641</v>
      </c>
      <c r="W38" s="4"/>
      <c r="X38" s="4">
        <f>w*N38*10^-6*$G$1</f>
        <v>168.03323018337645</v>
      </c>
      <c r="Y38" s="4">
        <f>X38*$G$1</f>
        <v>1260.2492263753234</v>
      </c>
    </row>
    <row r="39" spans="2:27" x14ac:dyDescent="0.25">
      <c r="B39">
        <f>VALUE(LEFT(rawdata!B18,LEN(rawdata!B18)-2))</f>
        <v>60</v>
      </c>
      <c r="C39">
        <f>VALUE(LEFT(rawdata!C18,LEN(rawdata!C18)-2))</f>
        <v>25</v>
      </c>
      <c r="D39" s="1">
        <f>VALUE(LEFT(rawdata!D18,LEN(rawdata!D18)-2))</f>
        <v>2641.0899380333599</v>
      </c>
      <c r="E39" s="1">
        <f>VALUE(LEFT(rawdata!E18,LEN(rawdata!E18)-2))</f>
        <v>127.321643150173</v>
      </c>
      <c r="F39" s="1">
        <v>7.0597768104083802E-2</v>
      </c>
      <c r="G39" s="1">
        <f>VALUE(LEFT(rawdata!G18,LEN(rawdata!G18)-2))</f>
        <v>51.248750581791697</v>
      </c>
      <c r="H39" s="1">
        <f>2*PI()*150000*Ipt*Ipt*D39*(10^-9)</f>
        <v>140.01573510217452</v>
      </c>
      <c r="I39" s="1">
        <f>2*PI()*150000*Ist*Ist*E39*(10^-9)</f>
        <v>0</v>
      </c>
      <c r="J39" s="2">
        <f>F39*SQRT(H39*I39)</f>
        <v>0</v>
      </c>
      <c r="K39">
        <f>2*PI()*150000*G39*Ipt*(10^-9)</f>
        <v>0.362256071250178</v>
      </c>
      <c r="N39">
        <f>D39*$D$1^2*10^-3</f>
        <v>23.76980944230024</v>
      </c>
      <c r="O39">
        <f>E39*$D$2^2*10^-3</f>
        <v>3.1830410787543251</v>
      </c>
      <c r="P39">
        <f>G39*$D$1*$D$2*10^-3</f>
        <v>0.76873125872687553</v>
      </c>
      <c r="Q39">
        <f>P39/SQRT(N39*O39)</f>
        <v>8.8377267419283326E-2</v>
      </c>
      <c r="S39" s="4">
        <f>w*P39*10^-6*$G$1</f>
        <v>5.4338410687526695</v>
      </c>
      <c r="T39" s="4">
        <f>P39*$G$1/O39</f>
        <v>1.811313237185074</v>
      </c>
      <c r="U39" s="4">
        <f>S39*T39</f>
        <v>9.8423882565915992</v>
      </c>
      <c r="V39" s="5">
        <f>U39*$N$1</f>
        <v>49.211941282957994</v>
      </c>
      <c r="W39" s="4"/>
      <c r="X39" s="4">
        <f>w*N39*10^-6*$G$1</f>
        <v>168.0188821226094</v>
      </c>
      <c r="Y39" s="4">
        <f>X39*$G$1</f>
        <v>1260.1416159195705</v>
      </c>
    </row>
    <row r="40" spans="2:27" x14ac:dyDescent="0.25">
      <c r="B40">
        <f>VALUE(LEFT(rawdata!B7,LEN(rawdata!B7)-2))</f>
        <v>70</v>
      </c>
      <c r="C40">
        <f>VALUE(LEFT(rawdata!C7,LEN(rawdata!C7)-2))</f>
        <v>25</v>
      </c>
      <c r="D40" s="1">
        <f>VALUE(LEFT(rawdata!D7,LEN(rawdata!D7)-2))</f>
        <v>2642.3020187546299</v>
      </c>
      <c r="E40" s="1">
        <f>VALUE(LEFT(rawdata!E7,LEN(rawdata!E7)-2))</f>
        <v>127.163690860016</v>
      </c>
      <c r="F40" s="1">
        <v>0.11168647169957301</v>
      </c>
      <c r="G40" s="1">
        <f>VALUE(LEFT(rawdata!G7,LEN(rawdata!G7)-2))</f>
        <v>50.043388711353003</v>
      </c>
      <c r="H40" s="1">
        <f>2*PI()*150000*Ipt*Ipt*D40*(10^-9)</f>
        <v>140.07999280530979</v>
      </c>
      <c r="I40" s="1">
        <f>2*PI()*150000*Ist*Ist*E40*(10^-9)</f>
        <v>0</v>
      </c>
      <c r="J40" s="2">
        <f>F40*SQRT(H40*I40)</f>
        <v>0</v>
      </c>
      <c r="K40">
        <f>2*PI()*150000*G40*Ipt*(10^-9)</f>
        <v>0.35373587025673126</v>
      </c>
      <c r="N40">
        <f>D40*$D$1^2*10^-3</f>
        <v>23.780718168791669</v>
      </c>
      <c r="O40">
        <f>E40*$D$2^2*10^-3</f>
        <v>3.1790922715003997</v>
      </c>
      <c r="P40">
        <f>G40*$D$1*$D$2*10^-3</f>
        <v>0.75065083067029503</v>
      </c>
      <c r="Q40">
        <f>P40/SQRT(N40*O40)</f>
        <v>8.633242099687112E-2</v>
      </c>
      <c r="S40" s="4">
        <f>w*P40*10^-6*$G$1</f>
        <v>5.3060380538509673</v>
      </c>
      <c r="T40" s="4">
        <f>P40*$G$1/O40</f>
        <v>1.7709084069365946</v>
      </c>
      <c r="U40" s="4">
        <f>S40*T40</f>
        <v>9.3965073970901649</v>
      </c>
      <c r="V40" s="5">
        <f>U40*$N$1</f>
        <v>46.982536985450821</v>
      </c>
      <c r="W40" s="4"/>
      <c r="X40" s="4">
        <f>w*N40*10^-6*$G$1</f>
        <v>168.09599136637178</v>
      </c>
      <c r="Y40" s="4">
        <f>X40*$G$1</f>
        <v>1260.7199352477883</v>
      </c>
    </row>
    <row r="41" spans="2:27" x14ac:dyDescent="0.25">
      <c r="B41">
        <f>VALUE(LEFT(rawdata!B61,LEN(rawdata!B61)-2))</f>
        <v>20</v>
      </c>
      <c r="C41">
        <f>VALUE(LEFT(rawdata!C61,LEN(rawdata!C61)-2))</f>
        <v>20</v>
      </c>
      <c r="D41" s="1">
        <f>VALUE(LEFT(rawdata!D61,LEN(rawdata!D61)-2))</f>
        <v>2665.9536787372499</v>
      </c>
      <c r="E41" s="1">
        <f>VALUE(LEFT(rawdata!E61,LEN(rawdata!E61)-2))</f>
        <v>136.77570166978899</v>
      </c>
      <c r="F41" s="1">
        <v>0.104057621356686</v>
      </c>
      <c r="G41" s="1">
        <f>VALUE(LEFT(rawdata!G61,LEN(rawdata!G61)-2))</f>
        <v>74.394924294149007</v>
      </c>
      <c r="H41" s="1">
        <f>2*PI()*150000*Ipt*Ipt*D41*(10^-9)</f>
        <v>141.33387080134622</v>
      </c>
      <c r="I41" s="1">
        <f>2*PI()*150000*Ist*Ist*E41*(10^-9)</f>
        <v>0</v>
      </c>
      <c r="J41" s="2">
        <f>F41*SQRT(H41*I41)</f>
        <v>0</v>
      </c>
      <c r="K41">
        <f>2*PI()*150000*G41*Ipt*(10^-9)</f>
        <v>0.52586673216045154</v>
      </c>
      <c r="N41">
        <f>D41*$D$1^2*10^-3</f>
        <v>23.993583108635249</v>
      </c>
      <c r="O41">
        <f>E41*$D$2^2*10^-3</f>
        <v>3.4193925417447244</v>
      </c>
      <c r="P41">
        <f>G41*$D$1*$D$2*10^-3</f>
        <v>1.1159238644122351</v>
      </c>
      <c r="Q41">
        <f>P41/SQRT(N41*O41)</f>
        <v>0.12320051714993761</v>
      </c>
      <c r="S41" s="4">
        <f>w*P41*10^-6*$G$1</f>
        <v>7.8880009824067727</v>
      </c>
      <c r="T41" s="4">
        <f>P41*$G$1/O41</f>
        <v>2.4476362046521025</v>
      </c>
      <c r="U41" s="4">
        <f>S41*T41</f>
        <v>19.30695678687017</v>
      </c>
      <c r="V41" s="5">
        <f>U41*$N$1</f>
        <v>96.534783934350855</v>
      </c>
      <c r="W41" s="4"/>
      <c r="X41" s="4">
        <f>w*N41*10^-6*$G$1</f>
        <v>169.60064496161544</v>
      </c>
      <c r="Y41" s="4">
        <f>X41*$G$1</f>
        <v>1272.0048372121159</v>
      </c>
    </row>
    <row r="42" spans="2:27" x14ac:dyDescent="0.25">
      <c r="B42">
        <f>VALUE(LEFT(rawdata!B50,LEN(rawdata!B50)-2))</f>
        <v>30</v>
      </c>
      <c r="C42">
        <f>VALUE(LEFT(rawdata!C50,LEN(rawdata!C50)-2))</f>
        <v>20</v>
      </c>
      <c r="D42" s="1">
        <f>VALUE(LEFT(rawdata!D50,LEN(rawdata!D50)-2))</f>
        <v>2653.34614251108</v>
      </c>
      <c r="E42" s="1">
        <f>VALUE(LEFT(rawdata!E50,LEN(rawdata!E50)-2))</f>
        <v>132.43117085244899</v>
      </c>
      <c r="F42" s="1">
        <v>8.2627844559703303E-2</v>
      </c>
      <c r="G42" s="1">
        <f>VALUE(LEFT(rawdata!G50,LEN(rawdata!G50)-2))</f>
        <v>66.383278948810101</v>
      </c>
      <c r="H42" s="1">
        <f>2*PI()*150000*Ipt*Ipt*D42*(10^-9)</f>
        <v>140.66549013504869</v>
      </c>
      <c r="I42" s="1">
        <f>2*PI()*150000*Ist*Ist*E42*(10^-9)</f>
        <v>0</v>
      </c>
      <c r="J42" s="2">
        <f>F42*SQRT(H42*I42)</f>
        <v>0</v>
      </c>
      <c r="K42">
        <f>2*PI()*150000*G42*Ipt*(10^-9)</f>
        <v>0.46923574830026354</v>
      </c>
      <c r="N42">
        <f>D42*$D$1^2*10^-3</f>
        <v>23.880115282599721</v>
      </c>
      <c r="O42">
        <f>E42*$D$2^2*10^-3</f>
        <v>3.3107792713112247</v>
      </c>
      <c r="P42">
        <f>G42*$D$1*$D$2*10^-3</f>
        <v>0.99574918423215153</v>
      </c>
      <c r="Q42">
        <f>P42/SQRT(N42*O42)</f>
        <v>0.11198674871224991</v>
      </c>
      <c r="S42" s="4">
        <f>w*P42*10^-6*$G$1</f>
        <v>7.038536224503952</v>
      </c>
      <c r="T42" s="4">
        <f>P42*$G$1/O42</f>
        <v>2.2556982117335203</v>
      </c>
      <c r="U42" s="4">
        <f>S42*T42</f>
        <v>15.876813574835168</v>
      </c>
      <c r="V42" s="5">
        <f>U42*$N$1</f>
        <v>79.384067874175841</v>
      </c>
      <c r="W42" s="4"/>
      <c r="X42" s="4">
        <f>w*N42*10^-6*$G$1</f>
        <v>168.79858816205842</v>
      </c>
      <c r="Y42" s="4">
        <f>X42*$G$1</f>
        <v>1265.9894112154382</v>
      </c>
    </row>
    <row r="43" spans="2:27" x14ac:dyDescent="0.25">
      <c r="B43">
        <f>VALUE(LEFT(rawdata!B39,LEN(rawdata!B39)-2))</f>
        <v>40</v>
      </c>
      <c r="C43">
        <f>VALUE(LEFT(rawdata!C39,LEN(rawdata!C39)-2))</f>
        <v>20</v>
      </c>
      <c r="D43" s="1">
        <f>VALUE(LEFT(rawdata!D39,LEN(rawdata!D39)-2))</f>
        <v>2649.6267899865102</v>
      </c>
      <c r="E43" s="1">
        <f>VALUE(LEFT(rawdata!E39,LEN(rawdata!E39)-2))</f>
        <v>129.65076170635399</v>
      </c>
      <c r="F43" s="1">
        <v>4.9815444173064501E-2</v>
      </c>
      <c r="G43" s="1">
        <f>VALUE(LEFT(rawdata!G39,LEN(rawdata!G39)-2))</f>
        <v>60.395291640386503</v>
      </c>
      <c r="H43" s="1">
        <f>2*PI()*150000*Ipt*Ipt*D43*(10^-9)</f>
        <v>140.46831098172549</v>
      </c>
      <c r="I43" s="1">
        <f>2*PI()*150000*Ist*Ist*E43*(10^-9)</f>
        <v>0</v>
      </c>
      <c r="J43" s="2">
        <f>F43*SQRT(H43*I43)</f>
        <v>0</v>
      </c>
      <c r="K43">
        <f>2*PI()*150000*G43*Ipt*(10^-9)</f>
        <v>0.42690916018991543</v>
      </c>
      <c r="N43">
        <f>D43*$D$1^2*10^-3</f>
        <v>23.84664110987859</v>
      </c>
      <c r="O43">
        <f>E43*$D$2^2*10^-3</f>
        <v>3.2412690426588497</v>
      </c>
      <c r="P43">
        <f>G43*$D$1*$D$2*10^-3</f>
        <v>0.90592937460579748</v>
      </c>
      <c r="Q43">
        <f>P43/SQRT(N43*O43)</f>
        <v>0.10304411493045527</v>
      </c>
      <c r="S43" s="4">
        <f>w*P43*10^-6*$G$1</f>
        <v>6.4036374028487302</v>
      </c>
      <c r="T43" s="4">
        <f>P43*$G$1/O43</f>
        <v>2.0962376834876686</v>
      </c>
      <c r="U43" s="4">
        <f>S43*T43</f>
        <v>13.423546035242612</v>
      </c>
      <c r="V43" s="5">
        <f>U43*$N$1</f>
        <v>67.117730176213058</v>
      </c>
      <c r="W43" s="4"/>
      <c r="X43" s="4">
        <f>w*N43*10^-6*$G$1</f>
        <v>168.56197317807056</v>
      </c>
      <c r="Y43" s="4">
        <f>X43*$G$1</f>
        <v>1264.2147988355291</v>
      </c>
    </row>
    <row r="44" spans="2:27" x14ac:dyDescent="0.25">
      <c r="B44">
        <f>VALUE(LEFT(rawdata!B28,LEN(rawdata!B28)-2))</f>
        <v>50</v>
      </c>
      <c r="C44">
        <f>VALUE(LEFT(rawdata!C28,LEN(rawdata!C28)-2))</f>
        <v>20</v>
      </c>
      <c r="D44" s="1">
        <f>VALUE(LEFT(rawdata!D28,LEN(rawdata!D28)-2))</f>
        <v>2642.4339161217899</v>
      </c>
      <c r="E44" s="1">
        <f>VALUE(LEFT(rawdata!E28,LEN(rawdata!E28)-2))</f>
        <v>127.92148249117299</v>
      </c>
      <c r="F44" s="1">
        <v>0.10055617183264701</v>
      </c>
      <c r="G44" s="1">
        <f>VALUE(LEFT(rawdata!G28,LEN(rawdata!G28)-2))</f>
        <v>56.152206465463998</v>
      </c>
      <c r="H44" s="1">
        <f>2*PI()*150000*Ipt*Ipt*D44*(10^-9)</f>
        <v>140.0869852619297</v>
      </c>
      <c r="I44" s="1">
        <f>2*PI()*150000*Ist*Ist*E44*(10^-9)</f>
        <v>0</v>
      </c>
      <c r="J44" s="2">
        <f>F44*SQRT(H44*I44)</f>
        <v>0</v>
      </c>
      <c r="K44">
        <f>2*PI()*150000*G44*Ipt*(10^-9)</f>
        <v>0.39691655845820772</v>
      </c>
      <c r="N44">
        <f>D44*$D$1^2*10^-3</f>
        <v>23.781905245096109</v>
      </c>
      <c r="O44">
        <f>E44*$D$2^2*10^-3</f>
        <v>3.198037062279325</v>
      </c>
      <c r="P44">
        <f>G44*$D$1*$D$2*10^-3</f>
        <v>0.84228309698195991</v>
      </c>
      <c r="Q44">
        <f>P44/SQRT(N44*O44)</f>
        <v>9.6581293346054919E-2</v>
      </c>
      <c r="S44" s="4">
        <f>w*P44*10^-6*$G$1</f>
        <v>5.953748376873115</v>
      </c>
      <c r="T44" s="4">
        <f>P44*$G$1/O44</f>
        <v>1.9753127009923768</v>
      </c>
      <c r="U44" s="4">
        <f>S44*T44</f>
        <v>11.760514787350212</v>
      </c>
      <c r="V44" s="5">
        <f>U44*$N$1</f>
        <v>58.80257393675106</v>
      </c>
      <c r="W44" s="4"/>
      <c r="X44" s="4">
        <f>w*N44*10^-6*$G$1</f>
        <v>168.10438231431561</v>
      </c>
      <c r="Y44" s="4">
        <f>X44*$G$1</f>
        <v>1260.7828673573672</v>
      </c>
    </row>
    <row r="45" spans="2:27" x14ac:dyDescent="0.25">
      <c r="B45">
        <f>VALUE(LEFT(rawdata!B17,LEN(rawdata!B17)-2))</f>
        <v>60</v>
      </c>
      <c r="C45">
        <f>VALUE(LEFT(rawdata!C17,LEN(rawdata!C17)-2))</f>
        <v>20</v>
      </c>
      <c r="D45" s="1">
        <f>VALUE(LEFT(rawdata!D17,LEN(rawdata!D17)-2))</f>
        <v>2639.84712035961</v>
      </c>
      <c r="E45" s="1">
        <f>VALUE(LEFT(rawdata!E17,LEN(rawdata!E17)-2))</f>
        <v>127.212473850028</v>
      </c>
      <c r="F45" s="1">
        <v>7.6169395971122794E-2</v>
      </c>
      <c r="G45" s="1">
        <f>VALUE(LEFT(rawdata!G17,LEN(rawdata!G17)-2))</f>
        <v>53.521747346580902</v>
      </c>
      <c r="H45" s="1">
        <f>2*PI()*150000*Ipt*Ipt*D45*(10^-9)</f>
        <v>139.94984789868241</v>
      </c>
      <c r="I45" s="1">
        <f>2*PI()*150000*Ist*Ist*E45*(10^-9)</f>
        <v>0</v>
      </c>
      <c r="J45" s="2">
        <f>F45*SQRT(H45*I45)</f>
        <v>0</v>
      </c>
      <c r="K45">
        <f>2*PI()*150000*G45*Ipt*(10^-9)</f>
        <v>0.37832293861044208</v>
      </c>
      <c r="N45">
        <f>D45*$D$1^2*10^-3</f>
        <v>23.758624083236491</v>
      </c>
      <c r="O45">
        <f>E45*$D$2^2*10^-3</f>
        <v>3.1803118462506998</v>
      </c>
      <c r="P45">
        <f>G45*$D$1*$D$2*10^-3</f>
        <v>0.8028262101987137</v>
      </c>
      <c r="Q45">
        <f>P45/SQRT(N45*O45)</f>
        <v>9.2358324607455577E-2</v>
      </c>
      <c r="S45" s="4">
        <f>w*P45*10^-6*$G$1</f>
        <v>5.6748440791566317</v>
      </c>
      <c r="T45" s="4">
        <f>P45*$G$1/O45</f>
        <v>1.8932723794331048</v>
      </c>
      <c r="U45" s="4">
        <f>S45*T45</f>
        <v>10.744025552656742</v>
      </c>
      <c r="V45" s="5">
        <f>U45*$N$1</f>
        <v>53.720127763283713</v>
      </c>
      <c r="W45" s="4"/>
      <c r="X45" s="4">
        <f>w*N45*10^-6*$G$1</f>
        <v>167.93981747841889</v>
      </c>
      <c r="Y45" s="4">
        <f>X45*$G$1</f>
        <v>1259.5486310881417</v>
      </c>
    </row>
    <row r="46" spans="2:27" x14ac:dyDescent="0.25">
      <c r="B46">
        <f>VALUE(LEFT(rawdata!B6,LEN(rawdata!B6)-2))</f>
        <v>70</v>
      </c>
      <c r="C46">
        <f>VALUE(LEFT(rawdata!C6,LEN(rawdata!C6)-2))</f>
        <v>20</v>
      </c>
      <c r="D46" s="1">
        <f>VALUE(LEFT(rawdata!D6,LEN(rawdata!D6)-2))</f>
        <v>2640.6721996777001</v>
      </c>
      <c r="E46" s="1">
        <f>VALUE(LEFT(rawdata!E6,LEN(rawdata!E6)-2))</f>
        <v>126.75409808189799</v>
      </c>
      <c r="F46" s="1">
        <v>0.112460663405514</v>
      </c>
      <c r="G46" s="1">
        <f>VALUE(LEFT(rawdata!G6,LEN(rawdata!G6)-2))</f>
        <v>52.134424847703301</v>
      </c>
      <c r="H46" s="1">
        <f>2*PI()*150000*Ipt*Ipt*D46*(10^-9)</f>
        <v>139.99358896390567</v>
      </c>
      <c r="I46" s="1">
        <f>2*PI()*150000*Ist*Ist*E46*(10^-9)</f>
        <v>0</v>
      </c>
      <c r="J46" s="2">
        <f>F46*SQRT(H46*I46)</f>
        <v>0</v>
      </c>
      <c r="K46">
        <f>2*PI()*150000*G46*Ipt*(10^-9)</f>
        <v>0.36851653372651622</v>
      </c>
      <c r="N46">
        <f>D46*$D$1^2*10^-3</f>
        <v>23.766049797099303</v>
      </c>
      <c r="O46">
        <f>E46*$D$2^2*10^-3</f>
        <v>3.1688524520474499</v>
      </c>
      <c r="P46">
        <f>G46*$D$1*$D$2*10^-3</f>
        <v>0.78201637271554947</v>
      </c>
      <c r="Q46">
        <f>P46/SQRT(N46*O46)</f>
        <v>9.0112769082088637E-2</v>
      </c>
      <c r="S46" s="4">
        <f>w*P46*10^-6*$G$1</f>
        <v>5.5277480058977426</v>
      </c>
      <c r="T46" s="4">
        <f>P46*$G$1/O46</f>
        <v>1.8508664837256985</v>
      </c>
      <c r="U46" s="4">
        <f>S46*T46</f>
        <v>10.231123514597696</v>
      </c>
      <c r="V46" s="5">
        <f>U46*$N$1</f>
        <v>51.155617572988483</v>
      </c>
      <c r="W46" s="4"/>
      <c r="X46" s="4">
        <f>w*N46*10^-6*$G$1</f>
        <v>167.99230675668682</v>
      </c>
      <c r="Y46" s="4">
        <f>X46*$G$1</f>
        <v>1259.942300675151</v>
      </c>
    </row>
    <row r="47" spans="2:27" x14ac:dyDescent="0.25">
      <c r="B47">
        <f>VALUE(LEFT(rawdata!B71,LEN(rawdata!B71)-2))</f>
        <v>10</v>
      </c>
      <c r="C47">
        <f>VALUE(LEFT(rawdata!C71,LEN(rawdata!C71)-2))</f>
        <v>15</v>
      </c>
      <c r="D47" s="1">
        <f>VALUE(LEFT(rawdata!D71,LEN(rawdata!D71)-2))</f>
        <v>2680.9360469312001</v>
      </c>
      <c r="E47" s="1">
        <f>VALUE(LEFT(rawdata!E71,LEN(rawdata!E71)-2))</f>
        <v>141.721314193528</v>
      </c>
      <c r="F47" s="1">
        <v>6.6664176005326994E-2</v>
      </c>
      <c r="G47" s="1">
        <f>VALUE(LEFT(rawdata!G71,LEN(rawdata!G71)-2))</f>
        <v>85.564683357647297</v>
      </c>
      <c r="H47" s="1">
        <f>2*PI()*150000*Ipt*Ipt*D47*(10^-9)</f>
        <v>142.12815170259012</v>
      </c>
      <c r="I47" s="1">
        <f>2*PI()*150000*Ist*Ist*E47*(10^-9)</f>
        <v>0</v>
      </c>
      <c r="J47" s="2">
        <f>F47*SQRT(H47*I47)</f>
        <v>0</v>
      </c>
      <c r="K47">
        <f>2*PI()*150000*G47*Ipt*(10^-9)</f>
        <v>0.60482110644702369</v>
      </c>
      <c r="N47">
        <f>D47*$D$1^2*10^-3</f>
        <v>24.128424422380803</v>
      </c>
      <c r="O47">
        <f>E47*$D$2^2*10^-3</f>
        <v>3.5430328548382</v>
      </c>
      <c r="P47">
        <f>G47*$D$1*$D$2*10^-3</f>
        <v>1.2834702503647095</v>
      </c>
      <c r="Q47">
        <f>P47/SQRT(N47*O47)</f>
        <v>0.13881414900497488</v>
      </c>
      <c r="S47" s="4">
        <f>w*P47*10^-6*$G$1</f>
        <v>9.0723165967053543</v>
      </c>
      <c r="T47" s="4">
        <f>P47*$G$1/O47</f>
        <v>2.7168889683284956</v>
      </c>
      <c r="U47" s="4">
        <f>S47*T47</f>
        <v>24.6484768787723</v>
      </c>
      <c r="V47" s="5">
        <f>U47*$N$1</f>
        <v>123.2423843938615</v>
      </c>
      <c r="W47" s="4"/>
      <c r="X47" s="4">
        <f>w*N47*10^-6*$G$1</f>
        <v>170.55378204310819</v>
      </c>
      <c r="Y47" s="4">
        <f>X47*$G$1</f>
        <v>1279.1533653233114</v>
      </c>
    </row>
    <row r="48" spans="2:27" x14ac:dyDescent="0.25">
      <c r="B48">
        <f>VALUE(LEFT(rawdata!B60,LEN(rawdata!B60)-2))</f>
        <v>20</v>
      </c>
      <c r="C48">
        <f>VALUE(LEFT(rawdata!C60,LEN(rawdata!C60)-2))</f>
        <v>15</v>
      </c>
      <c r="D48" s="1">
        <f>VALUE(LEFT(rawdata!D60,LEN(rawdata!D60)-2))</f>
        <v>2666.2188742823901</v>
      </c>
      <c r="E48" s="1">
        <f>VALUE(LEFT(rawdata!E60,LEN(rawdata!E60)-2))</f>
        <v>136.606976100488</v>
      </c>
      <c r="F48" s="1">
        <v>0.105176708264164</v>
      </c>
      <c r="G48" s="1">
        <f>VALUE(LEFT(rawdata!G60,LEN(rawdata!G60)-2))</f>
        <v>77.113539329568795</v>
      </c>
      <c r="H48" s="1">
        <f>2*PI()*150000*Ipt*Ipt*D48*(10^-9)</f>
        <v>141.34792997769759</v>
      </c>
      <c r="I48" s="1">
        <f>2*PI()*150000*Ist*Ist*E48*(10^-9)</f>
        <v>0</v>
      </c>
      <c r="J48" s="2">
        <f>F48*SQRT(H48*I48)</f>
        <v>0</v>
      </c>
      <c r="K48">
        <f>2*PI()*150000*G48*Ipt*(10^-9)</f>
        <v>0.54508348946268204</v>
      </c>
      <c r="N48">
        <f>D48*$D$1^2*10^-3</f>
        <v>23.995969868541511</v>
      </c>
      <c r="O48">
        <f>E48*$D$2^2*10^-3</f>
        <v>3.4151744025121999</v>
      </c>
      <c r="P48">
        <f>G48*$D$1*$D$2*10^-3</f>
        <v>1.156703089943532</v>
      </c>
      <c r="Q48">
        <f>P48/SQRT(N48*O48)</f>
        <v>0.12777512027485463</v>
      </c>
      <c r="S48" s="4">
        <f>w*P48*10^-6*$G$1</f>
        <v>8.1762523419402307</v>
      </c>
      <c r="T48" s="4">
        <f>P48*$G$1/O48</f>
        <v>2.5402138081718357</v>
      </c>
      <c r="U48" s="4">
        <f>S48*T48</f>
        <v>20.769429098093884</v>
      </c>
      <c r="V48" s="5">
        <f>U48*$N$1</f>
        <v>103.84714549046942</v>
      </c>
      <c r="W48" s="4"/>
      <c r="X48" s="4">
        <f>w*N48*10^-6*$G$1</f>
        <v>169.61751597323706</v>
      </c>
      <c r="Y48" s="4">
        <f>X48*$G$1</f>
        <v>1272.131369799278</v>
      </c>
    </row>
    <row r="49" spans="2:25" x14ac:dyDescent="0.25">
      <c r="B49">
        <f>VALUE(LEFT(rawdata!B49,LEN(rawdata!B49)-2))</f>
        <v>30</v>
      </c>
      <c r="C49">
        <f>VALUE(LEFT(rawdata!C49,LEN(rawdata!C49)-2))</f>
        <v>15</v>
      </c>
      <c r="D49" s="1">
        <f>VALUE(LEFT(rawdata!D49,LEN(rawdata!D49)-2))</f>
        <v>2658.5031182458001</v>
      </c>
      <c r="E49" s="1">
        <f>VALUE(LEFT(rawdata!E49,LEN(rawdata!E49)-2))</f>
        <v>132.486409726408</v>
      </c>
      <c r="F49" s="1">
        <v>8.7085981602607596E-2</v>
      </c>
      <c r="G49" s="1">
        <f>VALUE(LEFT(rawdata!G49,LEN(rawdata!G49)-2))</f>
        <v>68.922030209562905</v>
      </c>
      <c r="H49" s="1">
        <f>2*PI()*150000*Ipt*Ipt*D49*(10^-9)</f>
        <v>140.93888398582325</v>
      </c>
      <c r="I49" s="1">
        <f>2*PI()*150000*Ist*Ist*E49*(10^-9)</f>
        <v>0</v>
      </c>
      <c r="J49" s="2">
        <f>F49*SQRT(H49*I49)</f>
        <v>0</v>
      </c>
      <c r="K49">
        <f>2*PI()*150000*G49*Ipt*(10^-9)</f>
        <v>0.48718112349792742</v>
      </c>
      <c r="N49">
        <f>D49*$D$1^2*10^-3</f>
        <v>23.926528064212203</v>
      </c>
      <c r="O49">
        <f>E49*$D$2^2*10^-3</f>
        <v>3.3121602431602</v>
      </c>
      <c r="P49">
        <f>G49*$D$1*$D$2*10^-3</f>
        <v>1.0338304531434435</v>
      </c>
      <c r="Q49">
        <f>P49/SQRT(N49*O49)</f>
        <v>0.11613250906921233</v>
      </c>
      <c r="S49" s="4">
        <f>w*P49*10^-6*$G$1</f>
        <v>7.3077168524689098</v>
      </c>
      <c r="T49" s="4">
        <f>P49*$G$1/O49</f>
        <v>2.3409883065252406</v>
      </c>
      <c r="U49" s="4">
        <f>S49*T49</f>
        <v>17.107279699027156</v>
      </c>
      <c r="V49" s="5">
        <f>U49*$N$1</f>
        <v>85.536398495135785</v>
      </c>
      <c r="W49" s="4"/>
      <c r="X49" s="4">
        <f>w*N49*10^-6*$G$1</f>
        <v>169.1266607829879</v>
      </c>
      <c r="Y49" s="4">
        <f>X49*$G$1</f>
        <v>1268.4499558724092</v>
      </c>
    </row>
    <row r="50" spans="2:25" x14ac:dyDescent="0.25">
      <c r="B50">
        <f>VALUE(LEFT(rawdata!B38,LEN(rawdata!B38)-2))</f>
        <v>40</v>
      </c>
      <c r="C50">
        <f>VALUE(LEFT(rawdata!C38,LEN(rawdata!C38)-2))</f>
        <v>15</v>
      </c>
      <c r="D50" s="1">
        <f>VALUE(LEFT(rawdata!D38,LEN(rawdata!D38)-2))</f>
        <v>2648.2376763307998</v>
      </c>
      <c r="E50" s="1">
        <f>VALUE(LEFT(rawdata!E38,LEN(rawdata!E38)-2))</f>
        <v>129.56415884578001</v>
      </c>
      <c r="F50" s="1">
        <v>5.3690592061888198E-2</v>
      </c>
      <c r="G50" s="1">
        <f>VALUE(LEFT(rawdata!G38,LEN(rawdata!G38)-2))</f>
        <v>62.5413181434214</v>
      </c>
      <c r="H50" s="1">
        <f>2*PI()*150000*Ipt*Ipt*D50*(10^-9)</f>
        <v>140.3946679880342</v>
      </c>
      <c r="I50" s="1">
        <f>2*PI()*150000*Ist*Ist*E50*(10^-9)</f>
        <v>0</v>
      </c>
      <c r="J50" s="2">
        <f>F50*SQRT(H50*I50)</f>
        <v>0</v>
      </c>
      <c r="K50">
        <f>2*PI()*150000*G50*Ipt*(10^-9)</f>
        <v>0.44207852765668815</v>
      </c>
      <c r="N50">
        <f>D50*$D$1^2*10^-3</f>
        <v>23.834139086977196</v>
      </c>
      <c r="O50">
        <f>E50*$D$2^2*10^-3</f>
        <v>3.2391039711445004</v>
      </c>
      <c r="P50">
        <f>G50*$D$1*$D$2*10^-3</f>
        <v>0.93811977215132103</v>
      </c>
      <c r="Q50">
        <f>P50/SQRT(N50*O50)</f>
        <v>0.10676922994038129</v>
      </c>
      <c r="S50" s="4">
        <f>w*P50*10^-6*$G$1</f>
        <v>6.6311779148503209</v>
      </c>
      <c r="T50" s="4">
        <f>P50*$G$1/O50</f>
        <v>2.1721742660359413</v>
      </c>
      <c r="U50" s="4">
        <f>S50*T50</f>
        <v>14.40407402014374</v>
      </c>
      <c r="V50" s="5">
        <f>U50*$N$1</f>
        <v>72.020370100718708</v>
      </c>
      <c r="W50" s="4"/>
      <c r="X50" s="4">
        <f>w*N50*10^-6*$G$1</f>
        <v>168.47360158564101</v>
      </c>
      <c r="Y50" s="4">
        <f>X50*$G$1</f>
        <v>1263.5520118923075</v>
      </c>
    </row>
    <row r="51" spans="2:25" x14ac:dyDescent="0.25">
      <c r="B51">
        <f>VALUE(LEFT(rawdata!B27,LEN(rawdata!B27)-2))</f>
        <v>50</v>
      </c>
      <c r="C51">
        <f>VALUE(LEFT(rawdata!C27,LEN(rawdata!C27)-2))</f>
        <v>15</v>
      </c>
      <c r="D51" s="1">
        <f>VALUE(LEFT(rawdata!D27,LEN(rawdata!D27)-2))</f>
        <v>2645.3617705350698</v>
      </c>
      <c r="E51" s="1">
        <f>VALUE(LEFT(rawdata!E27,LEN(rawdata!E27)-2))</f>
        <v>128.10399735521301</v>
      </c>
      <c r="F51" s="1">
        <v>0.103484343410801</v>
      </c>
      <c r="G51" s="1">
        <f>VALUE(LEFT(rawdata!G27,LEN(rawdata!G27)-2))</f>
        <v>58.198247452155798</v>
      </c>
      <c r="H51" s="1">
        <f>2*PI()*150000*Ipt*Ipt*D51*(10^-9)</f>
        <v>140.24220363675445</v>
      </c>
      <c r="I51" s="1">
        <f>2*PI()*150000*Ist*Ist*E51*(10^-9)</f>
        <v>0</v>
      </c>
      <c r="J51" s="2">
        <f>F51*SQRT(H51*I51)</f>
        <v>0</v>
      </c>
      <c r="K51">
        <f>2*PI()*150000*G51*Ipt*(10^-9)</f>
        <v>0.41137916995686052</v>
      </c>
      <c r="N51">
        <f>D51*$D$1^2*10^-3</f>
        <v>23.80825593481563</v>
      </c>
      <c r="O51">
        <f>E51*$D$2^2*10^-3</f>
        <v>3.2025999338803253</v>
      </c>
      <c r="P51">
        <f>G51*$D$1*$D$2*10^-3</f>
        <v>0.87297371178233696</v>
      </c>
      <c r="Q51">
        <f>P51/SQRT(N51*O51)</f>
        <v>9.9973760742127687E-2</v>
      </c>
      <c r="S51" s="4">
        <f>w*P51*10^-6*$G$1</f>
        <v>6.1706875493529072</v>
      </c>
      <c r="T51" s="4">
        <f>P51*$G$1/O51</f>
        <v>2.0443711276902148</v>
      </c>
      <c r="U51" s="4">
        <f>S51*T51</f>
        <v>12.615175463894571</v>
      </c>
      <c r="V51" s="5">
        <f>U51*$N$1</f>
        <v>63.075877319472859</v>
      </c>
      <c r="W51" s="4"/>
      <c r="X51" s="4">
        <f>w*N51*10^-6*$G$1</f>
        <v>168.29064436410533</v>
      </c>
      <c r="Y51" s="4">
        <f>X51*$G$1</f>
        <v>1262.1798327307899</v>
      </c>
    </row>
    <row r="52" spans="2:25" x14ac:dyDescent="0.25">
      <c r="B52">
        <f>VALUE(LEFT(rawdata!B16,LEN(rawdata!B16)-2))</f>
        <v>60</v>
      </c>
      <c r="C52">
        <f>VALUE(LEFT(rawdata!C16,LEN(rawdata!C16)-2))</f>
        <v>15</v>
      </c>
      <c r="D52" s="1">
        <f>VALUE(LEFT(rawdata!D16,LEN(rawdata!D16)-2))</f>
        <v>2644.2771394291099</v>
      </c>
      <c r="E52" s="1">
        <f>VALUE(LEFT(rawdata!E16,LEN(rawdata!E16)-2))</f>
        <v>127.25847860889201</v>
      </c>
      <c r="F52" s="1">
        <v>8.1172037902379507E-2</v>
      </c>
      <c r="G52" s="1">
        <f>VALUE(LEFT(rawdata!G16,LEN(rawdata!G16)-2))</f>
        <v>55.511699436125802</v>
      </c>
      <c r="H52" s="1">
        <f>2*PI()*150000*Ipt*Ipt*D52*(10^-9)</f>
        <v>140.18470259544998</v>
      </c>
      <c r="I52" s="1">
        <f>2*PI()*150000*Ist*Ist*E52*(10^-9)</f>
        <v>0</v>
      </c>
      <c r="J52" s="2">
        <f>F52*SQRT(H52*I52)</f>
        <v>0</v>
      </c>
      <c r="K52">
        <f>2*PI()*150000*G52*Ipt*(10^-9)</f>
        <v>0.39238908105783937</v>
      </c>
      <c r="N52">
        <f>D52*$D$1^2*10^-3</f>
        <v>23.798494254861989</v>
      </c>
      <c r="O52">
        <f>E52*$D$2^2*10^-3</f>
        <v>3.1814619652223</v>
      </c>
      <c r="P52">
        <f>G52*$D$1*$D$2*10^-3</f>
        <v>0.83267549154188703</v>
      </c>
      <c r="Q52">
        <f>P52/SQRT(N52*O52)</f>
        <v>9.5694653531627774E-2</v>
      </c>
      <c r="S52" s="4">
        <f>w*P52*10^-6*$G$1</f>
        <v>5.8858362158675899</v>
      </c>
      <c r="T52" s="4">
        <f>P52*$G$1/O52</f>
        <v>1.9629548474353011</v>
      </c>
      <c r="U52" s="4">
        <f>S52*T52</f>
        <v>11.553630731147535</v>
      </c>
      <c r="V52" s="5">
        <f>U52*$N$1</f>
        <v>57.768153655737677</v>
      </c>
      <c r="W52" s="4"/>
      <c r="X52" s="4">
        <f>w*N52*10^-6*$G$1</f>
        <v>168.22164311453997</v>
      </c>
      <c r="Y52" s="4">
        <f>X52*$G$1</f>
        <v>1261.6623233590499</v>
      </c>
    </row>
    <row r="53" spans="2:25" x14ac:dyDescent="0.25">
      <c r="B53">
        <f>VALUE(LEFT(rawdata!B5,LEN(rawdata!B5)-2))</f>
        <v>70</v>
      </c>
      <c r="C53">
        <f>VALUE(LEFT(rawdata!C5,LEN(rawdata!C5)-2))</f>
        <v>15</v>
      </c>
      <c r="D53" s="1">
        <f>VALUE(LEFT(rawdata!D5,LEN(rawdata!D5)-2))</f>
        <v>2643.0052173622098</v>
      </c>
      <c r="E53" s="1">
        <f>VALUE(LEFT(rawdata!E5,LEN(rawdata!E5)-2))</f>
        <v>126.84669486448099</v>
      </c>
      <c r="F53" s="2">
        <v>1.5624851463950899E-5</v>
      </c>
      <c r="G53" s="1">
        <f>VALUE(LEFT(rawdata!G5,LEN(rawdata!G5)-2))</f>
        <v>53.957645351057501</v>
      </c>
      <c r="H53" s="1">
        <f>2*PI()*150000*Ipt*Ipt*D53*(10^-9)</f>
        <v>140.11727244071534</v>
      </c>
      <c r="I53" s="1">
        <f>2*PI()*150000*Ist*Ist*E53*(10^-9)</f>
        <v>0</v>
      </c>
      <c r="J53" s="2">
        <f>F53*SQRT(H53*I53)</f>
        <v>0</v>
      </c>
      <c r="K53">
        <f>2*PI()*150000*G53*Ipt*(10^-9)</f>
        <v>0.38140412003974283</v>
      </c>
      <c r="N53">
        <f>D53*$D$1^2*10^-3</f>
        <v>23.787046956259889</v>
      </c>
      <c r="O53">
        <f>E53*$D$2^2*10^-3</f>
        <v>3.1711673716120248</v>
      </c>
      <c r="P53">
        <f>G53*$D$1*$D$2*10^-3</f>
        <v>0.8093646802658625</v>
      </c>
      <c r="Q53">
        <f>P53/SQRT(N53*O53)</f>
        <v>9.3188946325329244E-2</v>
      </c>
      <c r="S53" s="4">
        <f>w*P53*10^-6*$G$1</f>
        <v>5.721061800596142</v>
      </c>
      <c r="T53" s="4">
        <f>P53*$G$1/O53</f>
        <v>1.9141957489642807</v>
      </c>
      <c r="U53" s="4">
        <f>S53*T53</f>
        <v>10.951232178263067</v>
      </c>
      <c r="V53" s="5">
        <f>U53*$N$1</f>
        <v>54.756160891315339</v>
      </c>
      <c r="W53" s="4"/>
      <c r="X53" s="4">
        <f>w*N53*10^-6*$G$1</f>
        <v>168.14072692885841</v>
      </c>
      <c r="Y53" s="4">
        <f>X53*$G$1</f>
        <v>1261.0554519664381</v>
      </c>
    </row>
    <row r="54" spans="2:25" x14ac:dyDescent="0.25">
      <c r="B54">
        <f>VALUE(LEFT(rawdata!B70,LEN(rawdata!B70)-2))</f>
        <v>10</v>
      </c>
      <c r="C54">
        <f>VALUE(LEFT(rawdata!C70,LEN(rawdata!C70)-2))</f>
        <v>10</v>
      </c>
      <c r="D54" s="1">
        <f>VALUE(LEFT(rawdata!D70,LEN(rawdata!D70)-2))</f>
        <v>2680.9499338251298</v>
      </c>
      <c r="E54" s="1">
        <f>VALUE(LEFT(rawdata!E70,LEN(rawdata!E70)-2))</f>
        <v>141.755131366488</v>
      </c>
      <c r="F54" s="1">
        <v>7.1437506306657794E-2</v>
      </c>
      <c r="G54" s="1">
        <f>VALUE(LEFT(rawdata!G70,LEN(rawdata!G70)-2))</f>
        <v>87.865200870896899</v>
      </c>
      <c r="H54" s="1">
        <f>2*PI()*150000*Ipt*Ipt*D54*(10^-9)</f>
        <v>142.12888790760681</v>
      </c>
      <c r="I54" s="1">
        <f>2*PI()*150000*Ist*Ist*E54*(10^-9)</f>
        <v>0</v>
      </c>
      <c r="J54" s="2">
        <f>F54*SQRT(H54*I54)</f>
        <v>0</v>
      </c>
      <c r="K54">
        <f>2*PI()*150000*G54*Ipt*(10^-9)</f>
        <v>0.62108250651495267</v>
      </c>
      <c r="N54">
        <f>D54*$D$1^2*10^-3</f>
        <v>24.12854940442617</v>
      </c>
      <c r="O54">
        <f>E54*$D$2^2*10^-3</f>
        <v>3.5438782841622003</v>
      </c>
      <c r="P54">
        <f>G54*$D$1*$D$2*10^-3</f>
        <v>1.3179780130634535</v>
      </c>
      <c r="Q54">
        <f>P54/SQRT(N54*O54)</f>
        <v>0.1425289743642674</v>
      </c>
      <c r="S54" s="4">
        <f>w*P54*10^-6*$G$1</f>
        <v>9.3162375977242888</v>
      </c>
      <c r="T54" s="4">
        <f>P54*$G$1/O54</f>
        <v>2.7892704843029765</v>
      </c>
      <c r="U54" s="4">
        <f>S54*T54</f>
        <v>25.985506556086026</v>
      </c>
      <c r="V54" s="5">
        <f>U54*$N$1</f>
        <v>129.92753278043014</v>
      </c>
      <c r="W54" s="4"/>
      <c r="X54" s="4">
        <f>w*N54*10^-6*$G$1</f>
        <v>170.55466548912815</v>
      </c>
      <c r="Y54" s="4">
        <f>X54*$G$1</f>
        <v>1279.1599911684611</v>
      </c>
    </row>
    <row r="55" spans="2:25" x14ac:dyDescent="0.25">
      <c r="B55">
        <f>VALUE(LEFT(rawdata!B59,LEN(rawdata!B59)-2))</f>
        <v>20</v>
      </c>
      <c r="C55">
        <f>VALUE(LEFT(rawdata!C59,LEN(rawdata!C59)-2))</f>
        <v>10</v>
      </c>
      <c r="D55" s="1">
        <f>VALUE(LEFT(rawdata!D59,LEN(rawdata!D59)-2))</f>
        <v>2671.9521908602801</v>
      </c>
      <c r="E55" s="1">
        <f>VALUE(LEFT(rawdata!E59,LEN(rawdata!E59)-2))</f>
        <v>136.72913148806899</v>
      </c>
      <c r="F55" s="1">
        <v>0.1060788462422</v>
      </c>
      <c r="G55" s="1">
        <f>VALUE(LEFT(rawdata!G59,LEN(rawdata!G59)-2))</f>
        <v>79.156804726984106</v>
      </c>
      <c r="H55" s="1">
        <f>2*PI()*150000*Ipt*Ipt*D55*(10^-9)</f>
        <v>141.65187817865302</v>
      </c>
      <c r="I55" s="1">
        <f>2*PI()*150000*Ist*Ist*E55*(10^-9)</f>
        <v>0</v>
      </c>
      <c r="J55" s="2">
        <f>F55*SQRT(H55*I55)</f>
        <v>0</v>
      </c>
      <c r="K55">
        <f>2*PI()*150000*G55*Ipt*(10^-9)</f>
        <v>0.55952648147685402</v>
      </c>
      <c r="N55">
        <f>D55*$D$1^2*10^-3</f>
        <v>24.047569717742522</v>
      </c>
      <c r="O55">
        <f>E55*$D$2^2*10^-3</f>
        <v>3.4182282872017247</v>
      </c>
      <c r="P55">
        <f>G55*$D$1*$D$2*10^-3</f>
        <v>1.1873520709047616</v>
      </c>
      <c r="Q55">
        <f>P55/SQRT(N55*O55)</f>
        <v>0.13096142315394624</v>
      </c>
      <c r="S55" s="4">
        <f>w*P55*10^-6*$G$1</f>
        <v>8.3928972221528078</v>
      </c>
      <c r="T55" s="4">
        <f>P55*$G$1/O55</f>
        <v>2.6051918665373153</v>
      </c>
      <c r="U55" s="4">
        <f>S55*T55</f>
        <v>21.865107579836121</v>
      </c>
      <c r="V55" s="5">
        <f>U55*$N$1</f>
        <v>109.3255378991806</v>
      </c>
      <c r="W55" s="4"/>
      <c r="X55" s="4">
        <f>w*N55*10^-6*$G$1</f>
        <v>169.98225381438363</v>
      </c>
      <c r="Y55" s="4">
        <f>X55*$G$1</f>
        <v>1274.8669036078772</v>
      </c>
    </row>
    <row r="56" spans="2:25" x14ac:dyDescent="0.25">
      <c r="B56">
        <f>VALUE(LEFT(rawdata!B48,LEN(rawdata!B48)-2))</f>
        <v>30</v>
      </c>
      <c r="C56">
        <f>VALUE(LEFT(rawdata!C48,LEN(rawdata!C48)-2))</f>
        <v>10</v>
      </c>
      <c r="D56" s="1">
        <f>VALUE(LEFT(rawdata!D48,LEN(rawdata!D48)-2))</f>
        <v>2659.20120365605</v>
      </c>
      <c r="E56" s="1">
        <f>VALUE(LEFT(rawdata!E48,LEN(rawdata!E48)-2))</f>
        <v>132.359539355061</v>
      </c>
      <c r="F56" s="1">
        <v>9.1505578642862503E-2</v>
      </c>
      <c r="G56" s="1">
        <f>VALUE(LEFT(rawdata!G48,LEN(rawdata!G48)-2))</f>
        <v>70.630698413292393</v>
      </c>
      <c r="H56" s="1">
        <f>2*PI()*150000*Ipt*Ipt*D56*(10^-9)</f>
        <v>140.97589254826283</v>
      </c>
      <c r="I56" s="1">
        <f>2*PI()*150000*Ist*Ist*E56*(10^-9)</f>
        <v>0</v>
      </c>
      <c r="J56" s="2">
        <f>F56*SQRT(H56*I56)</f>
        <v>0</v>
      </c>
      <c r="K56">
        <f>2*PI()*150000*G56*Ipt*(10^-9)</f>
        <v>0.49925898731951018</v>
      </c>
      <c r="N56">
        <f>D56*$D$1^2*10^-3</f>
        <v>23.932810832904448</v>
      </c>
      <c r="O56">
        <f>E56*$D$2^2*10^-3</f>
        <v>3.3089884838765253</v>
      </c>
      <c r="P56">
        <f>G56*$D$1*$D$2*10^-3</f>
        <v>1.0594604761993858</v>
      </c>
      <c r="Q56">
        <f>P56/SQRT(N56*O56)</f>
        <v>0.11905298196685547</v>
      </c>
      <c r="S56" s="4">
        <f>w*P56*10^-6*$G$1</f>
        <v>7.4888848097926521</v>
      </c>
      <c r="T56" s="4">
        <f>P56*$G$1/O56</f>
        <v>2.4013240330732732</v>
      </c>
      <c r="U56" s="4">
        <f>S56*T56</f>
        <v>17.983239074672465</v>
      </c>
      <c r="V56" s="5">
        <f>U56*$N$1</f>
        <v>89.916195373362328</v>
      </c>
      <c r="W56" s="4"/>
      <c r="X56" s="4">
        <f>w*N56*10^-6*$G$1</f>
        <v>169.17107105791538</v>
      </c>
      <c r="Y56" s="4">
        <f>X56*$G$1</f>
        <v>1268.7830329343653</v>
      </c>
    </row>
    <row r="57" spans="2:25" x14ac:dyDescent="0.25">
      <c r="B57">
        <f>VALUE(LEFT(rawdata!B37,LEN(rawdata!B37)-2))</f>
        <v>40</v>
      </c>
      <c r="C57">
        <f>VALUE(LEFT(rawdata!C37,LEN(rawdata!C37)-2))</f>
        <v>10</v>
      </c>
      <c r="D57" s="1">
        <f>VALUE(LEFT(rawdata!D37,LEN(rawdata!D37)-2))</f>
        <v>2655.8211297279599</v>
      </c>
      <c r="E57" s="1">
        <f>VALUE(LEFT(rawdata!E37,LEN(rawdata!E37)-2))</f>
        <v>130.00589840977099</v>
      </c>
      <c r="F57" s="1">
        <v>5.8554245984886601E-2</v>
      </c>
      <c r="G57" s="1">
        <f>VALUE(LEFT(rawdata!G37,LEN(rawdata!G37)-2))</f>
        <v>64.406971203959799</v>
      </c>
      <c r="H57" s="1">
        <f>2*PI()*150000*Ipt*Ipt*D57*(10^-9)</f>
        <v>140.79670003803216</v>
      </c>
      <c r="I57" s="1">
        <f>2*PI()*150000*Ist*Ist*E57*(10^-9)</f>
        <v>0</v>
      </c>
      <c r="J57" s="2">
        <f>F57*SQRT(H57*I57)</f>
        <v>0</v>
      </c>
      <c r="K57">
        <f>2*PI()*150000*G57*Ipt*(10^-9)</f>
        <v>0.4552660520422413</v>
      </c>
      <c r="N57">
        <f>D57*$D$1^2*10^-3</f>
        <v>23.902390167551641</v>
      </c>
      <c r="O57">
        <f>E57*$D$2^2*10^-3</f>
        <v>3.2501474602442748</v>
      </c>
      <c r="P57">
        <f>G57*$D$1*$D$2*10^-3</f>
        <v>0.96610456805939693</v>
      </c>
      <c r="Q57">
        <f>P57/SQRT(N57*O57)</f>
        <v>0.10961044406539595</v>
      </c>
      <c r="S57" s="4">
        <f>w*P57*10^-6*$G$1</f>
        <v>6.8289907806336183</v>
      </c>
      <c r="T57" s="4">
        <f>P57*$G$1/O57</f>
        <v>2.2293709282657894</v>
      </c>
      <c r="U57" s="4">
        <f>S57*T57</f>
        <v>15.224353515739688</v>
      </c>
      <c r="V57" s="5">
        <f>U57*$N$1</f>
        <v>76.121767578698439</v>
      </c>
      <c r="W57" s="4"/>
      <c r="X57" s="4">
        <f>w*N57*10^-6*$G$1</f>
        <v>168.95604004563856</v>
      </c>
      <c r="Y57" s="4">
        <f>X57*$G$1</f>
        <v>1267.1703003422892</v>
      </c>
    </row>
    <row r="58" spans="2:25" x14ac:dyDescent="0.25">
      <c r="B58">
        <f>VALUE(LEFT(rawdata!B26,LEN(rawdata!B26)-2))</f>
        <v>50</v>
      </c>
      <c r="C58">
        <f>VALUE(LEFT(rawdata!C26,LEN(rawdata!C26)-2))</f>
        <v>10</v>
      </c>
      <c r="D58" s="1">
        <f>VALUE(LEFT(rawdata!D26,LEN(rawdata!D26)-2))</f>
        <v>2646.79398421528</v>
      </c>
      <c r="E58" s="1">
        <f>VALUE(LEFT(rawdata!E26,LEN(rawdata!E26)-2))</f>
        <v>128.11694577930399</v>
      </c>
      <c r="F58" s="1">
        <v>0.10618998166967999</v>
      </c>
      <c r="G58" s="1">
        <f>VALUE(LEFT(rawdata!G26,LEN(rawdata!G26)-2))</f>
        <v>59.717076672573803</v>
      </c>
      <c r="H58" s="1">
        <f>2*PI()*150000*Ipt*Ipt*D58*(10^-9)</f>
        <v>140.31813155135146</v>
      </c>
      <c r="I58" s="1">
        <f>2*PI()*150000*Ist*Ist*E58*(10^-9)</f>
        <v>0</v>
      </c>
      <c r="J58" s="2">
        <f>F58*SQRT(H58*I58)</f>
        <v>0</v>
      </c>
      <c r="K58">
        <f>2*PI()*150000*G58*Ipt*(10^-9)</f>
        <v>0.42211514107893661</v>
      </c>
      <c r="N58">
        <f>D58*$D$1^2*10^-3</f>
        <v>23.821145857937523</v>
      </c>
      <c r="O58">
        <f>E58*$D$2^2*10^-3</f>
        <v>3.2029236444825999</v>
      </c>
      <c r="P58">
        <f>G58*$D$1*$D$2*10^-3</f>
        <v>0.89575615008860709</v>
      </c>
      <c r="Q58">
        <f>P58/SQRT(N58*O58)</f>
        <v>0.10254988595236526</v>
      </c>
      <c r="S58" s="4">
        <f>w*P58*10^-6*$G$1</f>
        <v>6.3317271161840489</v>
      </c>
      <c r="T58" s="4">
        <f>P58*$G$1/O58</f>
        <v>2.0975121081132753</v>
      </c>
      <c r="U58" s="4">
        <f>S58*T58</f>
        <v>13.280874291465194</v>
      </c>
      <c r="V58" s="5">
        <f>U58*$N$1</f>
        <v>66.404371457325965</v>
      </c>
      <c r="W58" s="4"/>
      <c r="X58" s="4">
        <f>w*N58*10^-6*$G$1</f>
        <v>168.38175786162176</v>
      </c>
      <c r="Y58" s="4">
        <f>X58*$G$1</f>
        <v>1262.8631839621632</v>
      </c>
    </row>
    <row r="59" spans="2:25" x14ac:dyDescent="0.25">
      <c r="B59">
        <f>VALUE(LEFT(rawdata!B15,LEN(rawdata!B15)-2))</f>
        <v>60</v>
      </c>
      <c r="C59">
        <f>VALUE(LEFT(rawdata!C15,LEN(rawdata!C15)-2))</f>
        <v>10</v>
      </c>
      <c r="D59" s="1">
        <f>VALUE(LEFT(rawdata!D15,LEN(rawdata!D15)-2))</f>
        <v>2643.1157012304302</v>
      </c>
      <c r="E59" s="1">
        <f>VALUE(LEFT(rawdata!E15,LEN(rawdata!E15)-2))</f>
        <v>127.081634242213</v>
      </c>
      <c r="F59" s="1">
        <v>8.6355439693960104E-2</v>
      </c>
      <c r="G59" s="1">
        <f>VALUE(LEFT(rawdata!G15,LEN(rawdata!G15)-2))</f>
        <v>56.762825059866302</v>
      </c>
      <c r="H59" s="1">
        <f>2*PI()*150000*Ipt*Ipt*D59*(10^-9)</f>
        <v>140.12312967405038</v>
      </c>
      <c r="I59" s="1">
        <f>2*PI()*150000*Ist*Ist*E59*(10^-9)</f>
        <v>0</v>
      </c>
      <c r="J59" s="2">
        <f>F59*SQRT(H59*I59)</f>
        <v>0</v>
      </c>
      <c r="K59">
        <f>2*PI()*150000*G59*Ipt*(10^-9)</f>
        <v>0.40123276696142685</v>
      </c>
      <c r="N59">
        <f>D59*$D$1^2*10^-3</f>
        <v>23.788041311073876</v>
      </c>
      <c r="O59">
        <f>E59*$D$2^2*10^-3</f>
        <v>3.1770408560553252</v>
      </c>
      <c r="P59">
        <f>G59*$D$1*$D$2*10^-3</f>
        <v>0.85144237589799443</v>
      </c>
      <c r="Q59">
        <f>P59/SQRT(N59*O59)</f>
        <v>9.7940996650946716E-2</v>
      </c>
      <c r="S59" s="4">
        <f>w*P59*10^-6*$G$1</f>
        <v>6.0184915044214007</v>
      </c>
      <c r="T59" s="4">
        <f>P59*$G$1/O59</f>
        <v>2.0099892033380118</v>
      </c>
      <c r="U59" s="4">
        <f>S59*T59</f>
        <v>12.097102944268563</v>
      </c>
      <c r="V59" s="5">
        <f>U59*$N$1</f>
        <v>60.485514721342817</v>
      </c>
      <c r="W59" s="4"/>
      <c r="X59" s="4">
        <f>w*N59*10^-6*$G$1</f>
        <v>168.14775560886042</v>
      </c>
      <c r="Y59" s="4">
        <f>X59*$G$1</f>
        <v>1261.1081670664532</v>
      </c>
    </row>
    <row r="60" spans="2:25" x14ac:dyDescent="0.25">
      <c r="B60">
        <f>VALUE(LEFT(rawdata!B4,LEN(rawdata!B4)-2))</f>
        <v>70</v>
      </c>
      <c r="C60">
        <f>VALUE(LEFT(rawdata!C4,LEN(rawdata!C4)-2))</f>
        <v>10</v>
      </c>
      <c r="D60" s="1">
        <f>VALUE(LEFT(rawdata!D4,LEN(rawdata!D4)-2))</f>
        <v>2643.8402717209601</v>
      </c>
      <c r="E60" s="1">
        <f>VALUE(LEFT(rawdata!E4,LEN(rawdata!E4)-2))</f>
        <v>126.757639363725</v>
      </c>
      <c r="F60" s="2">
        <v>3.4225138126120003E-5</v>
      </c>
      <c r="G60" s="1">
        <f>VALUE(LEFT(rawdata!G4,LEN(rawdata!G4)-2))</f>
        <v>55.270104753105301</v>
      </c>
      <c r="H60" s="1">
        <f>2*PI()*150000*Ipt*Ipt*D60*(10^-9)</f>
        <v>140.16154232649507</v>
      </c>
      <c r="I60" s="1">
        <f>2*PI()*150000*Ist*Ist*E60*(10^-9)</f>
        <v>0</v>
      </c>
      <c r="J60" s="2">
        <f>F60*SQRT(H60*I60)</f>
        <v>0</v>
      </c>
      <c r="K60">
        <f>2*PI()*150000*G60*Ipt*(10^-9)</f>
        <v>0.39068134887486133</v>
      </c>
      <c r="N60">
        <f>D60*$D$1^2*10^-3</f>
        <v>23.794562445488644</v>
      </c>
      <c r="O60">
        <f>E60*$D$2^2*10^-3</f>
        <v>3.1689409840931253</v>
      </c>
      <c r="P60">
        <f>G60*$D$1*$D$2*10^-3</f>
        <v>0.82905157129657947</v>
      </c>
      <c r="Q60">
        <f>P60/SQRT(N60*O60)</f>
        <v>9.5474108015163955E-2</v>
      </c>
      <c r="S60" s="4">
        <f>w*P60*10^-6*$G$1</f>
        <v>5.8602202331229192</v>
      </c>
      <c r="T60" s="4">
        <f>P60*$G$1/O60</f>
        <v>1.9621339797540458</v>
      </c>
      <c r="U60" s="4">
        <f>S60*T60</f>
        <v>11.498537248252655</v>
      </c>
      <c r="V60" s="5">
        <f>U60*$N$1</f>
        <v>57.492686241263272</v>
      </c>
    </row>
    <row r="61" spans="2:25" x14ac:dyDescent="0.25">
      <c r="B61">
        <f>VALUE(LEFT(rawdata!B69,LEN(rawdata!B69)-2))</f>
        <v>10</v>
      </c>
      <c r="C61">
        <f>VALUE(LEFT(rawdata!C69,LEN(rawdata!C69)-2))</f>
        <v>5</v>
      </c>
      <c r="D61" s="1">
        <f>VALUE(LEFT(rawdata!D69,LEN(rawdata!D69)-2))</f>
        <v>2680.84070358297</v>
      </c>
      <c r="E61" s="1">
        <f>VALUE(LEFT(rawdata!E69,LEN(rawdata!E69)-2))</f>
        <v>141.559180177797</v>
      </c>
      <c r="F61" s="1">
        <v>7.65242992074784E-2</v>
      </c>
      <c r="G61" s="1">
        <f>VALUE(LEFT(rawdata!G69,LEN(rawdata!G69)-2))</f>
        <v>89.041182014438704</v>
      </c>
      <c r="H61" s="1">
        <f>2*PI()*150000*Ipt*Ipt*D61*(10^-9)</f>
        <v>142.12309713447516</v>
      </c>
      <c r="I61" s="1">
        <f>2*PI()*150000*Ist*Ist*E61*(10^-9)</f>
        <v>0</v>
      </c>
      <c r="J61" s="2">
        <f>F61*SQRT(H61*I61)</f>
        <v>0</v>
      </c>
      <c r="K61">
        <f>2*PI()*150000*G61*Ipt*(10^-9)</f>
        <v>0.62939502738790254</v>
      </c>
      <c r="N61">
        <f>D61*$D$1^2*10^-3</f>
        <v>24.12756633224673</v>
      </c>
      <c r="O61">
        <f>E61*$D$2^2*10^-3</f>
        <v>3.5389795044449253</v>
      </c>
      <c r="P61">
        <f>G61*$D$1*$D$2*10^-3</f>
        <v>1.3356177302165804</v>
      </c>
      <c r="Q61">
        <f>P61/SQRT(N61*O61)</f>
        <v>0.1445394483210142</v>
      </c>
      <c r="S61" s="4">
        <f>w*P61*10^-6*$G$1</f>
        <v>9.4409254108185365</v>
      </c>
      <c r="T61" s="4">
        <f>P61*$G$1/O61</f>
        <v>2.830514549192197</v>
      </c>
      <c r="U61" s="4">
        <f>S61*T61</f>
        <v>26.722676733160188</v>
      </c>
      <c r="V61" s="5">
        <f>U61*$N$1</f>
        <v>133.61338366580094</v>
      </c>
      <c r="W61" s="4"/>
      <c r="X61" s="4">
        <f>w*N61*10^-6*$G$1</f>
        <v>170.54771656137018</v>
      </c>
      <c r="Y61" s="4">
        <f>X61*$G$1</f>
        <v>1279.1078742102763</v>
      </c>
    </row>
    <row r="62" spans="2:25" x14ac:dyDescent="0.25">
      <c r="B62">
        <f>VALUE(LEFT(rawdata!B58,LEN(rawdata!B58)-2))</f>
        <v>20</v>
      </c>
      <c r="C62">
        <f>VALUE(LEFT(rawdata!C58,LEN(rawdata!C58)-2))</f>
        <v>5</v>
      </c>
      <c r="D62" s="1">
        <f>VALUE(LEFT(rawdata!D58,LEN(rawdata!D58)-2))</f>
        <v>2669.8282589651799</v>
      </c>
      <c r="E62" s="1">
        <f>VALUE(LEFT(rawdata!E58,LEN(rawdata!E58)-2))</f>
        <v>136.46907844142399</v>
      </c>
      <c r="F62" s="1">
        <v>0.106305894987598</v>
      </c>
      <c r="G62" s="1">
        <f>VALUE(LEFT(rawdata!G58,LEN(rawdata!G58)-2))</f>
        <v>80.275643286439106</v>
      </c>
      <c r="H62" s="1">
        <f>2*PI()*150000*Ipt*Ipt*D62*(10^-9)</f>
        <v>141.53927925450552</v>
      </c>
      <c r="I62" s="1">
        <f>2*PI()*150000*Ist*Ist*E62*(10^-9)</f>
        <v>0</v>
      </c>
      <c r="J62" s="2">
        <f>F62*SQRT(H62*I62)</f>
        <v>0</v>
      </c>
      <c r="K62">
        <f>2*PI()*150000*G62*Ipt*(10^-9)</f>
        <v>0.56743508522446184</v>
      </c>
      <c r="N62">
        <f>D62*$D$1^2*10^-3</f>
        <v>24.028454330686618</v>
      </c>
      <c r="O62">
        <f>E62*$D$2^2*10^-3</f>
        <v>3.4117269610355998</v>
      </c>
      <c r="P62">
        <f>G62*$D$1*$D$2*10^-3</f>
        <v>1.2041346492965865</v>
      </c>
      <c r="Q62">
        <f>P62/SQRT(N62*O62)</f>
        <v>0.13299184231194197</v>
      </c>
      <c r="S62" s="4">
        <f>w*P62*10^-6*$G$1</f>
        <v>8.5115262783669259</v>
      </c>
      <c r="T62" s="4">
        <f>P62*$G$1/O62</f>
        <v>2.6470494189204152</v>
      </c>
      <c r="U62" s="4">
        <f>S62*T62</f>
        <v>22.530430689277015</v>
      </c>
      <c r="V62" s="5">
        <f>U62*$N$1</f>
        <v>112.65215344638507</v>
      </c>
      <c r="W62" s="4"/>
      <c r="X62" s="4">
        <f>w*N62*10^-6*$G$1</f>
        <v>169.84713510540655</v>
      </c>
      <c r="Y62" s="4">
        <f>X62*$G$1</f>
        <v>1273.853513290549</v>
      </c>
    </row>
    <row r="63" spans="2:25" x14ac:dyDescent="0.25">
      <c r="B63">
        <f>VALUE(LEFT(rawdata!B47,LEN(rawdata!B47)-2))</f>
        <v>30</v>
      </c>
      <c r="C63">
        <f>VALUE(LEFT(rawdata!C47,LEN(rawdata!C47)-2))</f>
        <v>5</v>
      </c>
      <c r="D63" s="1">
        <f>VALUE(LEFT(rawdata!D47,LEN(rawdata!D47)-2))</f>
        <v>2661.8811667590599</v>
      </c>
      <c r="E63" s="1">
        <f>VALUE(LEFT(rawdata!E47,LEN(rawdata!E47)-2))</f>
        <v>132.445709614962</v>
      </c>
      <c r="F63" s="1">
        <v>9.5499452287033298E-2</v>
      </c>
      <c r="G63" s="1">
        <f>VALUE(LEFT(rawdata!G47,LEN(rawdata!G47)-2))</f>
        <v>71.798272212031705</v>
      </c>
      <c r="H63" s="1">
        <f>2*PI()*150000*Ipt*Ipt*D63*(10^-9)</f>
        <v>141.11796911995052</v>
      </c>
      <c r="I63" s="1">
        <f>2*PI()*150000*Ist*Ist*E63*(10^-9)</f>
        <v>0</v>
      </c>
      <c r="J63" s="2">
        <f>F63*SQRT(H63*I63)</f>
        <v>0</v>
      </c>
      <c r="K63">
        <f>2*PI()*150000*G63*Ipt*(10^-9)</f>
        <v>0.50751208017395777</v>
      </c>
      <c r="N63">
        <f>D63*$D$1^2*10^-3</f>
        <v>23.95693050083154</v>
      </c>
      <c r="O63">
        <f>E63*$D$2^2*10^-3</f>
        <v>3.3111427403740499</v>
      </c>
      <c r="P63">
        <f>G63*$D$1*$D$2*10^-3</f>
        <v>1.0769740831804757</v>
      </c>
      <c r="Q63">
        <f>P63/SQRT(N63*O63)</f>
        <v>0.1209207171662407</v>
      </c>
      <c r="S63" s="4">
        <f>w*P63*10^-6*$G$1</f>
        <v>7.6126812026093669</v>
      </c>
      <c r="T63" s="4">
        <f>P63*$G$1/O63</f>
        <v>2.4394314160376847</v>
      </c>
      <c r="U63" s="4">
        <f>S63*T63</f>
        <v>18.570613685924833</v>
      </c>
      <c r="V63" s="5">
        <f>U63*$N$1</f>
        <v>92.853068429624159</v>
      </c>
      <c r="W63" s="4"/>
      <c r="X63" s="4">
        <f>w*N63*10^-6*$G$1</f>
        <v>169.34156294394063</v>
      </c>
      <c r="Y63" s="4">
        <f>X63*$G$1</f>
        <v>1270.0617220795548</v>
      </c>
    </row>
    <row r="64" spans="2:25" x14ac:dyDescent="0.25">
      <c r="B64">
        <f>VALUE(LEFT(rawdata!B36,LEN(rawdata!B36)-2))</f>
        <v>40</v>
      </c>
      <c r="C64">
        <f>VALUE(LEFT(rawdata!C36,LEN(rawdata!C36)-2))</f>
        <v>5</v>
      </c>
      <c r="D64" s="1">
        <f>VALUE(LEFT(rawdata!D36,LEN(rawdata!D36)-2))</f>
        <v>2652.4725907096699</v>
      </c>
      <c r="E64" s="1">
        <f>VALUE(LEFT(rawdata!E36,LEN(rawdata!E36)-2))</f>
        <v>129.627441741572</v>
      </c>
      <c r="F64" s="1">
        <v>6.3850376892819902E-2</v>
      </c>
      <c r="G64" s="1">
        <f>VALUE(LEFT(rawdata!G36,LEN(rawdata!G36)-2))</f>
        <v>65.140442750218298</v>
      </c>
      <c r="H64" s="1">
        <f>2*PI()*150000*Ipt*Ipt*D64*(10^-9)</f>
        <v>140.61917933136763</v>
      </c>
      <c r="I64" s="1">
        <f>2*PI()*150000*Ist*Ist*E64*(10^-9)</f>
        <v>0</v>
      </c>
      <c r="J64" s="2">
        <f>F64*SQRT(H64*I64)</f>
        <v>0</v>
      </c>
      <c r="K64">
        <f>2*PI()*150000*G64*Ipt*(10^-9)</f>
        <v>0.46045065689026277</v>
      </c>
      <c r="N64">
        <f>D64*$D$1^2*10^-3</f>
        <v>23.872253316387027</v>
      </c>
      <c r="O64">
        <f>E64*$D$2^2*10^-3</f>
        <v>3.2406860435392999</v>
      </c>
      <c r="P64">
        <f>G64*$D$1*$D$2*10^-3</f>
        <v>0.9771066412532744</v>
      </c>
      <c r="Q64">
        <f>P64/SQRT(N64*O64)</f>
        <v>0.11109046345954389</v>
      </c>
      <c r="S64" s="4">
        <f>w*P64*10^-6*$G$1</f>
        <v>6.9067598533539396</v>
      </c>
      <c r="T64" s="4">
        <f>P64*$G$1/O64</f>
        <v>2.261342108103749</v>
      </c>
      <c r="U64" s="4">
        <f>S64*T64</f>
        <v>15.618546886949739</v>
      </c>
      <c r="V64" s="5">
        <f>U64*$N$1</f>
        <v>78.092734434748692</v>
      </c>
      <c r="W64" s="4"/>
      <c r="X64" s="4">
        <f>w*N64*10^-6*$G$1</f>
        <v>168.74301519764111</v>
      </c>
      <c r="Y64" s="4">
        <f>X64*$G$1</f>
        <v>1265.5726139823084</v>
      </c>
    </row>
    <row r="65" spans="2:25" x14ac:dyDescent="0.25">
      <c r="B65">
        <f>VALUE(LEFT(rawdata!B25,LEN(rawdata!B25)-2))</f>
        <v>50</v>
      </c>
      <c r="C65">
        <f>VALUE(LEFT(rawdata!C25,LEN(rawdata!C25)-2))</f>
        <v>5</v>
      </c>
      <c r="D65" s="1">
        <f>VALUE(LEFT(rawdata!D25,LEN(rawdata!D25)-2))</f>
        <v>2644.3357507205401</v>
      </c>
      <c r="E65" s="1">
        <f>VALUE(LEFT(rawdata!E25,LEN(rawdata!E25)-2))</f>
        <v>127.79845018432</v>
      </c>
      <c r="F65" s="1">
        <v>0.10786330436684601</v>
      </c>
      <c r="G65" s="1">
        <f>VALUE(LEFT(rawdata!G25,LEN(rawdata!G25)-2))</f>
        <v>60.443499420966504</v>
      </c>
      <c r="H65" s="1">
        <f>2*PI()*150000*Ipt*Ipt*D65*(10^-9)</f>
        <v>140.18780983649341</v>
      </c>
      <c r="I65" s="1">
        <f>2*PI()*150000*Ist*Ist*E65*(10^-9)</f>
        <v>0</v>
      </c>
      <c r="J65" s="2">
        <f>F65*SQRT(H65*I65)</f>
        <v>0</v>
      </c>
      <c r="K65">
        <f>2*PI()*150000*G65*Ipt*(10^-9)</f>
        <v>0.42724992091087644</v>
      </c>
      <c r="N65">
        <f>D65*$D$1^2*10^-3</f>
        <v>23.799021756484862</v>
      </c>
      <c r="O65">
        <f>E65*$D$2^2*10^-3</f>
        <v>3.1949612546080002</v>
      </c>
      <c r="P65">
        <f>G65*$D$1*$D$2*10^-3</f>
        <v>0.90665249131449754</v>
      </c>
      <c r="Q65">
        <f>P65/SQRT(N65*O65)</f>
        <v>0.10397489927663697</v>
      </c>
      <c r="S65" s="4">
        <f>w*P65*10^-6*$G$1</f>
        <v>6.408748813663145</v>
      </c>
      <c r="T65" s="4">
        <f>P65*$G$1/O65</f>
        <v>2.1283180429970603</v>
      </c>
      <c r="U65" s="4">
        <f>S65*T65</f>
        <v>13.639855733155276</v>
      </c>
      <c r="V65" s="5">
        <f>U65*$N$1</f>
        <v>68.199278665776376</v>
      </c>
      <c r="W65" s="4"/>
      <c r="X65" s="4">
        <f>w*N65*10^-6*$G$1</f>
        <v>168.22537180379209</v>
      </c>
      <c r="Y65" s="4">
        <f>X65*$G$1</f>
        <v>1261.6902885284408</v>
      </c>
    </row>
    <row r="66" spans="2:25" x14ac:dyDescent="0.25">
      <c r="B66">
        <f>VALUE(LEFT(rawdata!B14,LEN(rawdata!B14)-2))</f>
        <v>60</v>
      </c>
      <c r="C66">
        <f>VALUE(LEFT(rawdata!C14,LEN(rawdata!C14)-2))</f>
        <v>5</v>
      </c>
      <c r="D66" s="1">
        <f>VALUE(LEFT(rawdata!D14,LEN(rawdata!D14)-2))</f>
        <v>2648.9024721343899</v>
      </c>
      <c r="E66" s="1">
        <f>VALUE(LEFT(rawdata!E14,LEN(rawdata!E14)-2))</f>
        <v>127.338476969643</v>
      </c>
      <c r="F66" s="1">
        <v>9.0977471681649602E-2</v>
      </c>
      <c r="G66" s="1">
        <f>VALUE(LEFT(rawdata!G14,LEN(rawdata!G14)-2))</f>
        <v>57.687104642311702</v>
      </c>
      <c r="H66" s="1">
        <f>2*PI()*150000*Ipt*Ipt*D66*(10^-9)</f>
        <v>140.42991172274844</v>
      </c>
      <c r="I66" s="1">
        <f>2*PI()*150000*Ist*Ist*E66*(10^-9)</f>
        <v>0</v>
      </c>
      <c r="J66" s="2">
        <f>F66*SQRT(H66*I66)</f>
        <v>0</v>
      </c>
      <c r="K66">
        <f>2*PI()*150000*G66*Ipt*(10^-9)</f>
        <v>0.40776611434009224</v>
      </c>
      <c r="N66">
        <f>D66*$D$1^2*10^-3</f>
        <v>23.840122249209507</v>
      </c>
      <c r="O66">
        <f>E66*$D$2^2*10^-3</f>
        <v>3.1834619242410751</v>
      </c>
      <c r="P66">
        <f>G66*$D$1*$D$2*10^-3</f>
        <v>0.86530656963467556</v>
      </c>
      <c r="Q66">
        <f>P66/SQRT(N66*O66)</f>
        <v>9.932668289071965E-2</v>
      </c>
      <c r="S66" s="4">
        <f>w*P66*10^-6*$G$1</f>
        <v>6.1164917151013825</v>
      </c>
      <c r="T66" s="4">
        <f>P66*$G$1/O66</f>
        <v>2.0385980503935852</v>
      </c>
      <c r="U66" s="4">
        <f>S66*T66</f>
        <v>12.469068085654195</v>
      </c>
      <c r="V66" s="5">
        <f>U66*$N$1</f>
        <v>62.345340428270973</v>
      </c>
      <c r="W66" s="4"/>
      <c r="X66" s="4">
        <f>w*N66*10^-6*$G$1</f>
        <v>168.51589406729809</v>
      </c>
      <c r="Y66" s="4">
        <f>X66*$G$1</f>
        <v>1263.8692055047356</v>
      </c>
    </row>
    <row r="67" spans="2:25" x14ac:dyDescent="0.25">
      <c r="B67">
        <f>VALUE(LEFT(rawdata!B3,LEN(rawdata!B3)-2))</f>
        <v>70</v>
      </c>
      <c r="C67">
        <f>VALUE(LEFT(rawdata!C3,LEN(rawdata!C3)-2))</f>
        <v>5</v>
      </c>
      <c r="D67" s="1">
        <f>VALUE(LEFT(rawdata!D3,LEN(rawdata!D3)-2))</f>
        <v>2645.4316382483398</v>
      </c>
      <c r="E67" s="1">
        <f>VALUE(LEFT(rawdata!E3,LEN(rawdata!E3)-2))</f>
        <v>126.949634680969</v>
      </c>
      <c r="F67" s="2">
        <v>1.8344868125899102E-5</v>
      </c>
      <c r="G67" s="1">
        <f>VALUE(LEFT(rawdata!G3,LEN(rawdata!G3)-2))</f>
        <v>56.203159474697998</v>
      </c>
      <c r="H67" s="1">
        <f>2*PI()*150000*Ipt*Ipt*D67*(10^-9)</f>
        <v>140.24590762997806</v>
      </c>
      <c r="I67" s="1">
        <f>2*PI()*150000*Ist*Ist*E67*(10^-9)</f>
        <v>0</v>
      </c>
      <c r="J67" s="2">
        <f>F67*SQRT(H67*I67)</f>
        <v>0</v>
      </c>
      <c r="K67">
        <f>2*PI()*150000*G67*Ipt*(10^-9)</f>
        <v>0.39727672405705533</v>
      </c>
      <c r="N67">
        <f>D67*$D$1^2*10^-3</f>
        <v>23.808884744235062</v>
      </c>
      <c r="O67">
        <f>E67*$D$2^2*10^-3</f>
        <v>3.1737408670242249</v>
      </c>
      <c r="P67">
        <f>G67*$D$1*$D$2*10^-3</f>
        <v>0.84304739212047008</v>
      </c>
      <c r="Q67">
        <f>P67/SQRT(N67*O67)</f>
        <v>9.6983249385948364E-2</v>
      </c>
      <c r="S67" s="4">
        <f>w*P67*10^-6*$G$1</f>
        <v>5.9591508608558303</v>
      </c>
      <c r="T67" s="4">
        <f>P67*$G$1/O67</f>
        <v>1.9922406100003955</v>
      </c>
      <c r="U67" s="4">
        <f>S67*T67</f>
        <v>11.872062346115802</v>
      </c>
      <c r="V67" s="5">
        <f>U67*$N$1</f>
        <v>59.360311730579014</v>
      </c>
      <c r="W67" s="4"/>
      <c r="X67" s="4">
        <f>w*N67*10^-6*$G$1</f>
        <v>168.29508915597367</v>
      </c>
      <c r="Y67" s="4">
        <f>X67*$G$1</f>
        <v>1262.2131686698026</v>
      </c>
    </row>
    <row r="68" spans="2:25" x14ac:dyDescent="0.25">
      <c r="B68">
        <f>VALUE(LEFT(rawdata!B68,LEN(rawdata!B68)-2))</f>
        <v>10</v>
      </c>
      <c r="C68">
        <f>VALUE(LEFT(rawdata!C68,LEN(rawdata!C68)-2))</f>
        <v>0</v>
      </c>
      <c r="D68" s="1">
        <f>VALUE(LEFT(rawdata!D68,LEN(rawdata!D68)-2))</f>
        <v>2680.1381750075202</v>
      </c>
      <c r="E68" s="1">
        <f>VALUE(LEFT(rawdata!E68,LEN(rawdata!E68)-2))</f>
        <v>141.30389606678099</v>
      </c>
      <c r="F68" s="1">
        <v>8.1225504332527801E-2</v>
      </c>
      <c r="G68" s="1">
        <f>VALUE(LEFT(rawdata!G68,LEN(rawdata!G68)-2))</f>
        <v>89.409764320535402</v>
      </c>
      <c r="H68" s="1">
        <f>2*PI()*150000*Ipt*Ipt*D68*(10^-9)</f>
        <v>142.08585302040493</v>
      </c>
      <c r="I68" s="1">
        <f>2*PI()*150000*Ist*Ist*E68*(10^-9)</f>
        <v>0</v>
      </c>
      <c r="J68" s="2">
        <f>F68*SQRT(H68*I68)</f>
        <v>0</v>
      </c>
      <c r="K68">
        <f>2*PI()*150000*G68*Ipt*(10^-9)</f>
        <v>0.63200038218432486</v>
      </c>
      <c r="N68">
        <f>D68*$D$1^2*10^-3</f>
        <v>24.12124357506768</v>
      </c>
      <c r="O68">
        <f>E68*$D$2^2*10^-3</f>
        <v>3.5325974016695252</v>
      </c>
      <c r="P68">
        <f>G68*$D$1*$D$2*10^-3</f>
        <v>1.3411464648080311</v>
      </c>
      <c r="Q68">
        <f>P68/SQRT(N68*O68)</f>
        <v>0.145287847476716</v>
      </c>
      <c r="S68" s="4">
        <f>w*P68*10^-6*$G$1</f>
        <v>9.480005732764873</v>
      </c>
      <c r="T68" s="4">
        <f>P68*$G$1/O68</f>
        <v>2.8473662131174313</v>
      </c>
      <c r="U68" s="4">
        <f>S68*T68</f>
        <v>26.993048023634255</v>
      </c>
      <c r="V68" s="5">
        <f>U68*$N$1</f>
        <v>134.96524011817127</v>
      </c>
      <c r="W68" s="4"/>
      <c r="X68" s="4">
        <f>w*N68*10^-6*$G$1</f>
        <v>170.50302362448588</v>
      </c>
      <c r="Y68" s="4">
        <f>X68*$G$1</f>
        <v>1278.7726771836442</v>
      </c>
    </row>
    <row r="69" spans="2:25" x14ac:dyDescent="0.25">
      <c r="B69">
        <f>VALUE(LEFT(rawdata!B57,LEN(rawdata!B57)-2))</f>
        <v>20</v>
      </c>
      <c r="C69">
        <f>VALUE(LEFT(rawdata!C57,LEN(rawdata!C57)-2))</f>
        <v>0</v>
      </c>
      <c r="D69" s="1">
        <f>VALUE(LEFT(rawdata!D57,LEN(rawdata!D57)-2))</f>
        <v>2674.0269747956299</v>
      </c>
      <c r="E69" s="1">
        <f>VALUE(LEFT(rawdata!E57,LEN(rawdata!E57)-2))</f>
        <v>136.680591131114</v>
      </c>
      <c r="F69" s="1">
        <v>4.9147663007027297E-2</v>
      </c>
      <c r="G69" s="1">
        <f>VALUE(LEFT(rawdata!G57,LEN(rawdata!G57)-2))</f>
        <v>80.852995108422206</v>
      </c>
      <c r="H69" s="1">
        <f>2*PI()*150000*Ipt*Ipt*D69*(10^-9)</f>
        <v>141.76187155438126</v>
      </c>
      <c r="I69" s="1">
        <f>2*PI()*150000*Ist*Ist*E69*(10^-9)</f>
        <v>0</v>
      </c>
      <c r="J69" s="2">
        <f>F69*SQRT(H69*I69)</f>
        <v>0</v>
      </c>
      <c r="K69">
        <f>2*PI()*150000*G69*Ipt*(10^-9)</f>
        <v>0.57151614477003909</v>
      </c>
      <c r="N69">
        <f>D69*$D$1^2*10^-3</f>
        <v>24.066242773160671</v>
      </c>
      <c r="O69">
        <f>E69*$D$2^2*10^-3</f>
        <v>3.4170147782778502</v>
      </c>
      <c r="P69">
        <f>G69*$D$1*$D$2*10^-3</f>
        <v>1.2127949266263331</v>
      </c>
      <c r="Q69">
        <f>P69/SQRT(N69*O69)</f>
        <v>0.1337395311285913</v>
      </c>
      <c r="S69" s="4">
        <f>w*P69*10^-6*$G$1</f>
        <v>8.5727421715505852</v>
      </c>
      <c r="T69" s="4">
        <f>P69*$G$1/O69</f>
        <v>2.661961548285078</v>
      </c>
      <c r="U69" s="4">
        <f>S69*T69</f>
        <v>22.820310024029578</v>
      </c>
      <c r="V69" s="5">
        <f>U69*$N$1</f>
        <v>114.10155012014789</v>
      </c>
      <c r="W69" s="4"/>
      <c r="X69" s="4">
        <f>w*N69*10^-6*$G$1</f>
        <v>170.11424586525749</v>
      </c>
      <c r="Y69" s="4">
        <f>X69*$G$1</f>
        <v>1275.8568439894311</v>
      </c>
    </row>
    <row r="70" spans="2:25" x14ac:dyDescent="0.25">
      <c r="B70">
        <f>VALUE(LEFT(rawdata!B46,LEN(rawdata!B46)-2))</f>
        <v>30</v>
      </c>
      <c r="C70">
        <f>VALUE(LEFT(rawdata!C46,LEN(rawdata!C46)-2))</f>
        <v>0</v>
      </c>
      <c r="D70" s="1">
        <f>VALUE(LEFT(rawdata!D46,LEN(rawdata!D46)-2))</f>
        <v>2660.1807530824099</v>
      </c>
      <c r="E70" s="1">
        <f>VALUE(LEFT(rawdata!E46,LEN(rawdata!E46)-2))</f>
        <v>132.32736648051699</v>
      </c>
      <c r="F70" s="1">
        <v>9.8695074783703096E-2</v>
      </c>
      <c r="G70" s="1">
        <f>VALUE(LEFT(rawdata!G46,LEN(rawdata!G46)-2))</f>
        <v>72.161355337016801</v>
      </c>
      <c r="H70" s="1">
        <f>2*PI()*150000*Ipt*Ipt*D70*(10^-9)</f>
        <v>141.02782274989119</v>
      </c>
      <c r="I70" s="1">
        <f>2*PI()*150000*Ist*Ist*E70*(10^-9)</f>
        <v>0</v>
      </c>
      <c r="J70" s="2">
        <f>F70*SQRT(H70*I70)</f>
        <v>0</v>
      </c>
      <c r="K70">
        <f>2*PI()*150000*G70*Ipt*(10^-9)</f>
        <v>0.51007856354967285</v>
      </c>
      <c r="N70">
        <f>D70*$D$1^2*10^-3</f>
        <v>23.941626777741689</v>
      </c>
      <c r="O70">
        <f>E70*$D$2^2*10^-3</f>
        <v>3.3081841620129251</v>
      </c>
      <c r="P70">
        <f>G70*$D$1*$D$2*10^-3</f>
        <v>1.082420330055252</v>
      </c>
      <c r="Q70">
        <f>P70/SQRT(N70*O70)</f>
        <v>0.12162539769571522</v>
      </c>
      <c r="S70" s="4">
        <f>w*P70*10^-6*$G$1</f>
        <v>7.651178453245091</v>
      </c>
      <c r="T70" s="4">
        <f>P70*$G$1/O70</f>
        <v>2.4539602627426738</v>
      </c>
      <c r="U70" s="4">
        <f>S70*T70</f>
        <v>18.775687887416407</v>
      </c>
      <c r="V70" s="5">
        <f>U70*$N$1</f>
        <v>93.878439437082037</v>
      </c>
      <c r="W70" s="4"/>
      <c r="X70" s="4">
        <f>w*N70*10^-6*$G$1</f>
        <v>169.23338729986941</v>
      </c>
      <c r="Y70" s="4">
        <f>X70*$G$1</f>
        <v>1269.2504047490206</v>
      </c>
    </row>
    <row r="71" spans="2:25" x14ac:dyDescent="0.25">
      <c r="B71">
        <f>VALUE(LEFT(rawdata!B35,LEN(rawdata!B35)-2))</f>
        <v>40</v>
      </c>
      <c r="C71">
        <f>VALUE(LEFT(rawdata!C35,LEN(rawdata!C35)-2))</f>
        <v>0</v>
      </c>
      <c r="D71" s="1">
        <f>VALUE(LEFT(rawdata!D35,LEN(rawdata!D35)-2))</f>
        <v>2656.8928373550498</v>
      </c>
      <c r="E71" s="1">
        <f>VALUE(LEFT(rawdata!E35,LEN(rawdata!E35)-2))</f>
        <v>129.779638175852</v>
      </c>
      <c r="F71" s="1">
        <v>6.9134017351933294E-2</v>
      </c>
      <c r="G71" s="1">
        <f>VALUE(LEFT(rawdata!G35,LEN(rawdata!G35)-2))</f>
        <v>65.642413104265501</v>
      </c>
      <c r="H71" s="1">
        <f>2*PI()*150000*Ipt*Ipt*D71*(10^-9)</f>
        <v>140.85351594916816</v>
      </c>
      <c r="I71" s="1">
        <f>2*PI()*150000*Ist*Ist*E71*(10^-9)</f>
        <v>0</v>
      </c>
      <c r="J71" s="2">
        <f>F71*SQRT(H71*I71)</f>
        <v>0</v>
      </c>
      <c r="K71">
        <f>2*PI()*150000*G71*Ipt*(10^-9)</f>
        <v>0.4639988762376005</v>
      </c>
      <c r="N71">
        <f>D71*$D$1^2*10^-3</f>
        <v>23.91203553619545</v>
      </c>
      <c r="O71">
        <f>E71*$D$2^2*10^-3</f>
        <v>3.2444909543963001</v>
      </c>
      <c r="P71">
        <f>G71*$D$1*$D$2*10^-3</f>
        <v>0.98463619656398249</v>
      </c>
      <c r="Q71">
        <f>P71/SQRT(N71*O71)</f>
        <v>0.11178775628279017</v>
      </c>
      <c r="S71" s="4">
        <f>w*P71*10^-6*$G$1</f>
        <v>6.9599831435640063</v>
      </c>
      <c r="T71" s="4">
        <f>P71*$G$1/O71</f>
        <v>2.2760955656921986</v>
      </c>
      <c r="U71" s="4">
        <f>S71*T71</f>
        <v>15.841586770358484</v>
      </c>
      <c r="V71" s="5">
        <f>U71*$N$1</f>
        <v>79.207933851792419</v>
      </c>
      <c r="W71" s="4"/>
      <c r="X71" s="4">
        <f>w*N71*10^-6*$G$1</f>
        <v>169.02421913900181</v>
      </c>
      <c r="Y71" s="4">
        <f>X71*$G$1</f>
        <v>1267.6816435425137</v>
      </c>
    </row>
    <row r="72" spans="2:25" x14ac:dyDescent="0.25">
      <c r="B72">
        <f>VALUE(LEFT(rawdata!B24,LEN(rawdata!B24)-2))</f>
        <v>50</v>
      </c>
      <c r="C72">
        <f>VALUE(LEFT(rawdata!C24,LEN(rawdata!C24)-2))</f>
        <v>0</v>
      </c>
      <c r="D72" s="1">
        <f>VALUE(LEFT(rawdata!D24,LEN(rawdata!D24)-2))</f>
        <v>2648.4694715529599</v>
      </c>
      <c r="E72" s="1">
        <f>VALUE(LEFT(rawdata!E24,LEN(rawdata!E24)-2))</f>
        <v>127.94011001857901</v>
      </c>
      <c r="F72" s="1">
        <v>0.109298354796316</v>
      </c>
      <c r="G72" s="1">
        <f>VALUE(LEFT(rawdata!G24,LEN(rawdata!G24)-2))</f>
        <v>60.874349772694302</v>
      </c>
      <c r="H72" s="1">
        <f>2*PI()*150000*Ipt*Ipt*D72*(10^-9)</f>
        <v>140.40695646710361</v>
      </c>
      <c r="I72" s="1">
        <f>2*PI()*150000*Ist*Ist*E72*(10^-9)</f>
        <v>0</v>
      </c>
      <c r="J72" s="2">
        <f>F72*SQRT(H72*I72)</f>
        <v>0</v>
      </c>
      <c r="K72">
        <f>2*PI()*150000*G72*Ipt*(10^-9)</f>
        <v>0.43029542258539183</v>
      </c>
      <c r="N72">
        <f>D72*$D$1^2*10^-3</f>
        <v>23.836225243976639</v>
      </c>
      <c r="O72">
        <f>E72*$D$2^2*10^-3</f>
        <v>3.198502750464475</v>
      </c>
      <c r="P72">
        <f>G72*$D$1*$D$2*10^-3</f>
        <v>0.91311524659041454</v>
      </c>
      <c r="Q72">
        <f>P72/SQRT(N72*O72)</f>
        <v>0.10457635243148465</v>
      </c>
      <c r="S72" s="4">
        <f>w*P72*10^-6*$G$1</f>
        <v>6.4544313387808767</v>
      </c>
      <c r="T72" s="4">
        <f>P72*$G$1/O72</f>
        <v>2.1411156668330564</v>
      </c>
      <c r="U72" s="4">
        <f>S72*T72</f>
        <v>13.819684059961993</v>
      </c>
      <c r="V72" s="5">
        <f>U72*$N$1</f>
        <v>69.098420299809959</v>
      </c>
      <c r="W72" s="4"/>
      <c r="X72" s="4">
        <f>w*N72*10^-6*$G$1</f>
        <v>168.48834776052428</v>
      </c>
      <c r="Y72" s="4">
        <f>X72*$G$1</f>
        <v>1263.662608203932</v>
      </c>
    </row>
    <row r="73" spans="2:25" x14ac:dyDescent="0.25">
      <c r="B73">
        <f>VALUE(LEFT(rawdata!B13,LEN(rawdata!B13)-2))</f>
        <v>60</v>
      </c>
      <c r="C73">
        <f>VALUE(LEFT(rawdata!C13,LEN(rawdata!C13)-2))</f>
        <v>0</v>
      </c>
      <c r="D73" s="1">
        <f>VALUE(LEFT(rawdata!D13,LEN(rawdata!D13)-2))</f>
        <v>2645.54497850287</v>
      </c>
      <c r="E73" s="1">
        <f>VALUE(LEFT(rawdata!E13,LEN(rawdata!E13)-2))</f>
        <v>127.32937714895</v>
      </c>
      <c r="F73" s="1">
        <v>9.5391626401261004E-2</v>
      </c>
      <c r="G73" s="1">
        <f>VALUE(LEFT(rawdata!G13,LEN(rawdata!G13)-2))</f>
        <v>58.019559999334703</v>
      </c>
      <c r="H73" s="1">
        <f>2*PI()*150000*Ipt*Ipt*D73*(10^-9)</f>
        <v>140.25191629285098</v>
      </c>
      <c r="I73" s="1">
        <f>2*PI()*150000*Ist*Ist*E73*(10^-9)</f>
        <v>0</v>
      </c>
      <c r="J73" s="2">
        <f>F73*SQRT(H73*I73)</f>
        <v>0</v>
      </c>
      <c r="K73">
        <f>2*PI()*150000*G73*Ipt*(10^-9)</f>
        <v>0.41011610278144983</v>
      </c>
      <c r="N73">
        <f>D73*$D$1^2*10^-3</f>
        <v>23.809904806525829</v>
      </c>
      <c r="O73">
        <f>E73*$D$2^2*10^-3</f>
        <v>3.1832344287237504</v>
      </c>
      <c r="P73">
        <f>G73*$D$1*$D$2*10^-3</f>
        <v>0.87029339999002053</v>
      </c>
      <c r="Q73">
        <f>P73/SQRT(N73*O73)</f>
        <v>9.9966053866741844E-2</v>
      </c>
      <c r="S73" s="4">
        <f>w*P73*10^-6*$G$1</f>
        <v>6.1517415417217469</v>
      </c>
      <c r="T73" s="4">
        <f>P73*$G$1/O73</f>
        <v>2.0504931842365424</v>
      </c>
      <c r="U73" s="4">
        <f>S73*T73</f>
        <v>12.614104102485241</v>
      </c>
      <c r="V73" s="5">
        <f>U73*$N$1</f>
        <v>63.070520512426206</v>
      </c>
      <c r="W73" s="4"/>
      <c r="X73" s="4">
        <f>w*N73*10^-6*$G$1</f>
        <v>168.30229955142113</v>
      </c>
      <c r="Y73" s="4">
        <f>X73*$G$1</f>
        <v>1262.2672466356585</v>
      </c>
    </row>
    <row r="74" spans="2:25" x14ac:dyDescent="0.25">
      <c r="B74">
        <f>VALUE(LEFT(rawdata!B2,LEN(rawdata!B2)-2))</f>
        <v>70</v>
      </c>
      <c r="C74">
        <f>VALUE(LEFT(rawdata!C2,LEN(rawdata!C2)-2))</f>
        <v>0</v>
      </c>
      <c r="D74" s="1">
        <f>VALUE(LEFT(rawdata!D2,LEN(rawdata!D2)-2))</f>
        <v>2641.2677403286498</v>
      </c>
      <c r="E74" s="1">
        <f>VALUE(LEFT(rawdata!E2,LEN(rawdata!E2)-2))</f>
        <v>126.69323236254</v>
      </c>
      <c r="F74" s="2">
        <v>4.0425633541370698E-5</v>
      </c>
      <c r="G74" s="1">
        <f>VALUE(LEFT(rawdata!G2,LEN(rawdata!G2)-2))</f>
        <v>56.255389631664301</v>
      </c>
      <c r="H74" s="1">
        <f>2*PI()*150000*Ipt*Ipt*D74*(10^-9)</f>
        <v>140.02516117991587</v>
      </c>
      <c r="I74" s="1">
        <f>2*PI()*150000*Ist*Ist*E74*(10^-9)</f>
        <v>0</v>
      </c>
      <c r="J74" s="2">
        <f>F74*SQRT(H74*I74)</f>
        <v>0</v>
      </c>
      <c r="K74">
        <f>2*PI()*150000*G74*Ipt*(10^-9)</f>
        <v>0.39764591728125298</v>
      </c>
      <c r="N74">
        <f>D74*$D$1^2*10^-3</f>
        <v>23.771409662957851</v>
      </c>
      <c r="O74">
        <f>E74*$D$2^2*10^-3</f>
        <v>3.1673308090635</v>
      </c>
      <c r="P74">
        <f>G74*$D$1*$D$2*10^-3</f>
        <v>0.84383084447496459</v>
      </c>
      <c r="Q74">
        <f>P74/SQRT(N74*O74)</f>
        <v>9.7248120200715243E-2</v>
      </c>
      <c r="S74" s="4">
        <f>w*P74*10^-6*$G$1</f>
        <v>5.9646887592187952</v>
      </c>
      <c r="T74" s="4">
        <f>P74*$G$1/O74</f>
        <v>1.9981276712404665</v>
      </c>
      <c r="U74" s="4">
        <f>S74*T74</f>
        <v>11.918209660132039</v>
      </c>
      <c r="V74" s="5">
        <f>U74*$N$1</f>
        <v>59.591048300660191</v>
      </c>
    </row>
  </sheetData>
  <sortState ref="B5:Y74">
    <sortCondition descending="1" ref="C5:C74"/>
    <sortCondition ref="B5:B7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activeCell="B51" sqref="B51"/>
    </sheetView>
  </sheetViews>
  <sheetFormatPr defaultRowHeight="15" x14ac:dyDescent="0.25"/>
  <cols>
    <col min="1" max="1" width="12.85546875" customWidth="1"/>
    <col min="2" max="2" width="13.42578125" customWidth="1"/>
    <col min="8" max="8" width="18.5703125" customWidth="1"/>
    <col min="9" max="9" width="3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9" x14ac:dyDescent="0.25">
      <c r="A2">
        <v>1</v>
      </c>
      <c r="B2" t="s">
        <v>39</v>
      </c>
      <c r="C2" t="s">
        <v>8</v>
      </c>
      <c r="D2" t="s">
        <v>47</v>
      </c>
      <c r="E2" t="s">
        <v>117</v>
      </c>
      <c r="F2">
        <v>9.7248120200715202E-2</v>
      </c>
      <c r="G2" t="s">
        <v>187</v>
      </c>
      <c r="H2" t="s">
        <v>258</v>
      </c>
      <c r="I2" s="1"/>
    </row>
    <row r="3" spans="1:9" x14ac:dyDescent="0.25">
      <c r="A3">
        <v>2</v>
      </c>
      <c r="B3" t="s">
        <v>39</v>
      </c>
      <c r="C3" t="s">
        <v>44</v>
      </c>
      <c r="D3" t="s">
        <v>48</v>
      </c>
      <c r="E3" t="s">
        <v>118</v>
      </c>
      <c r="F3">
        <v>9.6983249385948295E-2</v>
      </c>
      <c r="G3" t="s">
        <v>188</v>
      </c>
      <c r="H3" t="s">
        <v>259</v>
      </c>
    </row>
    <row r="4" spans="1:9" x14ac:dyDescent="0.25">
      <c r="A4">
        <v>3</v>
      </c>
      <c r="B4" t="s">
        <v>39</v>
      </c>
      <c r="C4" t="s">
        <v>43</v>
      </c>
      <c r="D4" t="s">
        <v>49</v>
      </c>
      <c r="E4" t="s">
        <v>119</v>
      </c>
      <c r="F4">
        <v>9.5474108015163997E-2</v>
      </c>
      <c r="G4" t="s">
        <v>189</v>
      </c>
      <c r="H4" t="s">
        <v>260</v>
      </c>
    </row>
    <row r="5" spans="1:9" x14ac:dyDescent="0.25">
      <c r="A5">
        <v>4</v>
      </c>
      <c r="B5" t="s">
        <v>39</v>
      </c>
      <c r="C5" t="s">
        <v>10</v>
      </c>
      <c r="D5" t="s">
        <v>50</v>
      </c>
      <c r="E5" t="s">
        <v>120</v>
      </c>
      <c r="F5">
        <v>9.3188946325329203E-2</v>
      </c>
      <c r="G5" t="s">
        <v>190</v>
      </c>
      <c r="H5" t="s">
        <v>261</v>
      </c>
    </row>
    <row r="6" spans="1:9" x14ac:dyDescent="0.25">
      <c r="A6">
        <v>5</v>
      </c>
      <c r="B6" t="s">
        <v>39</v>
      </c>
      <c r="C6" t="s">
        <v>42</v>
      </c>
      <c r="D6" t="s">
        <v>51</v>
      </c>
      <c r="E6" t="s">
        <v>121</v>
      </c>
      <c r="F6">
        <v>9.0112769082088706E-2</v>
      </c>
      <c r="G6" t="s">
        <v>191</v>
      </c>
      <c r="H6" t="s">
        <v>262</v>
      </c>
    </row>
    <row r="7" spans="1:9" x14ac:dyDescent="0.25">
      <c r="A7">
        <v>6</v>
      </c>
      <c r="B7" t="s">
        <v>39</v>
      </c>
      <c r="C7" t="s">
        <v>45</v>
      </c>
      <c r="D7" t="s">
        <v>52</v>
      </c>
      <c r="E7" t="s">
        <v>122</v>
      </c>
      <c r="F7">
        <v>8.6332420996871106E-2</v>
      </c>
      <c r="G7" t="s">
        <v>192</v>
      </c>
      <c r="H7" t="s">
        <v>263</v>
      </c>
    </row>
    <row r="8" spans="1:9" x14ac:dyDescent="0.25">
      <c r="A8">
        <v>7</v>
      </c>
      <c r="B8" t="s">
        <v>39</v>
      </c>
      <c r="C8" t="s">
        <v>11</v>
      </c>
      <c r="D8" t="s">
        <v>53</v>
      </c>
      <c r="E8" t="s">
        <v>123</v>
      </c>
      <c r="F8">
        <v>8.1567491587922494E-2</v>
      </c>
      <c r="G8" t="s">
        <v>193</v>
      </c>
      <c r="H8" t="s">
        <v>264</v>
      </c>
    </row>
    <row r="9" spans="1:9" x14ac:dyDescent="0.25">
      <c r="A9">
        <v>8</v>
      </c>
      <c r="B9" t="s">
        <v>39</v>
      </c>
      <c r="C9" t="s">
        <v>46</v>
      </c>
      <c r="D9" t="s">
        <v>54</v>
      </c>
      <c r="E9" t="s">
        <v>124</v>
      </c>
      <c r="F9">
        <v>7.60844019569452E-2</v>
      </c>
      <c r="G9" t="s">
        <v>194</v>
      </c>
      <c r="H9" t="s">
        <v>265</v>
      </c>
    </row>
    <row r="10" spans="1:9" x14ac:dyDescent="0.25">
      <c r="A10">
        <v>9</v>
      </c>
      <c r="B10" t="s">
        <v>39</v>
      </c>
      <c r="C10" t="s">
        <v>41</v>
      </c>
      <c r="D10" t="s">
        <v>55</v>
      </c>
      <c r="E10" t="s">
        <v>125</v>
      </c>
      <c r="F10">
        <v>7.0108604889331003E-2</v>
      </c>
      <c r="G10" t="s">
        <v>195</v>
      </c>
      <c r="H10" t="s">
        <v>266</v>
      </c>
    </row>
    <row r="11" spans="1:9" x14ac:dyDescent="0.25">
      <c r="A11">
        <v>10</v>
      </c>
      <c r="B11" t="s">
        <v>39</v>
      </c>
      <c r="C11" t="s">
        <v>7</v>
      </c>
      <c r="D11" t="s">
        <v>56</v>
      </c>
      <c r="E11" t="s">
        <v>126</v>
      </c>
      <c r="F11">
        <v>6.3424445058913606E-2</v>
      </c>
      <c r="G11" t="s">
        <v>196</v>
      </c>
      <c r="H11" t="s">
        <v>267</v>
      </c>
    </row>
    <row r="12" spans="1:9" x14ac:dyDescent="0.25">
      <c r="A12">
        <v>11</v>
      </c>
      <c r="B12" t="s">
        <v>39</v>
      </c>
      <c r="C12" t="s">
        <v>9</v>
      </c>
      <c r="D12" t="s">
        <v>57</v>
      </c>
      <c r="E12" t="s">
        <v>127</v>
      </c>
      <c r="F12">
        <v>5.6297063559770197E-2</v>
      </c>
      <c r="G12" t="s">
        <v>197</v>
      </c>
      <c r="H12" t="s">
        <v>268</v>
      </c>
    </row>
    <row r="13" spans="1:9" x14ac:dyDescent="0.25">
      <c r="A13">
        <v>12</v>
      </c>
      <c r="B13" t="s">
        <v>40</v>
      </c>
      <c r="C13" t="s">
        <v>8</v>
      </c>
      <c r="D13" t="s">
        <v>58</v>
      </c>
      <c r="E13" t="s">
        <v>128</v>
      </c>
      <c r="F13">
        <v>9.9966053866741802E-2</v>
      </c>
      <c r="G13" t="s">
        <v>198</v>
      </c>
      <c r="H13" t="s">
        <v>269</v>
      </c>
    </row>
    <row r="14" spans="1:9" x14ac:dyDescent="0.25">
      <c r="A14">
        <v>13</v>
      </c>
      <c r="B14" t="s">
        <v>40</v>
      </c>
      <c r="C14" t="s">
        <v>44</v>
      </c>
      <c r="D14" t="s">
        <v>59</v>
      </c>
      <c r="E14" t="s">
        <v>129</v>
      </c>
      <c r="F14">
        <v>9.9326682890719706E-2</v>
      </c>
      <c r="G14" t="s">
        <v>199</v>
      </c>
      <c r="H14" t="s">
        <v>270</v>
      </c>
    </row>
    <row r="15" spans="1:9" x14ac:dyDescent="0.25">
      <c r="A15">
        <v>14</v>
      </c>
      <c r="B15" t="s">
        <v>40</v>
      </c>
      <c r="C15" t="s">
        <v>43</v>
      </c>
      <c r="D15" t="s">
        <v>60</v>
      </c>
      <c r="E15" t="s">
        <v>130</v>
      </c>
      <c r="F15">
        <v>9.7940996650946702E-2</v>
      </c>
      <c r="G15" t="s">
        <v>200</v>
      </c>
      <c r="H15" t="s">
        <v>271</v>
      </c>
    </row>
    <row r="16" spans="1:9" x14ac:dyDescent="0.25">
      <c r="A16">
        <v>15</v>
      </c>
      <c r="B16" t="s">
        <v>40</v>
      </c>
      <c r="C16" t="s">
        <v>10</v>
      </c>
      <c r="D16" t="s">
        <v>61</v>
      </c>
      <c r="E16" t="s">
        <v>131</v>
      </c>
      <c r="F16">
        <v>9.5694653531627705E-2</v>
      </c>
      <c r="G16" t="s">
        <v>201</v>
      </c>
      <c r="H16" t="s">
        <v>272</v>
      </c>
    </row>
    <row r="17" spans="1:8" x14ac:dyDescent="0.25">
      <c r="A17">
        <v>16</v>
      </c>
      <c r="B17" t="s">
        <v>40</v>
      </c>
      <c r="C17" t="s">
        <v>42</v>
      </c>
      <c r="D17" t="s">
        <v>62</v>
      </c>
      <c r="E17" t="s">
        <v>132</v>
      </c>
      <c r="F17">
        <v>9.2358324607455605E-2</v>
      </c>
      <c r="G17" t="s">
        <v>202</v>
      </c>
      <c r="H17" t="s">
        <v>273</v>
      </c>
    </row>
    <row r="18" spans="1:8" x14ac:dyDescent="0.25">
      <c r="A18">
        <v>17</v>
      </c>
      <c r="B18" t="s">
        <v>40</v>
      </c>
      <c r="C18" t="s">
        <v>45</v>
      </c>
      <c r="D18" t="s">
        <v>63</v>
      </c>
      <c r="E18" t="s">
        <v>133</v>
      </c>
      <c r="F18">
        <v>8.8377267419283298E-2</v>
      </c>
      <c r="G18" t="s">
        <v>203</v>
      </c>
      <c r="H18" t="s">
        <v>274</v>
      </c>
    </row>
    <row r="19" spans="1:8" x14ac:dyDescent="0.25">
      <c r="A19">
        <v>18</v>
      </c>
      <c r="B19" t="s">
        <v>40</v>
      </c>
      <c r="C19" t="s">
        <v>11</v>
      </c>
      <c r="D19" t="s">
        <v>64</v>
      </c>
      <c r="E19" t="s">
        <v>134</v>
      </c>
      <c r="F19">
        <v>8.3393985754325703E-2</v>
      </c>
      <c r="G19" t="s">
        <v>204</v>
      </c>
      <c r="H19" t="s">
        <v>275</v>
      </c>
    </row>
    <row r="20" spans="1:8" x14ac:dyDescent="0.25">
      <c r="A20">
        <v>19</v>
      </c>
      <c r="B20" t="s">
        <v>40</v>
      </c>
      <c r="C20" t="s">
        <v>46</v>
      </c>
      <c r="D20" t="s">
        <v>65</v>
      </c>
      <c r="E20" t="s">
        <v>135</v>
      </c>
      <c r="F20">
        <v>7.7993986729459897E-2</v>
      </c>
      <c r="G20" t="s">
        <v>205</v>
      </c>
      <c r="H20" t="s">
        <v>276</v>
      </c>
    </row>
    <row r="21" spans="1:8" x14ac:dyDescent="0.25">
      <c r="A21">
        <v>20</v>
      </c>
      <c r="B21" t="s">
        <v>40</v>
      </c>
      <c r="C21" t="s">
        <v>41</v>
      </c>
      <c r="D21" t="s">
        <v>66</v>
      </c>
      <c r="E21" t="s">
        <v>136</v>
      </c>
      <c r="F21">
        <v>7.1465198099610897E-2</v>
      </c>
      <c r="G21" t="s">
        <v>206</v>
      </c>
      <c r="H21" t="s">
        <v>277</v>
      </c>
    </row>
    <row r="22" spans="1:8" x14ac:dyDescent="0.25">
      <c r="A22">
        <v>21</v>
      </c>
      <c r="B22" t="s">
        <v>40</v>
      </c>
      <c r="C22" t="s">
        <v>7</v>
      </c>
      <c r="D22" t="s">
        <v>67</v>
      </c>
      <c r="E22" t="s">
        <v>137</v>
      </c>
      <c r="F22">
        <v>6.4822999083117394E-2</v>
      </c>
      <c r="G22" t="s">
        <v>207</v>
      </c>
      <c r="H22" t="s">
        <v>278</v>
      </c>
    </row>
    <row r="23" spans="1:8" x14ac:dyDescent="0.25">
      <c r="A23">
        <v>22</v>
      </c>
      <c r="B23" t="s">
        <v>40</v>
      </c>
      <c r="C23" t="s">
        <v>9</v>
      </c>
      <c r="D23" t="s">
        <v>68</v>
      </c>
      <c r="E23" t="s">
        <v>138</v>
      </c>
      <c r="F23">
        <v>5.76294058611279E-2</v>
      </c>
      <c r="G23" t="s">
        <v>208</v>
      </c>
      <c r="H23" t="s">
        <v>279</v>
      </c>
    </row>
    <row r="24" spans="1:8" x14ac:dyDescent="0.25">
      <c r="A24">
        <v>23</v>
      </c>
      <c r="B24" t="s">
        <v>9</v>
      </c>
      <c r="C24" t="s">
        <v>8</v>
      </c>
      <c r="D24" t="s">
        <v>69</v>
      </c>
      <c r="E24" t="s">
        <v>139</v>
      </c>
      <c r="F24">
        <v>0.104576352431485</v>
      </c>
      <c r="G24" t="s">
        <v>209</v>
      </c>
      <c r="H24" t="s">
        <v>280</v>
      </c>
    </row>
    <row r="25" spans="1:8" x14ac:dyDescent="0.25">
      <c r="A25">
        <v>24</v>
      </c>
      <c r="B25" t="s">
        <v>9</v>
      </c>
      <c r="C25" t="s">
        <v>44</v>
      </c>
      <c r="D25" t="s">
        <v>70</v>
      </c>
      <c r="E25" t="s">
        <v>140</v>
      </c>
      <c r="F25">
        <v>0.103974899276637</v>
      </c>
      <c r="G25" t="s">
        <v>210</v>
      </c>
      <c r="H25" t="s">
        <v>281</v>
      </c>
    </row>
    <row r="26" spans="1:8" x14ac:dyDescent="0.25">
      <c r="A26">
        <v>25</v>
      </c>
      <c r="B26" t="s">
        <v>9</v>
      </c>
      <c r="C26" t="s">
        <v>43</v>
      </c>
      <c r="D26" t="s">
        <v>71</v>
      </c>
      <c r="E26" t="s">
        <v>141</v>
      </c>
      <c r="F26">
        <v>0.102549885952365</v>
      </c>
      <c r="G26" t="s">
        <v>211</v>
      </c>
      <c r="H26" t="s">
        <v>282</v>
      </c>
    </row>
    <row r="27" spans="1:8" x14ac:dyDescent="0.25">
      <c r="A27">
        <v>26</v>
      </c>
      <c r="B27" t="s">
        <v>9</v>
      </c>
      <c r="C27" t="s">
        <v>10</v>
      </c>
      <c r="D27" t="s">
        <v>72</v>
      </c>
      <c r="E27" t="s">
        <v>142</v>
      </c>
      <c r="F27">
        <v>9.9973760742127799E-2</v>
      </c>
      <c r="G27" t="s">
        <v>212</v>
      </c>
      <c r="H27" t="s">
        <v>283</v>
      </c>
    </row>
    <row r="28" spans="1:8" x14ac:dyDescent="0.25">
      <c r="A28">
        <v>27</v>
      </c>
      <c r="B28" t="s">
        <v>9</v>
      </c>
      <c r="C28" t="s">
        <v>42</v>
      </c>
      <c r="D28" t="s">
        <v>73</v>
      </c>
      <c r="E28" t="s">
        <v>143</v>
      </c>
      <c r="F28">
        <v>9.6581293346054906E-2</v>
      </c>
      <c r="G28" t="s">
        <v>213</v>
      </c>
      <c r="H28" t="s">
        <v>284</v>
      </c>
    </row>
    <row r="29" spans="1:8" x14ac:dyDescent="0.25">
      <c r="A29">
        <v>28</v>
      </c>
      <c r="B29" t="s">
        <v>9</v>
      </c>
      <c r="C29" t="s">
        <v>45</v>
      </c>
      <c r="D29" t="s">
        <v>74</v>
      </c>
      <c r="E29" t="s">
        <v>144</v>
      </c>
      <c r="F29">
        <v>9.2309851566490395E-2</v>
      </c>
      <c r="G29" t="s">
        <v>214</v>
      </c>
      <c r="H29" t="s">
        <v>285</v>
      </c>
    </row>
    <row r="30" spans="1:8" x14ac:dyDescent="0.25">
      <c r="A30">
        <v>29</v>
      </c>
      <c r="B30" t="s">
        <v>9</v>
      </c>
      <c r="C30" t="s">
        <v>11</v>
      </c>
      <c r="D30" t="s">
        <v>75</v>
      </c>
      <c r="E30" t="s">
        <v>145</v>
      </c>
      <c r="F30">
        <v>8.7111106415804898E-2</v>
      </c>
      <c r="G30" t="s">
        <v>215</v>
      </c>
      <c r="H30" t="s">
        <v>286</v>
      </c>
    </row>
    <row r="31" spans="1:8" x14ac:dyDescent="0.25">
      <c r="A31">
        <v>30</v>
      </c>
      <c r="B31" t="s">
        <v>9</v>
      </c>
      <c r="C31" t="s">
        <v>46</v>
      </c>
      <c r="D31" t="s">
        <v>76</v>
      </c>
      <c r="E31" t="s">
        <v>146</v>
      </c>
      <c r="F31">
        <v>8.1229167900054897E-2</v>
      </c>
      <c r="G31" t="s">
        <v>216</v>
      </c>
      <c r="H31" t="s">
        <v>287</v>
      </c>
    </row>
    <row r="32" spans="1:8" x14ac:dyDescent="0.25">
      <c r="A32">
        <v>31</v>
      </c>
      <c r="B32" t="s">
        <v>9</v>
      </c>
      <c r="C32" t="s">
        <v>41</v>
      </c>
      <c r="D32" t="s">
        <v>77</v>
      </c>
      <c r="E32" t="s">
        <v>147</v>
      </c>
      <c r="F32">
        <v>7.4765640510907005E-2</v>
      </c>
      <c r="G32" t="s">
        <v>217</v>
      </c>
      <c r="H32" t="s">
        <v>288</v>
      </c>
    </row>
    <row r="33" spans="1:8" x14ac:dyDescent="0.25">
      <c r="A33">
        <v>32</v>
      </c>
      <c r="B33" t="s">
        <v>9</v>
      </c>
      <c r="C33" t="s">
        <v>7</v>
      </c>
      <c r="D33" t="s">
        <v>78</v>
      </c>
      <c r="E33" t="s">
        <v>148</v>
      </c>
      <c r="F33">
        <v>6.7437988273188601E-2</v>
      </c>
      <c r="G33" t="s">
        <v>218</v>
      </c>
      <c r="H33" t="s">
        <v>289</v>
      </c>
    </row>
    <row r="34" spans="1:8" x14ac:dyDescent="0.25">
      <c r="A34">
        <v>33</v>
      </c>
      <c r="B34" t="s">
        <v>9</v>
      </c>
      <c r="C34" t="s">
        <v>9</v>
      </c>
      <c r="D34" t="s">
        <v>79</v>
      </c>
      <c r="E34" t="s">
        <v>149</v>
      </c>
      <c r="F34">
        <v>5.99074505718004E-2</v>
      </c>
      <c r="G34" t="s">
        <v>219</v>
      </c>
      <c r="H34" t="s">
        <v>290</v>
      </c>
    </row>
    <row r="35" spans="1:8" x14ac:dyDescent="0.25">
      <c r="A35">
        <v>34</v>
      </c>
      <c r="B35" t="s">
        <v>41</v>
      </c>
      <c r="C35" t="s">
        <v>8</v>
      </c>
      <c r="D35" t="s">
        <v>80</v>
      </c>
      <c r="E35" t="s">
        <v>150</v>
      </c>
      <c r="F35">
        <v>0.11178775628279</v>
      </c>
      <c r="G35" t="s">
        <v>220</v>
      </c>
      <c r="H35" t="s">
        <v>291</v>
      </c>
    </row>
    <row r="36" spans="1:8" x14ac:dyDescent="0.25">
      <c r="A36">
        <v>35</v>
      </c>
      <c r="B36" t="s">
        <v>41</v>
      </c>
      <c r="C36" t="s">
        <v>44</v>
      </c>
      <c r="D36" t="s">
        <v>81</v>
      </c>
      <c r="E36" t="s">
        <v>151</v>
      </c>
      <c r="F36">
        <v>0.111090463459544</v>
      </c>
      <c r="G36" t="s">
        <v>221</v>
      </c>
      <c r="H36" t="s">
        <v>292</v>
      </c>
    </row>
    <row r="37" spans="1:8" x14ac:dyDescent="0.25">
      <c r="A37">
        <v>36</v>
      </c>
      <c r="B37" t="s">
        <v>41</v>
      </c>
      <c r="C37" t="s">
        <v>43</v>
      </c>
      <c r="D37" t="s">
        <v>82</v>
      </c>
      <c r="E37" t="s">
        <v>152</v>
      </c>
      <c r="F37">
        <v>0.109610444065396</v>
      </c>
      <c r="G37" t="s">
        <v>222</v>
      </c>
      <c r="H37" t="s">
        <v>293</v>
      </c>
    </row>
    <row r="38" spans="1:8" x14ac:dyDescent="0.25">
      <c r="A38">
        <v>37</v>
      </c>
      <c r="B38" t="s">
        <v>41</v>
      </c>
      <c r="C38" t="s">
        <v>10</v>
      </c>
      <c r="D38" t="s">
        <v>83</v>
      </c>
      <c r="E38" t="s">
        <v>153</v>
      </c>
      <c r="F38">
        <v>0.106769229940381</v>
      </c>
      <c r="G38" t="s">
        <v>223</v>
      </c>
      <c r="H38" t="s">
        <v>294</v>
      </c>
    </row>
    <row r="39" spans="1:8" x14ac:dyDescent="0.25">
      <c r="A39">
        <v>38</v>
      </c>
      <c r="B39" t="s">
        <v>41</v>
      </c>
      <c r="C39" t="s">
        <v>42</v>
      </c>
      <c r="D39" t="s">
        <v>84</v>
      </c>
      <c r="E39" t="s">
        <v>154</v>
      </c>
      <c r="F39">
        <v>0.103044114930455</v>
      </c>
      <c r="G39" t="s">
        <v>224</v>
      </c>
      <c r="H39" t="s">
        <v>295</v>
      </c>
    </row>
    <row r="40" spans="1:8" x14ac:dyDescent="0.25">
      <c r="A40">
        <v>39</v>
      </c>
      <c r="B40" t="s">
        <v>41</v>
      </c>
      <c r="C40" t="s">
        <v>45</v>
      </c>
      <c r="D40" t="s">
        <v>85</v>
      </c>
      <c r="E40" t="s">
        <v>155</v>
      </c>
      <c r="F40">
        <v>9.8448131662643004E-2</v>
      </c>
      <c r="G40" t="s">
        <v>225</v>
      </c>
      <c r="H40" t="s">
        <v>296</v>
      </c>
    </row>
    <row r="41" spans="1:8" x14ac:dyDescent="0.25">
      <c r="A41">
        <v>40</v>
      </c>
      <c r="B41" t="s">
        <v>41</v>
      </c>
      <c r="C41" t="s">
        <v>11</v>
      </c>
      <c r="D41" t="s">
        <v>86</v>
      </c>
      <c r="E41" t="s">
        <v>156</v>
      </c>
      <c r="F41">
        <v>9.30498366831045E-2</v>
      </c>
      <c r="G41" t="s">
        <v>226</v>
      </c>
      <c r="H41" t="s">
        <v>297</v>
      </c>
    </row>
    <row r="42" spans="1:8" x14ac:dyDescent="0.25">
      <c r="A42">
        <v>41</v>
      </c>
      <c r="B42" t="s">
        <v>41</v>
      </c>
      <c r="C42" t="s">
        <v>46</v>
      </c>
      <c r="D42" t="s">
        <v>87</v>
      </c>
      <c r="E42" t="s">
        <v>157</v>
      </c>
      <c r="F42">
        <v>8.6606693654380396E-2</v>
      </c>
      <c r="G42" t="s">
        <v>227</v>
      </c>
      <c r="H42" t="s">
        <v>298</v>
      </c>
    </row>
    <row r="43" spans="1:8" x14ac:dyDescent="0.25">
      <c r="A43">
        <v>42</v>
      </c>
      <c r="B43" t="s">
        <v>41</v>
      </c>
      <c r="C43" t="s">
        <v>41</v>
      </c>
      <c r="D43" t="s">
        <v>88</v>
      </c>
      <c r="E43" t="s">
        <v>158</v>
      </c>
      <c r="F43">
        <v>7.9648937459875793E-2</v>
      </c>
      <c r="G43" t="s">
        <v>228</v>
      </c>
      <c r="H43" t="s">
        <v>299</v>
      </c>
    </row>
    <row r="44" spans="1:8" x14ac:dyDescent="0.25">
      <c r="A44">
        <v>43</v>
      </c>
      <c r="B44" t="s">
        <v>41</v>
      </c>
      <c r="C44" t="s">
        <v>7</v>
      </c>
      <c r="D44" t="s">
        <v>89</v>
      </c>
      <c r="E44" t="s">
        <v>159</v>
      </c>
      <c r="F44">
        <v>7.1520986841329903E-2</v>
      </c>
      <c r="G44" t="s">
        <v>229</v>
      </c>
      <c r="H44" t="s">
        <v>300</v>
      </c>
    </row>
    <row r="45" spans="1:8" x14ac:dyDescent="0.25">
      <c r="A45">
        <v>44</v>
      </c>
      <c r="B45" t="s">
        <v>41</v>
      </c>
      <c r="C45" t="s">
        <v>9</v>
      </c>
      <c r="D45" t="s">
        <v>90</v>
      </c>
      <c r="E45" t="s">
        <v>160</v>
      </c>
      <c r="F45">
        <v>6.3501758705619499E-2</v>
      </c>
      <c r="G45" t="s">
        <v>230</v>
      </c>
      <c r="H45" t="s">
        <v>301</v>
      </c>
    </row>
    <row r="46" spans="1:8" x14ac:dyDescent="0.25">
      <c r="A46">
        <v>45</v>
      </c>
      <c r="B46" t="s">
        <v>11</v>
      </c>
      <c r="C46" t="s">
        <v>8</v>
      </c>
      <c r="D46" t="s">
        <v>91</v>
      </c>
      <c r="E46" t="s">
        <v>161</v>
      </c>
      <c r="F46">
        <v>0.121625397695715</v>
      </c>
      <c r="G46" t="s">
        <v>231</v>
      </c>
      <c r="H46" t="s">
        <v>302</v>
      </c>
    </row>
    <row r="47" spans="1:8" x14ac:dyDescent="0.25">
      <c r="A47">
        <v>46</v>
      </c>
      <c r="B47" t="s">
        <v>11</v>
      </c>
      <c r="C47" t="s">
        <v>44</v>
      </c>
      <c r="D47" t="s">
        <v>92</v>
      </c>
      <c r="E47" t="s">
        <v>162</v>
      </c>
      <c r="F47">
        <v>0.120920717166241</v>
      </c>
      <c r="G47" t="s">
        <v>232</v>
      </c>
      <c r="H47" t="s">
        <v>303</v>
      </c>
    </row>
    <row r="48" spans="1:8" x14ac:dyDescent="0.25">
      <c r="A48">
        <v>47</v>
      </c>
      <c r="B48" t="s">
        <v>11</v>
      </c>
      <c r="C48" t="s">
        <v>43</v>
      </c>
      <c r="D48" t="s">
        <v>93</v>
      </c>
      <c r="E48" t="s">
        <v>163</v>
      </c>
      <c r="F48">
        <v>0.119052981966856</v>
      </c>
      <c r="G48" t="s">
        <v>233</v>
      </c>
      <c r="H48" t="s">
        <v>304</v>
      </c>
    </row>
    <row r="49" spans="1:8" x14ac:dyDescent="0.25">
      <c r="A49">
        <v>48</v>
      </c>
      <c r="B49" t="s">
        <v>11</v>
      </c>
      <c r="C49" t="s">
        <v>10</v>
      </c>
      <c r="D49" t="s">
        <v>94</v>
      </c>
      <c r="E49" t="s">
        <v>164</v>
      </c>
      <c r="F49">
        <v>0.11613250906921201</v>
      </c>
      <c r="G49" t="s">
        <v>234</v>
      </c>
      <c r="H49" t="s">
        <v>305</v>
      </c>
    </row>
    <row r="50" spans="1:8" x14ac:dyDescent="0.25">
      <c r="A50">
        <v>49</v>
      </c>
      <c r="B50" t="s">
        <v>11</v>
      </c>
      <c r="C50" t="s">
        <v>42</v>
      </c>
      <c r="D50" t="s">
        <v>95</v>
      </c>
      <c r="E50" t="s">
        <v>165</v>
      </c>
      <c r="F50">
        <v>0.11198674871225001</v>
      </c>
      <c r="G50" t="s">
        <v>235</v>
      </c>
      <c r="H50" t="s">
        <v>306</v>
      </c>
    </row>
    <row r="51" spans="1:8" x14ac:dyDescent="0.25">
      <c r="A51">
        <v>50</v>
      </c>
      <c r="B51" t="s">
        <v>11</v>
      </c>
      <c r="C51" t="s">
        <v>45</v>
      </c>
      <c r="D51" t="s">
        <v>96</v>
      </c>
      <c r="E51" t="s">
        <v>166</v>
      </c>
      <c r="F51">
        <v>0.106856943332775</v>
      </c>
      <c r="G51" t="s">
        <v>236</v>
      </c>
      <c r="H51" t="s">
        <v>307</v>
      </c>
    </row>
    <row r="52" spans="1:8" x14ac:dyDescent="0.25">
      <c r="A52">
        <v>51</v>
      </c>
      <c r="B52" t="s">
        <v>11</v>
      </c>
      <c r="C52" t="s">
        <v>11</v>
      </c>
      <c r="D52" t="s">
        <v>97</v>
      </c>
      <c r="E52" t="s">
        <v>167</v>
      </c>
      <c r="F52">
        <v>0.100825660760332</v>
      </c>
      <c r="G52" t="s">
        <v>237</v>
      </c>
      <c r="H52" t="s">
        <v>308</v>
      </c>
    </row>
    <row r="53" spans="1:8" x14ac:dyDescent="0.25">
      <c r="A53">
        <v>52</v>
      </c>
      <c r="B53" t="s">
        <v>11</v>
      </c>
      <c r="C53" t="s">
        <v>46</v>
      </c>
      <c r="D53" t="s">
        <v>98</v>
      </c>
      <c r="E53" t="s">
        <v>168</v>
      </c>
      <c r="F53">
        <v>9.3963460000726501E-2</v>
      </c>
      <c r="G53" t="s">
        <v>238</v>
      </c>
      <c r="H53" t="s">
        <v>309</v>
      </c>
    </row>
    <row r="54" spans="1:8" x14ac:dyDescent="0.25">
      <c r="A54">
        <v>53</v>
      </c>
      <c r="B54" t="s">
        <v>11</v>
      </c>
      <c r="C54" t="s">
        <v>41</v>
      </c>
      <c r="D54" t="s">
        <v>99</v>
      </c>
      <c r="E54" t="s">
        <v>169</v>
      </c>
      <c r="F54">
        <v>8.6092473712020903E-2</v>
      </c>
      <c r="G54" t="s">
        <v>239</v>
      </c>
      <c r="H54" t="s">
        <v>310</v>
      </c>
    </row>
    <row r="55" spans="1:8" x14ac:dyDescent="0.25">
      <c r="A55">
        <v>54</v>
      </c>
      <c r="B55" t="s">
        <v>11</v>
      </c>
      <c r="C55" t="s">
        <v>7</v>
      </c>
      <c r="D55" t="s">
        <v>100</v>
      </c>
      <c r="E55" t="s">
        <v>170</v>
      </c>
      <c r="F55">
        <v>7.7391926203427205E-2</v>
      </c>
      <c r="G55" t="s">
        <v>240</v>
      </c>
      <c r="H55" t="s">
        <v>311</v>
      </c>
    </row>
    <row r="56" spans="1:8" x14ac:dyDescent="0.25">
      <c r="A56">
        <v>55</v>
      </c>
      <c r="B56" t="s">
        <v>11</v>
      </c>
      <c r="C56" t="s">
        <v>9</v>
      </c>
      <c r="D56" t="s">
        <v>101</v>
      </c>
      <c r="E56" t="s">
        <v>171</v>
      </c>
      <c r="F56">
        <v>6.8218793055984703E-2</v>
      </c>
      <c r="G56" t="s">
        <v>241</v>
      </c>
      <c r="H56" t="s">
        <v>312</v>
      </c>
    </row>
    <row r="57" spans="1:8" x14ac:dyDescent="0.25">
      <c r="A57">
        <v>56</v>
      </c>
      <c r="B57" t="s">
        <v>42</v>
      </c>
      <c r="C57" t="s">
        <v>8</v>
      </c>
      <c r="D57" t="s">
        <v>102</v>
      </c>
      <c r="E57" t="s">
        <v>172</v>
      </c>
      <c r="F57">
        <v>0.13373953112859099</v>
      </c>
      <c r="G57" t="s">
        <v>242</v>
      </c>
      <c r="H57" t="s">
        <v>313</v>
      </c>
    </row>
    <row r="58" spans="1:8" x14ac:dyDescent="0.25">
      <c r="A58">
        <v>57</v>
      </c>
      <c r="B58" t="s">
        <v>42</v>
      </c>
      <c r="C58" t="s">
        <v>44</v>
      </c>
      <c r="D58" t="s">
        <v>103</v>
      </c>
      <c r="E58" t="s">
        <v>173</v>
      </c>
      <c r="F58">
        <v>0.132991842311942</v>
      </c>
      <c r="G58" t="s">
        <v>243</v>
      </c>
      <c r="H58" t="s">
        <v>314</v>
      </c>
    </row>
    <row r="59" spans="1:8" x14ac:dyDescent="0.25">
      <c r="A59">
        <v>58</v>
      </c>
      <c r="B59" t="s">
        <v>42</v>
      </c>
      <c r="C59" t="s">
        <v>43</v>
      </c>
      <c r="D59" t="s">
        <v>104</v>
      </c>
      <c r="E59" t="s">
        <v>174</v>
      </c>
      <c r="F59">
        <v>0.13096142315394599</v>
      </c>
      <c r="G59" t="s">
        <v>244</v>
      </c>
      <c r="H59" t="s">
        <v>315</v>
      </c>
    </row>
    <row r="60" spans="1:8" x14ac:dyDescent="0.25">
      <c r="A60">
        <v>59</v>
      </c>
      <c r="B60" t="s">
        <v>42</v>
      </c>
      <c r="C60" t="s">
        <v>10</v>
      </c>
      <c r="D60" t="s">
        <v>105</v>
      </c>
      <c r="E60" t="s">
        <v>175</v>
      </c>
      <c r="F60">
        <v>0.12777512027485499</v>
      </c>
      <c r="G60" t="s">
        <v>245</v>
      </c>
      <c r="H60" t="s">
        <v>316</v>
      </c>
    </row>
    <row r="61" spans="1:8" x14ac:dyDescent="0.25">
      <c r="A61">
        <v>60</v>
      </c>
      <c r="B61" t="s">
        <v>42</v>
      </c>
      <c r="C61" t="s">
        <v>42</v>
      </c>
      <c r="D61" t="s">
        <v>106</v>
      </c>
      <c r="E61" t="s">
        <v>176</v>
      </c>
      <c r="F61">
        <v>0.123200517149938</v>
      </c>
      <c r="G61" t="s">
        <v>246</v>
      </c>
      <c r="H61" t="s">
        <v>317</v>
      </c>
    </row>
    <row r="62" spans="1:8" x14ac:dyDescent="0.25">
      <c r="A62">
        <v>61</v>
      </c>
      <c r="B62" t="s">
        <v>42</v>
      </c>
      <c r="C62" t="s">
        <v>45</v>
      </c>
      <c r="D62" t="s">
        <v>107</v>
      </c>
      <c r="E62" t="s">
        <v>177</v>
      </c>
      <c r="F62">
        <v>0.117543858085693</v>
      </c>
      <c r="G62" t="s">
        <v>247</v>
      </c>
      <c r="H62" t="s">
        <v>318</v>
      </c>
    </row>
    <row r="63" spans="1:8" x14ac:dyDescent="0.25">
      <c r="A63">
        <v>62</v>
      </c>
      <c r="B63" t="s">
        <v>42</v>
      </c>
      <c r="C63" t="s">
        <v>11</v>
      </c>
      <c r="D63" t="s">
        <v>108</v>
      </c>
      <c r="E63" t="s">
        <v>178</v>
      </c>
      <c r="F63">
        <v>0.11083525446171499</v>
      </c>
      <c r="G63" t="s">
        <v>248</v>
      </c>
      <c r="H63" t="s">
        <v>319</v>
      </c>
    </row>
    <row r="64" spans="1:8" x14ac:dyDescent="0.25">
      <c r="A64">
        <v>63</v>
      </c>
      <c r="B64" t="s">
        <v>42</v>
      </c>
      <c r="C64" t="s">
        <v>46</v>
      </c>
      <c r="D64" t="s">
        <v>109</v>
      </c>
      <c r="E64" t="s">
        <v>179</v>
      </c>
      <c r="F64">
        <v>0.10308625701577601</v>
      </c>
      <c r="G64" t="s">
        <v>249</v>
      </c>
      <c r="H64" t="s">
        <v>320</v>
      </c>
    </row>
    <row r="65" spans="1:8" x14ac:dyDescent="0.25">
      <c r="A65">
        <v>64</v>
      </c>
      <c r="B65" t="s">
        <v>42</v>
      </c>
      <c r="C65" t="s">
        <v>41</v>
      </c>
      <c r="D65" t="s">
        <v>110</v>
      </c>
      <c r="E65" t="s">
        <v>180</v>
      </c>
      <c r="F65">
        <v>9.4265449667996506E-2</v>
      </c>
      <c r="G65" t="s">
        <v>250</v>
      </c>
      <c r="H65" t="s">
        <v>321</v>
      </c>
    </row>
    <row r="66" spans="1:8" x14ac:dyDescent="0.25">
      <c r="A66">
        <v>65</v>
      </c>
      <c r="B66" t="s">
        <v>42</v>
      </c>
      <c r="C66" t="s">
        <v>7</v>
      </c>
      <c r="D66" t="s">
        <v>111</v>
      </c>
      <c r="E66" t="s">
        <v>181</v>
      </c>
      <c r="F66">
        <v>8.4538732431500202E-2</v>
      </c>
      <c r="G66" t="s">
        <v>251</v>
      </c>
      <c r="H66" t="s">
        <v>322</v>
      </c>
    </row>
    <row r="67" spans="1:8" x14ac:dyDescent="0.25">
      <c r="A67">
        <v>66</v>
      </c>
      <c r="B67" t="s">
        <v>42</v>
      </c>
      <c r="C67" t="s">
        <v>9</v>
      </c>
      <c r="D67" t="s">
        <v>112</v>
      </c>
      <c r="E67" t="s">
        <v>182</v>
      </c>
      <c r="F67">
        <v>7.4235390283900402E-2</v>
      </c>
      <c r="G67" t="s">
        <v>252</v>
      </c>
      <c r="H67" t="s">
        <v>323</v>
      </c>
    </row>
    <row r="68" spans="1:8" x14ac:dyDescent="0.25">
      <c r="A68">
        <v>67</v>
      </c>
      <c r="B68" t="s">
        <v>43</v>
      </c>
      <c r="C68" t="s">
        <v>8</v>
      </c>
      <c r="D68" t="s">
        <v>113</v>
      </c>
      <c r="E68" t="s">
        <v>183</v>
      </c>
      <c r="F68">
        <v>0.145287847476716</v>
      </c>
      <c r="G68" t="s">
        <v>253</v>
      </c>
      <c r="H68" t="s">
        <v>324</v>
      </c>
    </row>
    <row r="69" spans="1:8" x14ac:dyDescent="0.25">
      <c r="A69">
        <v>68</v>
      </c>
      <c r="B69" t="s">
        <v>43</v>
      </c>
      <c r="C69" t="s">
        <v>44</v>
      </c>
      <c r="D69" t="s">
        <v>114</v>
      </c>
      <c r="E69" t="s">
        <v>184</v>
      </c>
      <c r="F69">
        <v>0.14453944832101401</v>
      </c>
      <c r="G69" t="s">
        <v>254</v>
      </c>
      <c r="H69" t="s">
        <v>325</v>
      </c>
    </row>
    <row r="70" spans="1:8" x14ac:dyDescent="0.25">
      <c r="A70">
        <v>69</v>
      </c>
      <c r="B70" t="s">
        <v>43</v>
      </c>
      <c r="C70" t="s">
        <v>43</v>
      </c>
      <c r="D70" t="s">
        <v>115</v>
      </c>
      <c r="E70" t="s">
        <v>185</v>
      </c>
      <c r="F70">
        <v>0.14252897436426701</v>
      </c>
      <c r="G70" t="s">
        <v>255</v>
      </c>
      <c r="H70" t="s">
        <v>326</v>
      </c>
    </row>
    <row r="71" spans="1:8" x14ac:dyDescent="0.25">
      <c r="A71">
        <v>70</v>
      </c>
      <c r="B71" t="s">
        <v>43</v>
      </c>
      <c r="C71" t="s">
        <v>10</v>
      </c>
      <c r="D71" t="s">
        <v>116</v>
      </c>
      <c r="E71" t="s">
        <v>186</v>
      </c>
      <c r="F71">
        <v>0.13881414900497499</v>
      </c>
      <c r="G71" t="s">
        <v>256</v>
      </c>
      <c r="H71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C92A-511E-405A-AC65-947739AFAEE7}">
  <dimension ref="B34"/>
  <sheetViews>
    <sheetView workbookViewId="0">
      <selection activeCell="N35" sqref="N35"/>
    </sheetView>
  </sheetViews>
  <sheetFormatPr defaultRowHeight="15" x14ac:dyDescent="0.25"/>
  <sheetData>
    <row r="34" spans="2:2" x14ac:dyDescent="0.25">
      <c r="B34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ydisp</vt:lpstr>
      <vt:lpstr>xdisp</vt:lpstr>
      <vt:lpstr>rawdata</vt:lpstr>
      <vt:lpstr>graphs</vt:lpstr>
      <vt:lpstr>xdisp!Ipt</vt:lpstr>
      <vt:lpstr>ydisp!Ipt</vt:lpstr>
      <vt:lpstr>xdisp!Ist</vt:lpstr>
      <vt:lpstr>ydisp!Ist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2021-01-13T04:16:51Z</dcterms:modified>
</cp:coreProperties>
</file>