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0" yWindow="0" windowWidth="25600" windowHeight="17480" tabRatio="500" activeTab="3"/>
  </bookViews>
  <sheets>
    <sheet name="xcity stops.csv" sheetId="1" r:id="rId1"/>
    <sheet name="Sheet1" sheetId="2" r:id="rId2"/>
    <sheet name="Sheet2" sheetId="3" r:id="rId3"/>
    <sheet name="Sheet3" sheetId="4" r:id="rId4"/>
  </sheets>
  <definedNames>
    <definedName name="lats">Sheet1!$C:$C</definedName>
    <definedName name="longs">Sheet1!$D:$D</definedName>
    <definedName name="ms">Sheet1!$B:$B</definedName>
    <definedName name="newlat">Sheet2!$D:$D</definedName>
    <definedName name="newm">Sheet2!$C:$C</definedName>
    <definedName name="newuri">Sheet2!$B:$B</definedName>
    <definedName name="uris">Sheet1!$A:$A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4" l="1"/>
  <c r="E5" i="4"/>
  <c r="F5" i="4"/>
  <c r="G5" i="4"/>
  <c r="C6" i="4"/>
  <c r="E6" i="4"/>
  <c r="F6" i="4"/>
  <c r="G6" i="4"/>
  <c r="C7" i="4"/>
  <c r="E7" i="4"/>
  <c r="F7" i="4"/>
  <c r="G7" i="4"/>
  <c r="C8" i="4"/>
  <c r="E8" i="4"/>
  <c r="F8" i="4"/>
  <c r="G8" i="4"/>
  <c r="C9" i="4"/>
  <c r="E9" i="4"/>
  <c r="F9" i="4"/>
  <c r="G9" i="4"/>
  <c r="C10" i="4"/>
  <c r="E10" i="4"/>
  <c r="F10" i="4"/>
  <c r="G10" i="4"/>
  <c r="C11" i="4"/>
  <c r="E11" i="4"/>
  <c r="F11" i="4"/>
  <c r="G11" i="4"/>
  <c r="C12" i="4"/>
  <c r="E12" i="4"/>
  <c r="F12" i="4"/>
  <c r="G12" i="4"/>
  <c r="C13" i="4"/>
  <c r="E13" i="4"/>
  <c r="F13" i="4"/>
  <c r="G13" i="4"/>
  <c r="C14" i="4"/>
  <c r="E14" i="4"/>
  <c r="F14" i="4"/>
  <c r="G14" i="4"/>
  <c r="C15" i="4"/>
  <c r="E15" i="4"/>
  <c r="F15" i="4"/>
  <c r="G15" i="4"/>
  <c r="C16" i="4"/>
  <c r="E16" i="4"/>
  <c r="F16" i="4"/>
  <c r="G16" i="4"/>
  <c r="C17" i="4"/>
  <c r="E17" i="4"/>
  <c r="F17" i="4"/>
  <c r="G17" i="4"/>
  <c r="C18" i="4"/>
  <c r="E18" i="4"/>
  <c r="F18" i="4"/>
  <c r="G18" i="4"/>
  <c r="C19" i="4"/>
  <c r="E19" i="4"/>
  <c r="F19" i="4"/>
  <c r="G19" i="4"/>
  <c r="C20" i="4"/>
  <c r="E20" i="4"/>
  <c r="F20" i="4"/>
  <c r="G20" i="4"/>
  <c r="C21" i="4"/>
  <c r="E21" i="4"/>
  <c r="F21" i="4"/>
  <c r="G21" i="4"/>
  <c r="C22" i="4"/>
  <c r="E22" i="4"/>
  <c r="F22" i="4"/>
  <c r="G22" i="4"/>
  <c r="C23" i="4"/>
  <c r="E23" i="4"/>
  <c r="F23" i="4"/>
  <c r="G23" i="4"/>
  <c r="C24" i="4"/>
  <c r="E24" i="4"/>
  <c r="F24" i="4"/>
  <c r="G24" i="4"/>
  <c r="C25" i="4"/>
  <c r="E25" i="4"/>
  <c r="F25" i="4"/>
  <c r="G25" i="4"/>
  <c r="C26" i="4"/>
  <c r="E26" i="4"/>
  <c r="F26" i="4"/>
  <c r="G26" i="4"/>
  <c r="C27" i="4"/>
  <c r="E27" i="4"/>
  <c r="F27" i="4"/>
  <c r="G27" i="4"/>
  <c r="C28" i="4"/>
  <c r="E28" i="4"/>
  <c r="F28" i="4"/>
  <c r="G28" i="4"/>
  <c r="C29" i="4"/>
  <c r="E29" i="4"/>
  <c r="F29" i="4"/>
  <c r="G29" i="4"/>
  <c r="C30" i="4"/>
  <c r="E30" i="4"/>
  <c r="F30" i="4"/>
  <c r="G30" i="4"/>
  <c r="C31" i="4"/>
  <c r="E31" i="4"/>
  <c r="F31" i="4"/>
  <c r="G31" i="4"/>
  <c r="C32" i="4"/>
  <c r="E32" i="4"/>
  <c r="F32" i="4"/>
  <c r="G32" i="4"/>
  <c r="C33" i="4"/>
  <c r="E33" i="4"/>
  <c r="F33" i="4"/>
  <c r="G33" i="4"/>
  <c r="C34" i="4"/>
  <c r="E34" i="4"/>
  <c r="F34" i="4"/>
  <c r="G34" i="4"/>
  <c r="C35" i="4"/>
  <c r="E35" i="4"/>
  <c r="F35" i="4"/>
  <c r="G35" i="4"/>
  <c r="C36" i="4"/>
  <c r="E36" i="4"/>
  <c r="F36" i="4"/>
  <c r="G36" i="4"/>
  <c r="C37" i="4"/>
  <c r="E37" i="4"/>
  <c r="F37" i="4"/>
  <c r="G37" i="4"/>
  <c r="C38" i="4"/>
  <c r="E38" i="4"/>
  <c r="F38" i="4"/>
  <c r="G38" i="4"/>
  <c r="C39" i="4"/>
  <c r="E39" i="4"/>
  <c r="F39" i="4"/>
  <c r="G39" i="4"/>
  <c r="C40" i="4"/>
  <c r="E40" i="4"/>
  <c r="F40" i="4"/>
  <c r="G40" i="4"/>
  <c r="C41" i="4"/>
  <c r="E41" i="4"/>
  <c r="F41" i="4"/>
  <c r="G41" i="4"/>
  <c r="C42" i="4"/>
  <c r="E42" i="4"/>
  <c r="F42" i="4"/>
  <c r="G42" i="4"/>
  <c r="C43" i="4"/>
  <c r="E43" i="4"/>
  <c r="F43" i="4"/>
  <c r="G43" i="4"/>
  <c r="C44" i="4"/>
  <c r="E44" i="4"/>
  <c r="F44" i="4"/>
  <c r="G44" i="4"/>
  <c r="C45" i="4"/>
  <c r="E45" i="4"/>
  <c r="F45" i="4"/>
  <c r="G45" i="4"/>
  <c r="C46" i="4"/>
  <c r="E46" i="4"/>
  <c r="F46" i="4"/>
  <c r="G46" i="4"/>
  <c r="C47" i="4"/>
  <c r="E47" i="4"/>
  <c r="F47" i="4"/>
  <c r="G47" i="4"/>
  <c r="C48" i="4"/>
  <c r="E48" i="4"/>
  <c r="F48" i="4"/>
  <c r="G48" i="4"/>
  <c r="C49" i="4"/>
  <c r="E49" i="4"/>
  <c r="F49" i="4"/>
  <c r="G49" i="4"/>
  <c r="C50" i="4"/>
  <c r="E50" i="4"/>
  <c r="F50" i="4"/>
  <c r="G50" i="4"/>
  <c r="C51" i="4"/>
  <c r="E51" i="4"/>
  <c r="F51" i="4"/>
  <c r="G51" i="4"/>
  <c r="C52" i="4"/>
  <c r="E52" i="4"/>
  <c r="F52" i="4"/>
  <c r="G52" i="4"/>
  <c r="C53" i="4"/>
  <c r="E53" i="4"/>
  <c r="F53" i="4"/>
  <c r="G53" i="4"/>
  <c r="C54" i="4"/>
  <c r="E54" i="4"/>
  <c r="F54" i="4"/>
  <c r="G54" i="4"/>
  <c r="C55" i="4"/>
  <c r="E55" i="4"/>
  <c r="F55" i="4"/>
  <c r="G55" i="4"/>
  <c r="C56" i="4"/>
  <c r="E56" i="4"/>
  <c r="F56" i="4"/>
  <c r="G56" i="4"/>
  <c r="C57" i="4"/>
  <c r="E57" i="4"/>
  <c r="F57" i="4"/>
  <c r="G57" i="4"/>
  <c r="C58" i="4"/>
  <c r="E58" i="4"/>
  <c r="F58" i="4"/>
  <c r="G58" i="4"/>
  <c r="C59" i="4"/>
  <c r="E59" i="4"/>
  <c r="F59" i="4"/>
  <c r="G59" i="4"/>
  <c r="C60" i="4"/>
  <c r="E60" i="4"/>
  <c r="F60" i="4"/>
  <c r="G60" i="4"/>
  <c r="C61" i="4"/>
  <c r="E61" i="4"/>
  <c r="F61" i="4"/>
  <c r="G61" i="4"/>
  <c r="C62" i="4"/>
  <c r="E62" i="4"/>
  <c r="F62" i="4"/>
  <c r="G62" i="4"/>
  <c r="C63" i="4"/>
  <c r="E63" i="4"/>
  <c r="F63" i="4"/>
  <c r="G63" i="4"/>
  <c r="C64" i="4"/>
  <c r="E64" i="4"/>
  <c r="F64" i="4"/>
  <c r="G64" i="4"/>
  <c r="C65" i="4"/>
  <c r="E65" i="4"/>
  <c r="F65" i="4"/>
  <c r="G65" i="4"/>
  <c r="C66" i="4"/>
  <c r="E66" i="4"/>
  <c r="F66" i="4"/>
  <c r="G66" i="4"/>
  <c r="C67" i="4"/>
  <c r="E67" i="4"/>
  <c r="F67" i="4"/>
  <c r="G67" i="4"/>
  <c r="C68" i="4"/>
  <c r="E68" i="4"/>
  <c r="F68" i="4"/>
  <c r="G68" i="4"/>
  <c r="C69" i="4"/>
  <c r="E69" i="4"/>
  <c r="F69" i="4"/>
  <c r="G69" i="4"/>
  <c r="C70" i="4"/>
  <c r="E70" i="4"/>
  <c r="F70" i="4"/>
  <c r="G70" i="4"/>
  <c r="C71" i="4"/>
  <c r="E71" i="4"/>
  <c r="F71" i="4"/>
  <c r="G71" i="4"/>
  <c r="C72" i="4"/>
  <c r="E72" i="4"/>
  <c r="F72" i="4"/>
  <c r="G72" i="4"/>
  <c r="C73" i="4"/>
  <c r="E73" i="4"/>
  <c r="F73" i="4"/>
  <c r="G73" i="4"/>
  <c r="C74" i="4"/>
  <c r="E74" i="4"/>
  <c r="F74" i="4"/>
  <c r="G74" i="4"/>
  <c r="C75" i="4"/>
  <c r="E75" i="4"/>
  <c r="F75" i="4"/>
  <c r="G75" i="4"/>
  <c r="C76" i="4"/>
  <c r="E76" i="4"/>
  <c r="F76" i="4"/>
  <c r="G76" i="4"/>
  <c r="C77" i="4"/>
  <c r="E77" i="4"/>
  <c r="F77" i="4"/>
  <c r="G77" i="4"/>
  <c r="C78" i="4"/>
  <c r="E78" i="4"/>
  <c r="F78" i="4"/>
  <c r="G78" i="4"/>
  <c r="C79" i="4"/>
  <c r="E79" i="4"/>
  <c r="F79" i="4"/>
  <c r="G79" i="4"/>
  <c r="C80" i="4"/>
  <c r="E80" i="4"/>
  <c r="F80" i="4"/>
  <c r="G80" i="4"/>
  <c r="C81" i="4"/>
  <c r="E81" i="4"/>
  <c r="F81" i="4"/>
  <c r="G81" i="4"/>
  <c r="C82" i="4"/>
  <c r="E82" i="4"/>
  <c r="F82" i="4"/>
  <c r="G82" i="4"/>
  <c r="C83" i="4"/>
  <c r="E83" i="4"/>
  <c r="F83" i="4"/>
  <c r="G83" i="4"/>
  <c r="C84" i="4"/>
  <c r="E84" i="4"/>
  <c r="F84" i="4"/>
  <c r="G84" i="4"/>
  <c r="C85" i="4"/>
  <c r="E85" i="4"/>
  <c r="F85" i="4"/>
  <c r="G85" i="4"/>
  <c r="C4" i="4"/>
  <c r="E4" i="4"/>
  <c r="F4" i="4"/>
  <c r="G4" i="4"/>
  <c r="G3" i="4"/>
  <c r="F3" i="4"/>
  <c r="E3" i="4"/>
  <c r="C3" i="4"/>
  <c r="G2" i="4"/>
  <c r="F2" i="4"/>
  <c r="E2" i="4"/>
  <c r="C2" i="4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B50" i="3"/>
  <c r="C50" i="3"/>
  <c r="D50" i="3"/>
  <c r="E50" i="3"/>
  <c r="B51" i="3"/>
  <c r="C51" i="3"/>
  <c r="D51" i="3"/>
  <c r="E51" i="3"/>
  <c r="B52" i="3"/>
  <c r="C52" i="3"/>
  <c r="D52" i="3"/>
  <c r="E52" i="3"/>
  <c r="B53" i="3"/>
  <c r="C53" i="3"/>
  <c r="D53" i="3"/>
  <c r="E53" i="3"/>
  <c r="B54" i="3"/>
  <c r="C54" i="3"/>
  <c r="D54" i="3"/>
  <c r="E54" i="3"/>
  <c r="B55" i="3"/>
  <c r="C55" i="3"/>
  <c r="D55" i="3"/>
  <c r="E55" i="3"/>
  <c r="B56" i="3"/>
  <c r="C56" i="3"/>
  <c r="D56" i="3"/>
  <c r="E56" i="3"/>
  <c r="B57" i="3"/>
  <c r="C57" i="3"/>
  <c r="D57" i="3"/>
  <c r="E57" i="3"/>
  <c r="B58" i="3"/>
  <c r="C58" i="3"/>
  <c r="D58" i="3"/>
  <c r="E58" i="3"/>
  <c r="B59" i="3"/>
  <c r="C59" i="3"/>
  <c r="D59" i="3"/>
  <c r="E59" i="3"/>
  <c r="B60" i="3"/>
  <c r="C60" i="3"/>
  <c r="D60" i="3"/>
  <c r="E60" i="3"/>
  <c r="B61" i="3"/>
  <c r="C61" i="3"/>
  <c r="D61" i="3"/>
  <c r="E61" i="3"/>
  <c r="B62" i="3"/>
  <c r="C62" i="3"/>
  <c r="D62" i="3"/>
  <c r="E62" i="3"/>
  <c r="B63" i="3"/>
  <c r="C63" i="3"/>
  <c r="D63" i="3"/>
  <c r="E63" i="3"/>
  <c r="B64" i="3"/>
  <c r="C64" i="3"/>
  <c r="D64" i="3"/>
  <c r="E64" i="3"/>
  <c r="B65" i="3"/>
  <c r="C65" i="3"/>
  <c r="D65" i="3"/>
  <c r="E65" i="3"/>
  <c r="B66" i="3"/>
  <c r="C66" i="3"/>
  <c r="D66" i="3"/>
  <c r="E66" i="3"/>
  <c r="B67" i="3"/>
  <c r="C67" i="3"/>
  <c r="D67" i="3"/>
  <c r="E67" i="3"/>
  <c r="B68" i="3"/>
  <c r="C68" i="3"/>
  <c r="D68" i="3"/>
  <c r="E68" i="3"/>
  <c r="B69" i="3"/>
  <c r="C69" i="3"/>
  <c r="D69" i="3"/>
  <c r="E69" i="3"/>
  <c r="B70" i="3"/>
  <c r="C70" i="3"/>
  <c r="D70" i="3"/>
  <c r="E70" i="3"/>
  <c r="B71" i="3"/>
  <c r="C71" i="3"/>
  <c r="D71" i="3"/>
  <c r="E71" i="3"/>
  <c r="B72" i="3"/>
  <c r="C72" i="3"/>
  <c r="D72" i="3"/>
  <c r="E72" i="3"/>
  <c r="B73" i="3"/>
  <c r="C73" i="3"/>
  <c r="D73" i="3"/>
  <c r="E73" i="3"/>
  <c r="B74" i="3"/>
  <c r="C74" i="3"/>
  <c r="D74" i="3"/>
  <c r="E74" i="3"/>
  <c r="B75" i="3"/>
  <c r="C75" i="3"/>
  <c r="D75" i="3"/>
  <c r="E75" i="3"/>
  <c r="B76" i="3"/>
  <c r="C76" i="3"/>
  <c r="D76" i="3"/>
  <c r="E76" i="3"/>
  <c r="B77" i="3"/>
  <c r="C77" i="3"/>
  <c r="D77" i="3"/>
  <c r="E77" i="3"/>
  <c r="B78" i="3"/>
  <c r="C78" i="3"/>
  <c r="D78" i="3"/>
  <c r="E78" i="3"/>
  <c r="B79" i="3"/>
  <c r="C79" i="3"/>
  <c r="D79" i="3"/>
  <c r="E79" i="3"/>
  <c r="B80" i="3"/>
  <c r="C80" i="3"/>
  <c r="D80" i="3"/>
  <c r="E80" i="3"/>
  <c r="B81" i="3"/>
  <c r="C81" i="3"/>
  <c r="D81" i="3"/>
  <c r="E81" i="3"/>
  <c r="B82" i="3"/>
  <c r="C82" i="3"/>
  <c r="D82" i="3"/>
  <c r="E82" i="3"/>
  <c r="B83" i="3"/>
  <c r="C83" i="3"/>
  <c r="D83" i="3"/>
  <c r="E83" i="3"/>
  <c r="B84" i="3"/>
  <c r="C84" i="3"/>
  <c r="D84" i="3"/>
  <c r="E84" i="3"/>
  <c r="B85" i="3"/>
  <c r="C85" i="3"/>
  <c r="D85" i="3"/>
  <c r="E85" i="3"/>
  <c r="B86" i="3"/>
  <c r="C86" i="3"/>
  <c r="D86" i="3"/>
  <c r="E86" i="3"/>
  <c r="B87" i="3"/>
  <c r="C87" i="3"/>
  <c r="D87" i="3"/>
  <c r="E87" i="3"/>
  <c r="B88" i="3"/>
  <c r="C88" i="3"/>
  <c r="D88" i="3"/>
  <c r="E88" i="3"/>
  <c r="B3" i="3"/>
  <c r="C3" i="3"/>
  <c r="D3" i="3"/>
  <c r="E3" i="3"/>
  <c r="B4" i="3"/>
  <c r="C4" i="3"/>
  <c r="D4" i="3"/>
  <c r="E4" i="3"/>
  <c r="D2" i="3"/>
  <c r="E2" i="3"/>
  <c r="C2" i="3"/>
  <c r="B2" i="3"/>
  <c r="E90" i="3"/>
  <c r="D90" i="3"/>
  <c r="C90" i="3"/>
  <c r="B90" i="3"/>
  <c r="E89" i="3"/>
  <c r="D89" i="3"/>
  <c r="C89" i="3"/>
  <c r="B89" i="3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H45" i="2"/>
  <c r="I45" i="2"/>
  <c r="J45" i="2"/>
  <c r="K45" i="2"/>
  <c r="H46" i="2"/>
  <c r="I46" i="2"/>
  <c r="J46" i="2"/>
  <c r="K46" i="2"/>
  <c r="H47" i="2"/>
  <c r="I47" i="2"/>
  <c r="J47" i="2"/>
  <c r="K47" i="2"/>
  <c r="H48" i="2"/>
  <c r="I48" i="2"/>
  <c r="J48" i="2"/>
  <c r="K48" i="2"/>
  <c r="H49" i="2"/>
  <c r="I49" i="2"/>
  <c r="J49" i="2"/>
  <c r="K49" i="2"/>
  <c r="H50" i="2"/>
  <c r="I50" i="2"/>
  <c r="J50" i="2"/>
  <c r="K50" i="2"/>
  <c r="H51" i="2"/>
  <c r="I51" i="2"/>
  <c r="J51" i="2"/>
  <c r="K51" i="2"/>
  <c r="H52" i="2"/>
  <c r="I52" i="2"/>
  <c r="J52" i="2"/>
  <c r="K52" i="2"/>
  <c r="H53" i="2"/>
  <c r="I53" i="2"/>
  <c r="J53" i="2"/>
  <c r="K53" i="2"/>
  <c r="H54" i="2"/>
  <c r="I54" i="2"/>
  <c r="J54" i="2"/>
  <c r="K54" i="2"/>
  <c r="H55" i="2"/>
  <c r="I55" i="2"/>
  <c r="J55" i="2"/>
  <c r="K55" i="2"/>
  <c r="H56" i="2"/>
  <c r="I56" i="2"/>
  <c r="J56" i="2"/>
  <c r="K56" i="2"/>
  <c r="H57" i="2"/>
  <c r="I57" i="2"/>
  <c r="J57" i="2"/>
  <c r="K57" i="2"/>
  <c r="H58" i="2"/>
  <c r="I58" i="2"/>
  <c r="J58" i="2"/>
  <c r="K58" i="2"/>
  <c r="H59" i="2"/>
  <c r="I59" i="2"/>
  <c r="J59" i="2"/>
  <c r="K59" i="2"/>
  <c r="H60" i="2"/>
  <c r="I60" i="2"/>
  <c r="J60" i="2"/>
  <c r="K60" i="2"/>
  <c r="H61" i="2"/>
  <c r="I61" i="2"/>
  <c r="J61" i="2"/>
  <c r="K61" i="2"/>
  <c r="H62" i="2"/>
  <c r="I62" i="2"/>
  <c r="J62" i="2"/>
  <c r="K62" i="2"/>
  <c r="H63" i="2"/>
  <c r="I63" i="2"/>
  <c r="J63" i="2"/>
  <c r="K63" i="2"/>
  <c r="H64" i="2"/>
  <c r="I64" i="2"/>
  <c r="J64" i="2"/>
  <c r="K64" i="2"/>
  <c r="H65" i="2"/>
  <c r="I65" i="2"/>
  <c r="J65" i="2"/>
  <c r="K65" i="2"/>
  <c r="H66" i="2"/>
  <c r="I66" i="2"/>
  <c r="J66" i="2"/>
  <c r="K66" i="2"/>
  <c r="H67" i="2"/>
  <c r="I67" i="2"/>
  <c r="J67" i="2"/>
  <c r="K67" i="2"/>
  <c r="H68" i="2"/>
  <c r="I68" i="2"/>
  <c r="J68" i="2"/>
  <c r="K68" i="2"/>
  <c r="H69" i="2"/>
  <c r="I69" i="2"/>
  <c r="J69" i="2"/>
  <c r="K69" i="2"/>
  <c r="H70" i="2"/>
  <c r="I70" i="2"/>
  <c r="J70" i="2"/>
  <c r="K70" i="2"/>
  <c r="H71" i="2"/>
  <c r="I71" i="2"/>
  <c r="J71" i="2"/>
  <c r="K71" i="2"/>
  <c r="H72" i="2"/>
  <c r="I72" i="2"/>
  <c r="J72" i="2"/>
  <c r="K72" i="2"/>
  <c r="H73" i="2"/>
  <c r="I73" i="2"/>
  <c r="J73" i="2"/>
  <c r="K73" i="2"/>
  <c r="H74" i="2"/>
  <c r="I74" i="2"/>
  <c r="J74" i="2"/>
  <c r="K74" i="2"/>
  <c r="H75" i="2"/>
  <c r="I75" i="2"/>
  <c r="J75" i="2"/>
  <c r="K75" i="2"/>
  <c r="H76" i="2"/>
  <c r="I76" i="2"/>
  <c r="J76" i="2"/>
  <c r="K76" i="2"/>
  <c r="H77" i="2"/>
  <c r="I77" i="2"/>
  <c r="J77" i="2"/>
  <c r="K77" i="2"/>
  <c r="H78" i="2"/>
  <c r="I78" i="2"/>
  <c r="J78" i="2"/>
  <c r="K78" i="2"/>
  <c r="H79" i="2"/>
  <c r="I79" i="2"/>
  <c r="J79" i="2"/>
  <c r="K79" i="2"/>
  <c r="H80" i="2"/>
  <c r="I80" i="2"/>
  <c r="J80" i="2"/>
  <c r="K80" i="2"/>
  <c r="H81" i="2"/>
  <c r="I81" i="2"/>
  <c r="J81" i="2"/>
  <c r="K81" i="2"/>
  <c r="H82" i="2"/>
  <c r="I82" i="2"/>
  <c r="J82" i="2"/>
  <c r="K82" i="2"/>
  <c r="H83" i="2"/>
  <c r="I83" i="2"/>
  <c r="J83" i="2"/>
  <c r="K83" i="2"/>
  <c r="H84" i="2"/>
  <c r="I84" i="2"/>
  <c r="J84" i="2"/>
  <c r="K84" i="2"/>
  <c r="H85" i="2"/>
  <c r="I85" i="2"/>
  <c r="J85" i="2"/>
  <c r="K85" i="2"/>
  <c r="H86" i="2"/>
  <c r="I86" i="2"/>
  <c r="J86" i="2"/>
  <c r="K86" i="2"/>
  <c r="H87" i="2"/>
  <c r="I87" i="2"/>
  <c r="J87" i="2"/>
  <c r="K87" i="2"/>
  <c r="H88" i="2"/>
  <c r="I88" i="2"/>
  <c r="J88" i="2"/>
  <c r="K88" i="2"/>
  <c r="H89" i="2"/>
  <c r="I89" i="2"/>
  <c r="J89" i="2"/>
  <c r="K89" i="2"/>
  <c r="H90" i="2"/>
  <c r="I90" i="2"/>
  <c r="J90" i="2"/>
  <c r="K90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3" i="2"/>
  <c r="I3" i="2"/>
  <c r="J3" i="2"/>
  <c r="K3" i="2"/>
  <c r="H4" i="2"/>
  <c r="I4" i="2"/>
  <c r="J4" i="2"/>
  <c r="K4" i="2"/>
  <c r="H5" i="2"/>
  <c r="I5" i="2"/>
  <c r="J5" i="2"/>
  <c r="K5" i="2"/>
  <c r="K2" i="2"/>
  <c r="J2" i="2"/>
  <c r="H2" i="2"/>
  <c r="I2" i="2"/>
  <c r="L4" i="1"/>
  <c r="K4" i="1"/>
  <c r="J4" i="1"/>
  <c r="H4" i="1"/>
  <c r="L3" i="1"/>
  <c r="K3" i="1"/>
  <c r="J3" i="1"/>
  <c r="H3" i="1"/>
  <c r="L2" i="1"/>
  <c r="K2" i="1"/>
  <c r="J2" i="1"/>
  <c r="H2" i="1"/>
</calcChain>
</file>

<file path=xl/sharedStrings.xml><?xml version="1.0" encoding="utf-8"?>
<sst xmlns="http://schemas.openxmlformats.org/spreadsheetml/2006/main" count="258" uniqueCount="124">
  <si>
    <t>s</t>
  </si>
  <si>
    <t>m</t>
  </si>
  <si>
    <t>lat</t>
  </si>
  <si>
    <t>long</t>
  </si>
  <si>
    <t>http://purl.org/rail/resource/TiplocBHAMNHS</t>
  </si>
  <si>
    <t>http://purl.org/rail/resource/TiplocFIVEWYS</t>
  </si>
  <si>
    <t>http://purl.org/rail/resource/TiplocUNVRSYB</t>
  </si>
  <si>
    <t>http://purl.org/rail/resource/TiplocSELYOAK</t>
  </si>
  <si>
    <t>http://purl.org/rail/resource/TiplocBOURNVL</t>
  </si>
  <si>
    <t>http://purl.org/rail/resource/TiplocKNORCT</t>
  </si>
  <si>
    <t>http://purl.org/rail/resource/TiplocKNOROTP</t>
  </si>
  <si>
    <t>http://purl.org/rail/resource/TiplocLIFODWJ</t>
  </si>
  <si>
    <t>http://purl.org/rail/resource/TiplocNRTF</t>
  </si>
  <si>
    <t>http://purl.org/rail/resource/TiplocLONB</t>
  </si>
  <si>
    <t>http://purl.org/rail/resource/TiplocLONBRS</t>
  </si>
  <si>
    <t>http://purl.org/rail/resource/TiplocCOFTONS</t>
  </si>
  <si>
    <t>http://purl.org/rail/resource/TiplocBGRN</t>
  </si>
  <si>
    <t>http://purl.org/rail/resource/TiplocBLACKWL</t>
  </si>
  <si>
    <t>http://purl.org/rail/resource/TiplocBRMSGRV</t>
  </si>
  <si>
    <t>http://purl.org/rail/resource/TiplocSTKWKSJ</t>
  </si>
  <si>
    <t>http://purl.org/rail/resource/TiplocSPTCHLL</t>
  </si>
  <si>
    <t>http://purl.org/rail/resource/TiplocECKNGTL</t>
  </si>
  <si>
    <t>http://purl.org/rail/resource/TiplocASHCMOD</t>
  </si>
  <si>
    <t>http://purl.org/rail/resource/TiplocASHCHRC</t>
  </si>
  <si>
    <t>http://purl.org/rail/resource/TiplocASHCWGF</t>
  </si>
  <si>
    <t>http://purl.org/rail/resource/TiplocCHLTNHS</t>
  </si>
  <si>
    <t>http://purl.org/rail/resource/TiplocCHLTALC</t>
  </si>
  <si>
    <t>http://purl.org/rail/resource/TiplocALSTONS</t>
  </si>
  <si>
    <t>http://purl.org/rail/resource/TiplocCHLTNHM</t>
  </si>
  <si>
    <t>http://purl.org/rail/resource/TiplocCHLTLDL</t>
  </si>
  <si>
    <t>http://purl.org/rail/resource/TiplocBNWDJN</t>
  </si>
  <si>
    <t>http://purl.org/rail/resource/TiplocBNWDSDG</t>
  </si>
  <si>
    <t>Location</t>
  </si>
  <si>
    <t>type</t>
  </si>
  <si>
    <t>http://purl.org/rail/is/TCLocation</t>
  </si>
  <si>
    <t>divnum</t>
  </si>
  <si>
    <t>divdom</t>
  </si>
  <si>
    <t>elr</t>
  </si>
  <si>
    <t>http://purl.org/rail/resource/LineRefBAG1</t>
  </si>
  <si>
    <t>]</t>
  </si>
  <si>
    <t>URI</t>
  </si>
  <si>
    <t>http://purl.org/rail/resource/LineRefBAG2</t>
  </si>
  <si>
    <t>http://purl.org/rail/resource/LineRefBAG3</t>
  </si>
  <si>
    <t>http://purl.org/rail/resource/LineRefBAG4</t>
  </si>
  <si>
    <t>http://purl.org/rail/resource/LineRefBAG5</t>
  </si>
  <si>
    <t>http://purl.org/rail/resource/LineRefBAG6</t>
  </si>
  <si>
    <t>http://purl.org/rail/resource/LineRefBAG7</t>
  </si>
  <si>
    <t>http://purl.org/rail/resource/LineRefBAG8</t>
  </si>
  <si>
    <t>http://purl.org/rail/resource/LineRefBAG9</t>
  </si>
  <si>
    <t>http://purl.org/rail/resource/LineRefBAG10</t>
  </si>
  <si>
    <t>http://purl.org/rail/resource/LineRefBAG11</t>
  </si>
  <si>
    <t>http://purl.org/rail/resource/LineRefBAG12</t>
  </si>
  <si>
    <t>http://purl.org/rail/resource/LineRefBAG13</t>
  </si>
  <si>
    <t>http://purl.org/rail/resource/LineRefBAG14</t>
  </si>
  <si>
    <t>http://purl.org/rail/resource/LineRefBAG15</t>
  </si>
  <si>
    <t>http://purl.org/rail/resource/LineRefBAG16</t>
  </si>
  <si>
    <t>http://purl.org/rail/resource/LineRefBAG17</t>
  </si>
  <si>
    <t>http://purl.org/rail/resource/LineRefBAG18</t>
  </si>
  <si>
    <t>http://purl.org/rail/resource/LineRefBAG19</t>
  </si>
  <si>
    <t>http://purl.org/rail/resource/LineRefBAG20</t>
  </si>
  <si>
    <t>http://purl.org/rail/resource/LineRefBAG21</t>
  </si>
  <si>
    <t>http://purl.org/rail/resource/LineRefBAG22</t>
  </si>
  <si>
    <t>http://purl.org/rail/resource/LineRefBAG23</t>
  </si>
  <si>
    <t>http://purl.org/rail/resource/LineRefBAG24</t>
  </si>
  <si>
    <t>http://purl.org/rail/resource/LineRefBAG25</t>
  </si>
  <si>
    <t>http://purl.org/rail/resource/LineRefBAG26</t>
  </si>
  <si>
    <t>http://purl.org/rail/resource/LineRefBAG27</t>
  </si>
  <si>
    <t>http://purl.org/rail/resource/LineRefBAG28</t>
  </si>
  <si>
    <t>http://purl.org/rail/resource/LineRefBAG29</t>
  </si>
  <si>
    <t>http://purl.org/rail/resource/LineRefBAG30</t>
  </si>
  <si>
    <t>http://purl.org/rail/resource/LineRefBAG31</t>
  </si>
  <si>
    <t>http://purl.org/rail/resource/LineRefBAG32</t>
  </si>
  <si>
    <t>http://purl.org/rail/resource/LineRefBAG33</t>
  </si>
  <si>
    <t>http://purl.org/rail/resource/LineRefBAG34</t>
  </si>
  <si>
    <t>http://purl.org/rail/resource/LineRefBAG35</t>
  </si>
  <si>
    <t>http://purl.org/rail/resource/LineRefBAG36</t>
  </si>
  <si>
    <t>http://purl.org/rail/resource/LineRefBAG37</t>
  </si>
  <si>
    <t>http://purl.org/rail/resource/LineRefBAG38</t>
  </si>
  <si>
    <t>http://purl.org/rail/resource/LineRefBAG39</t>
  </si>
  <si>
    <t>http://purl.org/rail/resource/LineRefBAG40</t>
  </si>
  <si>
    <t>http://purl.org/rail/resource/LineRefBAG41</t>
  </si>
  <si>
    <t>http://purl.org/rail/resource/LineRefBAG42</t>
  </si>
  <si>
    <t>http://purl.org/rail/resource/LineRefBAG43</t>
  </si>
  <si>
    <t>http://purl.org/rail/resource/LineRefBAG44</t>
  </si>
  <si>
    <t>http://purl.org/rail/resource/LineRefBAG45</t>
  </si>
  <si>
    <t>http://purl.org/rail/resource/LineRefBAG46</t>
  </si>
  <si>
    <t>http://purl.org/rail/resource/LineRefBAG47</t>
  </si>
  <si>
    <t>http://purl.org/rail/resource/LineRefBAG48</t>
  </si>
  <si>
    <t>http://purl.org/rail/resource/LineRefBAG49</t>
  </si>
  <si>
    <t>http://purl.org/rail/resource/LineRefBAG50</t>
  </si>
  <si>
    <t>http://purl.org/rail/resource/LineRefBAG51</t>
  </si>
  <si>
    <t>http://purl.org/rail/resource/LineRefBAG52</t>
  </si>
  <si>
    <t>http://purl.org/rail/resource/LineRefBAG53</t>
  </si>
  <si>
    <t>http://purl.org/rail/resource/LineRefBAG54</t>
  </si>
  <si>
    <t>http://purl.org/rail/resource/LineRefBAG55</t>
  </si>
  <si>
    <t>http://purl.org/rail/resource/LineRefBAG56</t>
  </si>
  <si>
    <t>http://purl.org/rail/resource/LineRefBAG57</t>
  </si>
  <si>
    <t>http://purl.org/rail/resource/LineRefBAG58</t>
  </si>
  <si>
    <t>http://purl.org/rail/resource/LineRefBAG59</t>
  </si>
  <si>
    <t>http://purl.org/rail/resource/LineRefBAG60</t>
  </si>
  <si>
    <t>http://purl.org/rail/resource/LineRefBAG61</t>
  </si>
  <si>
    <t>http://purl.org/rail/resource/LineRefBAG62</t>
  </si>
  <si>
    <t>http://purl.org/rail/resource/LineRefBAG63</t>
  </si>
  <si>
    <t>http://purl.org/rail/resource/LineRefBAG64</t>
  </si>
  <si>
    <t>http://purl.org/rail/resource/LineRefBAG65</t>
  </si>
  <si>
    <t>http://purl.org/rail/resource/LineRefBAG66</t>
  </si>
  <si>
    <t>http://purl.org/rail/resource/LineRefBAG67</t>
  </si>
  <si>
    <t>http://purl.org/rail/resource/LineRefBAG68</t>
  </si>
  <si>
    <t>http://purl.org/rail/resource/LineRefBAG69</t>
  </si>
  <si>
    <t>http://purl.org/rail/resource/LineRefBAG70</t>
  </si>
  <si>
    <t>http://purl.org/rail/resource/LineRefBAG71</t>
  </si>
  <si>
    <t>http://purl.org/rail/resource/LineRefBAG72</t>
  </si>
  <si>
    <t>http://purl.org/rail/resource/LineRefBAG73</t>
  </si>
  <si>
    <t>http://purl.org/rail/resource/LineRefBAG74</t>
  </si>
  <si>
    <t>http://purl.org/rail/resource/LineRefBAG75</t>
  </si>
  <si>
    <t>http://purl.org/rail/resource/LineRefBAG76</t>
  </si>
  <si>
    <t>http://purl.org/rail/resource/LineRefBAG77</t>
  </si>
  <si>
    <t>http://purl.org/rail/resource/LineRefBAG78</t>
  </si>
  <si>
    <t>http://purl.org/rail/resource/LineRefBAG79</t>
  </si>
  <si>
    <t>http://purl.org/rail/resource/LineRefBAG80</t>
  </si>
  <si>
    <t>http://purl.org/rail/resource/LineRefBAG81</t>
  </si>
  <si>
    <t>http://purl.org/rail/resource/LineRefBAG82</t>
  </si>
  <si>
    <t>http://purl.org/rail/resource/LineRefBAG83</t>
  </si>
  <si>
    <t>http://purl.org/rail/resource/LineRefBAG84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</si>
</sst>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1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url.org/rail/is/TCLocation" TargetMode="External"/><Relationship Id="rId4" Type="http://schemas.openxmlformats.org/officeDocument/2006/relationships/hyperlink" Target="http://purl.org/resource/LineRefBAG1" TargetMode="External"/><Relationship Id="rId1" Type="http://schemas.openxmlformats.org/officeDocument/2006/relationships/hyperlink" Target="http://purl.org/rail/is/TCLocation" TargetMode="External"/><Relationship Id="rId2" Type="http://schemas.openxmlformats.org/officeDocument/2006/relationships/hyperlink" Target="http://purl.org/rail/is/TCLocatio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purl.org/rail/is/TCLocation" TargetMode="External"/><Relationship Id="rId2" Type="http://schemas.openxmlformats.org/officeDocument/2006/relationships/hyperlink" Target="http://purl.org/rail/is/TCLocation" TargetMode="External"/><Relationship Id="rId3" Type="http://schemas.openxmlformats.org/officeDocument/2006/relationships/hyperlink" Target="http://purl.org/rail/is/TCLocation" TargetMode="External"/><Relationship Id="rId4" Type="http://schemas.openxmlformats.org/officeDocument/2006/relationships/hyperlink" Target="http://purl.org/rail/is/TCLocation" TargetMode="External"/><Relationship Id="rId5" Type="http://schemas.openxmlformats.org/officeDocument/2006/relationships/hyperlink" Target="http://purl.org/rail/is/TCLocation" TargetMode="External"/><Relationship Id="rId6" Type="http://schemas.openxmlformats.org/officeDocument/2006/relationships/hyperlink" Target="http://purl.org/rail/is/TCLocation" TargetMode="External"/><Relationship Id="rId7" Type="http://schemas.openxmlformats.org/officeDocument/2006/relationships/hyperlink" Target="http://purl.org/rail/is/TCLocation" TargetMode="External"/><Relationship Id="rId8" Type="http://schemas.openxmlformats.org/officeDocument/2006/relationships/hyperlink" Target="http://purl.org/rail/is/TCLocation" TargetMode="External"/><Relationship Id="rId9" Type="http://schemas.openxmlformats.org/officeDocument/2006/relationships/hyperlink" Target="http://purl.org/rail/is/TCLocation" TargetMode="External"/><Relationship Id="rId10" Type="http://schemas.openxmlformats.org/officeDocument/2006/relationships/hyperlink" Target="http://purl.org/rail/is/TCLocation" TargetMode="External"/><Relationship Id="rId11" Type="http://schemas.openxmlformats.org/officeDocument/2006/relationships/hyperlink" Target="http://purl.org/rail/is/TCLocation" TargetMode="External"/><Relationship Id="rId12" Type="http://schemas.openxmlformats.org/officeDocument/2006/relationships/hyperlink" Target="http://purl.org/rail/is/TCLocation" TargetMode="External"/><Relationship Id="rId13" Type="http://schemas.openxmlformats.org/officeDocument/2006/relationships/hyperlink" Target="http://purl.org/rail/is/TCLocation" TargetMode="External"/><Relationship Id="rId14" Type="http://schemas.openxmlformats.org/officeDocument/2006/relationships/hyperlink" Target="http://purl.org/rail/is/TCLocation" TargetMode="External"/><Relationship Id="rId15" Type="http://schemas.openxmlformats.org/officeDocument/2006/relationships/hyperlink" Target="http://purl.org/rail/is/TCLocation" TargetMode="External"/><Relationship Id="rId16" Type="http://schemas.openxmlformats.org/officeDocument/2006/relationships/hyperlink" Target="http://purl.org/rail/is/TCLocation" TargetMode="External"/><Relationship Id="rId17" Type="http://schemas.openxmlformats.org/officeDocument/2006/relationships/hyperlink" Target="http://purl.org/rail/is/TCLocation" TargetMode="External"/><Relationship Id="rId18" Type="http://schemas.openxmlformats.org/officeDocument/2006/relationships/hyperlink" Target="http://purl.org/rail/is/TCLocation" TargetMode="External"/><Relationship Id="rId19" Type="http://schemas.openxmlformats.org/officeDocument/2006/relationships/hyperlink" Target="http://purl.org/rail/is/TCLocation" TargetMode="External"/><Relationship Id="rId30" Type="http://schemas.openxmlformats.org/officeDocument/2006/relationships/hyperlink" Target="http://purl.org/rail/is/TCLocation" TargetMode="External"/><Relationship Id="rId31" Type="http://schemas.openxmlformats.org/officeDocument/2006/relationships/hyperlink" Target="http://purl.org/rail/is/TCLocation" TargetMode="External"/><Relationship Id="rId32" Type="http://schemas.openxmlformats.org/officeDocument/2006/relationships/hyperlink" Target="http://purl.org/rail/is/TCLocation" TargetMode="External"/><Relationship Id="rId33" Type="http://schemas.openxmlformats.org/officeDocument/2006/relationships/hyperlink" Target="http://purl.org/rail/is/TCLocation" TargetMode="External"/><Relationship Id="rId34" Type="http://schemas.openxmlformats.org/officeDocument/2006/relationships/hyperlink" Target="http://purl.org/rail/is/TCLocation" TargetMode="External"/><Relationship Id="rId35" Type="http://schemas.openxmlformats.org/officeDocument/2006/relationships/hyperlink" Target="http://purl.org/rail/is/TCLocation" TargetMode="External"/><Relationship Id="rId36" Type="http://schemas.openxmlformats.org/officeDocument/2006/relationships/hyperlink" Target="http://purl.org/rail/is/TCLocation" TargetMode="External"/><Relationship Id="rId37" Type="http://schemas.openxmlformats.org/officeDocument/2006/relationships/hyperlink" Target="http://purl.org/rail/is/TCLocation" TargetMode="External"/><Relationship Id="rId38" Type="http://schemas.openxmlformats.org/officeDocument/2006/relationships/hyperlink" Target="http://purl.org/rail/is/TCLocation" TargetMode="External"/><Relationship Id="rId39" Type="http://schemas.openxmlformats.org/officeDocument/2006/relationships/hyperlink" Target="http://purl.org/rail/is/TCLocation" TargetMode="External"/><Relationship Id="rId50" Type="http://schemas.openxmlformats.org/officeDocument/2006/relationships/hyperlink" Target="http://purl.org/rail/is/TCLocation" TargetMode="External"/><Relationship Id="rId51" Type="http://schemas.openxmlformats.org/officeDocument/2006/relationships/hyperlink" Target="http://purl.org/rail/is/TCLocation" TargetMode="External"/><Relationship Id="rId52" Type="http://schemas.openxmlformats.org/officeDocument/2006/relationships/hyperlink" Target="http://purl.org/rail/is/TCLocation" TargetMode="External"/><Relationship Id="rId53" Type="http://schemas.openxmlformats.org/officeDocument/2006/relationships/hyperlink" Target="http://purl.org/rail/is/TCLocation" TargetMode="External"/><Relationship Id="rId54" Type="http://schemas.openxmlformats.org/officeDocument/2006/relationships/hyperlink" Target="http://purl.org/rail/is/TCLocation" TargetMode="External"/><Relationship Id="rId55" Type="http://schemas.openxmlformats.org/officeDocument/2006/relationships/hyperlink" Target="http://purl.org/rail/is/TCLocation" TargetMode="External"/><Relationship Id="rId56" Type="http://schemas.openxmlformats.org/officeDocument/2006/relationships/hyperlink" Target="http://purl.org/rail/is/TCLocation" TargetMode="External"/><Relationship Id="rId57" Type="http://schemas.openxmlformats.org/officeDocument/2006/relationships/hyperlink" Target="http://purl.org/rail/is/TCLocation" TargetMode="External"/><Relationship Id="rId58" Type="http://schemas.openxmlformats.org/officeDocument/2006/relationships/hyperlink" Target="http://purl.org/rail/is/TCLocation" TargetMode="External"/><Relationship Id="rId59" Type="http://schemas.openxmlformats.org/officeDocument/2006/relationships/hyperlink" Target="http://purl.org/rail/is/TCLocation" TargetMode="External"/><Relationship Id="rId70" Type="http://schemas.openxmlformats.org/officeDocument/2006/relationships/hyperlink" Target="http://purl.org/rail/is/TCLocation" TargetMode="External"/><Relationship Id="rId71" Type="http://schemas.openxmlformats.org/officeDocument/2006/relationships/hyperlink" Target="http://purl.org/rail/is/TCLocation" TargetMode="External"/><Relationship Id="rId72" Type="http://schemas.openxmlformats.org/officeDocument/2006/relationships/hyperlink" Target="http://purl.org/rail/is/TCLocation" TargetMode="External"/><Relationship Id="rId73" Type="http://schemas.openxmlformats.org/officeDocument/2006/relationships/hyperlink" Target="http://purl.org/rail/is/TCLocation" TargetMode="External"/><Relationship Id="rId74" Type="http://schemas.openxmlformats.org/officeDocument/2006/relationships/hyperlink" Target="http://purl.org/rail/is/TCLocation" TargetMode="External"/><Relationship Id="rId75" Type="http://schemas.openxmlformats.org/officeDocument/2006/relationships/hyperlink" Target="http://purl.org/rail/is/TCLocation" TargetMode="External"/><Relationship Id="rId76" Type="http://schemas.openxmlformats.org/officeDocument/2006/relationships/hyperlink" Target="http://purl.org/rail/is/TCLocation" TargetMode="External"/><Relationship Id="rId77" Type="http://schemas.openxmlformats.org/officeDocument/2006/relationships/hyperlink" Target="http://purl.org/rail/is/TCLocation" TargetMode="External"/><Relationship Id="rId78" Type="http://schemas.openxmlformats.org/officeDocument/2006/relationships/hyperlink" Target="http://purl.org/rail/is/TCLocation" TargetMode="External"/><Relationship Id="rId79" Type="http://schemas.openxmlformats.org/officeDocument/2006/relationships/hyperlink" Target="http://purl.org/rail/is/TCLocation" TargetMode="External"/><Relationship Id="rId20" Type="http://schemas.openxmlformats.org/officeDocument/2006/relationships/hyperlink" Target="http://purl.org/rail/is/TCLocation" TargetMode="External"/><Relationship Id="rId21" Type="http://schemas.openxmlformats.org/officeDocument/2006/relationships/hyperlink" Target="http://purl.org/rail/is/TCLocation" TargetMode="External"/><Relationship Id="rId22" Type="http://schemas.openxmlformats.org/officeDocument/2006/relationships/hyperlink" Target="http://purl.org/rail/is/TCLocation" TargetMode="External"/><Relationship Id="rId23" Type="http://schemas.openxmlformats.org/officeDocument/2006/relationships/hyperlink" Target="http://purl.org/rail/is/TCLocation" TargetMode="External"/><Relationship Id="rId24" Type="http://schemas.openxmlformats.org/officeDocument/2006/relationships/hyperlink" Target="http://purl.org/rail/is/TCLocation" TargetMode="External"/><Relationship Id="rId25" Type="http://schemas.openxmlformats.org/officeDocument/2006/relationships/hyperlink" Target="http://purl.org/rail/is/TCLocation" TargetMode="External"/><Relationship Id="rId26" Type="http://schemas.openxmlformats.org/officeDocument/2006/relationships/hyperlink" Target="http://purl.org/rail/is/TCLocation" TargetMode="External"/><Relationship Id="rId27" Type="http://schemas.openxmlformats.org/officeDocument/2006/relationships/hyperlink" Target="http://purl.org/rail/is/TCLocation" TargetMode="External"/><Relationship Id="rId28" Type="http://schemas.openxmlformats.org/officeDocument/2006/relationships/hyperlink" Target="http://purl.org/rail/is/TCLocation" TargetMode="External"/><Relationship Id="rId29" Type="http://schemas.openxmlformats.org/officeDocument/2006/relationships/hyperlink" Target="http://purl.org/rail/is/TCLocation" TargetMode="External"/><Relationship Id="rId40" Type="http://schemas.openxmlformats.org/officeDocument/2006/relationships/hyperlink" Target="http://purl.org/rail/is/TCLocation" TargetMode="External"/><Relationship Id="rId41" Type="http://schemas.openxmlformats.org/officeDocument/2006/relationships/hyperlink" Target="http://purl.org/rail/is/TCLocation" TargetMode="External"/><Relationship Id="rId42" Type="http://schemas.openxmlformats.org/officeDocument/2006/relationships/hyperlink" Target="http://purl.org/rail/is/TCLocation" TargetMode="External"/><Relationship Id="rId43" Type="http://schemas.openxmlformats.org/officeDocument/2006/relationships/hyperlink" Target="http://purl.org/rail/is/TCLocation" TargetMode="External"/><Relationship Id="rId44" Type="http://schemas.openxmlformats.org/officeDocument/2006/relationships/hyperlink" Target="http://purl.org/rail/is/TCLocation" TargetMode="External"/><Relationship Id="rId45" Type="http://schemas.openxmlformats.org/officeDocument/2006/relationships/hyperlink" Target="http://purl.org/rail/is/TCLocation" TargetMode="External"/><Relationship Id="rId46" Type="http://schemas.openxmlformats.org/officeDocument/2006/relationships/hyperlink" Target="http://purl.org/rail/is/TCLocation" TargetMode="External"/><Relationship Id="rId47" Type="http://schemas.openxmlformats.org/officeDocument/2006/relationships/hyperlink" Target="http://purl.org/rail/is/TCLocation" TargetMode="External"/><Relationship Id="rId48" Type="http://schemas.openxmlformats.org/officeDocument/2006/relationships/hyperlink" Target="http://purl.org/rail/is/TCLocation" TargetMode="External"/><Relationship Id="rId49" Type="http://schemas.openxmlformats.org/officeDocument/2006/relationships/hyperlink" Target="http://purl.org/rail/is/TCLocation" TargetMode="External"/><Relationship Id="rId60" Type="http://schemas.openxmlformats.org/officeDocument/2006/relationships/hyperlink" Target="http://purl.org/rail/is/TCLocation" TargetMode="External"/><Relationship Id="rId61" Type="http://schemas.openxmlformats.org/officeDocument/2006/relationships/hyperlink" Target="http://purl.org/rail/is/TCLocation" TargetMode="External"/><Relationship Id="rId62" Type="http://schemas.openxmlformats.org/officeDocument/2006/relationships/hyperlink" Target="http://purl.org/rail/is/TCLocation" TargetMode="External"/><Relationship Id="rId63" Type="http://schemas.openxmlformats.org/officeDocument/2006/relationships/hyperlink" Target="http://purl.org/rail/is/TCLocation" TargetMode="External"/><Relationship Id="rId64" Type="http://schemas.openxmlformats.org/officeDocument/2006/relationships/hyperlink" Target="http://purl.org/rail/is/TCLocation" TargetMode="External"/><Relationship Id="rId65" Type="http://schemas.openxmlformats.org/officeDocument/2006/relationships/hyperlink" Target="http://purl.org/rail/is/TCLocation" TargetMode="External"/><Relationship Id="rId66" Type="http://schemas.openxmlformats.org/officeDocument/2006/relationships/hyperlink" Target="http://purl.org/rail/is/TCLocation" TargetMode="External"/><Relationship Id="rId67" Type="http://schemas.openxmlformats.org/officeDocument/2006/relationships/hyperlink" Target="http://purl.org/rail/is/TCLocation" TargetMode="External"/><Relationship Id="rId68" Type="http://schemas.openxmlformats.org/officeDocument/2006/relationships/hyperlink" Target="http://purl.org/rail/is/TCLocation" TargetMode="External"/><Relationship Id="rId69" Type="http://schemas.openxmlformats.org/officeDocument/2006/relationships/hyperlink" Target="http://purl.org/rail/is/TCLocation" TargetMode="External"/><Relationship Id="rId80" Type="http://schemas.openxmlformats.org/officeDocument/2006/relationships/hyperlink" Target="http://purl.org/rail/is/TCLocation" TargetMode="External"/><Relationship Id="rId81" Type="http://schemas.openxmlformats.org/officeDocument/2006/relationships/hyperlink" Target="http://purl.org/rail/is/TCLocation" TargetMode="External"/><Relationship Id="rId82" Type="http://schemas.openxmlformats.org/officeDocument/2006/relationships/hyperlink" Target="http://purl.org/rail/is/TCLocation" TargetMode="External"/><Relationship Id="rId83" Type="http://schemas.openxmlformats.org/officeDocument/2006/relationships/hyperlink" Target="http://purl.org/rail/is/TCLocation" TargetMode="External"/><Relationship Id="rId84" Type="http://schemas.openxmlformats.org/officeDocument/2006/relationships/hyperlink" Target="http://purl.org/rail/is/TCLocation" TargetMode="External"/><Relationship Id="rId85" Type="http://schemas.openxmlformats.org/officeDocument/2006/relationships/hyperlink" Target="http://purl.org/rail/resource/LineRefBAG1" TargetMode="External"/><Relationship Id="rId86" Type="http://schemas.openxmlformats.org/officeDocument/2006/relationships/hyperlink" Target="http://purl.org/rail/resource/LineRefBAG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J3" sqref="J3"/>
    </sheetView>
  </sheetViews>
  <sheetFormatPr baseColWidth="10" defaultRowHeight="15" x14ac:dyDescent="0"/>
  <cols>
    <col min="1" max="1" width="38.83203125" bestFit="1" customWidth="1"/>
    <col min="8" max="8" width="42.832031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F1" t="s">
        <v>35</v>
      </c>
      <c r="G1" t="s">
        <v>36</v>
      </c>
      <c r="H1" t="s">
        <v>32</v>
      </c>
      <c r="I1" t="s">
        <v>33</v>
      </c>
      <c r="J1" t="s">
        <v>1</v>
      </c>
      <c r="K1" t="s">
        <v>2</v>
      </c>
      <c r="L1" t="s">
        <v>3</v>
      </c>
      <c r="M1" t="s">
        <v>37</v>
      </c>
    </row>
    <row r="2" spans="1:13">
      <c r="A2" t="s">
        <v>4</v>
      </c>
      <c r="B2">
        <v>42.45</v>
      </c>
      <c r="C2">
        <v>52.47</v>
      </c>
      <c r="D2">
        <v>-1.9</v>
      </c>
      <c r="H2" t="str">
        <f>A2</f>
        <v>http://purl.org/rail/resource/TiplocBHAMNHS</v>
      </c>
      <c r="I2" s="1" t="s">
        <v>34</v>
      </c>
      <c r="J2">
        <f>B2</f>
        <v>42.45</v>
      </c>
      <c r="K2">
        <f>C2</f>
        <v>52.47</v>
      </c>
      <c r="L2">
        <f>D2</f>
        <v>-1.9</v>
      </c>
      <c r="M2" s="1" t="s">
        <v>38</v>
      </c>
    </row>
    <row r="3" spans="1:13">
      <c r="A3" t="s">
        <v>5</v>
      </c>
      <c r="B3">
        <v>43.2</v>
      </c>
      <c r="C3">
        <v>52.47</v>
      </c>
      <c r="D3">
        <v>-1.91</v>
      </c>
      <c r="F3">
        <v>1</v>
      </c>
      <c r="G3">
        <v>3</v>
      </c>
      <c r="H3" t="str">
        <f>CONCATENATE("http://purl.org/rail/resource/TCLocation",MID(A2,37,100),F3)</f>
        <v>http://purl.org/rail/resource/TCLocationBHAMNHS1</v>
      </c>
      <c r="I3" s="1" t="s">
        <v>34</v>
      </c>
      <c r="J3">
        <f>SUM((B3-B2)*(F3/G3)+B2)</f>
        <v>42.7</v>
      </c>
      <c r="K3">
        <f>SUM((C3-C2)*(F3/G3)+B2)</f>
        <v>42.45</v>
      </c>
      <c r="L3">
        <f>SUM((D3-D2)*(F3/G3)+C2)</f>
        <v>52.466666666666669</v>
      </c>
    </row>
    <row r="4" spans="1:13">
      <c r="A4" t="s">
        <v>6</v>
      </c>
      <c r="B4">
        <v>44.91</v>
      </c>
      <c r="C4">
        <v>52.45</v>
      </c>
      <c r="D4">
        <v>-1.93</v>
      </c>
      <c r="F4">
        <v>2</v>
      </c>
      <c r="G4">
        <v>3</v>
      </c>
      <c r="H4" t="str">
        <f>CONCATENATE("http://purl.org/rail/resource/TCLocation",MID(A3,37,100),F4)</f>
        <v>http://purl.org/rail/resource/TCLocationFIVEWYS2</v>
      </c>
      <c r="I4" s="1" t="s">
        <v>34</v>
      </c>
      <c r="J4">
        <f>SUM((B4-B3)*(F4/G4)+B3)</f>
        <v>44.339999999999996</v>
      </c>
      <c r="K4">
        <f>SUM((C4-C3)*(F4/G4)+B3)</f>
        <v>43.186666666666675</v>
      </c>
      <c r="L4">
        <f>SUM((D4-D3)*(F4/G4)+C3)</f>
        <v>52.456666666666663</v>
      </c>
    </row>
    <row r="5" spans="1:13">
      <c r="A5" t="s">
        <v>7</v>
      </c>
      <c r="B5">
        <v>45.62</v>
      </c>
      <c r="C5">
        <v>52.44</v>
      </c>
      <c r="D5">
        <v>-1.93</v>
      </c>
    </row>
    <row r="6" spans="1:13">
      <c r="A6" t="s">
        <v>8</v>
      </c>
      <c r="B6">
        <v>46.7</v>
      </c>
      <c r="C6">
        <v>52.42</v>
      </c>
      <c r="D6">
        <v>-1.92</v>
      </c>
    </row>
    <row r="7" spans="1:13">
      <c r="A7" t="s">
        <v>9</v>
      </c>
      <c r="B7">
        <v>47.1</v>
      </c>
      <c r="C7">
        <v>52.41</v>
      </c>
      <c r="D7">
        <v>-1.94</v>
      </c>
    </row>
    <row r="8" spans="1:13">
      <c r="A8" t="s">
        <v>10</v>
      </c>
      <c r="B8">
        <v>47.23</v>
      </c>
      <c r="C8">
        <v>52.41</v>
      </c>
      <c r="D8">
        <v>-1.94</v>
      </c>
    </row>
    <row r="9" spans="1:13">
      <c r="A9" t="s">
        <v>11</v>
      </c>
      <c r="B9">
        <v>47.25</v>
      </c>
      <c r="C9">
        <v>52.41</v>
      </c>
      <c r="D9">
        <v>-1.92</v>
      </c>
    </row>
    <row r="10" spans="1:13">
      <c r="A10" t="s">
        <v>12</v>
      </c>
      <c r="B10">
        <v>48.15</v>
      </c>
      <c r="C10">
        <v>52.4</v>
      </c>
      <c r="D10">
        <v>-1.96</v>
      </c>
    </row>
    <row r="11" spans="1:13">
      <c r="A11" t="s">
        <v>13</v>
      </c>
      <c r="B11">
        <v>49.17</v>
      </c>
      <c r="C11">
        <v>52.39</v>
      </c>
      <c r="D11">
        <v>-1.97</v>
      </c>
    </row>
    <row r="12" spans="1:13">
      <c r="A12" t="s">
        <v>14</v>
      </c>
      <c r="B12">
        <v>49.38</v>
      </c>
      <c r="C12">
        <v>52.39</v>
      </c>
      <c r="D12">
        <v>-1.98</v>
      </c>
    </row>
    <row r="13" spans="1:13">
      <c r="A13" t="s">
        <v>15</v>
      </c>
      <c r="B13">
        <v>50.4</v>
      </c>
      <c r="C13">
        <v>52.37</v>
      </c>
      <c r="D13">
        <v>-1.98</v>
      </c>
    </row>
    <row r="14" spans="1:13">
      <c r="A14" t="s">
        <v>16</v>
      </c>
      <c r="B14">
        <v>51.83</v>
      </c>
      <c r="C14">
        <v>52.36</v>
      </c>
      <c r="D14">
        <v>-1.99</v>
      </c>
    </row>
    <row r="15" spans="1:13">
      <c r="A15" t="s">
        <v>17</v>
      </c>
      <c r="B15">
        <v>52.85</v>
      </c>
      <c r="C15">
        <v>52.34</v>
      </c>
      <c r="D15">
        <v>-2</v>
      </c>
    </row>
    <row r="16" spans="1:13">
      <c r="A16" t="s">
        <v>18</v>
      </c>
      <c r="B16">
        <v>55.37</v>
      </c>
      <c r="C16">
        <v>52.32</v>
      </c>
      <c r="D16">
        <v>-2.04</v>
      </c>
    </row>
    <row r="17" spans="1:4">
      <c r="A17" t="s">
        <v>19</v>
      </c>
      <c r="B17">
        <v>57.5</v>
      </c>
      <c r="C17">
        <v>52.29</v>
      </c>
      <c r="D17">
        <v>-2.0699999999999998</v>
      </c>
    </row>
    <row r="18" spans="1:4">
      <c r="A18" t="s">
        <v>20</v>
      </c>
      <c r="B18">
        <v>66.260000000000005</v>
      </c>
      <c r="C18">
        <v>52.17</v>
      </c>
      <c r="D18">
        <v>-2.14</v>
      </c>
    </row>
    <row r="19" spans="1:4">
      <c r="A19" t="s">
        <v>20</v>
      </c>
      <c r="B19">
        <v>66.260000000000005</v>
      </c>
      <c r="C19">
        <v>52.18</v>
      </c>
      <c r="D19">
        <v>-2.14</v>
      </c>
    </row>
    <row r="20" spans="1:4">
      <c r="A20" t="s">
        <v>21</v>
      </c>
      <c r="B20">
        <v>74.89</v>
      </c>
      <c r="C20">
        <v>52.06</v>
      </c>
      <c r="D20">
        <v>-2.11</v>
      </c>
    </row>
    <row r="21" spans="1:4">
      <c r="A21" t="s">
        <v>22</v>
      </c>
      <c r="B21">
        <v>79.31</v>
      </c>
      <c r="C21">
        <v>52</v>
      </c>
      <c r="D21">
        <v>-2.1</v>
      </c>
    </row>
    <row r="22" spans="1:4">
      <c r="A22" t="s">
        <v>23</v>
      </c>
      <c r="B22">
        <v>79.47</v>
      </c>
      <c r="C22">
        <v>51.99</v>
      </c>
      <c r="D22">
        <v>-2.1</v>
      </c>
    </row>
    <row r="23" spans="1:4">
      <c r="A23" t="s">
        <v>24</v>
      </c>
      <c r="B23">
        <v>79.75</v>
      </c>
      <c r="C23">
        <v>51.99</v>
      </c>
      <c r="D23">
        <v>-2.1</v>
      </c>
    </row>
    <row r="24" spans="1:4">
      <c r="A24" t="s">
        <v>25</v>
      </c>
      <c r="B24">
        <v>86.02</v>
      </c>
      <c r="C24">
        <v>51.9</v>
      </c>
      <c r="D24">
        <v>-2.09</v>
      </c>
    </row>
    <row r="25" spans="1:4">
      <c r="A25" t="s">
        <v>26</v>
      </c>
      <c r="B25">
        <v>86.25</v>
      </c>
      <c r="C25">
        <v>51.9</v>
      </c>
      <c r="D25">
        <v>-2.09</v>
      </c>
    </row>
    <row r="26" spans="1:4">
      <c r="A26" t="s">
        <v>27</v>
      </c>
      <c r="B26">
        <v>86.4</v>
      </c>
      <c r="C26">
        <v>51.9</v>
      </c>
      <c r="D26">
        <v>-2.09</v>
      </c>
    </row>
    <row r="27" spans="1:4">
      <c r="A27" t="s">
        <v>28</v>
      </c>
      <c r="B27">
        <v>86.72</v>
      </c>
      <c r="C27">
        <v>51.89</v>
      </c>
      <c r="D27">
        <v>-2.09</v>
      </c>
    </row>
    <row r="28" spans="1:4">
      <c r="A28" t="s">
        <v>29</v>
      </c>
      <c r="B28">
        <v>87.29</v>
      </c>
      <c r="C28">
        <v>51.89</v>
      </c>
      <c r="D28">
        <v>-2.1</v>
      </c>
    </row>
    <row r="29" spans="1:4">
      <c r="A29" t="s">
        <v>30</v>
      </c>
      <c r="B29">
        <v>92.21</v>
      </c>
      <c r="C29">
        <v>51.86</v>
      </c>
      <c r="D29">
        <v>-2.21</v>
      </c>
    </row>
    <row r="30" spans="1:4">
      <c r="A30" t="s">
        <v>31</v>
      </c>
      <c r="B30">
        <v>92.55</v>
      </c>
      <c r="C30">
        <v>51.86</v>
      </c>
      <c r="D30">
        <v>-2.2200000000000002</v>
      </c>
    </row>
  </sheetData>
  <hyperlinks>
    <hyperlink ref="I2" r:id="rId1"/>
    <hyperlink ref="I3" r:id="rId2"/>
    <hyperlink ref="I4" r:id="rId3"/>
    <hyperlink ref="M2" r:id="rId4" display="http://purl.org/resource/LineRefBAG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workbookViewId="0">
      <selection activeCell="G2" sqref="G2:K90"/>
    </sheetView>
  </sheetViews>
  <sheetFormatPr baseColWidth="10" defaultRowHeight="15" x14ac:dyDescent="0"/>
  <cols>
    <col min="8" max="8" width="38.6640625" bestFit="1" customWidth="1"/>
  </cols>
  <sheetData>
    <row r="1" spans="1:11">
      <c r="A1" t="s">
        <v>39</v>
      </c>
      <c r="B1" t="s">
        <v>1</v>
      </c>
      <c r="C1" t="s">
        <v>2</v>
      </c>
      <c r="D1" t="s">
        <v>3</v>
      </c>
    </row>
    <row r="2" spans="1:11">
      <c r="A2" t="s">
        <v>4</v>
      </c>
      <c r="B2">
        <v>42.45</v>
      </c>
      <c r="C2">
        <v>52.47</v>
      </c>
      <c r="D2">
        <v>-1.9</v>
      </c>
      <c r="G2">
        <v>2</v>
      </c>
      <c r="H2" t="str">
        <f>IF(ISBLANK(G2),"",INDEX(uris,G2,0))</f>
        <v>http://purl.org/rail/resource/TiplocBHAMNHS</v>
      </c>
      <c r="I2">
        <f>IF(ISBLANK(G2),"",INDEX(ms,G2,0))</f>
        <v>42.45</v>
      </c>
      <c r="J2">
        <f>IF(ISBLANK(G2),"",INDEX(lats,G2,0))</f>
        <v>52.47</v>
      </c>
      <c r="K2">
        <f>IF(ISBLANK(G2),"",INDEX(longs,G2,0))</f>
        <v>-1.9</v>
      </c>
    </row>
    <row r="3" spans="1:11">
      <c r="A3" t="s">
        <v>5</v>
      </c>
      <c r="B3">
        <v>43.2</v>
      </c>
      <c r="C3">
        <v>52.47</v>
      </c>
      <c r="D3">
        <v>-1.91</v>
      </c>
      <c r="H3" t="str">
        <f>IF(ISBLANK(G3),"",INDEX(uris,G3,0))</f>
        <v/>
      </c>
      <c r="I3" t="str">
        <f>IF(ISBLANK(G3),"",INDEX(ms,G3,0))</f>
        <v/>
      </c>
      <c r="J3" t="str">
        <f>IF(ISBLANK(G3),"",INDEX(lats,G3,0))</f>
        <v/>
      </c>
      <c r="K3" t="str">
        <f>IF(ISBLANK(G3),"",INDEX(longs,G3,0))</f>
        <v/>
      </c>
    </row>
    <row r="4" spans="1:11">
      <c r="A4" t="s">
        <v>6</v>
      </c>
      <c r="B4">
        <v>44.91</v>
      </c>
      <c r="C4">
        <v>52.45</v>
      </c>
      <c r="D4">
        <v>-1.93</v>
      </c>
      <c r="H4" t="str">
        <f>IF(ISBLANK(G4),"",INDEX(uris,G4,0))</f>
        <v/>
      </c>
      <c r="I4" t="str">
        <f>IF(ISBLANK(G4),"",INDEX(ms,G4,0))</f>
        <v/>
      </c>
      <c r="J4" t="str">
        <f>IF(ISBLANK(G4),"",INDEX(lats,G4,0))</f>
        <v/>
      </c>
      <c r="K4" t="str">
        <f>IF(ISBLANK(G4),"",INDEX(longs,G4,0))</f>
        <v/>
      </c>
    </row>
    <row r="5" spans="1:11">
      <c r="A5" t="s">
        <v>7</v>
      </c>
      <c r="B5">
        <v>45.62</v>
      </c>
      <c r="C5">
        <v>52.44</v>
      </c>
      <c r="D5">
        <v>-1.93</v>
      </c>
      <c r="G5">
        <v>3</v>
      </c>
      <c r="H5" t="str">
        <f>IF(ISBLANK(G5),"",INDEX(uris,G5,0))</f>
        <v>http://purl.org/rail/resource/TiplocFIVEWYS</v>
      </c>
      <c r="I5">
        <f>IF(ISBLANK(G5),"",INDEX(ms,G5,0))</f>
        <v>43.2</v>
      </c>
      <c r="J5">
        <f>IF(ISBLANK(G5),"",INDEX(lats,G5,0))</f>
        <v>52.47</v>
      </c>
      <c r="K5">
        <f>IF(ISBLANK(G5),"",INDEX(longs,G5,0))</f>
        <v>-1.91</v>
      </c>
    </row>
    <row r="6" spans="1:11">
      <c r="A6" t="s">
        <v>8</v>
      </c>
      <c r="B6">
        <v>46.7</v>
      </c>
      <c r="C6">
        <v>52.42</v>
      </c>
      <c r="D6">
        <v>-1.92</v>
      </c>
      <c r="H6" t="str">
        <f>IF(ISBLANK(G6),"",INDEX(uris,G6,0))</f>
        <v/>
      </c>
      <c r="I6" t="str">
        <f>IF(ISBLANK(G6),"",INDEX(ms,G6,0))</f>
        <v/>
      </c>
      <c r="J6" t="str">
        <f>IF(ISBLANK(G6),"",INDEX(lats,G6,0))</f>
        <v/>
      </c>
      <c r="K6" t="str">
        <f>IF(ISBLANK(G6),"",INDEX(longs,G6,0))</f>
        <v/>
      </c>
    </row>
    <row r="7" spans="1:11">
      <c r="A7" t="s">
        <v>9</v>
      </c>
      <c r="B7">
        <v>47.1</v>
      </c>
      <c r="C7">
        <v>52.41</v>
      </c>
      <c r="D7">
        <v>-1.94</v>
      </c>
      <c r="H7" t="str">
        <f>IF(ISBLANK(G7),"",INDEX(uris,G7,0))</f>
        <v/>
      </c>
      <c r="I7" t="str">
        <f>IF(ISBLANK(G7),"",INDEX(ms,G7,0))</f>
        <v/>
      </c>
      <c r="J7" t="str">
        <f>IF(ISBLANK(G7),"",INDEX(lats,G7,0))</f>
        <v/>
      </c>
      <c r="K7" t="str">
        <f>IF(ISBLANK(G7),"",INDEX(longs,G7,0))</f>
        <v/>
      </c>
    </row>
    <row r="8" spans="1:11">
      <c r="A8" t="s">
        <v>10</v>
      </c>
      <c r="B8">
        <v>47.23</v>
      </c>
      <c r="C8">
        <v>52.41</v>
      </c>
      <c r="D8">
        <v>-1.94</v>
      </c>
      <c r="G8">
        <v>4</v>
      </c>
      <c r="H8" t="str">
        <f>IF(ISBLANK(G8),"",INDEX(uris,G8,0))</f>
        <v>http://purl.org/rail/resource/TiplocUNVRSYB</v>
      </c>
      <c r="I8">
        <f>IF(ISBLANK(G8),"",INDEX(ms,G8,0))</f>
        <v>44.91</v>
      </c>
      <c r="J8">
        <f>IF(ISBLANK(G8),"",INDEX(lats,G8,0))</f>
        <v>52.45</v>
      </c>
      <c r="K8">
        <f>IF(ISBLANK(G8),"",INDEX(longs,G8,0))</f>
        <v>-1.93</v>
      </c>
    </row>
    <row r="9" spans="1:11">
      <c r="A9" t="s">
        <v>11</v>
      </c>
      <c r="B9">
        <v>47.25</v>
      </c>
      <c r="C9">
        <v>52.41</v>
      </c>
      <c r="D9">
        <v>-1.92</v>
      </c>
      <c r="H9" t="str">
        <f>IF(ISBLANK(G9),"",INDEX(uris,G9,0))</f>
        <v/>
      </c>
      <c r="I9" t="str">
        <f>IF(ISBLANK(G9),"",INDEX(ms,G9,0))</f>
        <v/>
      </c>
      <c r="J9" t="str">
        <f>IF(ISBLANK(G9),"",INDEX(lats,G9,0))</f>
        <v/>
      </c>
      <c r="K9" t="str">
        <f>IF(ISBLANK(G9),"",INDEX(longs,G9,0))</f>
        <v/>
      </c>
    </row>
    <row r="10" spans="1:11">
      <c r="A10" t="s">
        <v>12</v>
      </c>
      <c r="B10">
        <v>48.15</v>
      </c>
      <c r="C10">
        <v>52.4</v>
      </c>
      <c r="D10">
        <v>-1.96</v>
      </c>
      <c r="H10" t="str">
        <f>IF(ISBLANK(G10),"",INDEX(uris,G10,0))</f>
        <v/>
      </c>
      <c r="I10" t="str">
        <f>IF(ISBLANK(G10),"",INDEX(ms,G10,0))</f>
        <v/>
      </c>
      <c r="J10" t="str">
        <f>IF(ISBLANK(G10),"",INDEX(lats,G10,0))</f>
        <v/>
      </c>
      <c r="K10" t="str">
        <f>IF(ISBLANK(G10),"",INDEX(longs,G10,0))</f>
        <v/>
      </c>
    </row>
    <row r="11" spans="1:11">
      <c r="A11" t="s">
        <v>13</v>
      </c>
      <c r="B11">
        <v>49.17</v>
      </c>
      <c r="C11">
        <v>52.39</v>
      </c>
      <c r="D11">
        <v>-1.97</v>
      </c>
      <c r="G11">
        <v>5</v>
      </c>
      <c r="H11" t="str">
        <f>IF(ISBLANK(G11),"",INDEX(uris,G11,0))</f>
        <v>http://purl.org/rail/resource/TiplocSELYOAK</v>
      </c>
      <c r="I11">
        <f>IF(ISBLANK(G11),"",INDEX(ms,G11,0))</f>
        <v>45.62</v>
      </c>
      <c r="J11">
        <f>IF(ISBLANK(G11),"",INDEX(lats,G11,0))</f>
        <v>52.44</v>
      </c>
      <c r="K11">
        <f>IF(ISBLANK(G11),"",INDEX(longs,G11,0))</f>
        <v>-1.93</v>
      </c>
    </row>
    <row r="12" spans="1:11">
      <c r="A12" t="s">
        <v>14</v>
      </c>
      <c r="B12">
        <v>49.38</v>
      </c>
      <c r="C12">
        <v>52.39</v>
      </c>
      <c r="D12">
        <v>-1.98</v>
      </c>
      <c r="H12" t="str">
        <f>IF(ISBLANK(G12),"",INDEX(uris,G12,0))</f>
        <v/>
      </c>
      <c r="I12" t="str">
        <f>IF(ISBLANK(G12),"",INDEX(ms,G12,0))</f>
        <v/>
      </c>
      <c r="J12" t="str">
        <f>IF(ISBLANK(G12),"",INDEX(lats,G12,0))</f>
        <v/>
      </c>
      <c r="K12" t="str">
        <f>IF(ISBLANK(G12),"",INDEX(longs,G12,0))</f>
        <v/>
      </c>
    </row>
    <row r="13" spans="1:11">
      <c r="A13" t="s">
        <v>15</v>
      </c>
      <c r="B13">
        <v>50.4</v>
      </c>
      <c r="C13">
        <v>52.37</v>
      </c>
      <c r="D13">
        <v>-1.98</v>
      </c>
      <c r="H13" t="str">
        <f>IF(ISBLANK(G13),"",INDEX(uris,G13,0))</f>
        <v/>
      </c>
      <c r="I13" t="str">
        <f>IF(ISBLANK(G13),"",INDEX(ms,G13,0))</f>
        <v/>
      </c>
      <c r="J13" t="str">
        <f>IF(ISBLANK(G13),"",INDEX(lats,G13,0))</f>
        <v/>
      </c>
      <c r="K13" t="str">
        <f>IF(ISBLANK(G13),"",INDEX(longs,G13,0))</f>
        <v/>
      </c>
    </row>
    <row r="14" spans="1:11">
      <c r="A14" t="s">
        <v>16</v>
      </c>
      <c r="B14">
        <v>51.83</v>
      </c>
      <c r="C14">
        <v>52.36</v>
      </c>
      <c r="D14">
        <v>-1.99</v>
      </c>
      <c r="G14">
        <v>6</v>
      </c>
      <c r="H14" t="str">
        <f>IF(ISBLANK(G14),"",INDEX(uris,G14,0))</f>
        <v>http://purl.org/rail/resource/TiplocBOURNVL</v>
      </c>
      <c r="I14">
        <f>IF(ISBLANK(G14),"",INDEX(ms,G14,0))</f>
        <v>46.7</v>
      </c>
      <c r="J14">
        <f>IF(ISBLANK(G14),"",INDEX(lats,G14,0))</f>
        <v>52.42</v>
      </c>
      <c r="K14">
        <f>IF(ISBLANK(G14),"",INDEX(longs,G14,0))</f>
        <v>-1.92</v>
      </c>
    </row>
    <row r="15" spans="1:11">
      <c r="A15" t="s">
        <v>17</v>
      </c>
      <c r="B15">
        <v>52.85</v>
      </c>
      <c r="C15">
        <v>52.34</v>
      </c>
      <c r="D15">
        <v>-2</v>
      </c>
      <c r="H15" t="str">
        <f>IF(ISBLANK(G15),"",INDEX(uris,G15,0))</f>
        <v/>
      </c>
      <c r="I15" t="str">
        <f>IF(ISBLANK(G15),"",INDEX(ms,G15,0))</f>
        <v/>
      </c>
      <c r="J15" t="str">
        <f>IF(ISBLANK(G15),"",INDEX(lats,G15,0))</f>
        <v/>
      </c>
      <c r="K15" t="str">
        <f>IF(ISBLANK(G15),"",INDEX(longs,G15,0))</f>
        <v/>
      </c>
    </row>
    <row r="16" spans="1:11">
      <c r="A16" t="s">
        <v>18</v>
      </c>
      <c r="B16">
        <v>55.37</v>
      </c>
      <c r="C16">
        <v>52.32</v>
      </c>
      <c r="D16">
        <v>-2.04</v>
      </c>
      <c r="H16" t="str">
        <f>IF(ISBLANK(G16),"",INDEX(uris,G16,0))</f>
        <v/>
      </c>
      <c r="I16" t="str">
        <f>IF(ISBLANK(G16),"",INDEX(ms,G16,0))</f>
        <v/>
      </c>
      <c r="J16" t="str">
        <f>IF(ISBLANK(G16),"",INDEX(lats,G16,0))</f>
        <v/>
      </c>
      <c r="K16" t="str">
        <f>IF(ISBLANK(G16),"",INDEX(longs,G16,0))</f>
        <v/>
      </c>
    </row>
    <row r="17" spans="1:11">
      <c r="A17" t="s">
        <v>19</v>
      </c>
      <c r="B17">
        <v>57.5</v>
      </c>
      <c r="C17">
        <v>52.29</v>
      </c>
      <c r="D17">
        <v>-2.0699999999999998</v>
      </c>
      <c r="G17">
        <v>7</v>
      </c>
      <c r="H17" t="str">
        <f>IF(ISBLANK(G17),"",INDEX(uris,G17,0))</f>
        <v>http://purl.org/rail/resource/TiplocKNORCT</v>
      </c>
      <c r="I17">
        <f>IF(ISBLANK(G17),"",INDEX(ms,G17,0))</f>
        <v>47.1</v>
      </c>
      <c r="J17">
        <f>IF(ISBLANK(G17),"",INDEX(lats,G17,0))</f>
        <v>52.41</v>
      </c>
      <c r="K17">
        <f>IF(ISBLANK(G17),"",INDEX(longs,G17,0))</f>
        <v>-1.94</v>
      </c>
    </row>
    <row r="18" spans="1:11">
      <c r="A18" t="s">
        <v>20</v>
      </c>
      <c r="B18">
        <v>66.260000000000005</v>
      </c>
      <c r="C18">
        <v>52.17</v>
      </c>
      <c r="D18">
        <v>-2.14</v>
      </c>
      <c r="H18" t="str">
        <f>IF(ISBLANK(G18),"",INDEX(uris,G18,0))</f>
        <v/>
      </c>
      <c r="I18" t="str">
        <f>IF(ISBLANK(G18),"",INDEX(ms,G18,0))</f>
        <v/>
      </c>
      <c r="J18" t="str">
        <f>IF(ISBLANK(G18),"",INDEX(lats,G18,0))</f>
        <v/>
      </c>
      <c r="K18" t="str">
        <f>IF(ISBLANK(G18),"",INDEX(longs,G18,0))</f>
        <v/>
      </c>
    </row>
    <row r="19" spans="1:11">
      <c r="A19" t="s">
        <v>20</v>
      </c>
      <c r="B19">
        <v>66.260000000000005</v>
      </c>
      <c r="C19">
        <v>52.18</v>
      </c>
      <c r="D19">
        <v>-2.14</v>
      </c>
      <c r="H19" t="str">
        <f>IF(ISBLANK(G19),"",INDEX(uris,G19,0))</f>
        <v/>
      </c>
      <c r="I19" t="str">
        <f>IF(ISBLANK(G19),"",INDEX(ms,G19,0))</f>
        <v/>
      </c>
      <c r="J19" t="str">
        <f>IF(ISBLANK(G19),"",INDEX(lats,G19,0))</f>
        <v/>
      </c>
      <c r="K19" t="str">
        <f>IF(ISBLANK(G19),"",INDEX(longs,G19,0))</f>
        <v/>
      </c>
    </row>
    <row r="20" spans="1:11">
      <c r="A20" t="s">
        <v>21</v>
      </c>
      <c r="B20">
        <v>74.89</v>
      </c>
      <c r="C20">
        <v>52.06</v>
      </c>
      <c r="D20">
        <v>-2.11</v>
      </c>
      <c r="G20">
        <v>8</v>
      </c>
      <c r="H20" t="str">
        <f>IF(ISBLANK(G20),"",INDEX(uris,G20,0))</f>
        <v>http://purl.org/rail/resource/TiplocKNOROTP</v>
      </c>
      <c r="I20">
        <f>IF(ISBLANK(G20),"",INDEX(ms,G20,0))</f>
        <v>47.23</v>
      </c>
      <c r="J20">
        <f>IF(ISBLANK(G20),"",INDEX(lats,G20,0))</f>
        <v>52.41</v>
      </c>
      <c r="K20">
        <f>IF(ISBLANK(G20),"",INDEX(longs,G20,0))</f>
        <v>-1.94</v>
      </c>
    </row>
    <row r="21" spans="1:11">
      <c r="A21" t="s">
        <v>22</v>
      </c>
      <c r="B21">
        <v>79.31</v>
      </c>
      <c r="C21">
        <v>52</v>
      </c>
      <c r="D21">
        <v>-2.1</v>
      </c>
      <c r="H21" t="str">
        <f>IF(ISBLANK(G21),"",INDEX(uris,G21,0))</f>
        <v/>
      </c>
      <c r="I21" t="str">
        <f>IF(ISBLANK(G21),"",INDEX(ms,G21,0))</f>
        <v/>
      </c>
      <c r="J21" t="str">
        <f>IF(ISBLANK(G21),"",INDEX(lats,G21,0))</f>
        <v/>
      </c>
      <c r="K21" t="str">
        <f>IF(ISBLANK(G21),"",INDEX(longs,G21,0))</f>
        <v/>
      </c>
    </row>
    <row r="22" spans="1:11">
      <c r="A22" t="s">
        <v>23</v>
      </c>
      <c r="B22">
        <v>79.47</v>
      </c>
      <c r="C22">
        <v>51.99</v>
      </c>
      <c r="D22">
        <v>-2.1</v>
      </c>
      <c r="H22" t="str">
        <f>IF(ISBLANK(G22),"",INDEX(uris,G22,0))</f>
        <v/>
      </c>
      <c r="I22" t="str">
        <f>IF(ISBLANK(G22),"",INDEX(ms,G22,0))</f>
        <v/>
      </c>
      <c r="J22" t="str">
        <f>IF(ISBLANK(G22),"",INDEX(lats,G22,0))</f>
        <v/>
      </c>
      <c r="K22" t="str">
        <f>IF(ISBLANK(G22),"",INDEX(longs,G22,0))</f>
        <v/>
      </c>
    </row>
    <row r="23" spans="1:11">
      <c r="A23" t="s">
        <v>24</v>
      </c>
      <c r="B23">
        <v>79.75</v>
      </c>
      <c r="C23">
        <v>51.99</v>
      </c>
      <c r="D23">
        <v>-2.1</v>
      </c>
      <c r="G23">
        <v>9</v>
      </c>
      <c r="H23" t="str">
        <f>IF(ISBLANK(G23),"",INDEX(uris,G23,0))</f>
        <v>http://purl.org/rail/resource/TiplocLIFODWJ</v>
      </c>
      <c r="I23">
        <f>IF(ISBLANK(G23),"",INDEX(ms,G23,0))</f>
        <v>47.25</v>
      </c>
      <c r="J23">
        <f>IF(ISBLANK(G23),"",INDEX(lats,G23,0))</f>
        <v>52.41</v>
      </c>
      <c r="K23">
        <f>IF(ISBLANK(G23),"",INDEX(longs,G23,0))</f>
        <v>-1.92</v>
      </c>
    </row>
    <row r="24" spans="1:11">
      <c r="A24" t="s">
        <v>25</v>
      </c>
      <c r="B24">
        <v>86.02</v>
      </c>
      <c r="C24">
        <v>51.9</v>
      </c>
      <c r="D24">
        <v>-2.09</v>
      </c>
      <c r="H24" t="str">
        <f>IF(ISBLANK(G24),"",INDEX(uris,G24,0))</f>
        <v/>
      </c>
      <c r="I24" t="str">
        <f>IF(ISBLANK(G24),"",INDEX(ms,G24,0))</f>
        <v/>
      </c>
      <c r="J24" t="str">
        <f>IF(ISBLANK(G24),"",INDEX(lats,G24,0))</f>
        <v/>
      </c>
      <c r="K24" t="str">
        <f>IF(ISBLANK(G24),"",INDEX(longs,G24,0))</f>
        <v/>
      </c>
    </row>
    <row r="25" spans="1:11">
      <c r="A25" t="s">
        <v>26</v>
      </c>
      <c r="B25">
        <v>86.25</v>
      </c>
      <c r="C25">
        <v>51.9</v>
      </c>
      <c r="D25">
        <v>-2.09</v>
      </c>
      <c r="H25" t="str">
        <f>IF(ISBLANK(G25),"",INDEX(uris,G25,0))</f>
        <v/>
      </c>
      <c r="I25" t="str">
        <f>IF(ISBLANK(G25),"",INDEX(ms,G25,0))</f>
        <v/>
      </c>
      <c r="J25" t="str">
        <f>IF(ISBLANK(G25),"",INDEX(lats,G25,0))</f>
        <v/>
      </c>
      <c r="K25" t="str">
        <f>IF(ISBLANK(G25),"",INDEX(longs,G25,0))</f>
        <v/>
      </c>
    </row>
    <row r="26" spans="1:11">
      <c r="A26" t="s">
        <v>27</v>
      </c>
      <c r="B26">
        <v>86.4</v>
      </c>
      <c r="C26">
        <v>51.9</v>
      </c>
      <c r="D26">
        <v>-2.09</v>
      </c>
      <c r="G26">
        <v>10</v>
      </c>
      <c r="H26" t="str">
        <f>IF(ISBLANK(G26),"",INDEX(uris,G26,0))</f>
        <v>http://purl.org/rail/resource/TiplocNRTF</v>
      </c>
      <c r="I26">
        <f>IF(ISBLANK(G26),"",INDEX(ms,G26,0))</f>
        <v>48.15</v>
      </c>
      <c r="J26">
        <f>IF(ISBLANK(G26),"",INDEX(lats,G26,0))</f>
        <v>52.4</v>
      </c>
      <c r="K26">
        <f>IF(ISBLANK(G26),"",INDEX(longs,G26,0))</f>
        <v>-1.96</v>
      </c>
    </row>
    <row r="27" spans="1:11">
      <c r="A27" t="s">
        <v>28</v>
      </c>
      <c r="B27">
        <v>86.72</v>
      </c>
      <c r="C27">
        <v>51.89</v>
      </c>
      <c r="D27">
        <v>-2.09</v>
      </c>
      <c r="H27" t="str">
        <f>IF(ISBLANK(G27),"",INDEX(uris,G27,0))</f>
        <v/>
      </c>
      <c r="I27" t="str">
        <f>IF(ISBLANK(G27),"",INDEX(ms,G27,0))</f>
        <v/>
      </c>
      <c r="J27" t="str">
        <f>IF(ISBLANK(G27),"",INDEX(lats,G27,0))</f>
        <v/>
      </c>
      <c r="K27" t="str">
        <f>IF(ISBLANK(G27),"",INDEX(longs,G27,0))</f>
        <v/>
      </c>
    </row>
    <row r="28" spans="1:11">
      <c r="A28" t="s">
        <v>29</v>
      </c>
      <c r="B28">
        <v>87.29</v>
      </c>
      <c r="C28">
        <v>51.89</v>
      </c>
      <c r="D28">
        <v>-2.1</v>
      </c>
      <c r="H28" t="str">
        <f>IF(ISBLANK(G28),"",INDEX(uris,G28,0))</f>
        <v/>
      </c>
      <c r="I28" t="str">
        <f>IF(ISBLANK(G28),"",INDEX(ms,G28,0))</f>
        <v/>
      </c>
      <c r="J28" t="str">
        <f>IF(ISBLANK(G28),"",INDEX(lats,G28,0))</f>
        <v/>
      </c>
      <c r="K28" t="str">
        <f>IF(ISBLANK(G28),"",INDEX(longs,G28,0))</f>
        <v/>
      </c>
    </row>
    <row r="29" spans="1:11">
      <c r="A29" t="s">
        <v>30</v>
      </c>
      <c r="B29">
        <v>92.21</v>
      </c>
      <c r="C29">
        <v>51.86</v>
      </c>
      <c r="D29">
        <v>-2.21</v>
      </c>
      <c r="G29">
        <v>11</v>
      </c>
      <c r="H29" t="str">
        <f>IF(ISBLANK(G29),"",INDEX(uris,G29,0))</f>
        <v>http://purl.org/rail/resource/TiplocLONB</v>
      </c>
      <c r="I29">
        <f>IF(ISBLANK(G29),"",INDEX(ms,G29,0))</f>
        <v>49.17</v>
      </c>
      <c r="J29">
        <f>IF(ISBLANK(G29),"",INDEX(lats,G29,0))</f>
        <v>52.39</v>
      </c>
      <c r="K29">
        <f>IF(ISBLANK(G29),"",INDEX(longs,G29,0))</f>
        <v>-1.97</v>
      </c>
    </row>
    <row r="30" spans="1:11">
      <c r="A30" t="s">
        <v>31</v>
      </c>
      <c r="B30">
        <v>92.55</v>
      </c>
      <c r="C30">
        <v>51.86</v>
      </c>
      <c r="D30">
        <v>-2.2200000000000002</v>
      </c>
      <c r="H30" t="str">
        <f>IF(ISBLANK(G30),"",INDEX(uris,G30,0))</f>
        <v/>
      </c>
      <c r="I30" t="str">
        <f>IF(ISBLANK(G30),"",INDEX(ms,G30,0))</f>
        <v/>
      </c>
      <c r="J30" t="str">
        <f>IF(ISBLANK(G30),"",INDEX(lats,G30,0))</f>
        <v/>
      </c>
      <c r="K30" t="str">
        <f>IF(ISBLANK(G30),"",INDEX(longs,G30,0))</f>
        <v/>
      </c>
    </row>
    <row r="31" spans="1:11">
      <c r="H31" t="str">
        <f>IF(ISBLANK(G31),"",INDEX(uris,G31,0))</f>
        <v/>
      </c>
      <c r="I31" t="str">
        <f>IF(ISBLANK(G31),"",INDEX(ms,G31,0))</f>
        <v/>
      </c>
      <c r="J31" t="str">
        <f>IF(ISBLANK(G31),"",INDEX(lats,G31,0))</f>
        <v/>
      </c>
      <c r="K31" t="str">
        <f>IF(ISBLANK(G31),"",INDEX(longs,G31,0))</f>
        <v/>
      </c>
    </row>
    <row r="32" spans="1:11">
      <c r="G32">
        <v>12</v>
      </c>
      <c r="H32" t="str">
        <f>IF(ISBLANK(G32),"",INDEX(uris,G32,0))</f>
        <v>http://purl.org/rail/resource/TiplocLONBRS</v>
      </c>
      <c r="I32">
        <f>IF(ISBLANK(G32),"",INDEX(ms,G32,0))</f>
        <v>49.38</v>
      </c>
      <c r="J32">
        <f>IF(ISBLANK(G32),"",INDEX(lats,G32,0))</f>
        <v>52.39</v>
      </c>
      <c r="K32">
        <f>IF(ISBLANK(G32),"",INDEX(longs,G32,0))</f>
        <v>-1.98</v>
      </c>
    </row>
    <row r="33" spans="7:11">
      <c r="H33" t="str">
        <f>IF(ISBLANK(G33),"",INDEX(uris,G33,0))</f>
        <v/>
      </c>
      <c r="I33" t="str">
        <f>IF(ISBLANK(G33),"",INDEX(ms,G33,0))</f>
        <v/>
      </c>
      <c r="J33" t="str">
        <f>IF(ISBLANK(G33),"",INDEX(lats,G33,0))</f>
        <v/>
      </c>
      <c r="K33" t="str">
        <f>IF(ISBLANK(G33),"",INDEX(longs,G33,0))</f>
        <v/>
      </c>
    </row>
    <row r="34" spans="7:11">
      <c r="H34" t="str">
        <f>IF(ISBLANK(G34),"",INDEX(uris,G34,0))</f>
        <v/>
      </c>
      <c r="I34" t="str">
        <f>IF(ISBLANK(G34),"",INDEX(ms,G34,0))</f>
        <v/>
      </c>
      <c r="J34" t="str">
        <f>IF(ISBLANK(G34),"",INDEX(lats,G34,0))</f>
        <v/>
      </c>
      <c r="K34" t="str">
        <f>IF(ISBLANK(G34),"",INDEX(longs,G34,0))</f>
        <v/>
      </c>
    </row>
    <row r="35" spans="7:11">
      <c r="G35">
        <v>13</v>
      </c>
      <c r="H35" t="str">
        <f>IF(ISBLANK(G35),"",INDEX(uris,G35,0))</f>
        <v>http://purl.org/rail/resource/TiplocCOFTONS</v>
      </c>
      <c r="I35">
        <f>IF(ISBLANK(G35),"",INDEX(ms,G35,0))</f>
        <v>50.4</v>
      </c>
      <c r="J35">
        <f>IF(ISBLANK(G35),"",INDEX(lats,G35,0))</f>
        <v>52.37</v>
      </c>
      <c r="K35">
        <f>IF(ISBLANK(G35),"",INDEX(longs,G35,0))</f>
        <v>-1.98</v>
      </c>
    </row>
    <row r="36" spans="7:11">
      <c r="H36" t="str">
        <f>IF(ISBLANK(G36),"",INDEX(uris,G36,0))</f>
        <v/>
      </c>
      <c r="I36" t="str">
        <f>IF(ISBLANK(G36),"",INDEX(ms,G36,0))</f>
        <v/>
      </c>
      <c r="J36" t="str">
        <f>IF(ISBLANK(G36),"",INDEX(lats,G36,0))</f>
        <v/>
      </c>
      <c r="K36" t="str">
        <f>IF(ISBLANK(G36),"",INDEX(longs,G36,0))</f>
        <v/>
      </c>
    </row>
    <row r="37" spans="7:11">
      <c r="H37" t="str">
        <f>IF(ISBLANK(G37),"",INDEX(uris,G37,0))</f>
        <v/>
      </c>
      <c r="I37" t="str">
        <f>IF(ISBLANK(G37),"",INDEX(ms,G37,0))</f>
        <v/>
      </c>
      <c r="J37" t="str">
        <f>IF(ISBLANK(G37),"",INDEX(lats,G37,0))</f>
        <v/>
      </c>
      <c r="K37" t="str">
        <f>IF(ISBLANK(G37),"",INDEX(longs,G37,0))</f>
        <v/>
      </c>
    </row>
    <row r="38" spans="7:11">
      <c r="G38">
        <v>14</v>
      </c>
      <c r="H38" t="str">
        <f>IF(ISBLANK(G38),"",INDEX(uris,G38,0))</f>
        <v>http://purl.org/rail/resource/TiplocBGRN</v>
      </c>
      <c r="I38">
        <f>IF(ISBLANK(G38),"",INDEX(ms,G38,0))</f>
        <v>51.83</v>
      </c>
      <c r="J38">
        <f>IF(ISBLANK(G38),"",INDEX(lats,G38,0))</f>
        <v>52.36</v>
      </c>
      <c r="K38">
        <f>IF(ISBLANK(G38),"",INDEX(longs,G38,0))</f>
        <v>-1.99</v>
      </c>
    </row>
    <row r="39" spans="7:11">
      <c r="H39" t="str">
        <f>IF(ISBLANK(G39),"",INDEX(uris,G39,0))</f>
        <v/>
      </c>
      <c r="I39" t="str">
        <f>IF(ISBLANK(G39),"",INDEX(ms,G39,0))</f>
        <v/>
      </c>
      <c r="J39" t="str">
        <f>IF(ISBLANK(G39),"",INDEX(lats,G39,0))</f>
        <v/>
      </c>
      <c r="K39" t="str">
        <f>IF(ISBLANK(G39),"",INDEX(longs,G39,0))</f>
        <v/>
      </c>
    </row>
    <row r="40" spans="7:11">
      <c r="H40" t="str">
        <f>IF(ISBLANK(G40),"",INDEX(uris,G40,0))</f>
        <v/>
      </c>
      <c r="I40" t="str">
        <f>IF(ISBLANK(G40),"",INDEX(ms,G40,0))</f>
        <v/>
      </c>
      <c r="J40" t="str">
        <f>IF(ISBLANK(G40),"",INDEX(lats,G40,0))</f>
        <v/>
      </c>
      <c r="K40" t="str">
        <f>IF(ISBLANK(G40),"",INDEX(longs,G40,0))</f>
        <v/>
      </c>
    </row>
    <row r="41" spans="7:11">
      <c r="G41">
        <v>15</v>
      </c>
      <c r="H41" t="str">
        <f>IF(ISBLANK(G41),"",INDEX(uris,G41,0))</f>
        <v>http://purl.org/rail/resource/TiplocBLACKWL</v>
      </c>
      <c r="I41">
        <f>IF(ISBLANK(G41),"",INDEX(ms,G41,0))</f>
        <v>52.85</v>
      </c>
      <c r="J41">
        <f>IF(ISBLANK(G41),"",INDEX(lats,G41,0))</f>
        <v>52.34</v>
      </c>
      <c r="K41">
        <f>IF(ISBLANK(G41),"",INDEX(longs,G41,0))</f>
        <v>-2</v>
      </c>
    </row>
    <row r="42" spans="7:11">
      <c r="H42" t="str">
        <f>IF(ISBLANK(G42),"",INDEX(uris,G42,0))</f>
        <v/>
      </c>
      <c r="I42" t="str">
        <f>IF(ISBLANK(G42),"",INDEX(ms,G42,0))</f>
        <v/>
      </c>
      <c r="J42" t="str">
        <f>IF(ISBLANK(G42),"",INDEX(lats,G42,0))</f>
        <v/>
      </c>
      <c r="K42" t="str">
        <f>IF(ISBLANK(G42),"",INDEX(longs,G42,0))</f>
        <v/>
      </c>
    </row>
    <row r="43" spans="7:11">
      <c r="H43" t="str">
        <f>IF(ISBLANK(G43),"",INDEX(uris,G43,0))</f>
        <v/>
      </c>
      <c r="I43" t="str">
        <f>IF(ISBLANK(G43),"",INDEX(ms,G43,0))</f>
        <v/>
      </c>
      <c r="J43" t="str">
        <f>IF(ISBLANK(G43),"",INDEX(lats,G43,0))</f>
        <v/>
      </c>
      <c r="K43" t="str">
        <f>IF(ISBLANK(G43),"",INDEX(longs,G43,0))</f>
        <v/>
      </c>
    </row>
    <row r="44" spans="7:11">
      <c r="G44">
        <v>16</v>
      </c>
      <c r="H44" t="str">
        <f>IF(ISBLANK(G44),"",INDEX(uris,G44,0))</f>
        <v>http://purl.org/rail/resource/TiplocBRMSGRV</v>
      </c>
      <c r="I44">
        <f>IF(ISBLANK(G44),"",INDEX(ms,G44,0))</f>
        <v>55.37</v>
      </c>
      <c r="J44">
        <f>IF(ISBLANK(G44),"",INDEX(lats,G44,0))</f>
        <v>52.32</v>
      </c>
      <c r="K44">
        <f>IF(ISBLANK(G44),"",INDEX(longs,G44,0))</f>
        <v>-2.04</v>
      </c>
    </row>
    <row r="45" spans="7:11">
      <c r="H45" t="str">
        <f>IF(ISBLANK(G45),"",INDEX(uris,G45,0))</f>
        <v/>
      </c>
      <c r="I45" t="str">
        <f>IF(ISBLANK(G45),"",INDEX(ms,G45,0))</f>
        <v/>
      </c>
      <c r="J45" t="str">
        <f>IF(ISBLANK(G45),"",INDEX(lats,G45,0))</f>
        <v/>
      </c>
      <c r="K45" t="str">
        <f>IF(ISBLANK(G45),"",INDEX(longs,G45,0))</f>
        <v/>
      </c>
    </row>
    <row r="46" spans="7:11">
      <c r="H46" t="str">
        <f>IF(ISBLANK(G46),"",INDEX(uris,G46,0))</f>
        <v/>
      </c>
      <c r="I46" t="str">
        <f>IF(ISBLANK(G46),"",INDEX(ms,G46,0))</f>
        <v/>
      </c>
      <c r="J46" t="str">
        <f>IF(ISBLANK(G46),"",INDEX(lats,G46,0))</f>
        <v/>
      </c>
      <c r="K46" t="str">
        <f>IF(ISBLANK(G46),"",INDEX(longs,G46,0))</f>
        <v/>
      </c>
    </row>
    <row r="47" spans="7:11">
      <c r="G47">
        <v>17</v>
      </c>
      <c r="H47" t="str">
        <f>IF(ISBLANK(G47),"",INDEX(uris,G47,0))</f>
        <v>http://purl.org/rail/resource/TiplocSTKWKSJ</v>
      </c>
      <c r="I47">
        <f>IF(ISBLANK(G47),"",INDEX(ms,G47,0))</f>
        <v>57.5</v>
      </c>
      <c r="J47">
        <f>IF(ISBLANK(G47),"",INDEX(lats,G47,0))</f>
        <v>52.29</v>
      </c>
      <c r="K47">
        <f>IF(ISBLANK(G47),"",INDEX(longs,G47,0))</f>
        <v>-2.0699999999999998</v>
      </c>
    </row>
    <row r="48" spans="7:11">
      <c r="H48" t="str">
        <f>IF(ISBLANK(G48),"",INDEX(uris,G48,0))</f>
        <v/>
      </c>
      <c r="I48" t="str">
        <f>IF(ISBLANK(G48),"",INDEX(ms,G48,0))</f>
        <v/>
      </c>
      <c r="J48" t="str">
        <f>IF(ISBLANK(G48),"",INDEX(lats,G48,0))</f>
        <v/>
      </c>
      <c r="K48" t="str">
        <f>IF(ISBLANK(G48),"",INDEX(longs,G48,0))</f>
        <v/>
      </c>
    </row>
    <row r="49" spans="7:11">
      <c r="H49" t="str">
        <f>IF(ISBLANK(G49),"",INDEX(uris,G49,0))</f>
        <v/>
      </c>
      <c r="I49" t="str">
        <f>IF(ISBLANK(G49),"",INDEX(ms,G49,0))</f>
        <v/>
      </c>
      <c r="J49" t="str">
        <f>IF(ISBLANK(G49),"",INDEX(lats,G49,0))</f>
        <v/>
      </c>
      <c r="K49" t="str">
        <f>IF(ISBLANK(G49),"",INDEX(longs,G49,0))</f>
        <v/>
      </c>
    </row>
    <row r="50" spans="7:11">
      <c r="G50">
        <v>18</v>
      </c>
      <c r="H50" t="str">
        <f>IF(ISBLANK(G50),"",INDEX(uris,G50,0))</f>
        <v>http://purl.org/rail/resource/TiplocSPTCHLL</v>
      </c>
      <c r="I50">
        <f>IF(ISBLANK(G50),"",INDEX(ms,G50,0))</f>
        <v>66.260000000000005</v>
      </c>
      <c r="J50">
        <f>IF(ISBLANK(G50),"",INDEX(lats,G50,0))</f>
        <v>52.17</v>
      </c>
      <c r="K50">
        <f>IF(ISBLANK(G50),"",INDEX(longs,G50,0))</f>
        <v>-2.14</v>
      </c>
    </row>
    <row r="51" spans="7:11">
      <c r="H51" t="str">
        <f>IF(ISBLANK(G51),"",INDEX(uris,G51,0))</f>
        <v/>
      </c>
      <c r="I51" t="str">
        <f>IF(ISBLANK(G51),"",INDEX(ms,G51,0))</f>
        <v/>
      </c>
      <c r="J51" t="str">
        <f>IF(ISBLANK(G51),"",INDEX(lats,G51,0))</f>
        <v/>
      </c>
      <c r="K51" t="str">
        <f>IF(ISBLANK(G51),"",INDEX(longs,G51,0))</f>
        <v/>
      </c>
    </row>
    <row r="52" spans="7:11">
      <c r="H52" t="str">
        <f>IF(ISBLANK(G52),"",INDEX(uris,G52,0))</f>
        <v/>
      </c>
      <c r="I52" t="str">
        <f>IF(ISBLANK(G52),"",INDEX(ms,G52,0))</f>
        <v/>
      </c>
      <c r="J52" t="str">
        <f>IF(ISBLANK(G52),"",INDEX(lats,G52,0))</f>
        <v/>
      </c>
      <c r="K52" t="str">
        <f>IF(ISBLANK(G52),"",INDEX(longs,G52,0))</f>
        <v/>
      </c>
    </row>
    <row r="53" spans="7:11">
      <c r="G53">
        <v>19</v>
      </c>
      <c r="H53" t="str">
        <f>IF(ISBLANK(G53),"",INDEX(uris,G53,0))</f>
        <v>http://purl.org/rail/resource/TiplocSPTCHLL</v>
      </c>
      <c r="I53">
        <f>IF(ISBLANK(G53),"",INDEX(ms,G53,0))</f>
        <v>66.260000000000005</v>
      </c>
      <c r="J53">
        <f>IF(ISBLANK(G53),"",INDEX(lats,G53,0))</f>
        <v>52.18</v>
      </c>
      <c r="K53">
        <f>IF(ISBLANK(G53),"",INDEX(longs,G53,0))</f>
        <v>-2.14</v>
      </c>
    </row>
    <row r="54" spans="7:11">
      <c r="H54" t="str">
        <f>IF(ISBLANK(G54),"",INDEX(uris,G54,0))</f>
        <v/>
      </c>
      <c r="I54" t="str">
        <f>IF(ISBLANK(G54),"",INDEX(ms,G54,0))</f>
        <v/>
      </c>
      <c r="J54" t="str">
        <f>IF(ISBLANK(G54),"",INDEX(lats,G54,0))</f>
        <v/>
      </c>
      <c r="K54" t="str">
        <f>IF(ISBLANK(G54),"",INDEX(longs,G54,0))</f>
        <v/>
      </c>
    </row>
    <row r="55" spans="7:11">
      <c r="H55" t="str">
        <f>IF(ISBLANK(G55),"",INDEX(uris,G55,0))</f>
        <v/>
      </c>
      <c r="I55" t="str">
        <f>IF(ISBLANK(G55),"",INDEX(ms,G55,0))</f>
        <v/>
      </c>
      <c r="J55" t="str">
        <f>IF(ISBLANK(G55),"",INDEX(lats,G55,0))</f>
        <v/>
      </c>
      <c r="K55" t="str">
        <f>IF(ISBLANK(G55),"",INDEX(longs,G55,0))</f>
        <v/>
      </c>
    </row>
    <row r="56" spans="7:11">
      <c r="G56">
        <v>20</v>
      </c>
      <c r="H56" t="str">
        <f>IF(ISBLANK(G56),"",INDEX(uris,G56,0))</f>
        <v>http://purl.org/rail/resource/TiplocECKNGTL</v>
      </c>
      <c r="I56">
        <f>IF(ISBLANK(G56),"",INDEX(ms,G56,0))</f>
        <v>74.89</v>
      </c>
      <c r="J56">
        <f>IF(ISBLANK(G56),"",INDEX(lats,G56,0))</f>
        <v>52.06</v>
      </c>
      <c r="K56">
        <f>IF(ISBLANK(G56),"",INDEX(longs,G56,0))</f>
        <v>-2.11</v>
      </c>
    </row>
    <row r="57" spans="7:11">
      <c r="H57" t="str">
        <f>IF(ISBLANK(G57),"",INDEX(uris,G57,0))</f>
        <v/>
      </c>
      <c r="I57" t="str">
        <f>IF(ISBLANK(G57),"",INDEX(ms,G57,0))</f>
        <v/>
      </c>
      <c r="J57" t="str">
        <f>IF(ISBLANK(G57),"",INDEX(lats,G57,0))</f>
        <v/>
      </c>
      <c r="K57" t="str">
        <f>IF(ISBLANK(G57),"",INDEX(longs,G57,0))</f>
        <v/>
      </c>
    </row>
    <row r="58" spans="7:11">
      <c r="H58" t="str">
        <f>IF(ISBLANK(G58),"",INDEX(uris,G58,0))</f>
        <v/>
      </c>
      <c r="I58" t="str">
        <f>IF(ISBLANK(G58),"",INDEX(ms,G58,0))</f>
        <v/>
      </c>
      <c r="J58" t="str">
        <f>IF(ISBLANK(G58),"",INDEX(lats,G58,0))</f>
        <v/>
      </c>
      <c r="K58" t="str">
        <f>IF(ISBLANK(G58),"",INDEX(longs,G58,0))</f>
        <v/>
      </c>
    </row>
    <row r="59" spans="7:11">
      <c r="G59">
        <v>21</v>
      </c>
      <c r="H59" t="str">
        <f>IF(ISBLANK(G59),"",INDEX(uris,G59,0))</f>
        <v>http://purl.org/rail/resource/TiplocASHCMOD</v>
      </c>
      <c r="I59">
        <f>IF(ISBLANK(G59),"",INDEX(ms,G59,0))</f>
        <v>79.31</v>
      </c>
      <c r="J59">
        <f>IF(ISBLANK(G59),"",INDEX(lats,G59,0))</f>
        <v>52</v>
      </c>
      <c r="K59">
        <f>IF(ISBLANK(G59),"",INDEX(longs,G59,0))</f>
        <v>-2.1</v>
      </c>
    </row>
    <row r="60" spans="7:11">
      <c r="H60" t="str">
        <f>IF(ISBLANK(G60),"",INDEX(uris,G60,0))</f>
        <v/>
      </c>
      <c r="I60" t="str">
        <f>IF(ISBLANK(G60),"",INDEX(ms,G60,0))</f>
        <v/>
      </c>
      <c r="J60" t="str">
        <f>IF(ISBLANK(G60),"",INDEX(lats,G60,0))</f>
        <v/>
      </c>
      <c r="K60" t="str">
        <f>IF(ISBLANK(G60),"",INDEX(longs,G60,0))</f>
        <v/>
      </c>
    </row>
    <row r="61" spans="7:11">
      <c r="H61" t="str">
        <f>IF(ISBLANK(G61),"",INDEX(uris,G61,0))</f>
        <v/>
      </c>
      <c r="I61" t="str">
        <f>IF(ISBLANK(G61),"",INDEX(ms,G61,0))</f>
        <v/>
      </c>
      <c r="J61" t="str">
        <f>IF(ISBLANK(G61),"",INDEX(lats,G61,0))</f>
        <v/>
      </c>
      <c r="K61" t="str">
        <f>IF(ISBLANK(G61),"",INDEX(longs,G61,0))</f>
        <v/>
      </c>
    </row>
    <row r="62" spans="7:11">
      <c r="G62">
        <v>22</v>
      </c>
      <c r="H62" t="str">
        <f>IF(ISBLANK(G62),"",INDEX(uris,G62,0))</f>
        <v>http://purl.org/rail/resource/TiplocASHCHRC</v>
      </c>
      <c r="I62">
        <f>IF(ISBLANK(G62),"",INDEX(ms,G62,0))</f>
        <v>79.47</v>
      </c>
      <c r="J62">
        <f>IF(ISBLANK(G62),"",INDEX(lats,G62,0))</f>
        <v>51.99</v>
      </c>
      <c r="K62">
        <f>IF(ISBLANK(G62),"",INDEX(longs,G62,0))</f>
        <v>-2.1</v>
      </c>
    </row>
    <row r="63" spans="7:11">
      <c r="H63" t="str">
        <f>IF(ISBLANK(G63),"",INDEX(uris,G63,0))</f>
        <v/>
      </c>
      <c r="I63" t="str">
        <f>IF(ISBLANK(G63),"",INDEX(ms,G63,0))</f>
        <v/>
      </c>
      <c r="J63" t="str">
        <f>IF(ISBLANK(G63),"",INDEX(lats,G63,0))</f>
        <v/>
      </c>
      <c r="K63" t="str">
        <f>IF(ISBLANK(G63),"",INDEX(longs,G63,0))</f>
        <v/>
      </c>
    </row>
    <row r="64" spans="7:11">
      <c r="H64" t="str">
        <f>IF(ISBLANK(G64),"",INDEX(uris,G64,0))</f>
        <v/>
      </c>
      <c r="I64" t="str">
        <f>IF(ISBLANK(G64),"",INDEX(ms,G64,0))</f>
        <v/>
      </c>
      <c r="J64" t="str">
        <f>IF(ISBLANK(G64),"",INDEX(lats,G64,0))</f>
        <v/>
      </c>
      <c r="K64" t="str">
        <f>IF(ISBLANK(G64),"",INDEX(longs,G64,0))</f>
        <v/>
      </c>
    </row>
    <row r="65" spans="7:11">
      <c r="G65">
        <v>23</v>
      </c>
      <c r="H65" t="str">
        <f>IF(ISBLANK(G65),"",INDEX(uris,G65,0))</f>
        <v>http://purl.org/rail/resource/TiplocASHCWGF</v>
      </c>
      <c r="I65">
        <f>IF(ISBLANK(G65),"",INDEX(ms,G65,0))</f>
        <v>79.75</v>
      </c>
      <c r="J65">
        <f>IF(ISBLANK(G65),"",INDEX(lats,G65,0))</f>
        <v>51.99</v>
      </c>
      <c r="K65">
        <f>IF(ISBLANK(G65),"",INDEX(longs,G65,0))</f>
        <v>-2.1</v>
      </c>
    </row>
    <row r="66" spans="7:11">
      <c r="H66" t="str">
        <f>IF(ISBLANK(G66),"",INDEX(uris,G66,0))</f>
        <v/>
      </c>
      <c r="I66" t="str">
        <f>IF(ISBLANK(G66),"",INDEX(ms,G66,0))</f>
        <v/>
      </c>
      <c r="J66" t="str">
        <f>IF(ISBLANK(G66),"",INDEX(lats,G66,0))</f>
        <v/>
      </c>
      <c r="K66" t="str">
        <f>IF(ISBLANK(G66),"",INDEX(longs,G66,0))</f>
        <v/>
      </c>
    </row>
    <row r="67" spans="7:11">
      <c r="H67" t="str">
        <f>IF(ISBLANK(G67),"",INDEX(uris,G67,0))</f>
        <v/>
      </c>
      <c r="I67" t="str">
        <f>IF(ISBLANK(G67),"",INDEX(ms,G67,0))</f>
        <v/>
      </c>
      <c r="J67" t="str">
        <f>IF(ISBLANK(G67),"",INDEX(lats,G67,0))</f>
        <v/>
      </c>
      <c r="K67" t="str">
        <f>IF(ISBLANK(G67),"",INDEX(longs,G67,0))</f>
        <v/>
      </c>
    </row>
    <row r="68" spans="7:11">
      <c r="G68">
        <v>24</v>
      </c>
      <c r="H68" t="str">
        <f>IF(ISBLANK(G68),"",INDEX(uris,G68,0))</f>
        <v>http://purl.org/rail/resource/TiplocCHLTNHS</v>
      </c>
      <c r="I68">
        <f>IF(ISBLANK(G68),"",INDEX(ms,G68,0))</f>
        <v>86.02</v>
      </c>
      <c r="J68">
        <f>IF(ISBLANK(G68),"",INDEX(lats,G68,0))</f>
        <v>51.9</v>
      </c>
      <c r="K68">
        <f>IF(ISBLANK(G68),"",INDEX(longs,G68,0))</f>
        <v>-2.09</v>
      </c>
    </row>
    <row r="69" spans="7:11">
      <c r="H69" t="str">
        <f>IF(ISBLANK(G69),"",INDEX(uris,G69,0))</f>
        <v/>
      </c>
      <c r="I69" t="str">
        <f>IF(ISBLANK(G69),"",INDEX(ms,G69,0))</f>
        <v/>
      </c>
      <c r="J69" t="str">
        <f>IF(ISBLANK(G69),"",INDEX(lats,G69,0))</f>
        <v/>
      </c>
      <c r="K69" t="str">
        <f>IF(ISBLANK(G69),"",INDEX(longs,G69,0))</f>
        <v/>
      </c>
    </row>
    <row r="70" spans="7:11">
      <c r="H70" t="str">
        <f>IF(ISBLANK(G70),"",INDEX(uris,G70,0))</f>
        <v/>
      </c>
      <c r="I70" t="str">
        <f>IF(ISBLANK(G70),"",INDEX(ms,G70,0))</f>
        <v/>
      </c>
      <c r="J70" t="str">
        <f>IF(ISBLANK(G70),"",INDEX(lats,G70,0))</f>
        <v/>
      </c>
      <c r="K70" t="str">
        <f>IF(ISBLANK(G70),"",INDEX(longs,G70,0))</f>
        <v/>
      </c>
    </row>
    <row r="71" spans="7:11">
      <c r="G71">
        <v>25</v>
      </c>
      <c r="H71" t="str">
        <f>IF(ISBLANK(G71),"",INDEX(uris,G71,0))</f>
        <v>http://purl.org/rail/resource/TiplocCHLTALC</v>
      </c>
      <c r="I71">
        <f>IF(ISBLANK(G71),"",INDEX(ms,G71,0))</f>
        <v>86.25</v>
      </c>
      <c r="J71">
        <f>IF(ISBLANK(G71),"",INDEX(lats,G71,0))</f>
        <v>51.9</v>
      </c>
      <c r="K71">
        <f>IF(ISBLANK(G71),"",INDEX(longs,G71,0))</f>
        <v>-2.09</v>
      </c>
    </row>
    <row r="72" spans="7:11">
      <c r="H72" t="str">
        <f>IF(ISBLANK(G72),"",INDEX(uris,G72,0))</f>
        <v/>
      </c>
      <c r="I72" t="str">
        <f>IF(ISBLANK(G72),"",INDEX(ms,G72,0))</f>
        <v/>
      </c>
      <c r="J72" t="str">
        <f>IF(ISBLANK(G72),"",INDEX(lats,G72,0))</f>
        <v/>
      </c>
      <c r="K72" t="str">
        <f>IF(ISBLANK(G72),"",INDEX(longs,G72,0))</f>
        <v/>
      </c>
    </row>
    <row r="73" spans="7:11">
      <c r="H73" t="str">
        <f>IF(ISBLANK(G73),"",INDEX(uris,G73,0))</f>
        <v/>
      </c>
      <c r="I73" t="str">
        <f>IF(ISBLANK(G73),"",INDEX(ms,G73,0))</f>
        <v/>
      </c>
      <c r="J73" t="str">
        <f>IF(ISBLANK(G73),"",INDEX(lats,G73,0))</f>
        <v/>
      </c>
      <c r="K73" t="str">
        <f>IF(ISBLANK(G73),"",INDEX(longs,G73,0))</f>
        <v/>
      </c>
    </row>
    <row r="74" spans="7:11">
      <c r="G74">
        <v>26</v>
      </c>
      <c r="H74" t="str">
        <f>IF(ISBLANK(G74),"",INDEX(uris,G74,0))</f>
        <v>http://purl.org/rail/resource/TiplocALSTONS</v>
      </c>
      <c r="I74">
        <f>IF(ISBLANK(G74),"",INDEX(ms,G74,0))</f>
        <v>86.4</v>
      </c>
      <c r="J74">
        <f>IF(ISBLANK(G74),"",INDEX(lats,G74,0))</f>
        <v>51.9</v>
      </c>
      <c r="K74">
        <f>IF(ISBLANK(G74),"",INDEX(longs,G74,0))</f>
        <v>-2.09</v>
      </c>
    </row>
    <row r="75" spans="7:11">
      <c r="H75" t="str">
        <f>IF(ISBLANK(G75),"",INDEX(uris,G75,0))</f>
        <v/>
      </c>
      <c r="I75" t="str">
        <f>IF(ISBLANK(G75),"",INDEX(ms,G75,0))</f>
        <v/>
      </c>
      <c r="J75" t="str">
        <f>IF(ISBLANK(G75),"",INDEX(lats,G75,0))</f>
        <v/>
      </c>
      <c r="K75" t="str">
        <f>IF(ISBLANK(G75),"",INDEX(longs,G75,0))</f>
        <v/>
      </c>
    </row>
    <row r="76" spans="7:11">
      <c r="H76" t="str">
        <f>IF(ISBLANK(G76),"",INDEX(uris,G76,0))</f>
        <v/>
      </c>
      <c r="I76" t="str">
        <f>IF(ISBLANK(G76),"",INDEX(ms,G76,0))</f>
        <v/>
      </c>
      <c r="J76" t="str">
        <f>IF(ISBLANK(G76),"",INDEX(lats,G76,0))</f>
        <v/>
      </c>
      <c r="K76" t="str">
        <f>IF(ISBLANK(G76),"",INDEX(longs,G76,0))</f>
        <v/>
      </c>
    </row>
    <row r="77" spans="7:11">
      <c r="G77">
        <v>27</v>
      </c>
      <c r="H77" t="str">
        <f>IF(ISBLANK(G77),"",INDEX(uris,G77,0))</f>
        <v>http://purl.org/rail/resource/TiplocCHLTNHM</v>
      </c>
      <c r="I77">
        <f>IF(ISBLANK(G77),"",INDEX(ms,G77,0))</f>
        <v>86.72</v>
      </c>
      <c r="J77">
        <f>IF(ISBLANK(G77),"",INDEX(lats,G77,0))</f>
        <v>51.89</v>
      </c>
      <c r="K77">
        <f>IF(ISBLANK(G77),"",INDEX(longs,G77,0))</f>
        <v>-2.09</v>
      </c>
    </row>
    <row r="78" spans="7:11">
      <c r="H78" t="str">
        <f>IF(ISBLANK(G78),"",INDEX(uris,G78,0))</f>
        <v/>
      </c>
      <c r="I78" t="str">
        <f>IF(ISBLANK(G78),"",INDEX(ms,G78,0))</f>
        <v/>
      </c>
      <c r="J78" t="str">
        <f>IF(ISBLANK(G78),"",INDEX(lats,G78,0))</f>
        <v/>
      </c>
      <c r="K78" t="str">
        <f>IF(ISBLANK(G78),"",INDEX(longs,G78,0))</f>
        <v/>
      </c>
    </row>
    <row r="79" spans="7:11">
      <c r="H79" t="str">
        <f>IF(ISBLANK(G79),"",INDEX(uris,G79,0))</f>
        <v/>
      </c>
      <c r="I79" t="str">
        <f>IF(ISBLANK(G79),"",INDEX(ms,G79,0))</f>
        <v/>
      </c>
      <c r="J79" t="str">
        <f>IF(ISBLANK(G79),"",INDEX(lats,G79,0))</f>
        <v/>
      </c>
      <c r="K79" t="str">
        <f>IF(ISBLANK(G79),"",INDEX(longs,G79,0))</f>
        <v/>
      </c>
    </row>
    <row r="80" spans="7:11">
      <c r="G80">
        <v>28</v>
      </c>
      <c r="H80" t="str">
        <f>IF(ISBLANK(G80),"",INDEX(uris,G80,0))</f>
        <v>http://purl.org/rail/resource/TiplocCHLTLDL</v>
      </c>
      <c r="I80">
        <f>IF(ISBLANK(G80),"",INDEX(ms,G80,0))</f>
        <v>87.29</v>
      </c>
      <c r="J80">
        <f>IF(ISBLANK(G80),"",INDEX(lats,G80,0))</f>
        <v>51.89</v>
      </c>
      <c r="K80">
        <f>IF(ISBLANK(G80),"",INDEX(longs,G80,0))</f>
        <v>-2.1</v>
      </c>
    </row>
    <row r="81" spans="7:11">
      <c r="H81" t="str">
        <f>IF(ISBLANK(G81),"",INDEX(uris,G81,0))</f>
        <v/>
      </c>
      <c r="I81" t="str">
        <f>IF(ISBLANK(G81),"",INDEX(ms,G81,0))</f>
        <v/>
      </c>
      <c r="J81" t="str">
        <f>IF(ISBLANK(G81),"",INDEX(lats,G81,0))</f>
        <v/>
      </c>
      <c r="K81" t="str">
        <f>IF(ISBLANK(G81),"",INDEX(longs,G81,0))</f>
        <v/>
      </c>
    </row>
    <row r="82" spans="7:11">
      <c r="H82" t="str">
        <f>IF(ISBLANK(G82),"",INDEX(uris,G82,0))</f>
        <v/>
      </c>
      <c r="I82" t="str">
        <f>IF(ISBLANK(G82),"",INDEX(ms,G82,0))</f>
        <v/>
      </c>
      <c r="J82" t="str">
        <f>IF(ISBLANK(G82),"",INDEX(lats,G82,0))</f>
        <v/>
      </c>
      <c r="K82" t="str">
        <f>IF(ISBLANK(G82),"",INDEX(longs,G82,0))</f>
        <v/>
      </c>
    </row>
    <row r="83" spans="7:11">
      <c r="G83">
        <v>29</v>
      </c>
      <c r="H83" t="str">
        <f>IF(ISBLANK(G83),"",INDEX(uris,G83,0))</f>
        <v>http://purl.org/rail/resource/TiplocBNWDJN</v>
      </c>
      <c r="I83">
        <f>IF(ISBLANK(G83),"",INDEX(ms,G83,0))</f>
        <v>92.21</v>
      </c>
      <c r="J83">
        <f>IF(ISBLANK(G83),"",INDEX(lats,G83,0))</f>
        <v>51.86</v>
      </c>
      <c r="K83">
        <f>IF(ISBLANK(G83),"",INDEX(longs,G83,0))</f>
        <v>-2.21</v>
      </c>
    </row>
    <row r="84" spans="7:11">
      <c r="H84" t="str">
        <f>IF(ISBLANK(G84),"",INDEX(uris,G84,0))</f>
        <v/>
      </c>
      <c r="I84" t="str">
        <f>IF(ISBLANK(G84),"",INDEX(ms,G84,0))</f>
        <v/>
      </c>
      <c r="J84" t="str">
        <f>IF(ISBLANK(G84),"",INDEX(lats,G84,0))</f>
        <v/>
      </c>
      <c r="K84" t="str">
        <f>IF(ISBLANK(G84),"",INDEX(longs,G84,0))</f>
        <v/>
      </c>
    </row>
    <row r="85" spans="7:11">
      <c r="H85" t="str">
        <f>IF(ISBLANK(G85),"",INDEX(uris,G85,0))</f>
        <v/>
      </c>
      <c r="I85" t="str">
        <f>IF(ISBLANK(G85),"",INDEX(ms,G85,0))</f>
        <v/>
      </c>
      <c r="J85" t="str">
        <f>IF(ISBLANK(G85),"",INDEX(lats,G85,0))</f>
        <v/>
      </c>
      <c r="K85" t="str">
        <f>IF(ISBLANK(G85),"",INDEX(longs,G85,0))</f>
        <v/>
      </c>
    </row>
    <row r="86" spans="7:11">
      <c r="G86">
        <v>30</v>
      </c>
      <c r="H86" t="str">
        <f>IF(ISBLANK(G86),"",INDEX(uris,G86,0))</f>
        <v>http://purl.org/rail/resource/TiplocBNWDSDG</v>
      </c>
      <c r="I86">
        <f>IF(ISBLANK(G86),"",INDEX(ms,G86,0))</f>
        <v>92.55</v>
      </c>
      <c r="J86">
        <f>IF(ISBLANK(G86),"",INDEX(lats,G86,0))</f>
        <v>51.86</v>
      </c>
      <c r="K86">
        <f>IF(ISBLANK(G86),"",INDEX(longs,G86,0))</f>
        <v>-2.2200000000000002</v>
      </c>
    </row>
    <row r="87" spans="7:11">
      <c r="H87" t="str">
        <f>IF(ISBLANK(G87),"",INDEX(uris,G87,0))</f>
        <v/>
      </c>
      <c r="I87" t="str">
        <f>IF(ISBLANK(G87),"",INDEX(ms,G87,0))</f>
        <v/>
      </c>
      <c r="J87" t="str">
        <f>IF(ISBLANK(G87),"",INDEX(lats,G87,0))</f>
        <v/>
      </c>
      <c r="K87" t="str">
        <f>IF(ISBLANK(G87),"",INDEX(longs,G87,0))</f>
        <v/>
      </c>
    </row>
    <row r="88" spans="7:11">
      <c r="H88" t="str">
        <f>IF(ISBLANK(G88),"",INDEX(uris,G88,0))</f>
        <v/>
      </c>
      <c r="I88" t="str">
        <f>IF(ISBLANK(G88),"",INDEX(ms,G88,0))</f>
        <v/>
      </c>
      <c r="J88" t="str">
        <f>IF(ISBLANK(G88),"",INDEX(lats,G88,0))</f>
        <v/>
      </c>
      <c r="K88" t="str">
        <f>IF(ISBLANK(G88),"",INDEX(longs,G88,0))</f>
        <v/>
      </c>
    </row>
    <row r="89" spans="7:11">
      <c r="G89">
        <v>31</v>
      </c>
      <c r="H89">
        <f>IF(ISBLANK(G89),"",INDEX(uris,G89,0))</f>
        <v>0</v>
      </c>
      <c r="I89">
        <f>IF(ISBLANK(G89),"",INDEX(ms,G89,0))</f>
        <v>0</v>
      </c>
      <c r="J89">
        <f>IF(ISBLANK(G89),"",INDEX(lats,G89,0))</f>
        <v>0</v>
      </c>
      <c r="K89">
        <f>IF(ISBLANK(G89),"",INDEX(longs,G89,0))</f>
        <v>0</v>
      </c>
    </row>
    <row r="90" spans="7:11">
      <c r="H90" t="str">
        <f>IF(ISBLANK(G90),"",INDEX(uris,G90,0))</f>
        <v/>
      </c>
      <c r="I90" t="str">
        <f>IF(ISBLANK(G90),"",INDEX(ms,G90,0))</f>
        <v/>
      </c>
      <c r="J90" t="str">
        <f>IF(ISBLANK(G90),"",INDEX(lats,G90,0))</f>
        <v/>
      </c>
      <c r="K90" t="str">
        <f>IF(ISBLANK(G90),"",INDEX(longs,G90,0))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workbookViewId="0">
      <selection activeCell="B22" sqref="B22"/>
    </sheetView>
  </sheetViews>
  <sheetFormatPr baseColWidth="10" defaultRowHeight="15" x14ac:dyDescent="0"/>
  <sheetData>
    <row r="1" spans="1:5">
      <c r="B1" t="s">
        <v>40</v>
      </c>
      <c r="C1" t="s">
        <v>1</v>
      </c>
      <c r="D1" t="s">
        <v>2</v>
      </c>
      <c r="E1" t="s">
        <v>3</v>
      </c>
    </row>
    <row r="2" spans="1:5">
      <c r="A2">
        <v>2</v>
      </c>
      <c r="B2" t="str">
        <f>IF(ISBLANK(A2),B1,INDEX(uris,A2,0))</f>
        <v>http://purl.org/rail/resource/TiplocBHAMNHS</v>
      </c>
      <c r="C2">
        <f>IF(ISBLANK(A2),C1,INDEX(ms,A2,0))</f>
        <v>42.45</v>
      </c>
      <c r="D2">
        <f>IF(ISBLANK(A2),D1,INDEX(lats,A2,0))</f>
        <v>52.47</v>
      </c>
      <c r="E2">
        <f>IF(ISBLANK(A2),E1,INDEX(longs,A2,0))</f>
        <v>-1.9</v>
      </c>
    </row>
    <row r="3" spans="1:5">
      <c r="B3" t="str">
        <f>IF(ISBLANK(A3),B2,INDEX(uris,A3,0))</f>
        <v>http://purl.org/rail/resource/TiplocBHAMNHS</v>
      </c>
      <c r="C3">
        <f>IF(ISBLANK(A3),C2,INDEX(ms,A3,0))</f>
        <v>42.45</v>
      </c>
      <c r="D3">
        <f>IF(ISBLANK(A3),D2,INDEX(lats,A3,0))</f>
        <v>52.47</v>
      </c>
      <c r="E3">
        <f>IF(ISBLANK(A3),E2,INDEX(longs,A3,0))</f>
        <v>-1.9</v>
      </c>
    </row>
    <row r="4" spans="1:5">
      <c r="B4" t="str">
        <f>IF(ISBLANK(A4),B3,INDEX(uris,A4,0))</f>
        <v>http://purl.org/rail/resource/TiplocBHAMNHS</v>
      </c>
      <c r="C4">
        <f>IF(ISBLANK(A4),C3,INDEX(ms,A4,0))</f>
        <v>42.45</v>
      </c>
      <c r="D4">
        <f>IF(ISBLANK(A4),D3,INDEX(lats,A4,0))</f>
        <v>52.47</v>
      </c>
      <c r="E4">
        <f>IF(ISBLANK(A4),E3,INDEX(longs,A4,0))</f>
        <v>-1.9</v>
      </c>
    </row>
    <row r="5" spans="1:5">
      <c r="A5">
        <v>3</v>
      </c>
      <c r="B5" t="str">
        <f>IF(ISBLANK(A5),B4,INDEX(uris,A5,0))</f>
        <v>http://purl.org/rail/resource/TiplocFIVEWYS</v>
      </c>
      <c r="C5">
        <f>IF(ISBLANK(A5),C4,INDEX(ms,A5,0))</f>
        <v>43.2</v>
      </c>
      <c r="D5">
        <f>IF(ISBLANK(A5),D4,INDEX(lats,A5,0))</f>
        <v>52.47</v>
      </c>
      <c r="E5">
        <f>IF(ISBLANK(A5),E4,INDEX(longs,A5,0))</f>
        <v>-1.91</v>
      </c>
    </row>
    <row r="6" spans="1:5">
      <c r="B6" t="str">
        <f>IF(ISBLANK(A6),B5,INDEX(uris,A6,0))</f>
        <v>http://purl.org/rail/resource/TiplocFIVEWYS</v>
      </c>
      <c r="C6">
        <f>IF(ISBLANK(A6),C5,INDEX(ms,A6,0))</f>
        <v>43.2</v>
      </c>
      <c r="D6">
        <f>IF(ISBLANK(A6),D5,INDEX(lats,A6,0))</f>
        <v>52.47</v>
      </c>
      <c r="E6">
        <f>IF(ISBLANK(A6),E5,INDEX(longs,A6,0))</f>
        <v>-1.91</v>
      </c>
    </row>
    <row r="7" spans="1:5">
      <c r="B7" t="str">
        <f>IF(ISBLANK(A7),B6,INDEX(uris,A7,0))</f>
        <v>http://purl.org/rail/resource/TiplocFIVEWYS</v>
      </c>
      <c r="C7">
        <f>IF(ISBLANK(A7),C6,INDEX(ms,A7,0))</f>
        <v>43.2</v>
      </c>
      <c r="D7">
        <f>IF(ISBLANK(A7),D6,INDEX(lats,A7,0))</f>
        <v>52.47</v>
      </c>
      <c r="E7">
        <f>IF(ISBLANK(A7),E6,INDEX(longs,A7,0))</f>
        <v>-1.91</v>
      </c>
    </row>
    <row r="8" spans="1:5">
      <c r="A8">
        <v>4</v>
      </c>
      <c r="B8" t="str">
        <f>IF(ISBLANK(A8),B7,INDEX(uris,A8,0))</f>
        <v>http://purl.org/rail/resource/TiplocUNVRSYB</v>
      </c>
      <c r="C8">
        <f>IF(ISBLANK(A8),C7,INDEX(ms,A8,0))</f>
        <v>44.91</v>
      </c>
      <c r="D8">
        <f>IF(ISBLANK(A8),D7,INDEX(lats,A8,0))</f>
        <v>52.45</v>
      </c>
      <c r="E8">
        <f>IF(ISBLANK(A8),E7,INDEX(longs,A8,0))</f>
        <v>-1.93</v>
      </c>
    </row>
    <row r="9" spans="1:5">
      <c r="B9" t="str">
        <f>IF(ISBLANK(A9),B8,INDEX(uris,A9,0))</f>
        <v>http://purl.org/rail/resource/TiplocUNVRSYB</v>
      </c>
      <c r="C9">
        <f>IF(ISBLANK(A9),C8,INDEX(ms,A9,0))</f>
        <v>44.91</v>
      </c>
      <c r="D9">
        <f>IF(ISBLANK(A9),D8,INDEX(lats,A9,0))</f>
        <v>52.45</v>
      </c>
      <c r="E9">
        <f>IF(ISBLANK(A9),E8,INDEX(longs,A9,0))</f>
        <v>-1.93</v>
      </c>
    </row>
    <row r="10" spans="1:5">
      <c r="B10" t="str">
        <f>IF(ISBLANK(A10),B9,INDEX(uris,A10,0))</f>
        <v>http://purl.org/rail/resource/TiplocUNVRSYB</v>
      </c>
      <c r="C10">
        <f>IF(ISBLANK(A10),C9,INDEX(ms,A10,0))</f>
        <v>44.91</v>
      </c>
      <c r="D10">
        <f>IF(ISBLANK(A10),D9,INDEX(lats,A10,0))</f>
        <v>52.45</v>
      </c>
      <c r="E10">
        <f>IF(ISBLANK(A10),E9,INDEX(longs,A10,0))</f>
        <v>-1.93</v>
      </c>
    </row>
    <row r="11" spans="1:5">
      <c r="A11">
        <v>5</v>
      </c>
      <c r="B11" t="str">
        <f>IF(ISBLANK(A11),B10,INDEX(uris,A11,0))</f>
        <v>http://purl.org/rail/resource/TiplocSELYOAK</v>
      </c>
      <c r="C11">
        <f>IF(ISBLANK(A11),C10,INDEX(ms,A11,0))</f>
        <v>45.62</v>
      </c>
      <c r="D11">
        <f>IF(ISBLANK(A11),D10,INDEX(lats,A11,0))</f>
        <v>52.44</v>
      </c>
      <c r="E11">
        <f>IF(ISBLANK(A11),E10,INDEX(longs,A11,0))</f>
        <v>-1.93</v>
      </c>
    </row>
    <row r="12" spans="1:5">
      <c r="B12" t="str">
        <f>IF(ISBLANK(A12),B11,INDEX(uris,A12,0))</f>
        <v>http://purl.org/rail/resource/TiplocSELYOAK</v>
      </c>
      <c r="C12">
        <f>IF(ISBLANK(A12),C11,INDEX(ms,A12,0))</f>
        <v>45.62</v>
      </c>
      <c r="D12">
        <f>IF(ISBLANK(A12),D11,INDEX(lats,A12,0))</f>
        <v>52.44</v>
      </c>
      <c r="E12">
        <f>IF(ISBLANK(A12),E11,INDEX(longs,A12,0))</f>
        <v>-1.93</v>
      </c>
    </row>
    <row r="13" spans="1:5">
      <c r="B13" t="str">
        <f>IF(ISBLANK(A13),B12,INDEX(uris,A13,0))</f>
        <v>http://purl.org/rail/resource/TiplocSELYOAK</v>
      </c>
      <c r="C13">
        <f>IF(ISBLANK(A13),C12,INDEX(ms,A13,0))</f>
        <v>45.62</v>
      </c>
      <c r="D13">
        <f>IF(ISBLANK(A13),D12,INDEX(lats,A13,0))</f>
        <v>52.44</v>
      </c>
      <c r="E13">
        <f>IF(ISBLANK(A13),E12,INDEX(longs,A13,0))</f>
        <v>-1.93</v>
      </c>
    </row>
    <row r="14" spans="1:5">
      <c r="A14">
        <v>6</v>
      </c>
      <c r="B14" t="str">
        <f>IF(ISBLANK(A14),B13,INDEX(uris,A14,0))</f>
        <v>http://purl.org/rail/resource/TiplocBOURNVL</v>
      </c>
      <c r="C14">
        <f>IF(ISBLANK(A14),C13,INDEX(ms,A14,0))</f>
        <v>46.7</v>
      </c>
      <c r="D14">
        <f>IF(ISBLANK(A14),D13,INDEX(lats,A14,0))</f>
        <v>52.42</v>
      </c>
      <c r="E14">
        <f>IF(ISBLANK(A14),E13,INDEX(longs,A14,0))</f>
        <v>-1.92</v>
      </c>
    </row>
    <row r="15" spans="1:5">
      <c r="B15" t="str">
        <f>IF(ISBLANK(A15),B14,INDEX(uris,A15,0))</f>
        <v>http://purl.org/rail/resource/TiplocBOURNVL</v>
      </c>
      <c r="C15">
        <f>IF(ISBLANK(A15),C14,INDEX(ms,A15,0))</f>
        <v>46.7</v>
      </c>
      <c r="D15">
        <f>IF(ISBLANK(A15),D14,INDEX(lats,A15,0))</f>
        <v>52.42</v>
      </c>
      <c r="E15">
        <f>IF(ISBLANK(A15),E14,INDEX(longs,A15,0))</f>
        <v>-1.92</v>
      </c>
    </row>
    <row r="16" spans="1:5">
      <c r="B16" t="str">
        <f>IF(ISBLANK(A16),B15,INDEX(uris,A16,0))</f>
        <v>http://purl.org/rail/resource/TiplocBOURNVL</v>
      </c>
      <c r="C16">
        <f>IF(ISBLANK(A16),C15,INDEX(ms,A16,0))</f>
        <v>46.7</v>
      </c>
      <c r="D16">
        <f>IF(ISBLANK(A16),D15,INDEX(lats,A16,0))</f>
        <v>52.42</v>
      </c>
      <c r="E16">
        <f>IF(ISBLANK(A16),E15,INDEX(longs,A16,0))</f>
        <v>-1.92</v>
      </c>
    </row>
    <row r="17" spans="1:5">
      <c r="A17">
        <v>7</v>
      </c>
      <c r="B17" t="str">
        <f>IF(ISBLANK(A17),B16,INDEX(uris,A17,0))</f>
        <v>http://purl.org/rail/resource/TiplocKNORCT</v>
      </c>
      <c r="C17">
        <f>IF(ISBLANK(A17),C16,INDEX(ms,A17,0))</f>
        <v>47.1</v>
      </c>
      <c r="D17">
        <f>IF(ISBLANK(A17),D16,INDEX(lats,A17,0))</f>
        <v>52.41</v>
      </c>
      <c r="E17">
        <f>IF(ISBLANK(A17),E16,INDEX(longs,A17,0))</f>
        <v>-1.94</v>
      </c>
    </row>
    <row r="18" spans="1:5">
      <c r="B18" t="str">
        <f>IF(ISBLANK(A18),B17,INDEX(uris,A18,0))</f>
        <v>http://purl.org/rail/resource/TiplocKNORCT</v>
      </c>
      <c r="C18">
        <f>IF(ISBLANK(A18),C17,INDEX(ms,A18,0))</f>
        <v>47.1</v>
      </c>
      <c r="D18">
        <f>IF(ISBLANK(A18),D17,INDEX(lats,A18,0))</f>
        <v>52.41</v>
      </c>
      <c r="E18">
        <f>IF(ISBLANK(A18),E17,INDEX(longs,A18,0))</f>
        <v>-1.94</v>
      </c>
    </row>
    <row r="19" spans="1:5">
      <c r="B19" t="str">
        <f>IF(ISBLANK(A19),B18,INDEX(uris,A19,0))</f>
        <v>http://purl.org/rail/resource/TiplocKNORCT</v>
      </c>
      <c r="C19">
        <f>IF(ISBLANK(A19),C18,INDEX(ms,A19,0))</f>
        <v>47.1</v>
      </c>
      <c r="D19">
        <f>IF(ISBLANK(A19),D18,INDEX(lats,A19,0))</f>
        <v>52.41</v>
      </c>
      <c r="E19">
        <f>IF(ISBLANK(A19),E18,INDEX(longs,A19,0))</f>
        <v>-1.94</v>
      </c>
    </row>
    <row r="20" spans="1:5">
      <c r="A20">
        <v>8</v>
      </c>
      <c r="B20" t="str">
        <f>IF(ISBLANK(A20),B19,INDEX(uris,A20,0))</f>
        <v>http://purl.org/rail/resource/TiplocKNOROTP</v>
      </c>
      <c r="C20">
        <f>IF(ISBLANK(A20),C19,INDEX(ms,A20,0))</f>
        <v>47.23</v>
      </c>
      <c r="D20">
        <f>IF(ISBLANK(A20),D19,INDEX(lats,A20,0))</f>
        <v>52.41</v>
      </c>
      <c r="E20">
        <f>IF(ISBLANK(A20),E19,INDEX(longs,A20,0))</f>
        <v>-1.94</v>
      </c>
    </row>
    <row r="21" spans="1:5">
      <c r="B21" t="str">
        <f>IF(ISBLANK(A21),B20,INDEX(uris,A21,0))</f>
        <v>http://purl.org/rail/resource/TiplocKNOROTP</v>
      </c>
      <c r="C21">
        <f>IF(ISBLANK(A21),C20,INDEX(ms,A21,0))</f>
        <v>47.23</v>
      </c>
      <c r="D21">
        <f>IF(ISBLANK(A21),D20,INDEX(lats,A21,0))</f>
        <v>52.41</v>
      </c>
      <c r="E21">
        <f>IF(ISBLANK(A21),E20,INDEX(longs,A21,0))</f>
        <v>-1.94</v>
      </c>
    </row>
    <row r="22" spans="1:5">
      <c r="B22" t="str">
        <f>IF(ISBLANK(A22),B21,INDEX(uris,A22,0))</f>
        <v>http://purl.org/rail/resource/TiplocKNOROTP</v>
      </c>
      <c r="C22">
        <f>IF(ISBLANK(A22),C21,INDEX(ms,A22,0))</f>
        <v>47.23</v>
      </c>
      <c r="D22">
        <f>IF(ISBLANK(A22),D21,INDEX(lats,A22,0))</f>
        <v>52.41</v>
      </c>
      <c r="E22">
        <f>IF(ISBLANK(A22),E21,INDEX(longs,A22,0))</f>
        <v>-1.94</v>
      </c>
    </row>
    <row r="23" spans="1:5">
      <c r="A23">
        <v>9</v>
      </c>
      <c r="B23" t="str">
        <f>IF(ISBLANK(A23),B22,INDEX(uris,A23,0))</f>
        <v>http://purl.org/rail/resource/TiplocLIFODWJ</v>
      </c>
      <c r="C23">
        <f>IF(ISBLANK(A23),C22,INDEX(ms,A23,0))</f>
        <v>47.25</v>
      </c>
      <c r="D23">
        <f>IF(ISBLANK(A23),D22,INDEX(lats,A23,0))</f>
        <v>52.41</v>
      </c>
      <c r="E23">
        <f>IF(ISBLANK(A23),E22,INDEX(longs,A23,0))</f>
        <v>-1.92</v>
      </c>
    </row>
    <row r="24" spans="1:5">
      <c r="B24" t="str">
        <f>IF(ISBLANK(A24),B23,INDEX(uris,A24,0))</f>
        <v>http://purl.org/rail/resource/TiplocLIFODWJ</v>
      </c>
      <c r="C24">
        <f>IF(ISBLANK(A24),C23,INDEX(ms,A24,0))</f>
        <v>47.25</v>
      </c>
      <c r="D24">
        <f>IF(ISBLANK(A24),D23,INDEX(lats,A24,0))</f>
        <v>52.41</v>
      </c>
      <c r="E24">
        <f>IF(ISBLANK(A24),E23,INDEX(longs,A24,0))</f>
        <v>-1.92</v>
      </c>
    </row>
    <row r="25" spans="1:5">
      <c r="B25" t="str">
        <f>IF(ISBLANK(A25),B24,INDEX(uris,A25,0))</f>
        <v>http://purl.org/rail/resource/TiplocLIFODWJ</v>
      </c>
      <c r="C25">
        <f>IF(ISBLANK(A25),C24,INDEX(ms,A25,0))</f>
        <v>47.25</v>
      </c>
      <c r="D25">
        <f>IF(ISBLANK(A25),D24,INDEX(lats,A25,0))</f>
        <v>52.41</v>
      </c>
      <c r="E25">
        <f>IF(ISBLANK(A25),E24,INDEX(longs,A25,0))</f>
        <v>-1.92</v>
      </c>
    </row>
    <row r="26" spans="1:5">
      <c r="A26">
        <v>10</v>
      </c>
      <c r="B26" t="str">
        <f>IF(ISBLANK(A26),B25,INDEX(uris,A26,0))</f>
        <v>http://purl.org/rail/resource/TiplocNRTF</v>
      </c>
      <c r="C26">
        <f>IF(ISBLANK(A26),C25,INDEX(ms,A26,0))</f>
        <v>48.15</v>
      </c>
      <c r="D26">
        <f>IF(ISBLANK(A26),D25,INDEX(lats,A26,0))</f>
        <v>52.4</v>
      </c>
      <c r="E26">
        <f>IF(ISBLANK(A26),E25,INDEX(longs,A26,0))</f>
        <v>-1.96</v>
      </c>
    </row>
    <row r="27" spans="1:5">
      <c r="B27" t="str">
        <f>IF(ISBLANK(A27),B26,INDEX(uris,A27,0))</f>
        <v>http://purl.org/rail/resource/TiplocNRTF</v>
      </c>
      <c r="C27">
        <f>IF(ISBLANK(A27),C26,INDEX(ms,A27,0))</f>
        <v>48.15</v>
      </c>
      <c r="D27">
        <f>IF(ISBLANK(A27),D26,INDEX(lats,A27,0))</f>
        <v>52.4</v>
      </c>
      <c r="E27">
        <f>IF(ISBLANK(A27),E26,INDEX(longs,A27,0))</f>
        <v>-1.96</v>
      </c>
    </row>
    <row r="28" spans="1:5">
      <c r="B28" t="str">
        <f>IF(ISBLANK(A28),B27,INDEX(uris,A28,0))</f>
        <v>http://purl.org/rail/resource/TiplocNRTF</v>
      </c>
      <c r="C28">
        <f>IF(ISBLANK(A28),C27,INDEX(ms,A28,0))</f>
        <v>48.15</v>
      </c>
      <c r="D28">
        <f>IF(ISBLANK(A28),D27,INDEX(lats,A28,0))</f>
        <v>52.4</v>
      </c>
      <c r="E28">
        <f>IF(ISBLANK(A28),E27,INDEX(longs,A28,0))</f>
        <v>-1.96</v>
      </c>
    </row>
    <row r="29" spans="1:5">
      <c r="A29">
        <v>11</v>
      </c>
      <c r="B29" t="str">
        <f>IF(ISBLANK(A29),B28,INDEX(uris,A29,0))</f>
        <v>http://purl.org/rail/resource/TiplocLONB</v>
      </c>
      <c r="C29">
        <f>IF(ISBLANK(A29),C28,INDEX(ms,A29,0))</f>
        <v>49.17</v>
      </c>
      <c r="D29">
        <f>IF(ISBLANK(A29),D28,INDEX(lats,A29,0))</f>
        <v>52.39</v>
      </c>
      <c r="E29">
        <f>IF(ISBLANK(A29),E28,INDEX(longs,A29,0))</f>
        <v>-1.97</v>
      </c>
    </row>
    <row r="30" spans="1:5">
      <c r="B30" t="str">
        <f>IF(ISBLANK(A30),B29,INDEX(uris,A30,0))</f>
        <v>http://purl.org/rail/resource/TiplocLONB</v>
      </c>
      <c r="C30">
        <f>IF(ISBLANK(A30),C29,INDEX(ms,A30,0))</f>
        <v>49.17</v>
      </c>
      <c r="D30">
        <f>IF(ISBLANK(A30),D29,INDEX(lats,A30,0))</f>
        <v>52.39</v>
      </c>
      <c r="E30">
        <f>IF(ISBLANK(A30),E29,INDEX(longs,A30,0))</f>
        <v>-1.97</v>
      </c>
    </row>
    <row r="31" spans="1:5">
      <c r="B31" t="str">
        <f>IF(ISBLANK(A31),B30,INDEX(uris,A31,0))</f>
        <v>http://purl.org/rail/resource/TiplocLONB</v>
      </c>
      <c r="C31">
        <f>IF(ISBLANK(A31),C30,INDEX(ms,A31,0))</f>
        <v>49.17</v>
      </c>
      <c r="D31">
        <f>IF(ISBLANK(A31),D30,INDEX(lats,A31,0))</f>
        <v>52.39</v>
      </c>
      <c r="E31">
        <f>IF(ISBLANK(A31),E30,INDEX(longs,A31,0))</f>
        <v>-1.97</v>
      </c>
    </row>
    <row r="32" spans="1:5">
      <c r="A32">
        <v>12</v>
      </c>
      <c r="B32" t="str">
        <f>IF(ISBLANK(A32),B31,INDEX(uris,A32,0))</f>
        <v>http://purl.org/rail/resource/TiplocLONBRS</v>
      </c>
      <c r="C32">
        <f>IF(ISBLANK(A32),C31,INDEX(ms,A32,0))</f>
        <v>49.38</v>
      </c>
      <c r="D32">
        <f>IF(ISBLANK(A32),D31,INDEX(lats,A32,0))</f>
        <v>52.39</v>
      </c>
      <c r="E32">
        <f>IF(ISBLANK(A32),E31,INDEX(longs,A32,0))</f>
        <v>-1.98</v>
      </c>
    </row>
    <row r="33" spans="1:5">
      <c r="B33" t="str">
        <f>IF(ISBLANK(A33),B32,INDEX(uris,A33,0))</f>
        <v>http://purl.org/rail/resource/TiplocLONBRS</v>
      </c>
      <c r="C33">
        <f>IF(ISBLANK(A33),C32,INDEX(ms,A33,0))</f>
        <v>49.38</v>
      </c>
      <c r="D33">
        <f>IF(ISBLANK(A33),D32,INDEX(lats,A33,0))</f>
        <v>52.39</v>
      </c>
      <c r="E33">
        <f>IF(ISBLANK(A33),E32,INDEX(longs,A33,0))</f>
        <v>-1.98</v>
      </c>
    </row>
    <row r="34" spans="1:5">
      <c r="B34" t="str">
        <f>IF(ISBLANK(A34),B33,INDEX(uris,A34,0))</f>
        <v>http://purl.org/rail/resource/TiplocLONBRS</v>
      </c>
      <c r="C34">
        <f>IF(ISBLANK(A34),C33,INDEX(ms,A34,0))</f>
        <v>49.38</v>
      </c>
      <c r="D34">
        <f>IF(ISBLANK(A34),D33,INDEX(lats,A34,0))</f>
        <v>52.39</v>
      </c>
      <c r="E34">
        <f>IF(ISBLANK(A34),E33,INDEX(longs,A34,0))</f>
        <v>-1.98</v>
      </c>
    </row>
    <row r="35" spans="1:5">
      <c r="A35">
        <v>13</v>
      </c>
      <c r="B35" t="str">
        <f>IF(ISBLANK(A35),B34,INDEX(uris,A35,0))</f>
        <v>http://purl.org/rail/resource/TiplocCOFTONS</v>
      </c>
      <c r="C35">
        <f>IF(ISBLANK(A35),C34,INDEX(ms,A35,0))</f>
        <v>50.4</v>
      </c>
      <c r="D35">
        <f>IF(ISBLANK(A35),D34,INDEX(lats,A35,0))</f>
        <v>52.37</v>
      </c>
      <c r="E35">
        <f>IF(ISBLANK(A35),E34,INDEX(longs,A35,0))</f>
        <v>-1.98</v>
      </c>
    </row>
    <row r="36" spans="1:5">
      <c r="B36" t="str">
        <f>IF(ISBLANK(A36),B35,INDEX(uris,A36,0))</f>
        <v>http://purl.org/rail/resource/TiplocCOFTONS</v>
      </c>
      <c r="C36">
        <f>IF(ISBLANK(A36),C35,INDEX(ms,A36,0))</f>
        <v>50.4</v>
      </c>
      <c r="D36">
        <f>IF(ISBLANK(A36),D35,INDEX(lats,A36,0))</f>
        <v>52.37</v>
      </c>
      <c r="E36">
        <f>IF(ISBLANK(A36),E35,INDEX(longs,A36,0))</f>
        <v>-1.98</v>
      </c>
    </row>
    <row r="37" spans="1:5">
      <c r="B37" t="str">
        <f>IF(ISBLANK(A37),B36,INDEX(uris,A37,0))</f>
        <v>http://purl.org/rail/resource/TiplocCOFTONS</v>
      </c>
      <c r="C37">
        <f>IF(ISBLANK(A37),C36,INDEX(ms,A37,0))</f>
        <v>50.4</v>
      </c>
      <c r="D37">
        <f>IF(ISBLANK(A37),D36,INDEX(lats,A37,0))</f>
        <v>52.37</v>
      </c>
      <c r="E37">
        <f>IF(ISBLANK(A37),E36,INDEX(longs,A37,0))</f>
        <v>-1.98</v>
      </c>
    </row>
    <row r="38" spans="1:5">
      <c r="A38">
        <v>14</v>
      </c>
      <c r="B38" t="str">
        <f>IF(ISBLANK(A38),B37,INDEX(uris,A38,0))</f>
        <v>http://purl.org/rail/resource/TiplocBGRN</v>
      </c>
      <c r="C38">
        <f>IF(ISBLANK(A38),C37,INDEX(ms,A38,0))</f>
        <v>51.83</v>
      </c>
      <c r="D38">
        <f>IF(ISBLANK(A38),D37,INDEX(lats,A38,0))</f>
        <v>52.36</v>
      </c>
      <c r="E38">
        <f>IF(ISBLANK(A38),E37,INDEX(longs,A38,0))</f>
        <v>-1.99</v>
      </c>
    </row>
    <row r="39" spans="1:5">
      <c r="B39" t="str">
        <f>IF(ISBLANK(A39),B38,INDEX(uris,A39,0))</f>
        <v>http://purl.org/rail/resource/TiplocBGRN</v>
      </c>
      <c r="C39">
        <f>IF(ISBLANK(A39),C38,INDEX(ms,A39,0))</f>
        <v>51.83</v>
      </c>
      <c r="D39">
        <f>IF(ISBLANK(A39),D38,INDEX(lats,A39,0))</f>
        <v>52.36</v>
      </c>
      <c r="E39">
        <f>IF(ISBLANK(A39),E38,INDEX(longs,A39,0))</f>
        <v>-1.99</v>
      </c>
    </row>
    <row r="40" spans="1:5">
      <c r="B40" t="str">
        <f>IF(ISBLANK(A40),B39,INDEX(uris,A40,0))</f>
        <v>http://purl.org/rail/resource/TiplocBGRN</v>
      </c>
      <c r="C40">
        <f>IF(ISBLANK(A40),C39,INDEX(ms,A40,0))</f>
        <v>51.83</v>
      </c>
      <c r="D40">
        <f>IF(ISBLANK(A40),D39,INDEX(lats,A40,0))</f>
        <v>52.36</v>
      </c>
      <c r="E40">
        <f>IF(ISBLANK(A40),E39,INDEX(longs,A40,0))</f>
        <v>-1.99</v>
      </c>
    </row>
    <row r="41" spans="1:5">
      <c r="A41">
        <v>15</v>
      </c>
      <c r="B41" t="str">
        <f>IF(ISBLANK(A41),B40,INDEX(uris,A41,0))</f>
        <v>http://purl.org/rail/resource/TiplocBLACKWL</v>
      </c>
      <c r="C41">
        <f>IF(ISBLANK(A41),C40,INDEX(ms,A41,0))</f>
        <v>52.85</v>
      </c>
      <c r="D41">
        <f>IF(ISBLANK(A41),D40,INDEX(lats,A41,0))</f>
        <v>52.34</v>
      </c>
      <c r="E41">
        <f>IF(ISBLANK(A41),E40,INDEX(longs,A41,0))</f>
        <v>-2</v>
      </c>
    </row>
    <row r="42" spans="1:5">
      <c r="B42" t="str">
        <f>IF(ISBLANK(A42),B41,INDEX(uris,A42,0))</f>
        <v>http://purl.org/rail/resource/TiplocBLACKWL</v>
      </c>
      <c r="C42">
        <f>IF(ISBLANK(A42),C41,INDEX(ms,A42,0))</f>
        <v>52.85</v>
      </c>
      <c r="D42">
        <f>IF(ISBLANK(A42),D41,INDEX(lats,A42,0))</f>
        <v>52.34</v>
      </c>
      <c r="E42">
        <f>IF(ISBLANK(A42),E41,INDEX(longs,A42,0))</f>
        <v>-2</v>
      </c>
    </row>
    <row r="43" spans="1:5">
      <c r="B43" t="str">
        <f>IF(ISBLANK(A43),B42,INDEX(uris,A43,0))</f>
        <v>http://purl.org/rail/resource/TiplocBLACKWL</v>
      </c>
      <c r="C43">
        <f>IF(ISBLANK(A43),C42,INDEX(ms,A43,0))</f>
        <v>52.85</v>
      </c>
      <c r="D43">
        <f>IF(ISBLANK(A43),D42,INDEX(lats,A43,0))</f>
        <v>52.34</v>
      </c>
      <c r="E43">
        <f>IF(ISBLANK(A43),E42,INDEX(longs,A43,0))</f>
        <v>-2</v>
      </c>
    </row>
    <row r="44" spans="1:5">
      <c r="A44">
        <v>16</v>
      </c>
      <c r="B44" t="str">
        <f>IF(ISBLANK(A44),B43,INDEX(uris,A44,0))</f>
        <v>http://purl.org/rail/resource/TiplocBRMSGRV</v>
      </c>
      <c r="C44">
        <f>IF(ISBLANK(A44),C43,INDEX(ms,A44,0))</f>
        <v>55.37</v>
      </c>
      <c r="D44">
        <f>IF(ISBLANK(A44),D43,INDEX(lats,A44,0))</f>
        <v>52.32</v>
      </c>
      <c r="E44">
        <f>IF(ISBLANK(A44),E43,INDEX(longs,A44,0))</f>
        <v>-2.04</v>
      </c>
    </row>
    <row r="45" spans="1:5">
      <c r="B45" t="str">
        <f>IF(ISBLANK(A45),B44,INDEX(uris,A45,0))</f>
        <v>http://purl.org/rail/resource/TiplocBRMSGRV</v>
      </c>
      <c r="C45">
        <f>IF(ISBLANK(A45),C44,INDEX(ms,A45,0))</f>
        <v>55.37</v>
      </c>
      <c r="D45">
        <f>IF(ISBLANK(A45),D44,INDEX(lats,A45,0))</f>
        <v>52.32</v>
      </c>
      <c r="E45">
        <f>IF(ISBLANK(A45),E44,INDEX(longs,A45,0))</f>
        <v>-2.04</v>
      </c>
    </row>
    <row r="46" spans="1:5">
      <c r="B46" t="str">
        <f>IF(ISBLANK(A46),B45,INDEX(uris,A46,0))</f>
        <v>http://purl.org/rail/resource/TiplocBRMSGRV</v>
      </c>
      <c r="C46">
        <f>IF(ISBLANK(A46),C45,INDEX(ms,A46,0))</f>
        <v>55.37</v>
      </c>
      <c r="D46">
        <f>IF(ISBLANK(A46),D45,INDEX(lats,A46,0))</f>
        <v>52.32</v>
      </c>
      <c r="E46">
        <f>IF(ISBLANK(A46),E45,INDEX(longs,A46,0))</f>
        <v>-2.04</v>
      </c>
    </row>
    <row r="47" spans="1:5">
      <c r="A47">
        <v>17</v>
      </c>
      <c r="B47" t="str">
        <f>IF(ISBLANK(A47),B46,INDEX(uris,A47,0))</f>
        <v>http://purl.org/rail/resource/TiplocSTKWKSJ</v>
      </c>
      <c r="C47">
        <f>IF(ISBLANK(A47),C46,INDEX(ms,A47,0))</f>
        <v>57.5</v>
      </c>
      <c r="D47">
        <f>IF(ISBLANK(A47),D46,INDEX(lats,A47,0))</f>
        <v>52.29</v>
      </c>
      <c r="E47">
        <f>IF(ISBLANK(A47),E46,INDEX(longs,A47,0))</f>
        <v>-2.0699999999999998</v>
      </c>
    </row>
    <row r="48" spans="1:5">
      <c r="B48" t="str">
        <f>IF(ISBLANK(A48),B47,INDEX(uris,A48,0))</f>
        <v>http://purl.org/rail/resource/TiplocSTKWKSJ</v>
      </c>
      <c r="C48">
        <f>IF(ISBLANK(A48),C47,INDEX(ms,A48,0))</f>
        <v>57.5</v>
      </c>
      <c r="D48">
        <f>IF(ISBLANK(A48),D47,INDEX(lats,A48,0))</f>
        <v>52.29</v>
      </c>
      <c r="E48">
        <f>IF(ISBLANK(A48),E47,INDEX(longs,A48,0))</f>
        <v>-2.0699999999999998</v>
      </c>
    </row>
    <row r="49" spans="1:5">
      <c r="B49" t="str">
        <f>IF(ISBLANK(A49),B48,INDEX(uris,A49,0))</f>
        <v>http://purl.org/rail/resource/TiplocSTKWKSJ</v>
      </c>
      <c r="C49">
        <f>IF(ISBLANK(A49),C48,INDEX(ms,A49,0))</f>
        <v>57.5</v>
      </c>
      <c r="D49">
        <f>IF(ISBLANK(A49),D48,INDEX(lats,A49,0))</f>
        <v>52.29</v>
      </c>
      <c r="E49">
        <f>IF(ISBLANK(A49),E48,INDEX(longs,A49,0))</f>
        <v>-2.0699999999999998</v>
      </c>
    </row>
    <row r="50" spans="1:5">
      <c r="A50">
        <v>18</v>
      </c>
      <c r="B50" t="str">
        <f>IF(ISBLANK(A50),B49,INDEX(uris,A50,0))</f>
        <v>http://purl.org/rail/resource/TiplocSPTCHLL</v>
      </c>
      <c r="C50">
        <f>IF(ISBLANK(A50),C49,INDEX(ms,A50,0))</f>
        <v>66.260000000000005</v>
      </c>
      <c r="D50">
        <f>IF(ISBLANK(A50),D49,INDEX(lats,A50,0))</f>
        <v>52.17</v>
      </c>
      <c r="E50">
        <f>IF(ISBLANK(A50),E49,INDEX(longs,A50,0))</f>
        <v>-2.14</v>
      </c>
    </row>
    <row r="51" spans="1:5">
      <c r="B51" t="str">
        <f>IF(ISBLANK(A51),B50,INDEX(uris,A51,0))</f>
        <v>http://purl.org/rail/resource/TiplocSPTCHLL</v>
      </c>
      <c r="C51">
        <f>IF(ISBLANK(A51),C50,INDEX(ms,A51,0))</f>
        <v>66.260000000000005</v>
      </c>
      <c r="D51">
        <f>IF(ISBLANK(A51),D50,INDEX(lats,A51,0))</f>
        <v>52.17</v>
      </c>
      <c r="E51">
        <f>IF(ISBLANK(A51),E50,INDEX(longs,A51,0))</f>
        <v>-2.14</v>
      </c>
    </row>
    <row r="52" spans="1:5">
      <c r="B52" t="str">
        <f>IF(ISBLANK(A52),B51,INDEX(uris,A52,0))</f>
        <v>http://purl.org/rail/resource/TiplocSPTCHLL</v>
      </c>
      <c r="C52">
        <f>IF(ISBLANK(A52),C51,INDEX(ms,A52,0))</f>
        <v>66.260000000000005</v>
      </c>
      <c r="D52">
        <f>IF(ISBLANK(A52),D51,INDEX(lats,A52,0))</f>
        <v>52.17</v>
      </c>
      <c r="E52">
        <f>IF(ISBLANK(A52),E51,INDEX(longs,A52,0))</f>
        <v>-2.14</v>
      </c>
    </row>
    <row r="53" spans="1:5">
      <c r="A53">
        <v>19</v>
      </c>
      <c r="B53" t="str">
        <f>IF(ISBLANK(A53),B52,INDEX(uris,A53,0))</f>
        <v>http://purl.org/rail/resource/TiplocSPTCHLL</v>
      </c>
      <c r="C53">
        <f>IF(ISBLANK(A53),C52,INDEX(ms,A53,0))</f>
        <v>66.260000000000005</v>
      </c>
      <c r="D53">
        <f>IF(ISBLANK(A53),D52,INDEX(lats,A53,0))</f>
        <v>52.18</v>
      </c>
      <c r="E53">
        <f>IF(ISBLANK(A53),E52,INDEX(longs,A53,0))</f>
        <v>-2.14</v>
      </c>
    </row>
    <row r="54" spans="1:5">
      <c r="B54" t="str">
        <f>IF(ISBLANK(A54),B53,INDEX(uris,A54,0))</f>
        <v>http://purl.org/rail/resource/TiplocSPTCHLL</v>
      </c>
      <c r="C54">
        <f>IF(ISBLANK(A54),C53,INDEX(ms,A54,0))</f>
        <v>66.260000000000005</v>
      </c>
      <c r="D54">
        <f>IF(ISBLANK(A54),D53,INDEX(lats,A54,0))</f>
        <v>52.18</v>
      </c>
      <c r="E54">
        <f>IF(ISBLANK(A54),E53,INDEX(longs,A54,0))</f>
        <v>-2.14</v>
      </c>
    </row>
    <row r="55" spans="1:5">
      <c r="B55" t="str">
        <f>IF(ISBLANK(A55),B54,INDEX(uris,A55,0))</f>
        <v>http://purl.org/rail/resource/TiplocSPTCHLL</v>
      </c>
      <c r="C55">
        <f>IF(ISBLANK(A55),C54,INDEX(ms,A55,0))</f>
        <v>66.260000000000005</v>
      </c>
      <c r="D55">
        <f>IF(ISBLANK(A55),D54,INDEX(lats,A55,0))</f>
        <v>52.18</v>
      </c>
      <c r="E55">
        <f>IF(ISBLANK(A55),E54,INDEX(longs,A55,0))</f>
        <v>-2.14</v>
      </c>
    </row>
    <row r="56" spans="1:5">
      <c r="A56">
        <v>20</v>
      </c>
      <c r="B56" t="str">
        <f>IF(ISBLANK(A56),B55,INDEX(uris,A56,0))</f>
        <v>http://purl.org/rail/resource/TiplocECKNGTL</v>
      </c>
      <c r="C56">
        <f>IF(ISBLANK(A56),C55,INDEX(ms,A56,0))</f>
        <v>74.89</v>
      </c>
      <c r="D56">
        <f>IF(ISBLANK(A56),D55,INDEX(lats,A56,0))</f>
        <v>52.06</v>
      </c>
      <c r="E56">
        <f>IF(ISBLANK(A56),E55,INDEX(longs,A56,0))</f>
        <v>-2.11</v>
      </c>
    </row>
    <row r="57" spans="1:5">
      <c r="B57" t="str">
        <f>IF(ISBLANK(A57),B56,INDEX(uris,A57,0))</f>
        <v>http://purl.org/rail/resource/TiplocECKNGTL</v>
      </c>
      <c r="C57">
        <f>IF(ISBLANK(A57),C56,INDEX(ms,A57,0))</f>
        <v>74.89</v>
      </c>
      <c r="D57">
        <f>IF(ISBLANK(A57),D56,INDEX(lats,A57,0))</f>
        <v>52.06</v>
      </c>
      <c r="E57">
        <f>IF(ISBLANK(A57),E56,INDEX(longs,A57,0))</f>
        <v>-2.11</v>
      </c>
    </row>
    <row r="58" spans="1:5">
      <c r="B58" t="str">
        <f>IF(ISBLANK(A58),B57,INDEX(uris,A58,0))</f>
        <v>http://purl.org/rail/resource/TiplocECKNGTL</v>
      </c>
      <c r="C58">
        <f>IF(ISBLANK(A58),C57,INDEX(ms,A58,0))</f>
        <v>74.89</v>
      </c>
      <c r="D58">
        <f>IF(ISBLANK(A58),D57,INDEX(lats,A58,0))</f>
        <v>52.06</v>
      </c>
      <c r="E58">
        <f>IF(ISBLANK(A58),E57,INDEX(longs,A58,0))</f>
        <v>-2.11</v>
      </c>
    </row>
    <row r="59" spans="1:5">
      <c r="A59">
        <v>21</v>
      </c>
      <c r="B59" t="str">
        <f>IF(ISBLANK(A59),B58,INDEX(uris,A59,0))</f>
        <v>http://purl.org/rail/resource/TiplocASHCMOD</v>
      </c>
      <c r="C59">
        <f>IF(ISBLANK(A59),C58,INDEX(ms,A59,0))</f>
        <v>79.31</v>
      </c>
      <c r="D59">
        <f>IF(ISBLANK(A59),D58,INDEX(lats,A59,0))</f>
        <v>52</v>
      </c>
      <c r="E59">
        <f>IF(ISBLANK(A59),E58,INDEX(longs,A59,0))</f>
        <v>-2.1</v>
      </c>
    </row>
    <row r="60" spans="1:5">
      <c r="B60" t="str">
        <f>IF(ISBLANK(A60),B59,INDEX(uris,A60,0))</f>
        <v>http://purl.org/rail/resource/TiplocASHCMOD</v>
      </c>
      <c r="C60">
        <f>IF(ISBLANK(A60),C59,INDEX(ms,A60,0))</f>
        <v>79.31</v>
      </c>
      <c r="D60">
        <f>IF(ISBLANK(A60),D59,INDEX(lats,A60,0))</f>
        <v>52</v>
      </c>
      <c r="E60">
        <f>IF(ISBLANK(A60),E59,INDEX(longs,A60,0))</f>
        <v>-2.1</v>
      </c>
    </row>
    <row r="61" spans="1:5">
      <c r="B61" t="str">
        <f>IF(ISBLANK(A61),B60,INDEX(uris,A61,0))</f>
        <v>http://purl.org/rail/resource/TiplocASHCMOD</v>
      </c>
      <c r="C61">
        <f>IF(ISBLANK(A61),C60,INDEX(ms,A61,0))</f>
        <v>79.31</v>
      </c>
      <c r="D61">
        <f>IF(ISBLANK(A61),D60,INDEX(lats,A61,0))</f>
        <v>52</v>
      </c>
      <c r="E61">
        <f>IF(ISBLANK(A61),E60,INDEX(longs,A61,0))</f>
        <v>-2.1</v>
      </c>
    </row>
    <row r="62" spans="1:5">
      <c r="A62">
        <v>22</v>
      </c>
      <c r="B62" t="str">
        <f>IF(ISBLANK(A62),B61,INDEX(uris,A62,0))</f>
        <v>http://purl.org/rail/resource/TiplocASHCHRC</v>
      </c>
      <c r="C62">
        <f>IF(ISBLANK(A62),C61,INDEX(ms,A62,0))</f>
        <v>79.47</v>
      </c>
      <c r="D62">
        <f>IF(ISBLANK(A62),D61,INDEX(lats,A62,0))</f>
        <v>51.99</v>
      </c>
      <c r="E62">
        <f>IF(ISBLANK(A62),E61,INDEX(longs,A62,0))</f>
        <v>-2.1</v>
      </c>
    </row>
    <row r="63" spans="1:5">
      <c r="B63" t="str">
        <f>IF(ISBLANK(A63),B62,INDEX(uris,A63,0))</f>
        <v>http://purl.org/rail/resource/TiplocASHCHRC</v>
      </c>
      <c r="C63">
        <f>IF(ISBLANK(A63),C62,INDEX(ms,A63,0))</f>
        <v>79.47</v>
      </c>
      <c r="D63">
        <f>IF(ISBLANK(A63),D62,INDEX(lats,A63,0))</f>
        <v>51.99</v>
      </c>
      <c r="E63">
        <f>IF(ISBLANK(A63),E62,INDEX(longs,A63,0))</f>
        <v>-2.1</v>
      </c>
    </row>
    <row r="64" spans="1:5">
      <c r="B64" t="str">
        <f>IF(ISBLANK(A64),B63,INDEX(uris,A64,0))</f>
        <v>http://purl.org/rail/resource/TiplocASHCHRC</v>
      </c>
      <c r="C64">
        <f>IF(ISBLANK(A64),C63,INDEX(ms,A64,0))</f>
        <v>79.47</v>
      </c>
      <c r="D64">
        <f>IF(ISBLANK(A64),D63,INDEX(lats,A64,0))</f>
        <v>51.99</v>
      </c>
      <c r="E64">
        <f>IF(ISBLANK(A64),E63,INDEX(longs,A64,0))</f>
        <v>-2.1</v>
      </c>
    </row>
    <row r="65" spans="1:5">
      <c r="A65">
        <v>23</v>
      </c>
      <c r="B65" t="str">
        <f>IF(ISBLANK(A65),B64,INDEX(uris,A65,0))</f>
        <v>http://purl.org/rail/resource/TiplocASHCWGF</v>
      </c>
      <c r="C65">
        <f>IF(ISBLANK(A65),C64,INDEX(ms,A65,0))</f>
        <v>79.75</v>
      </c>
      <c r="D65">
        <f>IF(ISBLANK(A65),D64,INDEX(lats,A65,0))</f>
        <v>51.99</v>
      </c>
      <c r="E65">
        <f>IF(ISBLANK(A65),E64,INDEX(longs,A65,0))</f>
        <v>-2.1</v>
      </c>
    </row>
    <row r="66" spans="1:5">
      <c r="B66" t="str">
        <f>IF(ISBLANK(A66),B65,INDEX(uris,A66,0))</f>
        <v>http://purl.org/rail/resource/TiplocASHCWGF</v>
      </c>
      <c r="C66">
        <f>IF(ISBLANK(A66),C65,INDEX(ms,A66,0))</f>
        <v>79.75</v>
      </c>
      <c r="D66">
        <f>IF(ISBLANK(A66),D65,INDEX(lats,A66,0))</f>
        <v>51.99</v>
      </c>
      <c r="E66">
        <f>IF(ISBLANK(A66),E65,INDEX(longs,A66,0))</f>
        <v>-2.1</v>
      </c>
    </row>
    <row r="67" spans="1:5">
      <c r="B67" t="str">
        <f>IF(ISBLANK(A67),B66,INDEX(uris,A67,0))</f>
        <v>http://purl.org/rail/resource/TiplocASHCWGF</v>
      </c>
      <c r="C67">
        <f>IF(ISBLANK(A67),C66,INDEX(ms,A67,0))</f>
        <v>79.75</v>
      </c>
      <c r="D67">
        <f>IF(ISBLANK(A67),D66,INDEX(lats,A67,0))</f>
        <v>51.99</v>
      </c>
      <c r="E67">
        <f>IF(ISBLANK(A67),E66,INDEX(longs,A67,0))</f>
        <v>-2.1</v>
      </c>
    </row>
    <row r="68" spans="1:5">
      <c r="A68">
        <v>24</v>
      </c>
      <c r="B68" t="str">
        <f>IF(ISBLANK(A68),B67,INDEX(uris,A68,0))</f>
        <v>http://purl.org/rail/resource/TiplocCHLTNHS</v>
      </c>
      <c r="C68">
        <f>IF(ISBLANK(A68),C67,INDEX(ms,A68,0))</f>
        <v>86.02</v>
      </c>
      <c r="D68">
        <f>IF(ISBLANK(A68),D67,INDEX(lats,A68,0))</f>
        <v>51.9</v>
      </c>
      <c r="E68">
        <f>IF(ISBLANK(A68),E67,INDEX(longs,A68,0))</f>
        <v>-2.09</v>
      </c>
    </row>
    <row r="69" spans="1:5">
      <c r="B69" t="str">
        <f>IF(ISBLANK(A69),B68,INDEX(uris,A69,0))</f>
        <v>http://purl.org/rail/resource/TiplocCHLTNHS</v>
      </c>
      <c r="C69">
        <f>IF(ISBLANK(A69),C68,INDEX(ms,A69,0))</f>
        <v>86.02</v>
      </c>
      <c r="D69">
        <f>IF(ISBLANK(A69),D68,INDEX(lats,A69,0))</f>
        <v>51.9</v>
      </c>
      <c r="E69">
        <f>IF(ISBLANK(A69),E68,INDEX(longs,A69,0))</f>
        <v>-2.09</v>
      </c>
    </row>
    <row r="70" spans="1:5">
      <c r="B70" t="str">
        <f>IF(ISBLANK(A70),B69,INDEX(uris,A70,0))</f>
        <v>http://purl.org/rail/resource/TiplocCHLTNHS</v>
      </c>
      <c r="C70">
        <f>IF(ISBLANK(A70),C69,INDEX(ms,A70,0))</f>
        <v>86.02</v>
      </c>
      <c r="D70">
        <f>IF(ISBLANK(A70),D69,INDEX(lats,A70,0))</f>
        <v>51.9</v>
      </c>
      <c r="E70">
        <f>IF(ISBLANK(A70),E69,INDEX(longs,A70,0))</f>
        <v>-2.09</v>
      </c>
    </row>
    <row r="71" spans="1:5">
      <c r="A71">
        <v>25</v>
      </c>
      <c r="B71" t="str">
        <f>IF(ISBLANK(A71),B70,INDEX(uris,A71,0))</f>
        <v>http://purl.org/rail/resource/TiplocCHLTALC</v>
      </c>
      <c r="C71">
        <f>IF(ISBLANK(A71),C70,INDEX(ms,A71,0))</f>
        <v>86.25</v>
      </c>
      <c r="D71">
        <f>IF(ISBLANK(A71),D70,INDEX(lats,A71,0))</f>
        <v>51.9</v>
      </c>
      <c r="E71">
        <f>IF(ISBLANK(A71),E70,INDEX(longs,A71,0))</f>
        <v>-2.09</v>
      </c>
    </row>
    <row r="72" spans="1:5">
      <c r="B72" t="str">
        <f>IF(ISBLANK(A72),B71,INDEX(uris,A72,0))</f>
        <v>http://purl.org/rail/resource/TiplocCHLTALC</v>
      </c>
      <c r="C72">
        <f>IF(ISBLANK(A72),C71,INDEX(ms,A72,0))</f>
        <v>86.25</v>
      </c>
      <c r="D72">
        <f>IF(ISBLANK(A72),D71,INDEX(lats,A72,0))</f>
        <v>51.9</v>
      </c>
      <c r="E72">
        <f>IF(ISBLANK(A72),E71,INDEX(longs,A72,0))</f>
        <v>-2.09</v>
      </c>
    </row>
    <row r="73" spans="1:5">
      <c r="B73" t="str">
        <f>IF(ISBLANK(A73),B72,INDEX(uris,A73,0))</f>
        <v>http://purl.org/rail/resource/TiplocCHLTALC</v>
      </c>
      <c r="C73">
        <f>IF(ISBLANK(A73),C72,INDEX(ms,A73,0))</f>
        <v>86.25</v>
      </c>
      <c r="D73">
        <f>IF(ISBLANK(A73),D72,INDEX(lats,A73,0))</f>
        <v>51.9</v>
      </c>
      <c r="E73">
        <f>IF(ISBLANK(A73),E72,INDEX(longs,A73,0))</f>
        <v>-2.09</v>
      </c>
    </row>
    <row r="74" spans="1:5">
      <c r="A74">
        <v>26</v>
      </c>
      <c r="B74" t="str">
        <f>IF(ISBLANK(A74),B73,INDEX(uris,A74,0))</f>
        <v>http://purl.org/rail/resource/TiplocALSTONS</v>
      </c>
      <c r="C74">
        <f>IF(ISBLANK(A74),C73,INDEX(ms,A74,0))</f>
        <v>86.4</v>
      </c>
      <c r="D74">
        <f>IF(ISBLANK(A74),D73,INDEX(lats,A74,0))</f>
        <v>51.9</v>
      </c>
      <c r="E74">
        <f>IF(ISBLANK(A74),E73,INDEX(longs,A74,0))</f>
        <v>-2.09</v>
      </c>
    </row>
    <row r="75" spans="1:5">
      <c r="B75" t="str">
        <f>IF(ISBLANK(A75),B74,INDEX(uris,A75,0))</f>
        <v>http://purl.org/rail/resource/TiplocALSTONS</v>
      </c>
      <c r="C75">
        <f>IF(ISBLANK(A75),C74,INDEX(ms,A75,0))</f>
        <v>86.4</v>
      </c>
      <c r="D75">
        <f>IF(ISBLANK(A75),D74,INDEX(lats,A75,0))</f>
        <v>51.9</v>
      </c>
      <c r="E75">
        <f>IF(ISBLANK(A75),E74,INDEX(longs,A75,0))</f>
        <v>-2.09</v>
      </c>
    </row>
    <row r="76" spans="1:5">
      <c r="B76" t="str">
        <f>IF(ISBLANK(A76),B75,INDEX(uris,A76,0))</f>
        <v>http://purl.org/rail/resource/TiplocALSTONS</v>
      </c>
      <c r="C76">
        <f>IF(ISBLANK(A76),C75,INDEX(ms,A76,0))</f>
        <v>86.4</v>
      </c>
      <c r="D76">
        <f>IF(ISBLANK(A76),D75,INDEX(lats,A76,0))</f>
        <v>51.9</v>
      </c>
      <c r="E76">
        <f>IF(ISBLANK(A76),E75,INDEX(longs,A76,0))</f>
        <v>-2.09</v>
      </c>
    </row>
    <row r="77" spans="1:5">
      <c r="A77">
        <v>27</v>
      </c>
      <c r="B77" t="str">
        <f>IF(ISBLANK(A77),B76,INDEX(uris,A77,0))</f>
        <v>http://purl.org/rail/resource/TiplocCHLTNHM</v>
      </c>
      <c r="C77">
        <f>IF(ISBLANK(A77),C76,INDEX(ms,A77,0))</f>
        <v>86.72</v>
      </c>
      <c r="D77">
        <f>IF(ISBLANK(A77),D76,INDEX(lats,A77,0))</f>
        <v>51.89</v>
      </c>
      <c r="E77">
        <f>IF(ISBLANK(A77),E76,INDEX(longs,A77,0))</f>
        <v>-2.09</v>
      </c>
    </row>
    <row r="78" spans="1:5">
      <c r="B78" t="str">
        <f>IF(ISBLANK(A78),B77,INDEX(uris,A78,0))</f>
        <v>http://purl.org/rail/resource/TiplocCHLTNHM</v>
      </c>
      <c r="C78">
        <f>IF(ISBLANK(A78),C77,INDEX(ms,A78,0))</f>
        <v>86.72</v>
      </c>
      <c r="D78">
        <f>IF(ISBLANK(A78),D77,INDEX(lats,A78,0))</f>
        <v>51.89</v>
      </c>
      <c r="E78">
        <f>IF(ISBLANK(A78),E77,INDEX(longs,A78,0))</f>
        <v>-2.09</v>
      </c>
    </row>
    <row r="79" spans="1:5">
      <c r="B79" t="str">
        <f>IF(ISBLANK(A79),B78,INDEX(uris,A79,0))</f>
        <v>http://purl.org/rail/resource/TiplocCHLTNHM</v>
      </c>
      <c r="C79">
        <f>IF(ISBLANK(A79),C78,INDEX(ms,A79,0))</f>
        <v>86.72</v>
      </c>
      <c r="D79">
        <f>IF(ISBLANK(A79),D78,INDEX(lats,A79,0))</f>
        <v>51.89</v>
      </c>
      <c r="E79">
        <f>IF(ISBLANK(A79),E78,INDEX(longs,A79,0))</f>
        <v>-2.09</v>
      </c>
    </row>
    <row r="80" spans="1:5">
      <c r="A80">
        <v>28</v>
      </c>
      <c r="B80" t="str">
        <f>IF(ISBLANK(A80),B79,INDEX(uris,A80,0))</f>
        <v>http://purl.org/rail/resource/TiplocCHLTLDL</v>
      </c>
      <c r="C80">
        <f>IF(ISBLANK(A80),C79,INDEX(ms,A80,0))</f>
        <v>87.29</v>
      </c>
      <c r="D80">
        <f>IF(ISBLANK(A80),D79,INDEX(lats,A80,0))</f>
        <v>51.89</v>
      </c>
      <c r="E80">
        <f>IF(ISBLANK(A80),E79,INDEX(longs,A80,0))</f>
        <v>-2.1</v>
      </c>
    </row>
    <row r="81" spans="1:5">
      <c r="B81" t="str">
        <f>IF(ISBLANK(A81),B80,INDEX(uris,A81,0))</f>
        <v>http://purl.org/rail/resource/TiplocCHLTLDL</v>
      </c>
      <c r="C81">
        <f>IF(ISBLANK(A81),C80,INDEX(ms,A81,0))</f>
        <v>87.29</v>
      </c>
      <c r="D81">
        <f>IF(ISBLANK(A81),D80,INDEX(lats,A81,0))</f>
        <v>51.89</v>
      </c>
      <c r="E81">
        <f>IF(ISBLANK(A81),E80,INDEX(longs,A81,0))</f>
        <v>-2.1</v>
      </c>
    </row>
    <row r="82" spans="1:5">
      <c r="B82" t="str">
        <f>IF(ISBLANK(A82),B81,INDEX(uris,A82,0))</f>
        <v>http://purl.org/rail/resource/TiplocCHLTLDL</v>
      </c>
      <c r="C82">
        <f>IF(ISBLANK(A82),C81,INDEX(ms,A82,0))</f>
        <v>87.29</v>
      </c>
      <c r="D82">
        <f>IF(ISBLANK(A82),D81,INDEX(lats,A82,0))</f>
        <v>51.89</v>
      </c>
      <c r="E82">
        <f>IF(ISBLANK(A82),E81,INDEX(longs,A82,0))</f>
        <v>-2.1</v>
      </c>
    </row>
    <row r="83" spans="1:5">
      <c r="A83">
        <v>29</v>
      </c>
      <c r="B83" t="str">
        <f>IF(ISBLANK(A83),B82,INDEX(uris,A83,0))</f>
        <v>http://purl.org/rail/resource/TiplocBNWDJN</v>
      </c>
      <c r="C83">
        <f>IF(ISBLANK(A83),C82,INDEX(ms,A83,0))</f>
        <v>92.21</v>
      </c>
      <c r="D83">
        <f>IF(ISBLANK(A83),D82,INDEX(lats,A83,0))</f>
        <v>51.86</v>
      </c>
      <c r="E83">
        <f>IF(ISBLANK(A83),E82,INDEX(longs,A83,0))</f>
        <v>-2.21</v>
      </c>
    </row>
    <row r="84" spans="1:5">
      <c r="B84" t="str">
        <f>IF(ISBLANK(A84),B83,INDEX(uris,A84,0))</f>
        <v>http://purl.org/rail/resource/TiplocBNWDJN</v>
      </c>
      <c r="C84">
        <f>IF(ISBLANK(A84),C83,INDEX(ms,A84,0))</f>
        <v>92.21</v>
      </c>
      <c r="D84">
        <f>IF(ISBLANK(A84),D83,INDEX(lats,A84,0))</f>
        <v>51.86</v>
      </c>
      <c r="E84">
        <f>IF(ISBLANK(A84),E83,INDEX(longs,A84,0))</f>
        <v>-2.21</v>
      </c>
    </row>
    <row r="85" spans="1:5">
      <c r="B85" t="str">
        <f>IF(ISBLANK(A85),B84,INDEX(uris,A85,0))</f>
        <v>http://purl.org/rail/resource/TiplocBNWDJN</v>
      </c>
      <c r="C85">
        <f>IF(ISBLANK(A85),C84,INDEX(ms,A85,0))</f>
        <v>92.21</v>
      </c>
      <c r="D85">
        <f>IF(ISBLANK(A85),D84,INDEX(lats,A85,0))</f>
        <v>51.86</v>
      </c>
      <c r="E85">
        <f>IF(ISBLANK(A85),E84,INDEX(longs,A85,0))</f>
        <v>-2.21</v>
      </c>
    </row>
    <row r="86" spans="1:5">
      <c r="A86">
        <v>30</v>
      </c>
      <c r="B86" t="str">
        <f>IF(ISBLANK(A86),B85,INDEX(uris,A86,0))</f>
        <v>http://purl.org/rail/resource/TiplocBNWDSDG</v>
      </c>
      <c r="C86">
        <f>IF(ISBLANK(A86),C85,INDEX(ms,A86,0))</f>
        <v>92.55</v>
      </c>
      <c r="D86">
        <f>IF(ISBLANK(A86),D85,INDEX(lats,A86,0))</f>
        <v>51.86</v>
      </c>
      <c r="E86">
        <f>IF(ISBLANK(A86),E85,INDEX(longs,A86,0))</f>
        <v>-2.2200000000000002</v>
      </c>
    </row>
    <row r="87" spans="1:5">
      <c r="B87" t="str">
        <f>IF(ISBLANK(A87),B86,INDEX(uris,A87,0))</f>
        <v>http://purl.org/rail/resource/TiplocBNWDSDG</v>
      </c>
      <c r="C87">
        <f>IF(ISBLANK(A87),C86,INDEX(ms,A87,0))</f>
        <v>92.55</v>
      </c>
      <c r="D87">
        <f>IF(ISBLANK(A87),D86,INDEX(lats,A87,0))</f>
        <v>51.86</v>
      </c>
      <c r="E87">
        <f>IF(ISBLANK(A87),E86,INDEX(longs,A87,0))</f>
        <v>-2.2200000000000002</v>
      </c>
    </row>
    <row r="88" spans="1:5">
      <c r="B88" t="str">
        <f>IF(ISBLANK(A88),B87,INDEX(uris,A88,0))</f>
        <v>http://purl.org/rail/resource/TiplocBNWDSDG</v>
      </c>
      <c r="C88">
        <f>IF(ISBLANK(A88),C87,INDEX(ms,A88,0))</f>
        <v>92.55</v>
      </c>
      <c r="D88">
        <f>IF(ISBLANK(A88),D87,INDEX(lats,A88,0))</f>
        <v>51.86</v>
      </c>
      <c r="E88">
        <f>IF(ISBLANK(A88),E87,INDEX(longs,A88,0))</f>
        <v>-2.2200000000000002</v>
      </c>
    </row>
    <row r="89" spans="1:5">
      <c r="A89">
        <v>31</v>
      </c>
      <c r="B89">
        <f>IF(ISBLANK(A89),"",INDEX(uris,A89,0))</f>
        <v>0</v>
      </c>
      <c r="C89">
        <f>IF(ISBLANK(A89),"",INDEX(ms,A89,0))</f>
        <v>0</v>
      </c>
      <c r="D89">
        <f>IF(ISBLANK(A89),"",INDEX(lats,A89,0))</f>
        <v>0</v>
      </c>
      <c r="E89">
        <f>IF(ISBLANK(A89),"",INDEX(longs,A89,0))</f>
        <v>0</v>
      </c>
    </row>
    <row r="90" spans="1:5">
      <c r="B90" t="str">
        <f>IF(ISBLANK(A90),"",INDEX(uris,A90,0))</f>
        <v/>
      </c>
      <c r="C90" t="str">
        <f>IF(ISBLANK(A90),"",INDEX(ms,A90,0))</f>
        <v/>
      </c>
      <c r="D90" t="str">
        <f>IF(ISBLANK(A90),"",INDEX(lats,A90,0))</f>
        <v/>
      </c>
      <c r="E90" t="str">
        <f>IF(ISBLANK(A90),"",INDEX(longs,A90,0))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tabSelected="1" workbookViewId="0">
      <selection activeCell="D90" sqref="D90"/>
    </sheetView>
  </sheetViews>
  <sheetFormatPr baseColWidth="10" defaultRowHeight="15" x14ac:dyDescent="0"/>
  <cols>
    <col min="3" max="3" width="43.83203125" bestFit="1" customWidth="1"/>
    <col min="4" max="4" width="28.33203125" bestFit="1" customWidth="1"/>
  </cols>
  <sheetData>
    <row r="1" spans="1:8">
      <c r="A1" t="s">
        <v>35</v>
      </c>
      <c r="B1" t="s">
        <v>36</v>
      </c>
      <c r="C1" t="s">
        <v>32</v>
      </c>
      <c r="D1" t="s">
        <v>33</v>
      </c>
      <c r="E1" t="s">
        <v>1</v>
      </c>
      <c r="F1" t="s">
        <v>2</v>
      </c>
      <c r="G1" t="s">
        <v>3</v>
      </c>
      <c r="H1" t="s">
        <v>37</v>
      </c>
    </row>
    <row r="2" spans="1:8">
      <c r="C2" t="str">
        <f>Sheet2!B2</f>
        <v>http://purl.org/rail/resource/TiplocBHAMNHS</v>
      </c>
      <c r="D2" s="1" t="s">
        <v>34</v>
      </c>
      <c r="E2">
        <f>Sheet2!C2</f>
        <v>42.45</v>
      </c>
      <c r="F2">
        <f>Sheet2!D2</f>
        <v>52.47</v>
      </c>
      <c r="G2">
        <f>Sheet2!E2</f>
        <v>-1.9</v>
      </c>
      <c r="H2" s="1" t="s">
        <v>38</v>
      </c>
    </row>
    <row r="3" spans="1:8">
      <c r="A3">
        <v>1</v>
      </c>
      <c r="B3">
        <v>3</v>
      </c>
      <c r="C3" t="str">
        <f>CONCATENATE("http://purl.org/rail/resource/TCLocation",MID(Sheet2!B3,37,100),A3)</f>
        <v>http://purl.org/rail/resource/TCLocationBHAMNHS1</v>
      </c>
      <c r="D3" s="1" t="s">
        <v>34</v>
      </c>
      <c r="E3">
        <f>SUM((Sheet2!C6-Sheet2!C3)*(A3/B3)+Sheet2!C3)</f>
        <v>42.7</v>
      </c>
      <c r="F3">
        <f>SUM((Sheet2!D6-Sheet2!D3)*(A3/B3)+Sheet2!D3)</f>
        <v>52.47</v>
      </c>
      <c r="G3">
        <f>SUM((Sheet2!E6-Sheet2!E3)*(A3/B3)+Sheet2!E3)</f>
        <v>-1.9033333333333333</v>
      </c>
      <c r="H3" s="1" t="s">
        <v>41</v>
      </c>
    </row>
    <row r="4" spans="1:8">
      <c r="A4">
        <v>2</v>
      </c>
      <c r="B4">
        <v>3</v>
      </c>
      <c r="C4" t="str">
        <f>CONCATENATE("http://purl.org/rail/resource/TCLocation",MID(Sheet2!B4,37,100),A4)</f>
        <v>http://purl.org/rail/resource/TCLocationBHAMNHS2</v>
      </c>
      <c r="D4" s="1" t="s">
        <v>34</v>
      </c>
      <c r="E4">
        <f>SUM((Sheet2!C7-Sheet2!C4)*(A4/B4)+Sheet2!C4)</f>
        <v>42.95</v>
      </c>
      <c r="F4">
        <f>SUM((Sheet2!D7-Sheet2!D4)*(A4/B4)+Sheet2!D4)</f>
        <v>52.47</v>
      </c>
      <c r="G4">
        <f>SUM((Sheet2!E7-Sheet2!E4)*(A4/B4)+Sheet2!E4)</f>
        <v>-1.9066666666666665</v>
      </c>
      <c r="H4" s="1" t="s">
        <v>42</v>
      </c>
    </row>
    <row r="5" spans="1:8">
      <c r="C5" t="str">
        <f>CONCATENATE("http://purl.org/rail/resource/TCLocation",MID(Sheet2!B5,37,100),A5)</f>
        <v>http://purl.org/rail/resource/TCLocationFIVEWYS</v>
      </c>
      <c r="D5" s="1" t="s">
        <v>34</v>
      </c>
      <c r="E5" t="e">
        <f>SUM((Sheet2!C8-Sheet2!C5)*(A5/B5)+Sheet2!C5)</f>
        <v>#DIV/0!</v>
      </c>
      <c r="F5" t="e">
        <f>SUM((Sheet2!D8-Sheet2!D5)*(A5/B5)+Sheet2!D5)</f>
        <v>#DIV/0!</v>
      </c>
      <c r="G5" t="e">
        <f>SUM((Sheet2!E8-Sheet2!E5)*(A5/B5)+Sheet2!E5)</f>
        <v>#DIV/0!</v>
      </c>
      <c r="H5" s="1" t="s">
        <v>43</v>
      </c>
    </row>
    <row r="6" spans="1:8">
      <c r="A6">
        <v>1</v>
      </c>
      <c r="B6">
        <v>3</v>
      </c>
      <c r="C6" t="str">
        <f>CONCATENATE("http://purl.org/rail/resource/TCLocation",MID(Sheet2!B6,37,100),A6)</f>
        <v>http://purl.org/rail/resource/TCLocationFIVEWYS1</v>
      </c>
      <c r="D6" s="1" t="s">
        <v>34</v>
      </c>
      <c r="E6">
        <f>SUM((Sheet2!C9-Sheet2!C6)*(A6/B6)+Sheet2!C6)</f>
        <v>43.77</v>
      </c>
      <c r="F6">
        <f>SUM((Sheet2!D9-Sheet2!D6)*(A6/B6)+Sheet2!D6)</f>
        <v>52.463333333333331</v>
      </c>
      <c r="G6">
        <f>SUM((Sheet2!E9-Sheet2!E6)*(A6/B6)+Sheet2!E6)</f>
        <v>-1.9166666666666665</v>
      </c>
      <c r="H6" s="1" t="s">
        <v>44</v>
      </c>
    </row>
    <row r="7" spans="1:8">
      <c r="A7">
        <v>2</v>
      </c>
      <c r="B7">
        <v>3</v>
      </c>
      <c r="C7" t="str">
        <f>CONCATENATE("http://purl.org/rail/resource/TCLocation",MID(Sheet2!B7,37,100),A7)</f>
        <v>http://purl.org/rail/resource/TCLocationFIVEWYS2</v>
      </c>
      <c r="D7" s="1" t="s">
        <v>34</v>
      </c>
      <c r="E7">
        <f>SUM((Sheet2!C10-Sheet2!C7)*(A7/B7)+Sheet2!C7)</f>
        <v>44.339999999999996</v>
      </c>
      <c r="F7">
        <f>SUM((Sheet2!D10-Sheet2!D7)*(A7/B7)+Sheet2!D7)</f>
        <v>52.456666666666671</v>
      </c>
      <c r="G7">
        <f>SUM((Sheet2!E10-Sheet2!E7)*(A7/B7)+Sheet2!E7)</f>
        <v>-1.9233333333333333</v>
      </c>
      <c r="H7" s="1" t="s">
        <v>45</v>
      </c>
    </row>
    <row r="8" spans="1:8">
      <c r="C8" t="str">
        <f>CONCATENATE("http://purl.org/rail/resource/TCLocation",MID(Sheet2!B8,37,100),A8)</f>
        <v>http://purl.org/rail/resource/TCLocationUNVRSYB</v>
      </c>
      <c r="D8" s="1" t="s">
        <v>34</v>
      </c>
      <c r="E8" t="e">
        <f>SUM((Sheet2!C11-Sheet2!C8)*(A8/B8)+Sheet2!C8)</f>
        <v>#DIV/0!</v>
      </c>
      <c r="F8" t="e">
        <f>SUM((Sheet2!D11-Sheet2!D8)*(A8/B8)+Sheet2!D8)</f>
        <v>#DIV/0!</v>
      </c>
      <c r="G8" t="e">
        <f>SUM((Sheet2!E11-Sheet2!E8)*(A8/B8)+Sheet2!E8)</f>
        <v>#DIV/0!</v>
      </c>
      <c r="H8" s="1" t="s">
        <v>46</v>
      </c>
    </row>
    <row r="9" spans="1:8">
      <c r="A9">
        <v>1</v>
      </c>
      <c r="B9">
        <v>3</v>
      </c>
      <c r="C9" t="str">
        <f>CONCATENATE("http://purl.org/rail/resource/TCLocation",MID(Sheet2!B9,37,100),A9)</f>
        <v>http://purl.org/rail/resource/TCLocationUNVRSYB1</v>
      </c>
      <c r="D9" s="1" t="s">
        <v>34</v>
      </c>
      <c r="E9">
        <f>SUM((Sheet2!C12-Sheet2!C9)*(A9/B9)+Sheet2!C9)</f>
        <v>45.146666666666661</v>
      </c>
      <c r="F9">
        <f>SUM((Sheet2!D12-Sheet2!D9)*(A9/B9)+Sheet2!D9)</f>
        <v>52.446666666666665</v>
      </c>
      <c r="G9">
        <f>SUM((Sheet2!E12-Sheet2!E9)*(A9/B9)+Sheet2!E9)</f>
        <v>-1.93</v>
      </c>
      <c r="H9" s="1" t="s">
        <v>47</v>
      </c>
    </row>
    <row r="10" spans="1:8">
      <c r="A10">
        <v>2</v>
      </c>
      <c r="B10">
        <v>3</v>
      </c>
      <c r="C10" t="str">
        <f>CONCATENATE("http://purl.org/rail/resource/TCLocation",MID(Sheet2!B10,37,100),A10)</f>
        <v>http://purl.org/rail/resource/TCLocationUNVRSYB2</v>
      </c>
      <c r="D10" s="1" t="s">
        <v>34</v>
      </c>
      <c r="E10">
        <f>SUM((Sheet2!C13-Sheet2!C10)*(A10/B10)+Sheet2!C10)</f>
        <v>45.383333333333333</v>
      </c>
      <c r="F10">
        <f>SUM((Sheet2!D13-Sheet2!D10)*(A10/B10)+Sheet2!D10)</f>
        <v>52.443333333333335</v>
      </c>
      <c r="G10">
        <f>SUM((Sheet2!E13-Sheet2!E10)*(A10/B10)+Sheet2!E10)</f>
        <v>-1.93</v>
      </c>
      <c r="H10" s="1" t="s">
        <v>48</v>
      </c>
    </row>
    <row r="11" spans="1:8">
      <c r="C11" t="str">
        <f>CONCATENATE("http://purl.org/rail/resource/TCLocation",MID(Sheet2!B11,37,100),A11)</f>
        <v>http://purl.org/rail/resource/TCLocationSELYOAK</v>
      </c>
      <c r="D11" s="1" t="s">
        <v>34</v>
      </c>
      <c r="E11" t="e">
        <f>SUM((Sheet2!C14-Sheet2!C11)*(A11/B11)+Sheet2!C11)</f>
        <v>#DIV/0!</v>
      </c>
      <c r="F11" t="e">
        <f>SUM((Sheet2!D14-Sheet2!D11)*(A11/B11)+Sheet2!D11)</f>
        <v>#DIV/0!</v>
      </c>
      <c r="G11" t="e">
        <f>SUM((Sheet2!E14-Sheet2!E11)*(A11/B11)+Sheet2!E11)</f>
        <v>#DIV/0!</v>
      </c>
      <c r="H11" s="1" t="s">
        <v>49</v>
      </c>
    </row>
    <row r="12" spans="1:8">
      <c r="A12">
        <v>1</v>
      </c>
      <c r="B12">
        <v>3</v>
      </c>
      <c r="C12" t="str">
        <f>CONCATENATE("http://purl.org/rail/resource/TCLocation",MID(Sheet2!B12,37,100),A12)</f>
        <v>http://purl.org/rail/resource/TCLocationSELYOAK1</v>
      </c>
      <c r="D12" s="1" t="s">
        <v>34</v>
      </c>
      <c r="E12">
        <f>SUM((Sheet2!C15-Sheet2!C12)*(A12/B12)+Sheet2!C12)</f>
        <v>45.98</v>
      </c>
      <c r="F12">
        <f>SUM((Sheet2!D15-Sheet2!D12)*(A12/B12)+Sheet2!D12)</f>
        <v>52.43333333333333</v>
      </c>
      <c r="G12">
        <f>SUM((Sheet2!E15-Sheet2!E12)*(A12/B12)+Sheet2!E12)</f>
        <v>-1.9266666666666665</v>
      </c>
      <c r="H12" s="1" t="s">
        <v>50</v>
      </c>
    </row>
    <row r="13" spans="1:8">
      <c r="A13">
        <v>2</v>
      </c>
      <c r="B13">
        <v>3</v>
      </c>
      <c r="C13" t="str">
        <f>CONCATENATE("http://purl.org/rail/resource/TCLocation",MID(Sheet2!B13,37,100),A13)</f>
        <v>http://purl.org/rail/resource/TCLocationSELYOAK2</v>
      </c>
      <c r="D13" s="1" t="s">
        <v>34</v>
      </c>
      <c r="E13">
        <f>SUM((Sheet2!C16-Sheet2!C13)*(A13/B13)+Sheet2!C13)</f>
        <v>46.34</v>
      </c>
      <c r="F13">
        <f>SUM((Sheet2!D16-Sheet2!D13)*(A13/B13)+Sheet2!D13)</f>
        <v>52.426666666666669</v>
      </c>
      <c r="G13">
        <f>SUM((Sheet2!E16-Sheet2!E13)*(A13/B13)+Sheet2!E13)</f>
        <v>-1.9233333333333333</v>
      </c>
      <c r="H13" s="1" t="s">
        <v>51</v>
      </c>
    </row>
    <row r="14" spans="1:8">
      <c r="C14" t="str">
        <f>CONCATENATE("http://purl.org/rail/resource/TCLocation",MID(Sheet2!B14,37,100),A14)</f>
        <v>http://purl.org/rail/resource/TCLocationBOURNVL</v>
      </c>
      <c r="D14" s="1" t="s">
        <v>34</v>
      </c>
      <c r="E14" t="e">
        <f>SUM((Sheet2!C17-Sheet2!C14)*(A14/B14)+Sheet2!C14)</f>
        <v>#DIV/0!</v>
      </c>
      <c r="F14" t="e">
        <f>SUM((Sheet2!D17-Sheet2!D14)*(A14/B14)+Sheet2!D14)</f>
        <v>#DIV/0!</v>
      </c>
      <c r="G14" t="e">
        <f>SUM((Sheet2!E17-Sheet2!E14)*(A14/B14)+Sheet2!E14)</f>
        <v>#DIV/0!</v>
      </c>
      <c r="H14" s="1" t="s">
        <v>52</v>
      </c>
    </row>
    <row r="15" spans="1:8">
      <c r="A15">
        <v>1</v>
      </c>
      <c r="B15">
        <v>3</v>
      </c>
      <c r="C15" t="str">
        <f>CONCATENATE("http://purl.org/rail/resource/TCLocation",MID(Sheet2!B15,37,100),A15)</f>
        <v>http://purl.org/rail/resource/TCLocationBOURNVL1</v>
      </c>
      <c r="D15" s="1" t="s">
        <v>34</v>
      </c>
      <c r="E15">
        <f>SUM((Sheet2!C18-Sheet2!C15)*(A15/B15)+Sheet2!C15)</f>
        <v>46.833333333333336</v>
      </c>
      <c r="F15">
        <f>SUM((Sheet2!D18-Sheet2!D15)*(A15/B15)+Sheet2!D15)</f>
        <v>52.416666666666664</v>
      </c>
      <c r="G15">
        <f>SUM((Sheet2!E18-Sheet2!E15)*(A15/B15)+Sheet2!E15)</f>
        <v>-1.9266666666666665</v>
      </c>
      <c r="H15" s="1" t="s">
        <v>53</v>
      </c>
    </row>
    <row r="16" spans="1:8">
      <c r="A16">
        <v>2</v>
      </c>
      <c r="B16">
        <v>3</v>
      </c>
      <c r="C16" t="str">
        <f>CONCATENATE("http://purl.org/rail/resource/TCLocation",MID(Sheet2!B16,37,100),A16)</f>
        <v>http://purl.org/rail/resource/TCLocationBOURNVL2</v>
      </c>
      <c r="D16" s="1" t="s">
        <v>34</v>
      </c>
      <c r="E16">
        <f>SUM((Sheet2!C19-Sheet2!C16)*(A16/B16)+Sheet2!C16)</f>
        <v>46.966666666666669</v>
      </c>
      <c r="F16">
        <f>SUM((Sheet2!D19-Sheet2!D16)*(A16/B16)+Sheet2!D16)</f>
        <v>52.413333333333334</v>
      </c>
      <c r="G16">
        <f>SUM((Sheet2!E19-Sheet2!E16)*(A16/B16)+Sheet2!E16)</f>
        <v>-1.9333333333333333</v>
      </c>
      <c r="H16" s="1" t="s">
        <v>54</v>
      </c>
    </row>
    <row r="17" spans="1:8">
      <c r="C17" t="str">
        <f>CONCATENATE("http://purl.org/rail/resource/TCLocation",MID(Sheet2!B17,37,100),A17)</f>
        <v>http://purl.org/rail/resource/TCLocationKNORCT</v>
      </c>
      <c r="D17" s="1" t="s">
        <v>34</v>
      </c>
      <c r="E17" t="e">
        <f>SUM((Sheet2!C20-Sheet2!C17)*(A17/B17)+Sheet2!C17)</f>
        <v>#DIV/0!</v>
      </c>
      <c r="F17" t="e">
        <f>SUM((Sheet2!D20-Sheet2!D17)*(A17/B17)+Sheet2!D17)</f>
        <v>#DIV/0!</v>
      </c>
      <c r="G17" t="e">
        <f>SUM((Sheet2!E20-Sheet2!E17)*(A17/B17)+Sheet2!E17)</f>
        <v>#DIV/0!</v>
      </c>
      <c r="H17" s="1" t="s">
        <v>55</v>
      </c>
    </row>
    <row r="18" spans="1:8">
      <c r="A18">
        <v>1</v>
      </c>
      <c r="B18">
        <v>3</v>
      </c>
      <c r="C18" t="str">
        <f>CONCATENATE("http://purl.org/rail/resource/TCLocation",MID(Sheet2!B18,37,100),A18)</f>
        <v>http://purl.org/rail/resource/TCLocationKNORCT1</v>
      </c>
      <c r="D18" s="1" t="s">
        <v>34</v>
      </c>
      <c r="E18">
        <f>SUM((Sheet2!C21-Sheet2!C18)*(A18/B18)+Sheet2!C18)</f>
        <v>47.143333333333331</v>
      </c>
      <c r="F18">
        <f>SUM((Sheet2!D21-Sheet2!D18)*(A18/B18)+Sheet2!D18)</f>
        <v>52.41</v>
      </c>
      <c r="G18">
        <f>SUM((Sheet2!E21-Sheet2!E18)*(A18/B18)+Sheet2!E18)</f>
        <v>-1.94</v>
      </c>
      <c r="H18" s="1" t="s">
        <v>56</v>
      </c>
    </row>
    <row r="19" spans="1:8">
      <c r="A19">
        <v>2</v>
      </c>
      <c r="B19">
        <v>3</v>
      </c>
      <c r="C19" t="str">
        <f>CONCATENATE("http://purl.org/rail/resource/TCLocation",MID(Sheet2!B19,37,100),A19)</f>
        <v>http://purl.org/rail/resource/TCLocationKNORCT2</v>
      </c>
      <c r="D19" s="1" t="s">
        <v>34</v>
      </c>
      <c r="E19">
        <f>SUM((Sheet2!C22-Sheet2!C19)*(A19/B19)+Sheet2!C19)</f>
        <v>47.186666666666667</v>
      </c>
      <c r="F19">
        <f>SUM((Sheet2!D22-Sheet2!D19)*(A19/B19)+Sheet2!D19)</f>
        <v>52.41</v>
      </c>
      <c r="G19">
        <f>SUM((Sheet2!E22-Sheet2!E19)*(A19/B19)+Sheet2!E19)</f>
        <v>-1.94</v>
      </c>
      <c r="H19" s="1" t="s">
        <v>57</v>
      </c>
    </row>
    <row r="20" spans="1:8">
      <c r="C20" t="str">
        <f>CONCATENATE("http://purl.org/rail/resource/TCLocation",MID(Sheet2!B20,37,100),A20)</f>
        <v>http://purl.org/rail/resource/TCLocationKNOROTP</v>
      </c>
      <c r="D20" s="1" t="s">
        <v>34</v>
      </c>
      <c r="E20" t="e">
        <f>SUM((Sheet2!C23-Sheet2!C20)*(A20/B20)+Sheet2!C20)</f>
        <v>#DIV/0!</v>
      </c>
      <c r="F20" t="e">
        <f>SUM((Sheet2!D23-Sheet2!D20)*(A20/B20)+Sheet2!D20)</f>
        <v>#DIV/0!</v>
      </c>
      <c r="G20" t="e">
        <f>SUM((Sheet2!E23-Sheet2!E20)*(A20/B20)+Sheet2!E20)</f>
        <v>#DIV/0!</v>
      </c>
      <c r="H20" s="1" t="s">
        <v>58</v>
      </c>
    </row>
    <row r="21" spans="1:8">
      <c r="A21">
        <v>1</v>
      </c>
      <c r="B21">
        <v>3</v>
      </c>
      <c r="C21" t="str">
        <f>CONCATENATE("http://purl.org/rail/resource/TCLocation",MID(Sheet2!B21,37,100),A21)</f>
        <v>http://purl.org/rail/resource/TCLocationKNOROTP1</v>
      </c>
      <c r="D21" s="1" t="s">
        <v>34</v>
      </c>
      <c r="E21">
        <f>SUM((Sheet2!C24-Sheet2!C21)*(A21/B21)+Sheet2!C21)</f>
        <v>47.236666666666665</v>
      </c>
      <c r="F21">
        <f>SUM((Sheet2!D24-Sheet2!D21)*(A21/B21)+Sheet2!D21)</f>
        <v>52.41</v>
      </c>
      <c r="G21">
        <f>SUM((Sheet2!E24-Sheet2!E21)*(A21/B21)+Sheet2!E21)</f>
        <v>-1.9333333333333333</v>
      </c>
      <c r="H21" s="1" t="s">
        <v>59</v>
      </c>
    </row>
    <row r="22" spans="1:8">
      <c r="A22">
        <v>2</v>
      </c>
      <c r="B22">
        <v>3</v>
      </c>
      <c r="C22" t="str">
        <f>CONCATENATE("http://purl.org/rail/resource/TCLocation",MID(Sheet2!B22,37,100),A22)</f>
        <v>http://purl.org/rail/resource/TCLocationKNOROTP2</v>
      </c>
      <c r="D22" s="1" t="s">
        <v>34</v>
      </c>
      <c r="E22">
        <f>SUM((Sheet2!C25-Sheet2!C22)*(A22/B22)+Sheet2!C22)</f>
        <v>47.243333333333332</v>
      </c>
      <c r="F22">
        <f>SUM((Sheet2!D25-Sheet2!D22)*(A22/B22)+Sheet2!D22)</f>
        <v>52.41</v>
      </c>
      <c r="G22">
        <f>SUM((Sheet2!E25-Sheet2!E22)*(A22/B22)+Sheet2!E22)</f>
        <v>-1.9266666666666665</v>
      </c>
      <c r="H22" s="1" t="s">
        <v>60</v>
      </c>
    </row>
    <row r="23" spans="1:8">
      <c r="C23" t="str">
        <f>CONCATENATE("http://purl.org/rail/resource/TCLocation",MID(Sheet2!B23,37,100),A23)</f>
        <v>http://purl.org/rail/resource/TCLocationLIFODWJ</v>
      </c>
      <c r="D23" s="1" t="s">
        <v>34</v>
      </c>
      <c r="E23" t="e">
        <f>SUM((Sheet2!C26-Sheet2!C23)*(A23/B23)+Sheet2!C23)</f>
        <v>#DIV/0!</v>
      </c>
      <c r="F23" t="e">
        <f>SUM((Sheet2!D26-Sheet2!D23)*(A23/B23)+Sheet2!D23)</f>
        <v>#DIV/0!</v>
      </c>
      <c r="G23" t="e">
        <f>SUM((Sheet2!E26-Sheet2!E23)*(A23/B23)+Sheet2!E23)</f>
        <v>#DIV/0!</v>
      </c>
      <c r="H23" s="1" t="s">
        <v>61</v>
      </c>
    </row>
    <row r="24" spans="1:8">
      <c r="A24">
        <v>1</v>
      </c>
      <c r="B24">
        <v>3</v>
      </c>
      <c r="C24" t="str">
        <f>CONCATENATE("http://purl.org/rail/resource/TCLocation",MID(Sheet2!B24,37,100),A24)</f>
        <v>http://purl.org/rail/resource/TCLocationLIFODWJ1</v>
      </c>
      <c r="D24" s="1" t="s">
        <v>34</v>
      </c>
      <c r="E24">
        <f>SUM((Sheet2!C27-Sheet2!C24)*(A24/B24)+Sheet2!C24)</f>
        <v>47.55</v>
      </c>
      <c r="F24">
        <f>SUM((Sheet2!D27-Sheet2!D24)*(A24/B24)+Sheet2!D24)</f>
        <v>52.406666666666666</v>
      </c>
      <c r="G24">
        <f>SUM((Sheet2!E27-Sheet2!E24)*(A24/B24)+Sheet2!E24)</f>
        <v>-1.9333333333333333</v>
      </c>
      <c r="H24" s="1" t="s">
        <v>62</v>
      </c>
    </row>
    <row r="25" spans="1:8">
      <c r="A25">
        <v>2</v>
      </c>
      <c r="B25">
        <v>3</v>
      </c>
      <c r="C25" t="str">
        <f>CONCATENATE("http://purl.org/rail/resource/TCLocation",MID(Sheet2!B25,37,100),A25)</f>
        <v>http://purl.org/rail/resource/TCLocationLIFODWJ2</v>
      </c>
      <c r="D25" s="1" t="s">
        <v>34</v>
      </c>
      <c r="E25">
        <f>SUM((Sheet2!C28-Sheet2!C25)*(A25/B25)+Sheet2!C25)</f>
        <v>47.85</v>
      </c>
      <c r="F25">
        <f>SUM((Sheet2!D28-Sheet2!D25)*(A25/B25)+Sheet2!D25)</f>
        <v>52.403333333333329</v>
      </c>
      <c r="G25">
        <f>SUM((Sheet2!E28-Sheet2!E25)*(A25/B25)+Sheet2!E25)</f>
        <v>-1.9466666666666665</v>
      </c>
      <c r="H25" s="1" t="s">
        <v>63</v>
      </c>
    </row>
    <row r="26" spans="1:8">
      <c r="C26" t="str">
        <f>CONCATENATE("http://purl.org/rail/resource/TCLocation",MID(Sheet2!B26,37,100),A26)</f>
        <v>http://purl.org/rail/resource/TCLocationNRTF</v>
      </c>
      <c r="D26" s="1" t="s">
        <v>34</v>
      </c>
      <c r="E26" t="e">
        <f>SUM((Sheet2!C29-Sheet2!C26)*(A26/B26)+Sheet2!C26)</f>
        <v>#DIV/0!</v>
      </c>
      <c r="F26" t="e">
        <f>SUM((Sheet2!D29-Sheet2!D26)*(A26/B26)+Sheet2!D26)</f>
        <v>#DIV/0!</v>
      </c>
      <c r="G26" t="e">
        <f>SUM((Sheet2!E29-Sheet2!E26)*(A26/B26)+Sheet2!E26)</f>
        <v>#DIV/0!</v>
      </c>
      <c r="H26" s="1" t="s">
        <v>64</v>
      </c>
    </row>
    <row r="27" spans="1:8">
      <c r="A27">
        <v>1</v>
      </c>
      <c r="B27">
        <v>3</v>
      </c>
      <c r="C27" t="str">
        <f>CONCATENATE("http://purl.org/rail/resource/TCLocation",MID(Sheet2!B27,37,100),A27)</f>
        <v>http://purl.org/rail/resource/TCLocationNRTF1</v>
      </c>
      <c r="D27" s="1" t="s">
        <v>34</v>
      </c>
      <c r="E27">
        <f>SUM((Sheet2!C30-Sheet2!C27)*(A27/B27)+Sheet2!C27)</f>
        <v>48.49</v>
      </c>
      <c r="F27">
        <f>SUM((Sheet2!D30-Sheet2!D27)*(A27/B27)+Sheet2!D27)</f>
        <v>52.396666666666668</v>
      </c>
      <c r="G27">
        <f>SUM((Sheet2!E30-Sheet2!E27)*(A27/B27)+Sheet2!E27)</f>
        <v>-1.9633333333333334</v>
      </c>
      <c r="H27" s="1" t="s">
        <v>65</v>
      </c>
    </row>
    <row r="28" spans="1:8">
      <c r="A28">
        <v>2</v>
      </c>
      <c r="B28">
        <v>3</v>
      </c>
      <c r="C28" t="str">
        <f>CONCATENATE("http://purl.org/rail/resource/TCLocation",MID(Sheet2!B28,37,100),A28)</f>
        <v>http://purl.org/rail/resource/TCLocationNRTF2</v>
      </c>
      <c r="D28" s="1" t="s">
        <v>34</v>
      </c>
      <c r="E28">
        <f>SUM((Sheet2!C31-Sheet2!C28)*(A28/B28)+Sheet2!C28)</f>
        <v>48.83</v>
      </c>
      <c r="F28">
        <f>SUM((Sheet2!D31-Sheet2!D28)*(A28/B28)+Sheet2!D28)</f>
        <v>52.393333333333331</v>
      </c>
      <c r="G28">
        <f>SUM((Sheet2!E31-Sheet2!E28)*(A28/B28)+Sheet2!E28)</f>
        <v>-1.9666666666666666</v>
      </c>
      <c r="H28" s="1" t="s">
        <v>66</v>
      </c>
    </row>
    <row r="29" spans="1:8">
      <c r="C29" t="str">
        <f>CONCATENATE("http://purl.org/rail/resource/TCLocation",MID(Sheet2!B29,37,100),A29)</f>
        <v>http://purl.org/rail/resource/TCLocationLONB</v>
      </c>
      <c r="D29" s="1" t="s">
        <v>34</v>
      </c>
      <c r="E29" t="e">
        <f>SUM((Sheet2!C32-Sheet2!C29)*(A29/B29)+Sheet2!C29)</f>
        <v>#DIV/0!</v>
      </c>
      <c r="F29" t="e">
        <f>SUM((Sheet2!D32-Sheet2!D29)*(A29/B29)+Sheet2!D29)</f>
        <v>#DIV/0!</v>
      </c>
      <c r="G29" t="e">
        <f>SUM((Sheet2!E32-Sheet2!E29)*(A29/B29)+Sheet2!E29)</f>
        <v>#DIV/0!</v>
      </c>
      <c r="H29" s="1" t="s">
        <v>67</v>
      </c>
    </row>
    <row r="30" spans="1:8">
      <c r="A30">
        <v>1</v>
      </c>
      <c r="B30">
        <v>3</v>
      </c>
      <c r="C30" t="str">
        <f>CONCATENATE("http://purl.org/rail/resource/TCLocation",MID(Sheet2!B30,37,100),A30)</f>
        <v>http://purl.org/rail/resource/TCLocationLONB1</v>
      </c>
      <c r="D30" s="1" t="s">
        <v>34</v>
      </c>
      <c r="E30">
        <f>SUM((Sheet2!C33-Sheet2!C30)*(A30/B30)+Sheet2!C30)</f>
        <v>49.24</v>
      </c>
      <c r="F30">
        <f>SUM((Sheet2!D33-Sheet2!D30)*(A30/B30)+Sheet2!D30)</f>
        <v>52.39</v>
      </c>
      <c r="G30">
        <f>SUM((Sheet2!E33-Sheet2!E30)*(A30/B30)+Sheet2!E30)</f>
        <v>-1.9733333333333334</v>
      </c>
      <c r="H30" s="1" t="s">
        <v>68</v>
      </c>
    </row>
    <row r="31" spans="1:8">
      <c r="A31">
        <v>2</v>
      </c>
      <c r="B31">
        <v>3</v>
      </c>
      <c r="C31" t="str">
        <f>CONCATENATE("http://purl.org/rail/resource/TCLocation",MID(Sheet2!B31,37,100),A31)</f>
        <v>http://purl.org/rail/resource/TCLocationLONB2</v>
      </c>
      <c r="D31" s="1" t="s">
        <v>34</v>
      </c>
      <c r="E31">
        <f>SUM((Sheet2!C34-Sheet2!C31)*(A31/B31)+Sheet2!C31)</f>
        <v>49.31</v>
      </c>
      <c r="F31">
        <f>SUM((Sheet2!D34-Sheet2!D31)*(A31/B31)+Sheet2!D31)</f>
        <v>52.39</v>
      </c>
      <c r="G31">
        <f>SUM((Sheet2!E34-Sheet2!E31)*(A31/B31)+Sheet2!E31)</f>
        <v>-1.9766666666666666</v>
      </c>
      <c r="H31" s="1" t="s">
        <v>69</v>
      </c>
    </row>
    <row r="32" spans="1:8">
      <c r="C32" t="str">
        <f>CONCATENATE("http://purl.org/rail/resource/TCLocation",MID(Sheet2!B32,37,100),A32)</f>
        <v>http://purl.org/rail/resource/TCLocationLONBRS</v>
      </c>
      <c r="D32" s="1" t="s">
        <v>34</v>
      </c>
      <c r="E32" t="e">
        <f>SUM((Sheet2!C35-Sheet2!C32)*(A32/B32)+Sheet2!C32)</f>
        <v>#DIV/0!</v>
      </c>
      <c r="F32" t="e">
        <f>SUM((Sheet2!D35-Sheet2!D32)*(A32/B32)+Sheet2!D32)</f>
        <v>#DIV/0!</v>
      </c>
      <c r="G32" t="e">
        <f>SUM((Sheet2!E35-Sheet2!E32)*(A32/B32)+Sheet2!E32)</f>
        <v>#DIV/0!</v>
      </c>
      <c r="H32" s="1" t="s">
        <v>70</v>
      </c>
    </row>
    <row r="33" spans="1:8">
      <c r="A33">
        <v>1</v>
      </c>
      <c r="B33">
        <v>3</v>
      </c>
      <c r="C33" t="str">
        <f>CONCATENATE("http://purl.org/rail/resource/TCLocation",MID(Sheet2!B33,37,100),A33)</f>
        <v>http://purl.org/rail/resource/TCLocationLONBRS1</v>
      </c>
      <c r="D33" s="1" t="s">
        <v>34</v>
      </c>
      <c r="E33">
        <f>SUM((Sheet2!C36-Sheet2!C33)*(A33/B33)+Sheet2!C33)</f>
        <v>49.72</v>
      </c>
      <c r="F33">
        <f>SUM((Sheet2!D36-Sheet2!D33)*(A33/B33)+Sheet2!D33)</f>
        <v>52.383333333333333</v>
      </c>
      <c r="G33">
        <f>SUM((Sheet2!E36-Sheet2!E33)*(A33/B33)+Sheet2!E33)</f>
        <v>-1.98</v>
      </c>
      <c r="H33" s="1" t="s">
        <v>71</v>
      </c>
    </row>
    <row r="34" spans="1:8">
      <c r="A34">
        <v>2</v>
      </c>
      <c r="B34">
        <v>3</v>
      </c>
      <c r="C34" t="str">
        <f>CONCATENATE("http://purl.org/rail/resource/TCLocation",MID(Sheet2!B34,37,100),A34)</f>
        <v>http://purl.org/rail/resource/TCLocationLONBRS2</v>
      </c>
      <c r="D34" s="1" t="s">
        <v>34</v>
      </c>
      <c r="E34">
        <f>SUM((Sheet2!C37-Sheet2!C34)*(A34/B34)+Sheet2!C34)</f>
        <v>50.06</v>
      </c>
      <c r="F34">
        <f>SUM((Sheet2!D37-Sheet2!D34)*(A34/B34)+Sheet2!D34)</f>
        <v>52.376666666666665</v>
      </c>
      <c r="G34">
        <f>SUM((Sheet2!E37-Sheet2!E34)*(A34/B34)+Sheet2!E34)</f>
        <v>-1.98</v>
      </c>
      <c r="H34" s="1" t="s">
        <v>72</v>
      </c>
    </row>
    <row r="35" spans="1:8">
      <c r="C35" t="str">
        <f>CONCATENATE("http://purl.org/rail/resource/TCLocation",MID(Sheet2!B35,37,100),A35)</f>
        <v>http://purl.org/rail/resource/TCLocationCOFTONS</v>
      </c>
      <c r="D35" s="1" t="s">
        <v>34</v>
      </c>
      <c r="E35" t="e">
        <f>SUM((Sheet2!C38-Sheet2!C35)*(A35/B35)+Sheet2!C35)</f>
        <v>#DIV/0!</v>
      </c>
      <c r="F35" t="e">
        <f>SUM((Sheet2!D38-Sheet2!D35)*(A35/B35)+Sheet2!D35)</f>
        <v>#DIV/0!</v>
      </c>
      <c r="G35" t="e">
        <f>SUM((Sheet2!E38-Sheet2!E35)*(A35/B35)+Sheet2!E35)</f>
        <v>#DIV/0!</v>
      </c>
      <c r="H35" s="1" t="s">
        <v>73</v>
      </c>
    </row>
    <row r="36" spans="1:8">
      <c r="A36">
        <v>1</v>
      </c>
      <c r="B36">
        <v>3</v>
      </c>
      <c r="C36" t="str">
        <f>CONCATENATE("http://purl.org/rail/resource/TCLocation",MID(Sheet2!B36,37,100),A36)</f>
        <v>http://purl.org/rail/resource/TCLocationCOFTONS1</v>
      </c>
      <c r="D36" s="1" t="s">
        <v>34</v>
      </c>
      <c r="E36">
        <f>SUM((Sheet2!C39-Sheet2!C36)*(A36/B36)+Sheet2!C36)</f>
        <v>50.876666666666665</v>
      </c>
      <c r="F36">
        <f>SUM((Sheet2!D39-Sheet2!D36)*(A36/B36)+Sheet2!D36)</f>
        <v>52.366666666666667</v>
      </c>
      <c r="G36">
        <f>SUM((Sheet2!E39-Sheet2!E36)*(A36/B36)+Sheet2!E36)</f>
        <v>-1.9833333333333334</v>
      </c>
      <c r="H36" s="1" t="s">
        <v>74</v>
      </c>
    </row>
    <row r="37" spans="1:8">
      <c r="A37">
        <v>2</v>
      </c>
      <c r="B37">
        <v>3</v>
      </c>
      <c r="C37" t="str">
        <f>CONCATENATE("http://purl.org/rail/resource/TCLocation",MID(Sheet2!B37,37,100),A37)</f>
        <v>http://purl.org/rail/resource/TCLocationCOFTONS2</v>
      </c>
      <c r="D37" s="1" t="s">
        <v>34</v>
      </c>
      <c r="E37">
        <f>SUM((Sheet2!C40-Sheet2!C37)*(A37/B37)+Sheet2!C37)</f>
        <v>51.353333333333332</v>
      </c>
      <c r="F37">
        <f>SUM((Sheet2!D40-Sheet2!D37)*(A37/B37)+Sheet2!D37)</f>
        <v>52.36333333333333</v>
      </c>
      <c r="G37">
        <f>SUM((Sheet2!E40-Sheet2!E37)*(A37/B37)+Sheet2!E37)</f>
        <v>-1.9866666666666666</v>
      </c>
      <c r="H37" s="1" t="s">
        <v>75</v>
      </c>
    </row>
    <row r="38" spans="1:8">
      <c r="C38" t="str">
        <f>CONCATENATE("http://purl.org/rail/resource/TCLocation",MID(Sheet2!B38,37,100),A38)</f>
        <v>http://purl.org/rail/resource/TCLocationBGRN</v>
      </c>
      <c r="D38" s="1" t="s">
        <v>34</v>
      </c>
      <c r="E38" t="e">
        <f>SUM((Sheet2!C41-Sheet2!C38)*(A38/B38)+Sheet2!C38)</f>
        <v>#DIV/0!</v>
      </c>
      <c r="F38" t="e">
        <f>SUM((Sheet2!D41-Sheet2!D38)*(A38/B38)+Sheet2!D38)</f>
        <v>#DIV/0!</v>
      </c>
      <c r="G38" t="e">
        <f>SUM((Sheet2!E41-Sheet2!E38)*(A38/B38)+Sheet2!E38)</f>
        <v>#DIV/0!</v>
      </c>
      <c r="H38" s="1" t="s">
        <v>76</v>
      </c>
    </row>
    <row r="39" spans="1:8">
      <c r="A39">
        <v>1</v>
      </c>
      <c r="B39">
        <v>3</v>
      </c>
      <c r="C39" t="str">
        <f>CONCATENATE("http://purl.org/rail/resource/TCLocation",MID(Sheet2!B39,37,100),A39)</f>
        <v>http://purl.org/rail/resource/TCLocationBGRN1</v>
      </c>
      <c r="D39" s="1" t="s">
        <v>34</v>
      </c>
      <c r="E39">
        <f>SUM((Sheet2!C42-Sheet2!C39)*(A39/B39)+Sheet2!C39)</f>
        <v>52.17</v>
      </c>
      <c r="F39">
        <f>SUM((Sheet2!D42-Sheet2!D39)*(A39/B39)+Sheet2!D39)</f>
        <v>52.353333333333332</v>
      </c>
      <c r="G39">
        <f>SUM((Sheet2!E42-Sheet2!E39)*(A39/B39)+Sheet2!E39)</f>
        <v>-1.9933333333333334</v>
      </c>
      <c r="H39" s="1" t="s">
        <v>77</v>
      </c>
    </row>
    <row r="40" spans="1:8">
      <c r="A40">
        <v>2</v>
      </c>
      <c r="B40">
        <v>3</v>
      </c>
      <c r="C40" t="str">
        <f>CONCATENATE("http://purl.org/rail/resource/TCLocation",MID(Sheet2!B40,37,100),A40)</f>
        <v>http://purl.org/rail/resource/TCLocationBGRN2</v>
      </c>
      <c r="D40" s="1" t="s">
        <v>34</v>
      </c>
      <c r="E40">
        <f>SUM((Sheet2!C43-Sheet2!C40)*(A40/B40)+Sheet2!C40)</f>
        <v>52.51</v>
      </c>
      <c r="F40">
        <f>SUM((Sheet2!D43-Sheet2!D40)*(A40/B40)+Sheet2!D40)</f>
        <v>52.346666666666671</v>
      </c>
      <c r="G40">
        <f>SUM((Sheet2!E43-Sheet2!E40)*(A40/B40)+Sheet2!E40)</f>
        <v>-1.9966666666666666</v>
      </c>
      <c r="H40" s="1" t="s">
        <v>78</v>
      </c>
    </row>
    <row r="41" spans="1:8">
      <c r="C41" t="str">
        <f>CONCATENATE("http://purl.org/rail/resource/TCLocation",MID(Sheet2!B41,37,100),A41)</f>
        <v>http://purl.org/rail/resource/TCLocationBLACKWL</v>
      </c>
      <c r="D41" s="1" t="s">
        <v>34</v>
      </c>
      <c r="E41" t="e">
        <f>SUM((Sheet2!C44-Sheet2!C41)*(A41/B41)+Sheet2!C41)</f>
        <v>#DIV/0!</v>
      </c>
      <c r="F41" t="e">
        <f>SUM((Sheet2!D44-Sheet2!D41)*(A41/B41)+Sheet2!D41)</f>
        <v>#DIV/0!</v>
      </c>
      <c r="G41" t="e">
        <f>SUM((Sheet2!E44-Sheet2!E41)*(A41/B41)+Sheet2!E41)</f>
        <v>#DIV/0!</v>
      </c>
      <c r="H41" s="1" t="s">
        <v>79</v>
      </c>
    </row>
    <row r="42" spans="1:8">
      <c r="A42">
        <v>1</v>
      </c>
      <c r="B42">
        <v>3</v>
      </c>
      <c r="C42" t="str">
        <f>CONCATENATE("http://purl.org/rail/resource/TCLocation",MID(Sheet2!B42,37,100),A42)</f>
        <v>http://purl.org/rail/resource/TCLocationBLACKWL1</v>
      </c>
      <c r="D42" s="1" t="s">
        <v>34</v>
      </c>
      <c r="E42">
        <f>SUM((Sheet2!C45-Sheet2!C42)*(A42/B42)+Sheet2!C42)</f>
        <v>53.69</v>
      </c>
      <c r="F42">
        <f>SUM((Sheet2!D45-Sheet2!D42)*(A42/B42)+Sheet2!D42)</f>
        <v>52.333333333333336</v>
      </c>
      <c r="G42">
        <f>SUM((Sheet2!E45-Sheet2!E42)*(A42/B42)+Sheet2!E42)</f>
        <v>-2.0133333333333332</v>
      </c>
      <c r="H42" s="1" t="s">
        <v>80</v>
      </c>
    </row>
    <row r="43" spans="1:8">
      <c r="A43">
        <v>2</v>
      </c>
      <c r="B43">
        <v>3</v>
      </c>
      <c r="C43" t="str">
        <f>CONCATENATE("http://purl.org/rail/resource/TCLocation",MID(Sheet2!B43,37,100),A43)</f>
        <v>http://purl.org/rail/resource/TCLocationBLACKWL2</v>
      </c>
      <c r="D43" s="1" t="s">
        <v>34</v>
      </c>
      <c r="E43">
        <f>SUM((Sheet2!C46-Sheet2!C43)*(A43/B43)+Sheet2!C43)</f>
        <v>54.53</v>
      </c>
      <c r="F43">
        <f>SUM((Sheet2!D46-Sheet2!D43)*(A43/B43)+Sheet2!D43)</f>
        <v>52.326666666666668</v>
      </c>
      <c r="G43">
        <f>SUM((Sheet2!E46-Sheet2!E43)*(A43/B43)+Sheet2!E43)</f>
        <v>-2.0266666666666668</v>
      </c>
      <c r="H43" s="1" t="s">
        <v>81</v>
      </c>
    </row>
    <row r="44" spans="1:8">
      <c r="C44" t="str">
        <f>CONCATENATE("http://purl.org/rail/resource/TCLocation",MID(Sheet2!B44,37,100),A44)</f>
        <v>http://purl.org/rail/resource/TCLocationBRMSGRV</v>
      </c>
      <c r="D44" s="1" t="s">
        <v>34</v>
      </c>
      <c r="E44" t="e">
        <f>SUM((Sheet2!C47-Sheet2!C44)*(A44/B44)+Sheet2!C44)</f>
        <v>#DIV/0!</v>
      </c>
      <c r="F44" t="e">
        <f>SUM((Sheet2!D47-Sheet2!D44)*(A44/B44)+Sheet2!D44)</f>
        <v>#DIV/0!</v>
      </c>
      <c r="G44" t="e">
        <f>SUM((Sheet2!E47-Sheet2!E44)*(A44/B44)+Sheet2!E44)</f>
        <v>#DIV/0!</v>
      </c>
      <c r="H44" s="1" t="s">
        <v>82</v>
      </c>
    </row>
    <row r="45" spans="1:8">
      <c r="A45">
        <v>1</v>
      </c>
      <c r="B45">
        <v>3</v>
      </c>
      <c r="C45" t="str">
        <f>CONCATENATE("http://purl.org/rail/resource/TCLocation",MID(Sheet2!B45,37,100),A45)</f>
        <v>http://purl.org/rail/resource/TCLocationBRMSGRV1</v>
      </c>
      <c r="D45" s="1" t="s">
        <v>34</v>
      </c>
      <c r="E45">
        <f>SUM((Sheet2!C48-Sheet2!C45)*(A45/B45)+Sheet2!C45)</f>
        <v>56.08</v>
      </c>
      <c r="F45">
        <f>SUM((Sheet2!D48-Sheet2!D45)*(A45/B45)+Sheet2!D45)</f>
        <v>52.31</v>
      </c>
      <c r="G45">
        <f>SUM((Sheet2!E48-Sheet2!E45)*(A45/B45)+Sheet2!E45)</f>
        <v>-2.0499999999999998</v>
      </c>
      <c r="H45" s="1" t="s">
        <v>83</v>
      </c>
    </row>
    <row r="46" spans="1:8">
      <c r="A46">
        <v>2</v>
      </c>
      <c r="B46">
        <v>3</v>
      </c>
      <c r="C46" t="str">
        <f>CONCATENATE("http://purl.org/rail/resource/TCLocation",MID(Sheet2!B46,37,100),A46)</f>
        <v>http://purl.org/rail/resource/TCLocationBRMSGRV2</v>
      </c>
      <c r="D46" s="1" t="s">
        <v>34</v>
      </c>
      <c r="E46">
        <f>SUM((Sheet2!C49-Sheet2!C46)*(A46/B46)+Sheet2!C46)</f>
        <v>56.79</v>
      </c>
      <c r="F46">
        <f>SUM((Sheet2!D49-Sheet2!D46)*(A46/B46)+Sheet2!D46)</f>
        <v>52.3</v>
      </c>
      <c r="G46">
        <f>SUM((Sheet2!E49-Sheet2!E46)*(A46/B46)+Sheet2!E46)</f>
        <v>-2.06</v>
      </c>
      <c r="H46" s="1" t="s">
        <v>84</v>
      </c>
    </row>
    <row r="47" spans="1:8">
      <c r="C47" t="str">
        <f>CONCATENATE("http://purl.org/rail/resource/TCLocation",MID(Sheet2!B47,37,100),A47)</f>
        <v>http://purl.org/rail/resource/TCLocationSTKWKSJ</v>
      </c>
      <c r="D47" s="1" t="s">
        <v>34</v>
      </c>
      <c r="E47" t="e">
        <f>SUM((Sheet2!C50-Sheet2!C47)*(A47/B47)+Sheet2!C47)</f>
        <v>#DIV/0!</v>
      </c>
      <c r="F47" t="e">
        <f>SUM((Sheet2!D50-Sheet2!D47)*(A47/B47)+Sheet2!D47)</f>
        <v>#DIV/0!</v>
      </c>
      <c r="G47" t="e">
        <f>SUM((Sheet2!E50-Sheet2!E47)*(A47/B47)+Sheet2!E47)</f>
        <v>#DIV/0!</v>
      </c>
      <c r="H47" s="1" t="s">
        <v>85</v>
      </c>
    </row>
    <row r="48" spans="1:8">
      <c r="A48">
        <v>1</v>
      </c>
      <c r="B48">
        <v>3</v>
      </c>
      <c r="C48" t="str">
        <f>CONCATENATE("http://purl.org/rail/resource/TCLocation",MID(Sheet2!B48,37,100),A48)</f>
        <v>http://purl.org/rail/resource/TCLocationSTKWKSJ1</v>
      </c>
      <c r="D48" s="1" t="s">
        <v>34</v>
      </c>
      <c r="E48">
        <f>SUM((Sheet2!C51-Sheet2!C48)*(A48/B48)+Sheet2!C48)</f>
        <v>60.42</v>
      </c>
      <c r="F48">
        <f>SUM((Sheet2!D51-Sheet2!D48)*(A48/B48)+Sheet2!D48)</f>
        <v>52.25</v>
      </c>
      <c r="G48">
        <f>SUM((Sheet2!E51-Sheet2!E48)*(A48/B48)+Sheet2!E48)</f>
        <v>-2.0933333333333333</v>
      </c>
      <c r="H48" s="1" t="s">
        <v>86</v>
      </c>
    </row>
    <row r="49" spans="1:8">
      <c r="A49">
        <v>2</v>
      </c>
      <c r="B49">
        <v>3</v>
      </c>
      <c r="C49" t="str">
        <f>CONCATENATE("http://purl.org/rail/resource/TCLocation",MID(Sheet2!B49,37,100),A49)</f>
        <v>http://purl.org/rail/resource/TCLocationSTKWKSJ2</v>
      </c>
      <c r="D49" s="1" t="s">
        <v>34</v>
      </c>
      <c r="E49">
        <f>SUM((Sheet2!C52-Sheet2!C49)*(A49/B49)+Sheet2!C49)</f>
        <v>63.34</v>
      </c>
      <c r="F49">
        <f>SUM((Sheet2!D52-Sheet2!D49)*(A49/B49)+Sheet2!D49)</f>
        <v>52.21</v>
      </c>
      <c r="G49">
        <f>SUM((Sheet2!E52-Sheet2!E49)*(A49/B49)+Sheet2!E49)</f>
        <v>-2.1166666666666667</v>
      </c>
      <c r="H49" s="1" t="s">
        <v>87</v>
      </c>
    </row>
    <row r="50" spans="1:8">
      <c r="C50" t="str">
        <f>CONCATENATE("http://purl.org/rail/resource/TCLocation",MID(Sheet2!B50,37,100),A50)</f>
        <v>http://purl.org/rail/resource/TCLocationSPTCHLL</v>
      </c>
      <c r="D50" s="1" t="s">
        <v>34</v>
      </c>
      <c r="E50" t="e">
        <f>SUM((Sheet2!C53-Sheet2!C50)*(A50/B50)+Sheet2!C50)</f>
        <v>#DIV/0!</v>
      </c>
      <c r="F50" t="e">
        <f>SUM((Sheet2!D53-Sheet2!D50)*(A50/B50)+Sheet2!D50)</f>
        <v>#DIV/0!</v>
      </c>
      <c r="G50" t="e">
        <f>SUM((Sheet2!E53-Sheet2!E50)*(A50/B50)+Sheet2!E50)</f>
        <v>#DIV/0!</v>
      </c>
      <c r="H50" s="1" t="s">
        <v>88</v>
      </c>
    </row>
    <row r="51" spans="1:8">
      <c r="A51">
        <v>1</v>
      </c>
      <c r="B51">
        <v>3</v>
      </c>
      <c r="C51" t="str">
        <f>CONCATENATE("http://purl.org/rail/resource/TCLocation",MID(Sheet2!B51,37,100),A51)</f>
        <v>http://purl.org/rail/resource/TCLocationSPTCHLL1</v>
      </c>
      <c r="D51" s="1" t="s">
        <v>34</v>
      </c>
      <c r="E51">
        <f>SUM((Sheet2!C54-Sheet2!C51)*(A51/B51)+Sheet2!C51)</f>
        <v>66.260000000000005</v>
      </c>
      <c r="F51">
        <f>SUM((Sheet2!D54-Sheet2!D51)*(A51/B51)+Sheet2!D51)</f>
        <v>52.173333333333332</v>
      </c>
      <c r="G51">
        <f>SUM((Sheet2!E54-Sheet2!E51)*(A51/B51)+Sheet2!E51)</f>
        <v>-2.14</v>
      </c>
      <c r="H51" s="1" t="s">
        <v>89</v>
      </c>
    </row>
    <row r="52" spans="1:8">
      <c r="A52">
        <v>2</v>
      </c>
      <c r="B52">
        <v>3</v>
      </c>
      <c r="C52" t="str">
        <f>CONCATENATE("http://purl.org/rail/resource/TCLocation",MID(Sheet2!B52,37,100),A52)</f>
        <v>http://purl.org/rail/resource/TCLocationSPTCHLL2</v>
      </c>
      <c r="D52" s="1" t="s">
        <v>34</v>
      </c>
      <c r="E52">
        <f>SUM((Sheet2!C55-Sheet2!C52)*(A52/B52)+Sheet2!C52)</f>
        <v>66.260000000000005</v>
      </c>
      <c r="F52">
        <f>SUM((Sheet2!D55-Sheet2!D52)*(A52/B52)+Sheet2!D52)</f>
        <v>52.176666666666669</v>
      </c>
      <c r="G52">
        <f>SUM((Sheet2!E55-Sheet2!E52)*(A52/B52)+Sheet2!E52)</f>
        <v>-2.14</v>
      </c>
      <c r="H52" s="1" t="s">
        <v>90</v>
      </c>
    </row>
    <row r="53" spans="1:8">
      <c r="C53" t="str">
        <f>CONCATENATE("http://purl.org/rail/resource/TCLocation",MID(Sheet2!B53,37,100),A53)</f>
        <v>http://purl.org/rail/resource/TCLocationSPTCHLL</v>
      </c>
      <c r="D53" s="1" t="s">
        <v>34</v>
      </c>
      <c r="E53" t="e">
        <f>SUM((Sheet2!C56-Sheet2!C53)*(A53/B53)+Sheet2!C53)</f>
        <v>#DIV/0!</v>
      </c>
      <c r="F53" t="e">
        <f>SUM((Sheet2!D56-Sheet2!D53)*(A53/B53)+Sheet2!D53)</f>
        <v>#DIV/0!</v>
      </c>
      <c r="G53" t="e">
        <f>SUM((Sheet2!E56-Sheet2!E53)*(A53/B53)+Sheet2!E53)</f>
        <v>#DIV/0!</v>
      </c>
      <c r="H53" s="1" t="s">
        <v>91</v>
      </c>
    </row>
    <row r="54" spans="1:8">
      <c r="A54">
        <v>1</v>
      </c>
      <c r="B54">
        <v>3</v>
      </c>
      <c r="C54" t="str">
        <f>CONCATENATE("http://purl.org/rail/resource/TCLocation",MID(Sheet2!B54,37,100),A54)</f>
        <v>http://purl.org/rail/resource/TCLocationSPTCHLL1</v>
      </c>
      <c r="D54" s="1" t="s">
        <v>34</v>
      </c>
      <c r="E54">
        <f>SUM((Sheet2!C57-Sheet2!C54)*(A54/B54)+Sheet2!C54)</f>
        <v>69.13666666666667</v>
      </c>
      <c r="F54">
        <f>SUM((Sheet2!D57-Sheet2!D54)*(A54/B54)+Sheet2!D54)</f>
        <v>52.14</v>
      </c>
      <c r="G54">
        <f>SUM((Sheet2!E57-Sheet2!E54)*(A54/B54)+Sheet2!E54)</f>
        <v>-2.13</v>
      </c>
      <c r="H54" s="1" t="s">
        <v>92</v>
      </c>
    </row>
    <row r="55" spans="1:8">
      <c r="A55">
        <v>2</v>
      </c>
      <c r="B55">
        <v>3</v>
      </c>
      <c r="C55" t="str">
        <f>CONCATENATE("http://purl.org/rail/resource/TCLocation",MID(Sheet2!B55,37,100),A55)</f>
        <v>http://purl.org/rail/resource/TCLocationSPTCHLL2</v>
      </c>
      <c r="D55" s="1" t="s">
        <v>34</v>
      </c>
      <c r="E55">
        <f>SUM((Sheet2!C58-Sheet2!C55)*(A55/B55)+Sheet2!C55)</f>
        <v>72.013333333333335</v>
      </c>
      <c r="F55">
        <f>SUM((Sheet2!D58-Sheet2!D55)*(A55/B55)+Sheet2!D55)</f>
        <v>52.1</v>
      </c>
      <c r="G55">
        <f>SUM((Sheet2!E58-Sheet2!E55)*(A55/B55)+Sheet2!E55)</f>
        <v>-2.12</v>
      </c>
      <c r="H55" s="1" t="s">
        <v>93</v>
      </c>
    </row>
    <row r="56" spans="1:8">
      <c r="C56" t="str">
        <f>CONCATENATE("http://purl.org/rail/resource/TCLocation",MID(Sheet2!B56,37,100),A56)</f>
        <v>http://purl.org/rail/resource/TCLocationECKNGTL</v>
      </c>
      <c r="D56" s="1" t="s">
        <v>34</v>
      </c>
      <c r="E56" t="e">
        <f>SUM((Sheet2!C59-Sheet2!C56)*(A56/B56)+Sheet2!C56)</f>
        <v>#DIV/0!</v>
      </c>
      <c r="F56" t="e">
        <f>SUM((Sheet2!D59-Sheet2!D56)*(A56/B56)+Sheet2!D56)</f>
        <v>#DIV/0!</v>
      </c>
      <c r="G56" t="e">
        <f>SUM((Sheet2!E59-Sheet2!E56)*(A56/B56)+Sheet2!E56)</f>
        <v>#DIV/0!</v>
      </c>
      <c r="H56" s="1" t="s">
        <v>94</v>
      </c>
    </row>
    <row r="57" spans="1:8">
      <c r="A57">
        <v>1</v>
      </c>
      <c r="B57">
        <v>3</v>
      </c>
      <c r="C57" t="str">
        <f>CONCATENATE("http://purl.org/rail/resource/TCLocation",MID(Sheet2!B57,37,100),A57)</f>
        <v>http://purl.org/rail/resource/TCLocationECKNGTL1</v>
      </c>
      <c r="D57" s="1" t="s">
        <v>34</v>
      </c>
      <c r="E57">
        <f>SUM((Sheet2!C60-Sheet2!C57)*(A57/B57)+Sheet2!C57)</f>
        <v>76.36333333333333</v>
      </c>
      <c r="F57">
        <f>SUM((Sheet2!D60-Sheet2!D57)*(A57/B57)+Sheet2!D57)</f>
        <v>52.04</v>
      </c>
      <c r="G57">
        <f>SUM((Sheet2!E60-Sheet2!E57)*(A57/B57)+Sheet2!E57)</f>
        <v>-2.1066666666666665</v>
      </c>
      <c r="H57" s="1" t="s">
        <v>95</v>
      </c>
    </row>
    <row r="58" spans="1:8">
      <c r="A58">
        <v>2</v>
      </c>
      <c r="B58">
        <v>3</v>
      </c>
      <c r="C58" t="str">
        <f>CONCATENATE("http://purl.org/rail/resource/TCLocation",MID(Sheet2!B58,37,100),A58)</f>
        <v>http://purl.org/rail/resource/TCLocationECKNGTL2</v>
      </c>
      <c r="D58" s="1" t="s">
        <v>34</v>
      </c>
      <c r="E58">
        <f>SUM((Sheet2!C61-Sheet2!C58)*(A58/B58)+Sheet2!C58)</f>
        <v>77.836666666666673</v>
      </c>
      <c r="F58">
        <f>SUM((Sheet2!D61-Sheet2!D58)*(A58/B58)+Sheet2!D58)</f>
        <v>52.02</v>
      </c>
      <c r="G58">
        <f>SUM((Sheet2!E61-Sheet2!E58)*(A58/B58)+Sheet2!E58)</f>
        <v>-2.1033333333333335</v>
      </c>
      <c r="H58" s="1" t="s">
        <v>96</v>
      </c>
    </row>
    <row r="59" spans="1:8">
      <c r="C59" t="str">
        <f>CONCATENATE("http://purl.org/rail/resource/TCLocation",MID(Sheet2!B59,37,100),A59)</f>
        <v>http://purl.org/rail/resource/TCLocationASHCMOD</v>
      </c>
      <c r="D59" s="1" t="s">
        <v>34</v>
      </c>
      <c r="E59" t="e">
        <f>SUM((Sheet2!C62-Sheet2!C59)*(A59/B59)+Sheet2!C59)</f>
        <v>#DIV/0!</v>
      </c>
      <c r="F59" t="e">
        <f>SUM((Sheet2!D62-Sheet2!D59)*(A59/B59)+Sheet2!D59)</f>
        <v>#DIV/0!</v>
      </c>
      <c r="G59" t="e">
        <f>SUM((Sheet2!E62-Sheet2!E59)*(A59/B59)+Sheet2!E59)</f>
        <v>#DIV/0!</v>
      </c>
      <c r="H59" s="1" t="s">
        <v>97</v>
      </c>
    </row>
    <row r="60" spans="1:8">
      <c r="A60">
        <v>1</v>
      </c>
      <c r="B60">
        <v>3</v>
      </c>
      <c r="C60" t="str">
        <f>CONCATENATE("http://purl.org/rail/resource/TCLocation",MID(Sheet2!B60,37,100),A60)</f>
        <v>http://purl.org/rail/resource/TCLocationASHCMOD1</v>
      </c>
      <c r="D60" s="1" t="s">
        <v>34</v>
      </c>
      <c r="E60">
        <f>SUM((Sheet2!C63-Sheet2!C60)*(A60/B60)+Sheet2!C60)</f>
        <v>79.36333333333333</v>
      </c>
      <c r="F60">
        <f>SUM((Sheet2!D63-Sheet2!D60)*(A60/B60)+Sheet2!D60)</f>
        <v>51.99666666666667</v>
      </c>
      <c r="G60">
        <f>SUM((Sheet2!E63-Sheet2!E60)*(A60/B60)+Sheet2!E60)</f>
        <v>-2.1</v>
      </c>
      <c r="H60" s="1" t="s">
        <v>98</v>
      </c>
    </row>
    <row r="61" spans="1:8">
      <c r="A61">
        <v>2</v>
      </c>
      <c r="B61">
        <v>3</v>
      </c>
      <c r="C61" t="str">
        <f>CONCATENATE("http://purl.org/rail/resource/TCLocation",MID(Sheet2!B61,37,100),A61)</f>
        <v>http://purl.org/rail/resource/TCLocationASHCMOD2</v>
      </c>
      <c r="D61" s="1" t="s">
        <v>34</v>
      </c>
      <c r="E61">
        <f>SUM((Sheet2!C64-Sheet2!C61)*(A61/B61)+Sheet2!C61)</f>
        <v>79.416666666666671</v>
      </c>
      <c r="F61">
        <f>SUM((Sheet2!D64-Sheet2!D61)*(A61/B61)+Sheet2!D61)</f>
        <v>51.993333333333332</v>
      </c>
      <c r="G61">
        <f>SUM((Sheet2!E64-Sheet2!E61)*(A61/B61)+Sheet2!E61)</f>
        <v>-2.1</v>
      </c>
      <c r="H61" s="1" t="s">
        <v>99</v>
      </c>
    </row>
    <row r="62" spans="1:8">
      <c r="C62" t="str">
        <f>CONCATENATE("http://purl.org/rail/resource/TCLocation",MID(Sheet2!B62,37,100),A62)</f>
        <v>http://purl.org/rail/resource/TCLocationASHCHRC</v>
      </c>
      <c r="D62" s="1" t="s">
        <v>34</v>
      </c>
      <c r="E62" t="e">
        <f>SUM((Sheet2!C65-Sheet2!C62)*(A62/B62)+Sheet2!C62)</f>
        <v>#DIV/0!</v>
      </c>
      <c r="F62" t="e">
        <f>SUM((Sheet2!D65-Sheet2!D62)*(A62/B62)+Sheet2!D62)</f>
        <v>#DIV/0!</v>
      </c>
      <c r="G62" t="e">
        <f>SUM((Sheet2!E65-Sheet2!E62)*(A62/B62)+Sheet2!E62)</f>
        <v>#DIV/0!</v>
      </c>
      <c r="H62" s="1" t="s">
        <v>100</v>
      </c>
    </row>
    <row r="63" spans="1:8">
      <c r="A63">
        <v>1</v>
      </c>
      <c r="B63">
        <v>3</v>
      </c>
      <c r="C63" t="str">
        <f>CONCATENATE("http://purl.org/rail/resource/TCLocation",MID(Sheet2!B63,37,100),A63)</f>
        <v>http://purl.org/rail/resource/TCLocationASHCHRC1</v>
      </c>
      <c r="D63" s="1" t="s">
        <v>34</v>
      </c>
      <c r="E63">
        <f>SUM((Sheet2!C66-Sheet2!C63)*(A63/B63)+Sheet2!C63)</f>
        <v>79.563333333333333</v>
      </c>
      <c r="F63">
        <f>SUM((Sheet2!D66-Sheet2!D63)*(A63/B63)+Sheet2!D63)</f>
        <v>51.99</v>
      </c>
      <c r="G63">
        <f>SUM((Sheet2!E66-Sheet2!E63)*(A63/B63)+Sheet2!E63)</f>
        <v>-2.1</v>
      </c>
      <c r="H63" s="1" t="s">
        <v>101</v>
      </c>
    </row>
    <row r="64" spans="1:8">
      <c r="A64">
        <v>2</v>
      </c>
      <c r="B64">
        <v>3</v>
      </c>
      <c r="C64" t="str">
        <f>CONCATENATE("http://purl.org/rail/resource/TCLocation",MID(Sheet2!B64,37,100),A64)</f>
        <v>http://purl.org/rail/resource/TCLocationASHCHRC2</v>
      </c>
      <c r="D64" s="1" t="s">
        <v>34</v>
      </c>
      <c r="E64">
        <f>SUM((Sheet2!C67-Sheet2!C64)*(A64/B64)+Sheet2!C64)</f>
        <v>79.656666666666666</v>
      </c>
      <c r="F64">
        <f>SUM((Sheet2!D67-Sheet2!D64)*(A64/B64)+Sheet2!D64)</f>
        <v>51.99</v>
      </c>
      <c r="G64">
        <f>SUM((Sheet2!E67-Sheet2!E64)*(A64/B64)+Sheet2!E64)</f>
        <v>-2.1</v>
      </c>
      <c r="H64" s="1" t="s">
        <v>102</v>
      </c>
    </row>
    <row r="65" spans="1:8">
      <c r="C65" t="str">
        <f>CONCATENATE("http://purl.org/rail/resource/TCLocation",MID(Sheet2!B65,37,100),A65)</f>
        <v>http://purl.org/rail/resource/TCLocationASHCWGF</v>
      </c>
      <c r="D65" s="1" t="s">
        <v>34</v>
      </c>
      <c r="E65" t="e">
        <f>SUM((Sheet2!C68-Sheet2!C65)*(A65/B65)+Sheet2!C65)</f>
        <v>#DIV/0!</v>
      </c>
      <c r="F65" t="e">
        <f>SUM((Sheet2!D68-Sheet2!D65)*(A65/B65)+Sheet2!D65)</f>
        <v>#DIV/0!</v>
      </c>
      <c r="G65" t="e">
        <f>SUM((Sheet2!E68-Sheet2!E65)*(A65/B65)+Sheet2!E65)</f>
        <v>#DIV/0!</v>
      </c>
      <c r="H65" s="1" t="s">
        <v>103</v>
      </c>
    </row>
    <row r="66" spans="1:8">
      <c r="A66">
        <v>1</v>
      </c>
      <c r="B66">
        <v>3</v>
      </c>
      <c r="C66" t="str">
        <f>CONCATENATE("http://purl.org/rail/resource/TCLocation",MID(Sheet2!B66,37,100),A66)</f>
        <v>http://purl.org/rail/resource/TCLocationASHCWGF1</v>
      </c>
      <c r="D66" s="1" t="s">
        <v>34</v>
      </c>
      <c r="E66">
        <f>SUM((Sheet2!C69-Sheet2!C66)*(A66/B66)+Sheet2!C66)</f>
        <v>81.84</v>
      </c>
      <c r="F66">
        <f>SUM((Sheet2!D69-Sheet2!D66)*(A66/B66)+Sheet2!D66)</f>
        <v>51.96</v>
      </c>
      <c r="G66">
        <f>SUM((Sheet2!E69-Sheet2!E66)*(A66/B66)+Sheet2!E66)</f>
        <v>-2.0966666666666667</v>
      </c>
      <c r="H66" s="1" t="s">
        <v>104</v>
      </c>
    </row>
    <row r="67" spans="1:8">
      <c r="A67">
        <v>2</v>
      </c>
      <c r="B67">
        <v>3</v>
      </c>
      <c r="C67" t="str">
        <f>CONCATENATE("http://purl.org/rail/resource/TCLocation",MID(Sheet2!B67,37,100),A67)</f>
        <v>http://purl.org/rail/resource/TCLocationASHCWGF2</v>
      </c>
      <c r="D67" s="1" t="s">
        <v>34</v>
      </c>
      <c r="E67">
        <f>SUM((Sheet2!C70-Sheet2!C67)*(A67/B67)+Sheet2!C67)</f>
        <v>83.929999999999993</v>
      </c>
      <c r="F67">
        <f>SUM((Sheet2!D70-Sheet2!D67)*(A67/B67)+Sheet2!D67)</f>
        <v>51.93</v>
      </c>
      <c r="G67">
        <f>SUM((Sheet2!E70-Sheet2!E67)*(A67/B67)+Sheet2!E67)</f>
        <v>-2.0933333333333333</v>
      </c>
      <c r="H67" s="1" t="s">
        <v>105</v>
      </c>
    </row>
    <row r="68" spans="1:8">
      <c r="C68" t="str">
        <f>CONCATENATE("http://purl.org/rail/resource/TCLocation",MID(Sheet2!B68,37,100),A68)</f>
        <v>http://purl.org/rail/resource/TCLocationCHLTNHS</v>
      </c>
      <c r="D68" s="1" t="s">
        <v>34</v>
      </c>
      <c r="E68" t="e">
        <f>SUM((Sheet2!C71-Sheet2!C68)*(A68/B68)+Sheet2!C68)</f>
        <v>#DIV/0!</v>
      </c>
      <c r="F68" t="e">
        <f>SUM((Sheet2!D71-Sheet2!D68)*(A68/B68)+Sheet2!D68)</f>
        <v>#DIV/0!</v>
      </c>
      <c r="G68" t="e">
        <f>SUM((Sheet2!E71-Sheet2!E68)*(A68/B68)+Sheet2!E68)</f>
        <v>#DIV/0!</v>
      </c>
      <c r="H68" s="1" t="s">
        <v>106</v>
      </c>
    </row>
    <row r="69" spans="1:8">
      <c r="A69">
        <v>1</v>
      </c>
      <c r="B69">
        <v>3</v>
      </c>
      <c r="C69" t="str">
        <f>CONCATENATE("http://purl.org/rail/resource/TCLocation",MID(Sheet2!B69,37,100),A69)</f>
        <v>http://purl.org/rail/resource/TCLocationCHLTNHS1</v>
      </c>
      <c r="D69" s="1" t="s">
        <v>34</v>
      </c>
      <c r="E69">
        <f>SUM((Sheet2!C72-Sheet2!C69)*(A69/B69)+Sheet2!C69)</f>
        <v>86.096666666666664</v>
      </c>
      <c r="F69">
        <f>SUM((Sheet2!D72-Sheet2!D69)*(A69/B69)+Sheet2!D69)</f>
        <v>51.9</v>
      </c>
      <c r="G69">
        <f>SUM((Sheet2!E72-Sheet2!E69)*(A69/B69)+Sheet2!E69)</f>
        <v>-2.09</v>
      </c>
      <c r="H69" s="1" t="s">
        <v>107</v>
      </c>
    </row>
    <row r="70" spans="1:8">
      <c r="A70">
        <v>2</v>
      </c>
      <c r="B70">
        <v>3</v>
      </c>
      <c r="C70" t="str">
        <f>CONCATENATE("http://purl.org/rail/resource/TCLocation",MID(Sheet2!B70,37,100),A70)</f>
        <v>http://purl.org/rail/resource/TCLocationCHLTNHS2</v>
      </c>
      <c r="D70" s="1" t="s">
        <v>34</v>
      </c>
      <c r="E70">
        <f>SUM((Sheet2!C73-Sheet2!C70)*(A70/B70)+Sheet2!C70)</f>
        <v>86.173333333333332</v>
      </c>
      <c r="F70">
        <f>SUM((Sheet2!D73-Sheet2!D70)*(A70/B70)+Sheet2!D70)</f>
        <v>51.9</v>
      </c>
      <c r="G70">
        <f>SUM((Sheet2!E73-Sheet2!E70)*(A70/B70)+Sheet2!E70)</f>
        <v>-2.09</v>
      </c>
      <c r="H70" s="1" t="s">
        <v>108</v>
      </c>
    </row>
    <row r="71" spans="1:8">
      <c r="C71" t="str">
        <f>CONCATENATE("http://purl.org/rail/resource/TCLocation",MID(Sheet2!B71,37,100),A71)</f>
        <v>http://purl.org/rail/resource/TCLocationCHLTALC</v>
      </c>
      <c r="D71" s="1" t="s">
        <v>34</v>
      </c>
      <c r="E71" t="e">
        <f>SUM((Sheet2!C74-Sheet2!C71)*(A71/B71)+Sheet2!C71)</f>
        <v>#DIV/0!</v>
      </c>
      <c r="F71" t="e">
        <f>SUM((Sheet2!D74-Sheet2!D71)*(A71/B71)+Sheet2!D71)</f>
        <v>#DIV/0!</v>
      </c>
      <c r="G71" t="e">
        <f>SUM((Sheet2!E74-Sheet2!E71)*(A71/B71)+Sheet2!E71)</f>
        <v>#DIV/0!</v>
      </c>
      <c r="H71" s="1" t="s">
        <v>109</v>
      </c>
    </row>
    <row r="72" spans="1:8">
      <c r="A72">
        <v>1</v>
      </c>
      <c r="B72">
        <v>3</v>
      </c>
      <c r="C72" t="str">
        <f>CONCATENATE("http://purl.org/rail/resource/TCLocation",MID(Sheet2!B72,37,100),A72)</f>
        <v>http://purl.org/rail/resource/TCLocationCHLTALC1</v>
      </c>
      <c r="D72" s="1" t="s">
        <v>34</v>
      </c>
      <c r="E72">
        <f>SUM((Sheet2!C75-Sheet2!C72)*(A72/B72)+Sheet2!C72)</f>
        <v>86.3</v>
      </c>
      <c r="F72">
        <f>SUM((Sheet2!D75-Sheet2!D72)*(A72/B72)+Sheet2!D72)</f>
        <v>51.9</v>
      </c>
      <c r="G72">
        <f>SUM((Sheet2!E75-Sheet2!E72)*(A72/B72)+Sheet2!E72)</f>
        <v>-2.09</v>
      </c>
      <c r="H72" s="1" t="s">
        <v>110</v>
      </c>
    </row>
    <row r="73" spans="1:8">
      <c r="A73">
        <v>2</v>
      </c>
      <c r="B73">
        <v>3</v>
      </c>
      <c r="C73" t="str">
        <f>CONCATENATE("http://purl.org/rail/resource/TCLocation",MID(Sheet2!B73,37,100),A73)</f>
        <v>http://purl.org/rail/resource/TCLocationCHLTALC2</v>
      </c>
      <c r="D73" s="1" t="s">
        <v>34</v>
      </c>
      <c r="E73">
        <f>SUM((Sheet2!C76-Sheet2!C73)*(A73/B73)+Sheet2!C73)</f>
        <v>86.350000000000009</v>
      </c>
      <c r="F73">
        <f>SUM((Sheet2!D76-Sheet2!D73)*(A73/B73)+Sheet2!D73)</f>
        <v>51.9</v>
      </c>
      <c r="G73">
        <f>SUM((Sheet2!E76-Sheet2!E73)*(A73/B73)+Sheet2!E73)</f>
        <v>-2.09</v>
      </c>
      <c r="H73" s="1" t="s">
        <v>111</v>
      </c>
    </row>
    <row r="74" spans="1:8">
      <c r="C74" t="str">
        <f>CONCATENATE("http://purl.org/rail/resource/TCLocation",MID(Sheet2!B74,37,100),A74)</f>
        <v>http://purl.org/rail/resource/TCLocationALSTONS</v>
      </c>
      <c r="D74" s="1" t="s">
        <v>34</v>
      </c>
      <c r="E74" t="e">
        <f>SUM((Sheet2!C77-Sheet2!C74)*(A74/B74)+Sheet2!C74)</f>
        <v>#DIV/0!</v>
      </c>
      <c r="F74" t="e">
        <f>SUM((Sheet2!D77-Sheet2!D74)*(A74/B74)+Sheet2!D74)</f>
        <v>#DIV/0!</v>
      </c>
      <c r="G74" t="e">
        <f>SUM((Sheet2!E77-Sheet2!E74)*(A74/B74)+Sheet2!E74)</f>
        <v>#DIV/0!</v>
      </c>
      <c r="H74" s="1" t="s">
        <v>112</v>
      </c>
    </row>
    <row r="75" spans="1:8">
      <c r="A75">
        <v>1</v>
      </c>
      <c r="B75">
        <v>3</v>
      </c>
      <c r="C75" t="str">
        <f>CONCATENATE("http://purl.org/rail/resource/TCLocation",MID(Sheet2!B75,37,100),A75)</f>
        <v>http://purl.org/rail/resource/TCLocationALSTONS1</v>
      </c>
      <c r="D75" s="1" t="s">
        <v>34</v>
      </c>
      <c r="E75">
        <f>SUM((Sheet2!C78-Sheet2!C75)*(A75/B75)+Sheet2!C75)</f>
        <v>86.506666666666675</v>
      </c>
      <c r="F75">
        <f>SUM((Sheet2!D78-Sheet2!D75)*(A75/B75)+Sheet2!D75)</f>
        <v>51.896666666666668</v>
      </c>
      <c r="G75">
        <f>SUM((Sheet2!E78-Sheet2!E75)*(A75/B75)+Sheet2!E75)</f>
        <v>-2.09</v>
      </c>
      <c r="H75" s="1" t="s">
        <v>113</v>
      </c>
    </row>
    <row r="76" spans="1:8">
      <c r="A76">
        <v>2</v>
      </c>
      <c r="B76">
        <v>3</v>
      </c>
      <c r="C76" t="str">
        <f>CONCATENATE("http://purl.org/rail/resource/TCLocation",MID(Sheet2!B76,37,100),A76)</f>
        <v>http://purl.org/rail/resource/TCLocationALSTONS2</v>
      </c>
      <c r="D76" s="1" t="s">
        <v>34</v>
      </c>
      <c r="E76">
        <f>SUM((Sheet2!C79-Sheet2!C76)*(A76/B76)+Sheet2!C76)</f>
        <v>86.61333333333333</v>
      </c>
      <c r="F76">
        <f>SUM((Sheet2!D79-Sheet2!D76)*(A76/B76)+Sheet2!D76)</f>
        <v>51.893333333333331</v>
      </c>
      <c r="G76">
        <f>SUM((Sheet2!E79-Sheet2!E76)*(A76/B76)+Sheet2!E76)</f>
        <v>-2.09</v>
      </c>
      <c r="H76" s="1" t="s">
        <v>114</v>
      </c>
    </row>
    <row r="77" spans="1:8">
      <c r="C77" t="str">
        <f>CONCATENATE("http://purl.org/rail/resource/TCLocation",MID(Sheet2!B77,37,100),A77)</f>
        <v>http://purl.org/rail/resource/TCLocationCHLTNHM</v>
      </c>
      <c r="D77" s="1" t="s">
        <v>34</v>
      </c>
      <c r="E77" t="e">
        <f>SUM((Sheet2!C80-Sheet2!C77)*(A77/B77)+Sheet2!C77)</f>
        <v>#DIV/0!</v>
      </c>
      <c r="F77" t="e">
        <f>SUM((Sheet2!D80-Sheet2!D77)*(A77/B77)+Sheet2!D77)</f>
        <v>#DIV/0!</v>
      </c>
      <c r="G77" t="e">
        <f>SUM((Sheet2!E80-Sheet2!E77)*(A77/B77)+Sheet2!E77)</f>
        <v>#DIV/0!</v>
      </c>
      <c r="H77" s="1" t="s">
        <v>115</v>
      </c>
    </row>
    <row r="78" spans="1:8">
      <c r="A78">
        <v>1</v>
      </c>
      <c r="B78">
        <v>3</v>
      </c>
      <c r="C78" t="str">
        <f>CONCATENATE("http://purl.org/rail/resource/TCLocation",MID(Sheet2!B78,37,100),A78)</f>
        <v>http://purl.org/rail/resource/TCLocationCHLTNHM1</v>
      </c>
      <c r="D78" s="1" t="s">
        <v>34</v>
      </c>
      <c r="E78">
        <f>SUM((Sheet2!C81-Sheet2!C78)*(A78/B78)+Sheet2!C78)</f>
        <v>86.91</v>
      </c>
      <c r="F78">
        <f>SUM((Sheet2!D81-Sheet2!D78)*(A78/B78)+Sheet2!D78)</f>
        <v>51.89</v>
      </c>
      <c r="G78">
        <f>SUM((Sheet2!E81-Sheet2!E78)*(A78/B78)+Sheet2!E78)</f>
        <v>-2.0933333333333333</v>
      </c>
      <c r="H78" s="1" t="s">
        <v>116</v>
      </c>
    </row>
    <row r="79" spans="1:8">
      <c r="A79">
        <v>2</v>
      </c>
      <c r="B79">
        <v>3</v>
      </c>
      <c r="C79" t="str">
        <f>CONCATENATE("http://purl.org/rail/resource/TCLocation",MID(Sheet2!B79,37,100),A79)</f>
        <v>http://purl.org/rail/resource/TCLocationCHLTNHM2</v>
      </c>
      <c r="D79" s="1" t="s">
        <v>34</v>
      </c>
      <c r="E79">
        <f>SUM((Sheet2!C82-Sheet2!C79)*(A79/B79)+Sheet2!C79)</f>
        <v>87.100000000000009</v>
      </c>
      <c r="F79">
        <f>SUM((Sheet2!D82-Sheet2!D79)*(A79/B79)+Sheet2!D79)</f>
        <v>51.89</v>
      </c>
      <c r="G79">
        <f>SUM((Sheet2!E82-Sheet2!E79)*(A79/B79)+Sheet2!E79)</f>
        <v>-2.0966666666666667</v>
      </c>
      <c r="H79" s="1" t="s">
        <v>117</v>
      </c>
    </row>
    <row r="80" spans="1:8">
      <c r="C80" t="str">
        <f>CONCATENATE("http://purl.org/rail/resource/TCLocation",MID(Sheet2!B80,37,100),A80)</f>
        <v>http://purl.org/rail/resource/TCLocationCHLTLDL</v>
      </c>
      <c r="D80" s="1" t="s">
        <v>34</v>
      </c>
      <c r="E80" t="e">
        <f>SUM((Sheet2!C83-Sheet2!C80)*(A80/B80)+Sheet2!C80)</f>
        <v>#DIV/0!</v>
      </c>
      <c r="F80" t="e">
        <f>SUM((Sheet2!D83-Sheet2!D80)*(A80/B80)+Sheet2!D80)</f>
        <v>#DIV/0!</v>
      </c>
      <c r="G80" t="e">
        <f>SUM((Sheet2!E83-Sheet2!E80)*(A80/B80)+Sheet2!E80)</f>
        <v>#DIV/0!</v>
      </c>
      <c r="H80" s="1" t="s">
        <v>118</v>
      </c>
    </row>
    <row r="81" spans="1:8">
      <c r="A81">
        <v>1</v>
      </c>
      <c r="B81">
        <v>3</v>
      </c>
      <c r="C81" t="str">
        <f>CONCATENATE("http://purl.org/rail/resource/TCLocation",MID(Sheet2!B81,37,100),A81)</f>
        <v>http://purl.org/rail/resource/TCLocationCHLTLDL1</v>
      </c>
      <c r="D81" s="1" t="s">
        <v>34</v>
      </c>
      <c r="E81">
        <f>SUM((Sheet2!C84-Sheet2!C81)*(A81/B81)+Sheet2!C81)</f>
        <v>88.93</v>
      </c>
      <c r="F81">
        <f>SUM((Sheet2!D84-Sheet2!D81)*(A81/B81)+Sheet2!D81)</f>
        <v>51.88</v>
      </c>
      <c r="G81">
        <f>SUM((Sheet2!E84-Sheet2!E81)*(A81/B81)+Sheet2!E81)</f>
        <v>-2.1366666666666667</v>
      </c>
      <c r="H81" s="1" t="s">
        <v>119</v>
      </c>
    </row>
    <row r="82" spans="1:8">
      <c r="A82">
        <v>2</v>
      </c>
      <c r="B82">
        <v>3</v>
      </c>
      <c r="C82" t="str">
        <f>CONCATENATE("http://purl.org/rail/resource/TCLocation",MID(Sheet2!B82,37,100),A82)</f>
        <v>http://purl.org/rail/resource/TCLocationCHLTLDL2</v>
      </c>
      <c r="D82" s="1" t="s">
        <v>34</v>
      </c>
      <c r="E82">
        <f>SUM((Sheet2!C85-Sheet2!C82)*(A82/B82)+Sheet2!C82)</f>
        <v>90.57</v>
      </c>
      <c r="F82">
        <f>SUM((Sheet2!D85-Sheet2!D82)*(A82/B82)+Sheet2!D82)</f>
        <v>51.87</v>
      </c>
      <c r="G82">
        <f>SUM((Sheet2!E85-Sheet2!E82)*(A82/B82)+Sheet2!E82)</f>
        <v>-2.1733333333333333</v>
      </c>
      <c r="H82" s="1" t="s">
        <v>120</v>
      </c>
    </row>
    <row r="83" spans="1:8">
      <c r="C83" t="str">
        <f>CONCATENATE("http://purl.org/rail/resource/TCLocation",MID(Sheet2!B83,37,100),A83)</f>
        <v>http://purl.org/rail/resource/TCLocationBNWDJN</v>
      </c>
      <c r="D83" s="1" t="s">
        <v>34</v>
      </c>
      <c r="E83" t="e">
        <f>SUM((Sheet2!C86-Sheet2!C83)*(A83/B83)+Sheet2!C83)</f>
        <v>#DIV/0!</v>
      </c>
      <c r="F83" t="e">
        <f>SUM((Sheet2!D86-Sheet2!D83)*(A83/B83)+Sheet2!D83)</f>
        <v>#DIV/0!</v>
      </c>
      <c r="G83" t="e">
        <f>SUM((Sheet2!E86-Sheet2!E83)*(A83/B83)+Sheet2!E83)</f>
        <v>#DIV/0!</v>
      </c>
      <c r="H83" s="1" t="s">
        <v>121</v>
      </c>
    </row>
    <row r="84" spans="1:8">
      <c r="A84">
        <v>1</v>
      </c>
      <c r="B84">
        <v>3</v>
      </c>
      <c r="C84" t="str">
        <f>CONCATENATE("http://purl.org/rail/resource/TCLocation",MID(Sheet2!B84,37,100),A84)</f>
        <v>http://purl.org/rail/resource/TCLocationBNWDJN1</v>
      </c>
      <c r="D84" s="1" t="s">
        <v>34</v>
      </c>
      <c r="E84">
        <f>SUM((Sheet2!C87-Sheet2!C84)*(A84/B84)+Sheet2!C84)</f>
        <v>92.323333333333323</v>
      </c>
      <c r="F84">
        <f>SUM((Sheet2!D87-Sheet2!D84)*(A84/B84)+Sheet2!D84)</f>
        <v>51.86</v>
      </c>
      <c r="G84">
        <f>SUM((Sheet2!E87-Sheet2!E84)*(A84/B84)+Sheet2!E84)</f>
        <v>-2.2133333333333334</v>
      </c>
      <c r="H84" s="1" t="s">
        <v>122</v>
      </c>
    </row>
    <row r="85" spans="1:8">
      <c r="A85">
        <v>2</v>
      </c>
      <c r="B85">
        <v>3</v>
      </c>
      <c r="C85" t="str">
        <f>CONCATENATE("http://purl.org/rail/resource/TCLocation",MID(Sheet2!B85,37,100),A85)</f>
        <v>http://purl.org/rail/resource/TCLocationBNWDJN2</v>
      </c>
      <c r="D85" s="1" t="s">
        <v>34</v>
      </c>
      <c r="E85">
        <f>SUM((Sheet2!C88-Sheet2!C85)*(A85/B85)+Sheet2!C85)</f>
        <v>92.436666666666667</v>
      </c>
      <c r="F85">
        <f>SUM((Sheet2!D88-Sheet2!D85)*(A85/B85)+Sheet2!D85)</f>
        <v>51.86</v>
      </c>
      <c r="G85">
        <f>SUM((Sheet2!E88-Sheet2!E85)*(A85/B85)+Sheet2!E85)</f>
        <v>-2.2166666666666668</v>
      </c>
      <c r="H85" s="1" t="s">
        <v>123</v>
      </c>
    </row>
    <row r="87" spans="1:8">
      <c r="A87">
        <v>1</v>
      </c>
      <c r="B87">
        <v>3</v>
      </c>
    </row>
    <row r="88" spans="1:8">
      <c r="A88">
        <v>2</v>
      </c>
      <c r="B88">
        <v>3</v>
      </c>
    </row>
    <row r="90" spans="1:8">
      <c r="A90">
        <v>1</v>
      </c>
      <c r="B90">
        <v>3</v>
      </c>
    </row>
    <row r="91" spans="1:8">
      <c r="A91">
        <v>2</v>
      </c>
      <c r="B91">
        <v>3</v>
      </c>
    </row>
    <row r="93" spans="1:8">
      <c r="A93">
        <v>1</v>
      </c>
      <c r="B93">
        <v>3</v>
      </c>
    </row>
    <row r="94" spans="1:8">
      <c r="A94">
        <v>2</v>
      </c>
      <c r="B94">
        <v>3</v>
      </c>
    </row>
    <row r="96" spans="1:8">
      <c r="A96">
        <v>1</v>
      </c>
      <c r="B96">
        <v>3</v>
      </c>
    </row>
    <row r="97" spans="1:2">
      <c r="A97">
        <v>2</v>
      </c>
      <c r="B97">
        <v>3</v>
      </c>
    </row>
    <row r="99" spans="1:2">
      <c r="A99">
        <v>1</v>
      </c>
      <c r="B99">
        <v>3</v>
      </c>
    </row>
    <row r="100" spans="1:2">
      <c r="A100">
        <v>2</v>
      </c>
      <c r="B100">
        <v>3</v>
      </c>
    </row>
    <row r="102" spans="1:2">
      <c r="A102">
        <v>1</v>
      </c>
      <c r="B102">
        <v>3</v>
      </c>
    </row>
    <row r="103" spans="1:2">
      <c r="A103">
        <v>2</v>
      </c>
      <c r="B103">
        <v>3</v>
      </c>
    </row>
    <row r="105" spans="1:2">
      <c r="A105">
        <v>1</v>
      </c>
      <c r="B105">
        <v>3</v>
      </c>
    </row>
    <row r="106" spans="1:2">
      <c r="A106">
        <v>2</v>
      </c>
      <c r="B106">
        <v>3</v>
      </c>
    </row>
    <row r="108" spans="1:2">
      <c r="A108">
        <v>1</v>
      </c>
      <c r="B108">
        <v>3</v>
      </c>
    </row>
    <row r="109" spans="1:2">
      <c r="A109">
        <v>2</v>
      </c>
      <c r="B109">
        <v>3</v>
      </c>
    </row>
  </sheetData>
  <hyperlinks>
    <hyperlink ref="D2" r:id="rId1"/>
    <hyperlink ref="D3" r:id="rId2"/>
    <hyperlink ref="D4" r:id="rId3"/>
    <hyperlink ref="D5" r:id="rId4"/>
    <hyperlink ref="D7" r:id="rId5"/>
    <hyperlink ref="D9" r:id="rId6"/>
    <hyperlink ref="D11" r:id="rId7"/>
    <hyperlink ref="D13" r:id="rId8"/>
    <hyperlink ref="D15" r:id="rId9"/>
    <hyperlink ref="D17" r:id="rId10"/>
    <hyperlink ref="D19" r:id="rId11"/>
    <hyperlink ref="D21" r:id="rId12"/>
    <hyperlink ref="D23" r:id="rId13"/>
    <hyperlink ref="D25" r:id="rId14"/>
    <hyperlink ref="D27" r:id="rId15"/>
    <hyperlink ref="D29" r:id="rId16"/>
    <hyperlink ref="D31" r:id="rId17"/>
    <hyperlink ref="D33" r:id="rId18"/>
    <hyperlink ref="D35" r:id="rId19"/>
    <hyperlink ref="D37" r:id="rId20"/>
    <hyperlink ref="D39" r:id="rId21"/>
    <hyperlink ref="D41" r:id="rId22"/>
    <hyperlink ref="D43" r:id="rId23"/>
    <hyperlink ref="D45" r:id="rId24"/>
    <hyperlink ref="D47" r:id="rId25"/>
    <hyperlink ref="D49" r:id="rId26"/>
    <hyperlink ref="D51" r:id="rId27"/>
    <hyperlink ref="D53" r:id="rId28"/>
    <hyperlink ref="D55" r:id="rId29"/>
    <hyperlink ref="D57" r:id="rId30"/>
    <hyperlink ref="D59" r:id="rId31"/>
    <hyperlink ref="D61" r:id="rId32"/>
    <hyperlink ref="D63" r:id="rId33"/>
    <hyperlink ref="D65" r:id="rId34"/>
    <hyperlink ref="D67" r:id="rId35"/>
    <hyperlink ref="D69" r:id="rId36"/>
    <hyperlink ref="D71" r:id="rId37"/>
    <hyperlink ref="D73" r:id="rId38"/>
    <hyperlink ref="D75" r:id="rId39"/>
    <hyperlink ref="D77" r:id="rId40"/>
    <hyperlink ref="D79" r:id="rId41"/>
    <hyperlink ref="D81" r:id="rId42"/>
    <hyperlink ref="D83" r:id="rId43"/>
    <hyperlink ref="D85" r:id="rId44"/>
    <hyperlink ref="D6" r:id="rId45"/>
    <hyperlink ref="D8" r:id="rId46"/>
    <hyperlink ref="D10" r:id="rId47"/>
    <hyperlink ref="D12" r:id="rId48"/>
    <hyperlink ref="D14" r:id="rId49"/>
    <hyperlink ref="D16" r:id="rId50"/>
    <hyperlink ref="D18" r:id="rId51"/>
    <hyperlink ref="D20" r:id="rId52"/>
    <hyperlink ref="D22" r:id="rId53"/>
    <hyperlink ref="D24" r:id="rId54"/>
    <hyperlink ref="D26" r:id="rId55"/>
    <hyperlink ref="D28" r:id="rId56"/>
    <hyperlink ref="D30" r:id="rId57"/>
    <hyperlink ref="D32" r:id="rId58"/>
    <hyperlink ref="D34" r:id="rId59"/>
    <hyperlink ref="D36" r:id="rId60"/>
    <hyperlink ref="D38" r:id="rId61"/>
    <hyperlink ref="D40" r:id="rId62"/>
    <hyperlink ref="D42" r:id="rId63"/>
    <hyperlink ref="D44" r:id="rId64"/>
    <hyperlink ref="D46" r:id="rId65"/>
    <hyperlink ref="D48" r:id="rId66"/>
    <hyperlink ref="D50" r:id="rId67"/>
    <hyperlink ref="D52" r:id="rId68"/>
    <hyperlink ref="D54" r:id="rId69"/>
    <hyperlink ref="D56" r:id="rId70"/>
    <hyperlink ref="D58" r:id="rId71"/>
    <hyperlink ref="D60" r:id="rId72"/>
    <hyperlink ref="D62" r:id="rId73"/>
    <hyperlink ref="D64" r:id="rId74"/>
    <hyperlink ref="D66" r:id="rId75"/>
    <hyperlink ref="D68" r:id="rId76"/>
    <hyperlink ref="D70" r:id="rId77"/>
    <hyperlink ref="D72" r:id="rId78"/>
    <hyperlink ref="D74" r:id="rId79"/>
    <hyperlink ref="D76" r:id="rId80"/>
    <hyperlink ref="D78" r:id="rId81"/>
    <hyperlink ref="D80" r:id="rId82"/>
    <hyperlink ref="D82" r:id="rId83"/>
    <hyperlink ref="D84" r:id="rId84"/>
    <hyperlink ref="H2" r:id="rId85"/>
    <hyperlink ref="H3:H85" r:id="rId86" display="http://purl.org/rail/resource/LineRefBAG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xcity stops.csv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dcterms:created xsi:type="dcterms:W3CDTF">2014-07-14T09:38:08Z</dcterms:created>
  <dcterms:modified xsi:type="dcterms:W3CDTF">2014-07-14T09:58:30Z</dcterms:modified>
</cp:coreProperties>
</file>