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billy/Documents/code/glasgow_projects/tests/Feature/data/"/>
    </mc:Choice>
  </mc:AlternateContent>
  <xr:revisionPtr revIDLastSave="0" documentId="13_ncr:1_{BEBB104C-F302-114D-A5FF-119E6310E1F7}" xr6:coauthVersionLast="47" xr6:coauthVersionMax="47" xr10:uidLastSave="{00000000-0000-0000-0000-000000000000}"/>
  <bookViews>
    <workbookView xWindow="0" yWindow="500" windowWidth="35780" windowHeight="19840" xr2:uid="{00000000-000D-0000-FFFF-FFFF00000000}"/>
  </bookViews>
  <sheets>
    <sheet name="Projects submitted 24.5.21" sheetId="21" r:id="rId1"/>
    <sheet name="Aero 24.5.21" sheetId="19" r:id="rId2"/>
    <sheet name="BME 24.5.21" sheetId="22" r:id="rId3"/>
    <sheet name="Civil 24.5.21" sheetId="23" r:id="rId4"/>
    <sheet name="EEE 24.5.21" sheetId="24" r:id="rId5"/>
    <sheet name="Mech 24.5.21" sheetId="25" r:id="rId6"/>
    <sheet name="UESTC" sheetId="17" r:id="rId7"/>
    <sheet name="School MEng supervisor list" sheetId="12" r:id="rId8"/>
    <sheet name="School Staff List" sheetId="9" r:id="rId9"/>
    <sheet name="JWSE" sheetId="1" r:id="rId10"/>
    <sheet name="UESTC old" sheetId="2" r:id="rId11"/>
  </sheets>
  <definedNames>
    <definedName name="_xlnm._FilterDatabase" localSheetId="1" hidden="1">'Aero 24.5.21'!$C$3:$L$23</definedName>
    <definedName name="_xlnm._FilterDatabase" localSheetId="2" hidden="1">'BME 24.5.21'!$C$3:$L$22</definedName>
    <definedName name="_xlnm._FilterDatabase" localSheetId="3" hidden="1">'Civil 24.5.21'!$C$3:$L$22</definedName>
    <definedName name="_xlnm._FilterDatabase" localSheetId="4" hidden="1">'EEE 24.5.21'!$C$3:$L$23</definedName>
    <definedName name="_xlnm._FilterDatabase" localSheetId="9" hidden="1">JWSE!$A$1:$M$116</definedName>
    <definedName name="_xlnm._FilterDatabase" localSheetId="5" hidden="1">'Mech 24.5.21'!$C$3:$L$24</definedName>
    <definedName name="_xlnm._FilterDatabase" localSheetId="0" hidden="1">'Projects submitted 24.5.21'!$A$1:$M$3</definedName>
    <definedName name="_xlnm._FilterDatabase" localSheetId="6" hidden="1">UESTC!$C$3:$L$18</definedName>
    <definedName name="_xlnm._FilterDatabase" localSheetId="10" hidden="1">'UESTC old'!$A$1:$C$34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23" l="1"/>
  <c r="M6" i="23"/>
  <c r="M7" i="23"/>
  <c r="M8" i="23"/>
  <c r="M9" i="23"/>
  <c r="M10" i="23"/>
  <c r="M11" i="23"/>
  <c r="M12" i="23"/>
  <c r="M13" i="23"/>
  <c r="M14" i="23"/>
  <c r="M15" i="23"/>
  <c r="M16" i="23"/>
  <c r="M17" i="23"/>
  <c r="M18" i="23"/>
  <c r="M19" i="23"/>
  <c r="M20" i="23"/>
  <c r="M21" i="23"/>
  <c r="M22" i="23"/>
  <c r="M23" i="23"/>
  <c r="M24" i="23"/>
  <c r="M25" i="23"/>
  <c r="M26" i="23"/>
  <c r="M27" i="23"/>
  <c r="M4" i="23"/>
  <c r="M4" i="24"/>
  <c r="M5" i="24"/>
  <c r="M6" i="24"/>
  <c r="M11" i="24"/>
  <c r="M12" i="24"/>
  <c r="M13" i="24"/>
  <c r="M14" i="24"/>
  <c r="M15" i="24"/>
  <c r="M16" i="24"/>
  <c r="M17" i="24"/>
  <c r="M18" i="24"/>
  <c r="M19" i="24"/>
  <c r="M20" i="24"/>
  <c r="M21" i="24"/>
  <c r="M22" i="24"/>
  <c r="M23" i="24"/>
  <c r="M24" i="24"/>
  <c r="M25" i="24"/>
  <c r="M26" i="24"/>
  <c r="M27" i="24"/>
  <c r="M28" i="24"/>
  <c r="M29" i="24"/>
  <c r="M30" i="24"/>
  <c r="M31" i="24"/>
  <c r="M32" i="24"/>
  <c r="M33" i="24"/>
  <c r="M34" i="24"/>
  <c r="M35" i="24"/>
  <c r="M36" i="24"/>
  <c r="M37" i="24"/>
  <c r="M7" i="24"/>
  <c r="M8" i="24"/>
  <c r="M9" i="24"/>
  <c r="M10" i="24"/>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C142" i="12"/>
  <c r="D142" i="12"/>
  <c r="E142" i="12"/>
  <c r="B142"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C113" i="12"/>
  <c r="D113" i="12"/>
  <c r="E113" i="12"/>
  <c r="B113"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C76" i="12"/>
  <c r="D76" i="12"/>
  <c r="E76" i="12"/>
  <c r="B76"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C49" i="12"/>
  <c r="D49" i="12"/>
  <c r="E49" i="12"/>
  <c r="B49" i="12"/>
  <c r="B111" i="12"/>
  <c r="C111" i="12"/>
  <c r="D111" i="12"/>
  <c r="E111"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C25" i="12"/>
  <c r="D25" i="12"/>
  <c r="E25" i="12"/>
  <c r="B25" i="12"/>
  <c r="B4" i="12"/>
  <c r="C4" i="12"/>
  <c r="D4" i="12"/>
  <c r="E4" i="12"/>
  <c r="B5" i="12"/>
  <c r="C5" i="12"/>
  <c r="D5" i="12"/>
  <c r="E5" i="12"/>
  <c r="B6" i="12"/>
  <c r="C6" i="12"/>
  <c r="D6" i="12"/>
  <c r="E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C3" i="12"/>
  <c r="D3" i="12"/>
  <c r="E3" i="12"/>
  <c r="B3" i="12"/>
  <c r="L37" i="25"/>
  <c r="L44" i="24"/>
  <c r="L34" i="23"/>
  <c r="L30" i="22"/>
  <c r="L28" i="19"/>
  <c r="L15" i="25"/>
  <c r="L16" i="25"/>
  <c r="L17" i="25"/>
  <c r="L22" i="25"/>
  <c r="L27" i="25"/>
  <c r="K15" i="25"/>
  <c r="K16" i="25"/>
  <c r="K17" i="25"/>
  <c r="K22" i="25"/>
  <c r="K27" i="25"/>
  <c r="O29" i="25"/>
  <c r="J29" i="25"/>
  <c r="O28" i="25"/>
  <c r="J28" i="25"/>
  <c r="O27" i="25"/>
  <c r="M27" i="25"/>
  <c r="J27" i="25"/>
  <c r="O26" i="25"/>
  <c r="J26" i="25"/>
  <c r="O25" i="25"/>
  <c r="J25" i="25"/>
  <c r="O24" i="25"/>
  <c r="J24" i="25"/>
  <c r="O23" i="25"/>
  <c r="J23" i="25"/>
  <c r="O22" i="25"/>
  <c r="M22" i="25"/>
  <c r="J22" i="25"/>
  <c r="O21" i="25"/>
  <c r="J21" i="25"/>
  <c r="O20" i="25"/>
  <c r="J20" i="25"/>
  <c r="O19" i="25"/>
  <c r="J19" i="25"/>
  <c r="O18" i="25"/>
  <c r="J18" i="25"/>
  <c r="O17" i="25"/>
  <c r="M17" i="25"/>
  <c r="J17" i="25"/>
  <c r="O16" i="25"/>
  <c r="M16" i="25"/>
  <c r="J16" i="25"/>
  <c r="O15" i="25"/>
  <c r="M15" i="25"/>
  <c r="J15" i="25"/>
  <c r="O14" i="25"/>
  <c r="J14" i="25"/>
  <c r="O13" i="25"/>
  <c r="J13" i="25"/>
  <c r="O12" i="25"/>
  <c r="J12" i="25"/>
  <c r="O11" i="25"/>
  <c r="J11" i="25"/>
  <c r="O10" i="25"/>
  <c r="J10" i="25"/>
  <c r="O9" i="25"/>
  <c r="J9" i="25"/>
  <c r="O8" i="25"/>
  <c r="J8" i="25"/>
  <c r="O7" i="25"/>
  <c r="J7" i="25"/>
  <c r="O6" i="25"/>
  <c r="J6" i="25"/>
  <c r="O5" i="25"/>
  <c r="J5" i="25"/>
  <c r="A5" i="25"/>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O4" i="25"/>
  <c r="J4" i="25"/>
  <c r="L22" i="24"/>
  <c r="L28" i="24"/>
  <c r="L36" i="24"/>
  <c r="L37" i="24"/>
  <c r="K22" i="24"/>
  <c r="K28" i="24"/>
  <c r="K36" i="24"/>
  <c r="K37" i="24"/>
  <c r="O37" i="24"/>
  <c r="J37" i="24"/>
  <c r="O36" i="24"/>
  <c r="J36" i="24"/>
  <c r="O35" i="24"/>
  <c r="J35" i="24"/>
  <c r="O34" i="24"/>
  <c r="J34" i="24"/>
  <c r="O33" i="24"/>
  <c r="J33" i="24"/>
  <c r="O32" i="24"/>
  <c r="J32" i="24"/>
  <c r="O31" i="24"/>
  <c r="J31" i="24"/>
  <c r="O30" i="24"/>
  <c r="J30" i="24"/>
  <c r="O29" i="24"/>
  <c r="J29" i="24"/>
  <c r="O28" i="24"/>
  <c r="J28" i="24"/>
  <c r="O27" i="24"/>
  <c r="J27" i="24"/>
  <c r="O26" i="24"/>
  <c r="J26" i="24"/>
  <c r="O25" i="24"/>
  <c r="J25" i="24"/>
  <c r="O24" i="24"/>
  <c r="J24" i="24"/>
  <c r="O23" i="24"/>
  <c r="J23" i="24"/>
  <c r="O22" i="24"/>
  <c r="J22" i="24"/>
  <c r="O21" i="24"/>
  <c r="J21" i="24"/>
  <c r="O20" i="24"/>
  <c r="J20" i="24"/>
  <c r="O19" i="24"/>
  <c r="J19" i="24"/>
  <c r="O18" i="24"/>
  <c r="J18" i="24"/>
  <c r="O17" i="24"/>
  <c r="J17" i="24"/>
  <c r="O16" i="24"/>
  <c r="J16" i="24"/>
  <c r="O15" i="24"/>
  <c r="J15" i="24"/>
  <c r="O14" i="24"/>
  <c r="J14" i="24"/>
  <c r="O13" i="24"/>
  <c r="J13" i="24"/>
  <c r="O12" i="24"/>
  <c r="J12" i="24"/>
  <c r="O11" i="24"/>
  <c r="J11" i="24"/>
  <c r="O10" i="24"/>
  <c r="J10" i="24"/>
  <c r="O9" i="24"/>
  <c r="J9" i="24"/>
  <c r="O8" i="24"/>
  <c r="J8" i="24"/>
  <c r="O7" i="24"/>
  <c r="J7" i="24"/>
  <c r="O6" i="24"/>
  <c r="J6" i="24"/>
  <c r="O5" i="24"/>
  <c r="J5" i="24"/>
  <c r="A5" i="24"/>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O4" i="24"/>
  <c r="J4" i="24"/>
  <c r="L15" i="23"/>
  <c r="K15" i="23"/>
  <c r="O27" i="23"/>
  <c r="J27" i="23"/>
  <c r="O26" i="23"/>
  <c r="J26" i="23"/>
  <c r="O25" i="23"/>
  <c r="J25" i="23"/>
  <c r="O24" i="23"/>
  <c r="J24" i="23"/>
  <c r="O23" i="23"/>
  <c r="J23" i="23"/>
  <c r="O22" i="23"/>
  <c r="J22" i="23"/>
  <c r="O21" i="23"/>
  <c r="J21" i="23"/>
  <c r="O20" i="23"/>
  <c r="J20" i="23"/>
  <c r="O19" i="23"/>
  <c r="J19" i="23"/>
  <c r="O18" i="23"/>
  <c r="J18" i="23"/>
  <c r="O17" i="23"/>
  <c r="J17" i="23"/>
  <c r="O16" i="23"/>
  <c r="J16" i="23"/>
  <c r="O15" i="23"/>
  <c r="J15" i="23"/>
  <c r="O14" i="23"/>
  <c r="J14" i="23"/>
  <c r="O13" i="23"/>
  <c r="J13" i="23"/>
  <c r="O12" i="23"/>
  <c r="J12" i="23"/>
  <c r="O11" i="23"/>
  <c r="J11" i="23"/>
  <c r="O10" i="23"/>
  <c r="J10" i="23"/>
  <c r="O9" i="23"/>
  <c r="J9" i="23"/>
  <c r="O8" i="23"/>
  <c r="J8" i="23"/>
  <c r="O7" i="23"/>
  <c r="J7" i="23"/>
  <c r="O6" i="23"/>
  <c r="J6" i="23"/>
  <c r="O5" i="23"/>
  <c r="J5" i="23"/>
  <c r="A5" i="23"/>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O4" i="23"/>
  <c r="J4" i="23"/>
  <c r="O23" i="22"/>
  <c r="J23" i="22"/>
  <c r="O22" i="22"/>
  <c r="J22" i="22"/>
  <c r="O21" i="22"/>
  <c r="J21" i="22"/>
  <c r="O20" i="22"/>
  <c r="J20" i="22"/>
  <c r="O19" i="22"/>
  <c r="J19" i="22"/>
  <c r="O18" i="22"/>
  <c r="J18" i="22"/>
  <c r="O17" i="22"/>
  <c r="J17" i="22"/>
  <c r="O16" i="22"/>
  <c r="J16" i="22"/>
  <c r="O15" i="22"/>
  <c r="J15" i="22"/>
  <c r="O14" i="22"/>
  <c r="J14" i="22"/>
  <c r="O13" i="22"/>
  <c r="J13" i="22"/>
  <c r="O12" i="22"/>
  <c r="J12" i="22"/>
  <c r="O11" i="22"/>
  <c r="J11" i="22"/>
  <c r="O10" i="22"/>
  <c r="J10" i="22"/>
  <c r="O9" i="22"/>
  <c r="J9" i="22"/>
  <c r="O8" i="22"/>
  <c r="J8" i="22"/>
  <c r="O7" i="22"/>
  <c r="J7" i="22"/>
  <c r="O6" i="22"/>
  <c r="J6" i="22"/>
  <c r="O5" i="22"/>
  <c r="J5" i="22"/>
  <c r="A5" i="22"/>
  <c r="A6" i="22" s="1"/>
  <c r="A7" i="22" s="1"/>
  <c r="A8" i="22" s="1"/>
  <c r="A9" i="22" s="1"/>
  <c r="A10" i="22" s="1"/>
  <c r="A11" i="22" s="1"/>
  <c r="A12" i="22" s="1"/>
  <c r="A13" i="22" s="1"/>
  <c r="A14" i="22" s="1"/>
  <c r="A15" i="22" s="1"/>
  <c r="A16" i="22" s="1"/>
  <c r="A17" i="22" s="1"/>
  <c r="A18" i="22" s="1"/>
  <c r="A19" i="22" s="1"/>
  <c r="A20" i="22" s="1"/>
  <c r="A21" i="22" s="1"/>
  <c r="A22" i="22" s="1"/>
  <c r="A23" i="22" s="1"/>
  <c r="O4" i="22"/>
  <c r="J4" i="22"/>
  <c r="L9" i="19"/>
  <c r="L21" i="19"/>
  <c r="K9" i="19"/>
  <c r="K21" i="19"/>
  <c r="O21" i="19"/>
  <c r="M21" i="19"/>
  <c r="J21" i="19"/>
  <c r="O20" i="19"/>
  <c r="J20" i="19"/>
  <c r="O19" i="19"/>
  <c r="J19" i="19"/>
  <c r="O18" i="19"/>
  <c r="J18" i="19"/>
  <c r="O17" i="19"/>
  <c r="J17" i="19"/>
  <c r="O16" i="19"/>
  <c r="J16" i="19"/>
  <c r="O15" i="19"/>
  <c r="J15" i="19"/>
  <c r="O14" i="19"/>
  <c r="J14" i="19"/>
  <c r="O13" i="19"/>
  <c r="J13" i="19"/>
  <c r="O12" i="19"/>
  <c r="J12" i="19"/>
  <c r="O11" i="19"/>
  <c r="J11" i="19"/>
  <c r="O10" i="19"/>
  <c r="J10" i="19"/>
  <c r="O9" i="19"/>
  <c r="M9" i="19"/>
  <c r="J9" i="19"/>
  <c r="O8" i="19"/>
  <c r="J8" i="19"/>
  <c r="O7" i="19"/>
  <c r="J7" i="19"/>
  <c r="O6" i="19"/>
  <c r="J6" i="19"/>
  <c r="O5" i="19"/>
  <c r="J5" i="19"/>
  <c r="A5" i="19"/>
  <c r="A6" i="19" s="1"/>
  <c r="A7" i="19" s="1"/>
  <c r="A8" i="19" s="1"/>
  <c r="A9" i="19" s="1"/>
  <c r="A10" i="19" s="1"/>
  <c r="A11" i="19" s="1"/>
  <c r="A12" i="19" s="1"/>
  <c r="A13" i="19" s="1"/>
  <c r="A14" i="19" s="1"/>
  <c r="A15" i="19" s="1"/>
  <c r="A16" i="19" s="1"/>
  <c r="A17" i="19" s="1"/>
  <c r="A18" i="19" s="1"/>
  <c r="A19" i="19" s="1"/>
  <c r="A20" i="19" s="1"/>
  <c r="A21" i="19" s="1"/>
  <c r="O4" i="19"/>
  <c r="J4" i="19"/>
  <c r="J31" i="25" l="1"/>
  <c r="J39" i="24"/>
  <c r="J29" i="23"/>
  <c r="J25" i="22"/>
  <c r="J23" i="19"/>
  <c r="P18" i="17"/>
  <c r="J18" i="17"/>
  <c r="P17" i="17"/>
  <c r="J17" i="17"/>
  <c r="P16" i="17"/>
  <c r="J16" i="17"/>
  <c r="P15" i="17"/>
  <c r="J15" i="17"/>
  <c r="P14" i="17"/>
  <c r="J14" i="17"/>
  <c r="P13" i="17"/>
  <c r="J13" i="17"/>
  <c r="P12" i="17"/>
  <c r="J12" i="17"/>
  <c r="P11" i="17"/>
  <c r="J11" i="17"/>
  <c r="P10" i="17"/>
  <c r="J10" i="17"/>
  <c r="P9" i="17"/>
  <c r="J9" i="17"/>
  <c r="P8" i="17"/>
  <c r="J8" i="17"/>
  <c r="P7" i="17"/>
  <c r="J7" i="17"/>
  <c r="P6" i="17"/>
  <c r="J6" i="17"/>
  <c r="P5" i="17"/>
  <c r="J5" i="17"/>
  <c r="A5" i="17"/>
  <c r="A6" i="17" s="1"/>
  <c r="A7" i="17" s="1"/>
  <c r="A8" i="17" s="1"/>
  <c r="A9" i="17" s="1"/>
  <c r="A10" i="17" s="1"/>
  <c r="A11" i="17" s="1"/>
  <c r="A12" i="17" s="1"/>
  <c r="A13" i="17" s="1"/>
  <c r="A14" i="17" s="1"/>
  <c r="A15" i="17" s="1"/>
  <c r="A16" i="17" s="1"/>
  <c r="A17" i="17" s="1"/>
  <c r="A18" i="17" s="1"/>
  <c r="P4" i="17"/>
  <c r="J4" i="17"/>
  <c r="J20" i="17" l="1"/>
  <c r="B23" i="9" l="1"/>
  <c r="B16" i="9"/>
  <c r="B118" i="9"/>
  <c r="B113" i="9"/>
  <c r="B75" i="9" l="1"/>
  <c r="B158" i="9"/>
  <c r="B29" i="9"/>
  <c r="B3" i="9" l="1"/>
  <c r="B4" i="9"/>
  <c r="B5" i="9"/>
  <c r="B6" i="9"/>
  <c r="B7" i="9"/>
  <c r="B8" i="9"/>
  <c r="B9" i="9"/>
  <c r="B10" i="9"/>
  <c r="B11" i="9"/>
  <c r="B12" i="9"/>
  <c r="B13" i="9"/>
  <c r="B14" i="9"/>
  <c r="B15" i="9"/>
  <c r="B17" i="9"/>
  <c r="B18" i="9"/>
  <c r="B19" i="9"/>
  <c r="B20" i="9"/>
  <c r="B21" i="9"/>
  <c r="B22" i="9"/>
  <c r="B24" i="9"/>
  <c r="B25" i="9"/>
  <c r="B26" i="9"/>
  <c r="B27" i="9"/>
  <c r="B28" i="9"/>
  <c r="B30" i="9"/>
  <c r="B31" i="9"/>
  <c r="B32" i="9"/>
  <c r="B33" i="9"/>
  <c r="B34" i="9"/>
  <c r="B35" i="9"/>
  <c r="B36" i="9"/>
  <c r="B37" i="9"/>
  <c r="B38" i="9"/>
  <c r="B39" i="9"/>
  <c r="B40" i="9"/>
  <c r="J2" i="9" s="1"/>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6" i="9"/>
  <c r="B77" i="9"/>
  <c r="B78" i="9"/>
  <c r="B79" i="9"/>
  <c r="B81" i="9"/>
  <c r="B82" i="9"/>
  <c r="B83" i="9"/>
  <c r="B84" i="9"/>
  <c r="B85" i="9"/>
  <c r="B86" i="9"/>
  <c r="J3" i="9" s="1"/>
  <c r="B87" i="9"/>
  <c r="B89" i="9"/>
  <c r="B90" i="9"/>
  <c r="B91" i="9"/>
  <c r="B92" i="9"/>
  <c r="J4" i="9" s="1"/>
  <c r="B93" i="9"/>
  <c r="B94" i="9"/>
  <c r="B95" i="9"/>
  <c r="B96" i="9"/>
  <c r="B97" i="9"/>
  <c r="B98" i="9"/>
  <c r="B99" i="9"/>
  <c r="B100" i="9"/>
  <c r="B101" i="9"/>
  <c r="B102" i="9"/>
  <c r="B103" i="9"/>
  <c r="B104" i="9"/>
  <c r="B105" i="9"/>
  <c r="B106" i="9"/>
  <c r="B107" i="9"/>
  <c r="B108" i="9"/>
  <c r="B109" i="9"/>
  <c r="B110" i="9"/>
  <c r="B111" i="9"/>
  <c r="B112" i="9"/>
  <c r="B114" i="9"/>
  <c r="B115" i="9"/>
  <c r="B116" i="9"/>
  <c r="B117" i="9"/>
  <c r="B119" i="9"/>
  <c r="B120" i="9"/>
  <c r="B121" i="9"/>
  <c r="B122" i="9"/>
  <c r="B123" i="9"/>
  <c r="B125" i="9"/>
  <c r="B126" i="9"/>
  <c r="B127" i="9"/>
  <c r="J6" i="9" s="1"/>
  <c r="B128" i="9"/>
  <c r="B129" i="9"/>
  <c r="B130" i="9"/>
  <c r="B131" i="9"/>
  <c r="B132" i="9"/>
  <c r="B133" i="9"/>
  <c r="B134" i="9"/>
  <c r="B135" i="9"/>
  <c r="J7" i="9" s="1"/>
  <c r="B136" i="9"/>
  <c r="B137" i="9"/>
  <c r="B138" i="9"/>
  <c r="B139" i="9"/>
  <c r="B140" i="9"/>
  <c r="J8" i="9" s="1"/>
  <c r="B141" i="9"/>
  <c r="B142" i="9"/>
  <c r="B143" i="9"/>
  <c r="B144" i="9"/>
  <c r="B145" i="9"/>
  <c r="B146" i="9"/>
  <c r="B147" i="9"/>
  <c r="B148" i="9"/>
  <c r="B149" i="9"/>
  <c r="B150" i="9"/>
  <c r="B151" i="9"/>
  <c r="B152" i="9"/>
  <c r="B153" i="9"/>
  <c r="B154" i="9"/>
  <c r="B155" i="9"/>
  <c r="B156" i="9"/>
  <c r="B157"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J11" i="9" s="1"/>
  <c r="B246" i="9"/>
  <c r="B247" i="9"/>
  <c r="B248" i="9"/>
  <c r="B249" i="9"/>
  <c r="B250" i="9"/>
  <c r="B251" i="9"/>
  <c r="B252" i="9"/>
  <c r="B253" i="9"/>
  <c r="B254" i="9"/>
  <c r="B255" i="9"/>
  <c r="B256" i="9"/>
  <c r="B257" i="9"/>
  <c r="B258" i="9"/>
  <c r="B259" i="9"/>
  <c r="B260" i="9"/>
  <c r="B261" i="9"/>
  <c r="B262" i="9"/>
  <c r="E262" i="9" s="1"/>
  <c r="B2" i="9"/>
  <c r="B21" i="25" l="1"/>
  <c r="B20" i="25"/>
  <c r="B19" i="25"/>
  <c r="B18" i="25"/>
  <c r="B26" i="25"/>
  <c r="B25" i="25"/>
  <c r="B24" i="25"/>
  <c r="B23" i="25"/>
  <c r="B29" i="25"/>
  <c r="B28" i="25"/>
  <c r="B14" i="25"/>
  <c r="B13" i="25"/>
  <c r="B12" i="25"/>
  <c r="B11" i="25"/>
  <c r="B10" i="25"/>
  <c r="B9" i="25"/>
  <c r="B8" i="25"/>
  <c r="B7" i="25"/>
  <c r="B6" i="25"/>
  <c r="B5" i="25"/>
  <c r="B4" i="25"/>
  <c r="B27" i="24"/>
  <c r="B26" i="24"/>
  <c r="B25" i="24"/>
  <c r="B24" i="24"/>
  <c r="B23" i="24"/>
  <c r="B35" i="24"/>
  <c r="B34" i="24"/>
  <c r="B33" i="24"/>
  <c r="B32" i="24"/>
  <c r="B31" i="24"/>
  <c r="B30" i="24"/>
  <c r="B29" i="24"/>
  <c r="B14" i="24"/>
  <c r="B8" i="24"/>
  <c r="B21" i="24"/>
  <c r="B19" i="24"/>
  <c r="B17" i="24"/>
  <c r="B15" i="24"/>
  <c r="B12" i="24"/>
  <c r="B9" i="24"/>
  <c r="B6" i="24"/>
  <c r="B20" i="24"/>
  <c r="B18" i="24"/>
  <c r="B16" i="24"/>
  <c r="B13" i="24"/>
  <c r="B11" i="24"/>
  <c r="B7" i="24"/>
  <c r="B4" i="24"/>
  <c r="B10" i="24"/>
  <c r="B5" i="24"/>
  <c r="B14" i="23"/>
  <c r="B13" i="23"/>
  <c r="B12" i="23"/>
  <c r="B11" i="23"/>
  <c r="B10" i="23"/>
  <c r="B9" i="23"/>
  <c r="B8" i="23"/>
  <c r="B7" i="23"/>
  <c r="B6" i="23"/>
  <c r="B5" i="23"/>
  <c r="B4" i="23"/>
  <c r="B27" i="23"/>
  <c r="B26" i="23"/>
  <c r="B25" i="23"/>
  <c r="B24" i="23"/>
  <c r="B23" i="23"/>
  <c r="B22" i="23"/>
  <c r="B21" i="23"/>
  <c r="B20" i="23"/>
  <c r="B19" i="23"/>
  <c r="B18" i="23"/>
  <c r="B17" i="23"/>
  <c r="B16" i="23"/>
  <c r="B23" i="22"/>
  <c r="B22" i="22"/>
  <c r="B21" i="22"/>
  <c r="B20" i="22"/>
  <c r="B19" i="22"/>
  <c r="B18" i="22"/>
  <c r="B17" i="22"/>
  <c r="B16" i="22"/>
  <c r="B15" i="22"/>
  <c r="B14" i="22"/>
  <c r="B13" i="22"/>
  <c r="B12" i="22"/>
  <c r="B11" i="22"/>
  <c r="B10" i="22"/>
  <c r="B9" i="22"/>
  <c r="B8" i="22"/>
  <c r="B7" i="22"/>
  <c r="B6" i="22"/>
  <c r="B5" i="22"/>
  <c r="B4" i="22"/>
  <c r="B8" i="19"/>
  <c r="B7" i="19"/>
  <c r="L7" i="19" s="1"/>
  <c r="B6" i="19"/>
  <c r="L6" i="19" s="1"/>
  <c r="B5" i="19"/>
  <c r="L5" i="19" s="1"/>
  <c r="B4" i="19"/>
  <c r="B20" i="19"/>
  <c r="B19" i="19"/>
  <c r="B18" i="19"/>
  <c r="B17" i="19"/>
  <c r="B16" i="19"/>
  <c r="B15" i="19"/>
  <c r="B14" i="19"/>
  <c r="B13" i="19"/>
  <c r="B12" i="19"/>
  <c r="B11" i="19"/>
  <c r="B10" i="19"/>
  <c r="N9" i="19"/>
  <c r="B10" i="17"/>
  <c r="B18" i="17"/>
  <c r="B11" i="17"/>
  <c r="B5" i="17"/>
  <c r="B13" i="17"/>
  <c r="B12" i="17"/>
  <c r="B4" i="17"/>
  <c r="B6" i="17"/>
  <c r="B14" i="17"/>
  <c r="B7" i="17"/>
  <c r="B15" i="17"/>
  <c r="B8" i="17"/>
  <c r="B16" i="17"/>
  <c r="B9" i="17"/>
  <c r="B17" i="17"/>
  <c r="E22" i="9"/>
  <c r="E21" i="9"/>
  <c r="E20" i="9"/>
  <c r="E19" i="9"/>
  <c r="E18" i="9"/>
  <c r="E24" i="9"/>
  <c r="E23" i="9"/>
  <c r="E17" i="9"/>
  <c r="E16" i="9"/>
  <c r="E25" i="9"/>
  <c r="E117" i="9"/>
  <c r="E116" i="9"/>
  <c r="E115" i="9"/>
  <c r="E114" i="9"/>
  <c r="E113" i="9"/>
  <c r="E118" i="9"/>
  <c r="E261" i="9"/>
  <c r="E75" i="9"/>
  <c r="E259" i="9"/>
  <c r="E85" i="9"/>
  <c r="E158" i="9"/>
  <c r="E257" i="9"/>
  <c r="E241" i="9"/>
  <c r="E160" i="9"/>
  <c r="E151" i="9"/>
  <c r="E143" i="9"/>
  <c r="E119" i="9"/>
  <c r="E109" i="9"/>
  <c r="E93" i="9"/>
  <c r="E126" i="9"/>
  <c r="E208" i="9"/>
  <c r="E184" i="9"/>
  <c r="E176" i="9"/>
  <c r="E255" i="9"/>
  <c r="E239" i="9"/>
  <c r="E231" i="9"/>
  <c r="E223" i="9"/>
  <c r="E207" i="9"/>
  <c r="E199" i="9"/>
  <c r="E183" i="9"/>
  <c r="E175" i="9"/>
  <c r="E167" i="9"/>
  <c r="E159" i="9"/>
  <c r="E142" i="9"/>
  <c r="E134" i="9"/>
  <c r="E108" i="9"/>
  <c r="E100" i="9"/>
  <c r="E242" i="9"/>
  <c r="E240" i="9"/>
  <c r="E200" i="9"/>
  <c r="E247" i="9"/>
  <c r="E215" i="9"/>
  <c r="E248" i="9"/>
  <c r="E216" i="9"/>
  <c r="E229" i="9"/>
  <c r="E221" i="9"/>
  <c r="E205" i="9"/>
  <c r="E197" i="9"/>
  <c r="E189" i="9"/>
  <c r="E181" i="9"/>
  <c r="E165" i="9"/>
  <c r="E156" i="9"/>
  <c r="E140" i="9"/>
  <c r="E132" i="9"/>
  <c r="E124" i="9"/>
  <c r="E98" i="9"/>
  <c r="E90" i="9"/>
  <c r="E150" i="9"/>
  <c r="E249" i="9"/>
  <c r="E148" i="9"/>
  <c r="E256" i="9"/>
  <c r="E224" i="9"/>
  <c r="E260" i="9"/>
  <c r="E29" i="9"/>
  <c r="E243" i="9"/>
  <c r="E195" i="9"/>
  <c r="E163" i="9"/>
  <c r="E112" i="9"/>
  <c r="E192" i="9"/>
  <c r="E194" i="9"/>
  <c r="E178" i="9"/>
  <c r="J9" i="9"/>
  <c r="E121" i="9"/>
  <c r="E233" i="9"/>
  <c r="E225" i="9"/>
  <c r="E217" i="9"/>
  <c r="E209" i="9"/>
  <c r="E201" i="9"/>
  <c r="E193" i="9"/>
  <c r="E185" i="9"/>
  <c r="E177" i="9"/>
  <c r="E169" i="9"/>
  <c r="E161" i="9"/>
  <c r="E152" i="9"/>
  <c r="E144" i="9"/>
  <c r="E136" i="9"/>
  <c r="E128" i="9"/>
  <c r="E120" i="9"/>
  <c r="E110" i="9"/>
  <c r="E102" i="9"/>
  <c r="E94" i="9"/>
  <c r="J13" i="9"/>
  <c r="E235" i="9"/>
  <c r="E179" i="9"/>
  <c r="E146" i="9"/>
  <c r="E104" i="9"/>
  <c r="E253" i="9"/>
  <c r="E226" i="9"/>
  <c r="E137" i="9"/>
  <c r="E227" i="9"/>
  <c r="E187" i="9"/>
  <c r="E171" i="9"/>
  <c r="E130" i="9"/>
  <c r="E173" i="9"/>
  <c r="E250" i="9"/>
  <c r="E202" i="9"/>
  <c r="E153" i="9"/>
  <c r="E103" i="9"/>
  <c r="E245" i="9"/>
  <c r="E251" i="9"/>
  <c r="E211" i="9"/>
  <c r="E138" i="9"/>
  <c r="E96" i="9"/>
  <c r="E106" i="9"/>
  <c r="E234" i="9"/>
  <c r="J10" i="9"/>
  <c r="E186" i="9"/>
  <c r="E145" i="9"/>
  <c r="E95" i="9"/>
  <c r="E191" i="9"/>
  <c r="J12" i="9"/>
  <c r="E254" i="9"/>
  <c r="E238" i="9"/>
  <c r="E222" i="9"/>
  <c r="E206" i="9"/>
  <c r="E198" i="9"/>
  <c r="E190" i="9"/>
  <c r="E182" i="9"/>
  <c r="E174" i="9"/>
  <c r="E166" i="9"/>
  <c r="E157" i="9"/>
  <c r="E149" i="9"/>
  <c r="E141" i="9"/>
  <c r="E133" i="9"/>
  <c r="E125" i="9"/>
  <c r="E107" i="9"/>
  <c r="E99" i="9"/>
  <c r="E91" i="9"/>
  <c r="E135" i="9"/>
  <c r="E92" i="9"/>
  <c r="E219" i="9"/>
  <c r="E203" i="9"/>
  <c r="E154" i="9"/>
  <c r="E122" i="9"/>
  <c r="E237" i="9"/>
  <c r="E127" i="9"/>
  <c r="E258" i="9"/>
  <c r="E218" i="9"/>
  <c r="E170" i="9"/>
  <c r="E129" i="9"/>
  <c r="E232" i="9"/>
  <c r="E168" i="9"/>
  <c r="E246" i="9"/>
  <c r="E230" i="9"/>
  <c r="E214" i="9"/>
  <c r="E210" i="9"/>
  <c r="E162" i="9"/>
  <c r="E111" i="9"/>
  <c r="E213" i="9"/>
  <c r="E101" i="9"/>
  <c r="E252" i="9"/>
  <c r="E244" i="9"/>
  <c r="E236" i="9"/>
  <c r="E228" i="9"/>
  <c r="E220" i="9"/>
  <c r="E212" i="9"/>
  <c r="E204" i="9"/>
  <c r="E196" i="9"/>
  <c r="E188" i="9"/>
  <c r="E180" i="9"/>
  <c r="E172" i="9"/>
  <c r="E164" i="9"/>
  <c r="E155" i="9"/>
  <c r="E147" i="9"/>
  <c r="E139" i="9"/>
  <c r="E131" i="9"/>
  <c r="E123" i="9"/>
  <c r="E105" i="9"/>
  <c r="E97" i="9"/>
  <c r="E89" i="9"/>
  <c r="J5" i="9"/>
  <c r="E84" i="9"/>
  <c r="E83" i="9"/>
  <c r="E82" i="9"/>
  <c r="E81" i="9"/>
  <c r="E88" i="9"/>
  <c r="E87" i="9"/>
  <c r="E86" i="9"/>
  <c r="E73" i="9"/>
  <c r="E65" i="9"/>
  <c r="E57" i="9"/>
  <c r="E49" i="9"/>
  <c r="E41" i="9"/>
  <c r="E33" i="9"/>
  <c r="E14" i="9"/>
  <c r="E6" i="9"/>
  <c r="E72" i="9"/>
  <c r="E64" i="9"/>
  <c r="E56" i="9"/>
  <c r="E48" i="9"/>
  <c r="E40" i="9"/>
  <c r="E32" i="9"/>
  <c r="E13" i="9"/>
  <c r="E5" i="9"/>
  <c r="E80" i="9"/>
  <c r="E71" i="9"/>
  <c r="E63" i="9"/>
  <c r="E55" i="9"/>
  <c r="E47" i="9"/>
  <c r="E39" i="9"/>
  <c r="E31" i="9"/>
  <c r="E12" i="9"/>
  <c r="E4" i="9"/>
  <c r="E79" i="9"/>
  <c r="E70" i="9"/>
  <c r="E62" i="9"/>
  <c r="E54" i="9"/>
  <c r="E46" i="9"/>
  <c r="E38" i="9"/>
  <c r="E30" i="9"/>
  <c r="E11" i="9"/>
  <c r="E3" i="9"/>
  <c r="E78" i="9"/>
  <c r="E69" i="9"/>
  <c r="E61" i="9"/>
  <c r="E53" i="9"/>
  <c r="E45" i="9"/>
  <c r="E37" i="9"/>
  <c r="E28" i="9"/>
  <c r="E10" i="9"/>
  <c r="E77" i="9"/>
  <c r="E68" i="9"/>
  <c r="E60" i="9"/>
  <c r="E52" i="9"/>
  <c r="E44" i="9"/>
  <c r="E36" i="9"/>
  <c r="E27" i="9"/>
  <c r="E9" i="9"/>
  <c r="E2" i="9"/>
  <c r="E76" i="9"/>
  <c r="E67" i="9"/>
  <c r="E59" i="9"/>
  <c r="E51" i="9"/>
  <c r="E43" i="9"/>
  <c r="E35" i="9"/>
  <c r="E26" i="9"/>
  <c r="E8" i="9"/>
  <c r="E74" i="9"/>
  <c r="E66" i="9"/>
  <c r="E58" i="9"/>
  <c r="E50" i="9"/>
  <c r="E42" i="9"/>
  <c r="E34" i="9"/>
  <c r="E15" i="9"/>
  <c r="E7" i="9"/>
  <c r="N121" i="1"/>
  <c r="K5" i="17" l="1"/>
  <c r="L5" i="17"/>
  <c r="K15" i="17"/>
  <c r="L15" i="17"/>
  <c r="K11" i="17"/>
  <c r="L11" i="17"/>
  <c r="K7" i="17"/>
  <c r="L7" i="17"/>
  <c r="K18" i="17"/>
  <c r="L18" i="17"/>
  <c r="K14" i="17"/>
  <c r="L14" i="17"/>
  <c r="K10" i="17"/>
  <c r="L10" i="17"/>
  <c r="K17" i="17"/>
  <c r="L17" i="17"/>
  <c r="K6" i="17"/>
  <c r="L6" i="17"/>
  <c r="K9" i="17"/>
  <c r="L9" i="17"/>
  <c r="K16" i="17"/>
  <c r="L16" i="17"/>
  <c r="K12" i="17"/>
  <c r="L12" i="17"/>
  <c r="K8" i="17"/>
  <c r="L8" i="17"/>
  <c r="K13" i="17"/>
  <c r="L13" i="17"/>
  <c r="K4" i="17"/>
  <c r="L4" i="17"/>
  <c r="K10" i="25"/>
  <c r="L10" i="25"/>
  <c r="K11" i="25"/>
  <c r="L11" i="25"/>
  <c r="K25" i="25"/>
  <c r="L25" i="25"/>
  <c r="K23" i="25"/>
  <c r="L23" i="25"/>
  <c r="K24" i="25"/>
  <c r="L24" i="25"/>
  <c r="K12" i="25"/>
  <c r="L12" i="25"/>
  <c r="K26" i="25"/>
  <c r="L26" i="25"/>
  <c r="K5" i="25"/>
  <c r="L5" i="25"/>
  <c r="K13" i="25"/>
  <c r="L13" i="25"/>
  <c r="K18" i="25"/>
  <c r="L18" i="25"/>
  <c r="K6" i="25"/>
  <c r="L6" i="25"/>
  <c r="K14" i="25"/>
  <c r="L14" i="25"/>
  <c r="K19" i="25"/>
  <c r="L19" i="25"/>
  <c r="K9" i="25"/>
  <c r="L9" i="25"/>
  <c r="K7" i="25"/>
  <c r="L7" i="25"/>
  <c r="K28" i="25"/>
  <c r="L28" i="25"/>
  <c r="K20" i="25"/>
  <c r="L20" i="25"/>
  <c r="K8" i="25"/>
  <c r="L8" i="25"/>
  <c r="K29" i="25"/>
  <c r="L29" i="25"/>
  <c r="K21" i="25"/>
  <c r="L21" i="25"/>
  <c r="K4" i="25"/>
  <c r="L4" i="25"/>
  <c r="N4" i="25"/>
  <c r="N26" i="25"/>
  <c r="N12" i="25"/>
  <c r="M9" i="25"/>
  <c r="N27" i="25"/>
  <c r="N17" i="25"/>
  <c r="N5" i="25"/>
  <c r="N13" i="25"/>
  <c r="M10" i="25"/>
  <c r="M24" i="25"/>
  <c r="M23" i="25"/>
  <c r="N28" i="25"/>
  <c r="N18" i="25"/>
  <c r="N6" i="25"/>
  <c r="N14" i="25"/>
  <c r="M11" i="25"/>
  <c r="M25" i="25"/>
  <c r="N29" i="25"/>
  <c r="N19" i="25"/>
  <c r="N7" i="25"/>
  <c r="M4" i="25"/>
  <c r="M12" i="25"/>
  <c r="M26" i="25"/>
  <c r="N22" i="25"/>
  <c r="N20" i="25"/>
  <c r="N8" i="25"/>
  <c r="M5" i="25"/>
  <c r="M13" i="25"/>
  <c r="M18" i="25"/>
  <c r="N23" i="25"/>
  <c r="N21" i="25"/>
  <c r="N9" i="25"/>
  <c r="M6" i="25"/>
  <c r="M14" i="25"/>
  <c r="M19" i="25"/>
  <c r="N24" i="25"/>
  <c r="N16" i="25"/>
  <c r="N10" i="25"/>
  <c r="M7" i="25"/>
  <c r="M28" i="25"/>
  <c r="M20" i="25"/>
  <c r="N25" i="25"/>
  <c r="N15" i="25"/>
  <c r="N11" i="25"/>
  <c r="M8" i="25"/>
  <c r="M29" i="25"/>
  <c r="M21" i="25"/>
  <c r="K16" i="24"/>
  <c r="L16" i="24"/>
  <c r="K19" i="24"/>
  <c r="L19" i="24"/>
  <c r="K33" i="24"/>
  <c r="L33" i="24"/>
  <c r="K18" i="24"/>
  <c r="L18" i="24"/>
  <c r="K21" i="24"/>
  <c r="L21" i="24"/>
  <c r="K34" i="24"/>
  <c r="L34" i="24"/>
  <c r="K10" i="24"/>
  <c r="L10" i="24"/>
  <c r="K6" i="24"/>
  <c r="L6" i="24"/>
  <c r="K14" i="24"/>
  <c r="L14" i="24"/>
  <c r="K23" i="24"/>
  <c r="L23" i="24"/>
  <c r="K5" i="24"/>
  <c r="L5" i="24"/>
  <c r="K9" i="24"/>
  <c r="L9" i="24"/>
  <c r="K29" i="24"/>
  <c r="L29" i="24"/>
  <c r="K24" i="24"/>
  <c r="L24" i="24"/>
  <c r="K20" i="24"/>
  <c r="L20" i="24"/>
  <c r="K7" i="24"/>
  <c r="L7" i="24"/>
  <c r="K12" i="24"/>
  <c r="L12" i="24"/>
  <c r="K30" i="24"/>
  <c r="L30" i="24"/>
  <c r="K25" i="24"/>
  <c r="L25" i="24"/>
  <c r="K8" i="24"/>
  <c r="L8" i="24"/>
  <c r="K11" i="24"/>
  <c r="L11" i="24"/>
  <c r="K15" i="24"/>
  <c r="L15" i="24"/>
  <c r="K31" i="24"/>
  <c r="L31" i="24"/>
  <c r="K26" i="24"/>
  <c r="L26" i="24"/>
  <c r="K35" i="24"/>
  <c r="L35" i="24"/>
  <c r="K13" i="24"/>
  <c r="L13" i="24"/>
  <c r="K17" i="24"/>
  <c r="L17" i="24"/>
  <c r="K32" i="24"/>
  <c r="L32" i="24"/>
  <c r="K27" i="24"/>
  <c r="L27" i="24"/>
  <c r="K4" i="24"/>
  <c r="L4" i="24"/>
  <c r="N37" i="24"/>
  <c r="N20" i="24"/>
  <c r="N29" i="24"/>
  <c r="N35" i="24"/>
  <c r="N14" i="24"/>
  <c r="N23" i="24"/>
  <c r="N4" i="24"/>
  <c r="N6" i="24"/>
  <c r="N12" i="24"/>
  <c r="N28" i="24"/>
  <c r="N22" i="24"/>
  <c r="N5" i="24"/>
  <c r="N13" i="24"/>
  <c r="N21" i="24"/>
  <c r="N30" i="24"/>
  <c r="N24" i="24"/>
  <c r="N7" i="24"/>
  <c r="N15" i="24"/>
  <c r="N31" i="24"/>
  <c r="N25" i="24"/>
  <c r="N8" i="24"/>
  <c r="N16" i="24"/>
  <c r="N32" i="24"/>
  <c r="N26" i="24"/>
  <c r="N9" i="24"/>
  <c r="N17" i="24"/>
  <c r="N33" i="24"/>
  <c r="N27" i="24"/>
  <c r="N10" i="24"/>
  <c r="N18" i="24"/>
  <c r="N34" i="24"/>
  <c r="N36" i="24"/>
  <c r="N11" i="24"/>
  <c r="N19" i="24"/>
  <c r="K7" i="23"/>
  <c r="L7" i="23"/>
  <c r="K16" i="23"/>
  <c r="L16" i="23"/>
  <c r="K24" i="23"/>
  <c r="L24" i="23"/>
  <c r="K8" i="23"/>
  <c r="L8" i="23"/>
  <c r="K9" i="23"/>
  <c r="L9" i="23"/>
  <c r="K18" i="23"/>
  <c r="L18" i="23"/>
  <c r="K26" i="23"/>
  <c r="L26" i="23"/>
  <c r="K10" i="23"/>
  <c r="L10" i="23"/>
  <c r="K23" i="23"/>
  <c r="L23" i="23"/>
  <c r="K19" i="23"/>
  <c r="L19" i="23"/>
  <c r="K27" i="23"/>
  <c r="L27" i="23"/>
  <c r="K11" i="23"/>
  <c r="L11" i="23"/>
  <c r="K25" i="23"/>
  <c r="L25" i="23"/>
  <c r="K20" i="23"/>
  <c r="L20" i="23"/>
  <c r="K12" i="23"/>
  <c r="L12" i="23"/>
  <c r="K21" i="23"/>
  <c r="L21" i="23"/>
  <c r="K5" i="23"/>
  <c r="L5" i="23"/>
  <c r="K13" i="23"/>
  <c r="L13" i="23"/>
  <c r="K17" i="23"/>
  <c r="L17" i="23"/>
  <c r="K22" i="23"/>
  <c r="L22" i="23"/>
  <c r="K6" i="23"/>
  <c r="L6" i="23"/>
  <c r="K14" i="23"/>
  <c r="L14" i="23"/>
  <c r="K4" i="23"/>
  <c r="L4" i="23"/>
  <c r="N24" i="23"/>
  <c r="N22" i="23"/>
  <c r="N4" i="23"/>
  <c r="N11" i="23"/>
  <c r="N12" i="23"/>
  <c r="N16" i="23"/>
  <c r="N9" i="23"/>
  <c r="N21" i="23"/>
  <c r="N27" i="23"/>
  <c r="N20" i="23"/>
  <c r="N10" i="23"/>
  <c r="N25" i="23"/>
  <c r="N5" i="23"/>
  <c r="N13" i="23"/>
  <c r="N19" i="23"/>
  <c r="N6" i="23"/>
  <c r="N14" i="23"/>
  <c r="N23" i="23"/>
  <c r="N7" i="23"/>
  <c r="N18" i="23"/>
  <c r="N15" i="23"/>
  <c r="N8" i="23"/>
  <c r="N26" i="23"/>
  <c r="N17" i="23"/>
  <c r="N18" i="17"/>
  <c r="N17" i="17"/>
  <c r="N16" i="17"/>
  <c r="N12" i="17"/>
  <c r="N8" i="17"/>
  <c r="N13" i="17"/>
  <c r="N15" i="17"/>
  <c r="N11" i="17"/>
  <c r="N5" i="17"/>
  <c r="N7" i="17"/>
  <c r="N14" i="17"/>
  <c r="N10" i="17"/>
  <c r="N6" i="17"/>
  <c r="N9" i="17"/>
  <c r="N4" i="17"/>
  <c r="K16" i="22"/>
  <c r="L16" i="22"/>
  <c r="K9" i="22"/>
  <c r="L9" i="22"/>
  <c r="K17" i="22"/>
  <c r="L17" i="22"/>
  <c r="K8" i="22"/>
  <c r="L8" i="22"/>
  <c r="K10" i="22"/>
  <c r="L10" i="22"/>
  <c r="K18" i="22"/>
  <c r="L18" i="22"/>
  <c r="K11" i="22"/>
  <c r="L11" i="22"/>
  <c r="K19" i="22"/>
  <c r="L19" i="22"/>
  <c r="K12" i="22"/>
  <c r="L12" i="22"/>
  <c r="K20" i="22"/>
  <c r="L20" i="22"/>
  <c r="K5" i="22"/>
  <c r="L5" i="22"/>
  <c r="K13" i="22"/>
  <c r="L13" i="22"/>
  <c r="K21" i="22"/>
  <c r="L21" i="22"/>
  <c r="K6" i="22"/>
  <c r="L6" i="22"/>
  <c r="K14" i="22"/>
  <c r="L14" i="22"/>
  <c r="K22" i="22"/>
  <c r="L22" i="22"/>
  <c r="K7" i="22"/>
  <c r="L7" i="22"/>
  <c r="K15" i="22"/>
  <c r="L15" i="22"/>
  <c r="K23" i="22"/>
  <c r="L23" i="22"/>
  <c r="K4" i="22"/>
  <c r="L4" i="22"/>
  <c r="N13" i="22"/>
  <c r="N16" i="22"/>
  <c r="M6" i="22"/>
  <c r="M14" i="22"/>
  <c r="M22" i="22"/>
  <c r="N14" i="22"/>
  <c r="N17" i="22"/>
  <c r="M4" i="22"/>
  <c r="N12" i="22"/>
  <c r="M7" i="22"/>
  <c r="M15" i="22"/>
  <c r="M23" i="22"/>
  <c r="N18" i="22"/>
  <c r="N19" i="22"/>
  <c r="M20" i="22"/>
  <c r="M21" i="22"/>
  <c r="M8" i="22"/>
  <c r="M16" i="22"/>
  <c r="N7" i="22"/>
  <c r="N21" i="22"/>
  <c r="N20" i="22"/>
  <c r="N10" i="22"/>
  <c r="M5" i="22"/>
  <c r="M9" i="22"/>
  <c r="M17" i="22"/>
  <c r="N15" i="22"/>
  <c r="N6" i="22"/>
  <c r="N23" i="22"/>
  <c r="M12" i="22"/>
  <c r="M13" i="22"/>
  <c r="M10" i="22"/>
  <c r="M18" i="22"/>
  <c r="N5" i="22"/>
  <c r="N8" i="22"/>
  <c r="N4" i="22"/>
  <c r="M11" i="22"/>
  <c r="M19" i="22"/>
  <c r="N9" i="22"/>
  <c r="N11" i="22"/>
  <c r="N22" i="22"/>
  <c r="K18" i="19"/>
  <c r="L18" i="19"/>
  <c r="K11" i="19"/>
  <c r="L11" i="19"/>
  <c r="K19" i="19"/>
  <c r="L19" i="19"/>
  <c r="K10" i="19"/>
  <c r="L10" i="19"/>
  <c r="K12" i="19"/>
  <c r="L12" i="19"/>
  <c r="K20" i="19"/>
  <c r="L20" i="19"/>
  <c r="K13" i="19"/>
  <c r="L13" i="19"/>
  <c r="K14" i="19"/>
  <c r="L14" i="19"/>
  <c r="K15" i="19"/>
  <c r="L15" i="19"/>
  <c r="K16" i="19"/>
  <c r="L16" i="19"/>
  <c r="K17" i="19"/>
  <c r="L17" i="19"/>
  <c r="K8" i="19"/>
  <c r="L8" i="19"/>
  <c r="K4" i="19"/>
  <c r="L4" i="19"/>
  <c r="K6" i="19"/>
  <c r="K7" i="19"/>
  <c r="K5" i="19"/>
  <c r="N17" i="19"/>
  <c r="N6" i="19"/>
  <c r="M10" i="19"/>
  <c r="M18" i="19"/>
  <c r="N12" i="19"/>
  <c r="N8" i="19"/>
  <c r="M11" i="19"/>
  <c r="M19" i="19"/>
  <c r="N19" i="19"/>
  <c r="N14" i="19"/>
  <c r="M12" i="19"/>
  <c r="M20" i="19"/>
  <c r="N21" i="19"/>
  <c r="N18" i="19"/>
  <c r="M13" i="19"/>
  <c r="M4" i="19"/>
  <c r="N11" i="19"/>
  <c r="N5" i="19"/>
  <c r="M14" i="19"/>
  <c r="M5" i="19"/>
  <c r="N15" i="19"/>
  <c r="N7" i="19"/>
  <c r="M15" i="19"/>
  <c r="M6" i="19"/>
  <c r="N20" i="19"/>
  <c r="N16" i="19"/>
  <c r="M16" i="19"/>
  <c r="M7" i="19"/>
  <c r="N13" i="19"/>
  <c r="N4" i="19"/>
  <c r="N10" i="19"/>
  <c r="M17" i="19"/>
  <c r="M8" i="19"/>
  <c r="O5" i="17"/>
  <c r="O13" i="17"/>
  <c r="O4" i="17"/>
  <c r="O17" i="17"/>
  <c r="O12" i="17"/>
  <c r="O9" i="17"/>
  <c r="O16" i="17"/>
  <c r="O11" i="17"/>
  <c r="O8" i="17"/>
  <c r="O15" i="17"/>
  <c r="O6" i="17"/>
  <c r="O7" i="17"/>
  <c r="O18" i="17"/>
  <c r="O14" i="17"/>
  <c r="O10" i="17"/>
  <c r="K31" i="25" l="1"/>
  <c r="L31" i="25"/>
  <c r="L34" i="25" s="1"/>
  <c r="L41" i="24"/>
  <c r="L39" i="24"/>
  <c r="K39" i="24"/>
  <c r="K29" i="23"/>
  <c r="L31" i="23"/>
  <c r="L29" i="23"/>
  <c r="K25" i="22"/>
  <c r="L27" i="22"/>
  <c r="L25" i="22"/>
  <c r="K23" i="19"/>
  <c r="L25" i="19"/>
  <c r="L23" i="19"/>
  <c r="L20" i="17"/>
  <c r="L23" i="17" s="1"/>
  <c r="K20" i="17"/>
</calcChain>
</file>

<file path=xl/sharedStrings.xml><?xml version="1.0" encoding="utf-8"?>
<sst xmlns="http://schemas.openxmlformats.org/spreadsheetml/2006/main" count="2514" uniqueCount="1250">
  <si>
    <t>Title</t>
  </si>
  <si>
    <t>Owner GUID</t>
  </si>
  <si>
    <t>Owner Name</t>
  </si>
  <si>
    <t>Discipline</t>
  </si>
  <si>
    <t>Courses</t>
  </si>
  <si>
    <t>Max Students</t>
  </si>
  <si>
    <t>Active?</t>
  </si>
  <si>
    <t>Confidential?</t>
  </si>
  <si>
    <t>Placement?</t>
  </si>
  <si>
    <t>Description</t>
  </si>
  <si>
    <t>Pre-reqs</t>
  </si>
  <si>
    <t>Programmes</t>
  </si>
  <si>
    <t>Flight on Mars: Systems design of a Martian flapping-wing drone</t>
  </si>
  <si>
    <t>da48y</t>
  </si>
  <si>
    <t>ENG5041P</t>
  </si>
  <si>
    <t>Y</t>
  </si>
  <si>
    <t>N</t>
  </si>
  <si>
    <t>Inspired by the Perseverance rover and offered as part of the Flight on Mars collection of MEng projects, this particular project will entail developing the systems engineering infrastructure and design of a flapping wing vehicle capable of flight in the Martian atmosphere. The ultimate objective is to design and construct a drone capable of being tested in the GU vacuum chamber under atmospheric conditions close to those experienced on Mars. 
In this initial phase, your project will entail the development of a formal systems engineering design process using appropriate tools from the MATLAB libraries, system composer and SIMULINK Requirements for example. Following on from the initial requirements capture and design architecture phases, a detailed simulation of the drone operating within the vacuum chamber will be undertaken and this model used in the design of flight controller and sensor fusion algorithms.</t>
  </si>
  <si>
    <t>Aeronautical Engineering [MEng]|Aerospace Systems [MEng]|Electronic &amp; Software Engineering [MEng]|Mechanical Engineering with Aeronautics [MEng]|Mechatronics [MEng]</t>
  </si>
  <si>
    <t>Optimum path planning for missing person searches</t>
  </si>
  <si>
    <t>When Police Scotland are conducting a missing-person search, time is the critical parameter that must be minimised. Often the missing person is vulnerable, without proper attire and facing bitter cold so they must be found before they either injure themselves or become hypothermic. Therefore, using drones to optimally search a particular area is an obvious social good.
In this project the student will investigate and implement algorithms to enable the drone to generate an optimal search path, which can then be flown autonomously or used to generate waypoint commands for the drone pilot. The search path will be optimised using a cost function that models the on-board drone camera footprint on the ground, segments the search area into equal-area cells and optimises the path to maximise area coverage. Existing published information from Police Scotland of the typical habits of classes of missing persons will also be used to weight certain parts of the search area. Time permitting, the optimisation will be extended to multiple drones to both increase search areas and lead to more efficient use of resources and faster searches.</t>
  </si>
  <si>
    <t>MATLAB Programming
Optimisation &amp; Control</t>
  </si>
  <si>
    <t>Aerospace Systems [MEng]</t>
  </si>
  <si>
    <t>gnb1j</t>
  </si>
  <si>
    <t>mc218k</t>
  </si>
  <si>
    <t>mf223b</t>
  </si>
  <si>
    <t>rbg1u</t>
  </si>
  <si>
    <t>eg183j</t>
  </si>
  <si>
    <t>kk106q</t>
  </si>
  <si>
    <t>ewmg2k</t>
  </si>
  <si>
    <t>kr109b</t>
  </si>
  <si>
    <t>rs263t</t>
  </si>
  <si>
    <t>it43p</t>
  </si>
  <si>
    <t>dgt1d</t>
  </si>
  <si>
    <t>mv2x</t>
  </si>
  <si>
    <t>cw199s</t>
  </si>
  <si>
    <t>kjw8c</t>
  </si>
  <si>
    <t>hzb1x</t>
  </si>
  <si>
    <t>dz17f</t>
  </si>
  <si>
    <t>mc345u</t>
  </si>
  <si>
    <t>ac343x</t>
  </si>
  <si>
    <t>ac439z</t>
  </si>
  <si>
    <t>tf37p</t>
  </si>
  <si>
    <t>ng29d</t>
  </si>
  <si>
    <t>hg35a</t>
  </si>
  <si>
    <t>cg166a</t>
  </si>
  <si>
    <t>dg233r</t>
  </si>
  <si>
    <t>mh5b</t>
  </si>
  <si>
    <t>smg50v</t>
  </si>
  <si>
    <t>ppp1b</t>
  </si>
  <si>
    <t>jr216x</t>
  </si>
  <si>
    <t>mss9x</t>
  </si>
  <si>
    <t>mt122f</t>
  </si>
  <si>
    <t>mv68b</t>
  </si>
  <si>
    <t>av18d</t>
  </si>
  <si>
    <t>hy8g</t>
  </si>
  <si>
    <t>aa300t</t>
  </si>
  <si>
    <t>fb104a</t>
  </si>
  <si>
    <t>lb193k</t>
  </si>
  <si>
    <t>rb319n</t>
  </si>
  <si>
    <t>sc280r</t>
  </si>
  <si>
    <t>tgd1d</t>
  </si>
  <si>
    <t>zg8g</t>
  </si>
  <si>
    <t>cgl2j</t>
  </si>
  <si>
    <t>pg65w</t>
  </si>
  <si>
    <t>ui1v</t>
  </si>
  <si>
    <t>lk58p</t>
  </si>
  <si>
    <t>chl4k</t>
  </si>
  <si>
    <t>amb42s</t>
  </si>
  <si>
    <t>ps178u</t>
  </si>
  <si>
    <t>js583s</t>
  </si>
  <si>
    <t>ts108e</t>
  </si>
  <si>
    <t>cs297y</t>
  </si>
  <si>
    <t>cu11b</t>
  </si>
  <si>
    <t>mv34r</t>
  </si>
  <si>
    <t>mv54h</t>
  </si>
  <si>
    <t>sjw5w</t>
  </si>
  <si>
    <t>qa3h</t>
  </si>
  <si>
    <t>njb4m</t>
  </si>
  <si>
    <t>ac402z</t>
  </si>
  <si>
    <t>mc397e</t>
  </si>
  <si>
    <t>vg17x</t>
  </si>
  <si>
    <t>gg168c</t>
  </si>
  <si>
    <t>rh167y</t>
  </si>
  <si>
    <t>rh171e</t>
  </si>
  <si>
    <t>dch2y</t>
  </si>
  <si>
    <t>jk254d</t>
  </si>
  <si>
    <t>ml134n</t>
  </si>
  <si>
    <t>cl103c</t>
  </si>
  <si>
    <t>rme9s</t>
  </si>
  <si>
    <t>mr219z</t>
  </si>
  <si>
    <t>dm120m</t>
  </si>
  <si>
    <t>sln4b</t>
  </si>
  <si>
    <t>djp16x</t>
  </si>
  <si>
    <t>bp17b</t>
  </si>
  <si>
    <t>ew84y</t>
  </si>
  <si>
    <t>jmw21b</t>
  </si>
  <si>
    <t>mw269m</t>
  </si>
  <si>
    <t>jy59b</t>
  </si>
  <si>
    <t>gb248a</t>
  </si>
  <si>
    <t>djb1y</t>
  </si>
  <si>
    <t>ac443f</t>
  </si>
  <si>
    <t>psd4z</t>
  </si>
  <si>
    <t>Mechanical Engineering</t>
  </si>
  <si>
    <t>gff2h</t>
  </si>
  <si>
    <t>af146g</t>
  </si>
  <si>
    <t>pgh6x</t>
  </si>
  <si>
    <t>ph63n</t>
  </si>
  <si>
    <t>sh292y</t>
  </si>
  <si>
    <t>ks302s</t>
  </si>
  <si>
    <t>pl85g</t>
  </si>
  <si>
    <t>xl37a</t>
  </si>
  <si>
    <t>yl43h</t>
  </si>
  <si>
    <t>ml22c</t>
  </si>
  <si>
    <t>dmm25x</t>
  </si>
  <si>
    <t>mcp2w</t>
  </si>
  <si>
    <t>js479b</t>
  </si>
  <si>
    <t>jhs2q</t>
  </si>
  <si>
    <t>iaw1w</t>
  </si>
  <si>
    <t>sy42k</t>
  </si>
  <si>
    <t>zy4d</t>
  </si>
  <si>
    <t>ac594s</t>
  </si>
  <si>
    <t>jl250q</t>
  </si>
  <si>
    <t>yas2j</t>
  </si>
  <si>
    <t>ys32b</t>
  </si>
  <si>
    <t>sb380r</t>
  </si>
  <si>
    <t>kd123h</t>
  </si>
  <si>
    <t>rgc4d</t>
  </si>
  <si>
    <t>hh81t</t>
  </si>
  <si>
    <t>lh116u</t>
  </si>
  <si>
    <t>pk105z</t>
  </si>
  <si>
    <t>amc98w</t>
  </si>
  <si>
    <t>av59x</t>
  </si>
  <si>
    <t>gz6q</t>
  </si>
  <si>
    <t>Javed, Ibrahim</t>
  </si>
  <si>
    <t>Albolok, Shehab</t>
  </si>
  <si>
    <t>Xu, Zengyi</t>
  </si>
  <si>
    <t>Forrest, Kerr</t>
  </si>
  <si>
    <t>Al Lawati, Nawaf</t>
  </si>
  <si>
    <t>Strachan, Sean</t>
  </si>
  <si>
    <t>Tay Ern Shih Benjamin, Benjamin</t>
  </si>
  <si>
    <t>Gordon, Ciaran</t>
  </si>
  <si>
    <t>Brown, Crawford</t>
  </si>
  <si>
    <t>Aerospace Engineering</t>
  </si>
  <si>
    <t>HoD</t>
  </si>
  <si>
    <t>Ian.Taylor@glasgow.ac.uk</t>
  </si>
  <si>
    <t>Coordinator</t>
  </si>
  <si>
    <t>Rene.Steijl@glasgow.ac.uk</t>
  </si>
  <si>
    <t>GUID</t>
  </si>
  <si>
    <t>Last Name</t>
  </si>
  <si>
    <t>First Name</t>
  </si>
  <si>
    <t>Discipline (main)</t>
  </si>
  <si>
    <t>Discipline (2nd)</t>
  </si>
  <si>
    <t>Research Division</t>
  </si>
  <si>
    <t>Load</t>
  </si>
  <si>
    <t>Comments on workload</t>
  </si>
  <si>
    <t>Max number of students to 1st supervise (based on workload)</t>
  </si>
  <si>
    <t>No. unique projects submitted</t>
  </si>
  <si>
    <t>Number of students allocatable to supervisor (based on project submission)</t>
  </si>
  <si>
    <t>Email</t>
  </si>
  <si>
    <t>Duplicate surname</t>
  </si>
  <si>
    <t>Last name</t>
  </si>
  <si>
    <t>Anderson</t>
  </si>
  <si>
    <t>David</t>
  </si>
  <si>
    <t>Aero</t>
  </si>
  <si>
    <t>Part time secondment to Leonardo? Ian to check</t>
  </si>
  <si>
    <t>Barakos</t>
  </si>
  <si>
    <t>George</t>
  </si>
  <si>
    <t>Busse</t>
  </si>
  <si>
    <t>Angela</t>
  </si>
  <si>
    <t>On fellowship</t>
  </si>
  <si>
    <t>Ceriotti</t>
  </si>
  <si>
    <t>Matteo</t>
  </si>
  <si>
    <t>Mech</t>
  </si>
  <si>
    <t>SPE</t>
  </si>
  <si>
    <t>Fotouhi</t>
  </si>
  <si>
    <t>Mohammad</t>
  </si>
  <si>
    <t>Experienced enough to have full load</t>
  </si>
  <si>
    <t>Green</t>
  </si>
  <si>
    <t>Richard</t>
  </si>
  <si>
    <t>Grustan Gutierrez</t>
  </si>
  <si>
    <t>Enrique</t>
  </si>
  <si>
    <t>Kontis</t>
  </si>
  <si>
    <t>Kostas</t>
  </si>
  <si>
    <t>Division Head</t>
  </si>
  <si>
    <t>McGookin</t>
  </si>
  <si>
    <t>Euan</t>
  </si>
  <si>
    <t>EEE</t>
  </si>
  <si>
    <t>Ramesh</t>
  </si>
  <si>
    <t>Kiran</t>
  </si>
  <si>
    <t>Steijl</t>
  </si>
  <si>
    <t xml:space="preserve">Rene </t>
  </si>
  <si>
    <t>Taylor</t>
  </si>
  <si>
    <t>Ian</t>
  </si>
  <si>
    <t>Thomson</t>
  </si>
  <si>
    <t>Douglas</t>
  </si>
  <si>
    <t>Vezza</t>
  </si>
  <si>
    <t>Marco</t>
  </si>
  <si>
    <t>White</t>
  </si>
  <si>
    <t>Craig</t>
  </si>
  <si>
    <t>Worrall</t>
  </si>
  <si>
    <t>Kevin</t>
  </si>
  <si>
    <t>Zare-Behtash</t>
  </si>
  <si>
    <t>Hossein</t>
  </si>
  <si>
    <t>Zhao</t>
  </si>
  <si>
    <t>Dezong</t>
  </si>
  <si>
    <t>Totals</t>
  </si>
  <si>
    <t>Current no. allocatable projects:</t>
  </si>
  <si>
    <t>Expected number of students entering 5th year:</t>
  </si>
  <si>
    <t>Current number of placements</t>
  </si>
  <si>
    <t>check</t>
  </si>
  <si>
    <t>Predicted no. students requiring internal projects</t>
  </si>
  <si>
    <t>Biomedical Engineering</t>
  </si>
  <si>
    <t>Henrik.Gollee@glasgow.ac.uk</t>
  </si>
  <si>
    <t>Sandy.Cochran@glasgow.ac.uk</t>
  </si>
  <si>
    <t>Load (%)</t>
  </si>
  <si>
    <t>Cantini</t>
  </si>
  <si>
    <t>BME</t>
  </si>
  <si>
    <t>Clark</t>
  </si>
  <si>
    <t>Alasdair</t>
  </si>
  <si>
    <t>Cochran</t>
  </si>
  <si>
    <t>Sandy</t>
  </si>
  <si>
    <t>Head of Research Division; Deputy Head of School</t>
  </si>
  <si>
    <t>Cooper</t>
  </si>
  <si>
    <t>Jon</t>
  </si>
  <si>
    <t>Sabbatical/fellowship - no replacement teaching staff</t>
  </si>
  <si>
    <t>Franke</t>
  </si>
  <si>
    <t>Thomas</t>
  </si>
  <si>
    <t>Gadegaard</t>
  </si>
  <si>
    <t>Nikolai</t>
  </si>
  <si>
    <t>Convener of Research</t>
  </si>
  <si>
    <t>Glidle</t>
  </si>
  <si>
    <t>Andrew</t>
  </si>
  <si>
    <t>Research Technologist</t>
  </si>
  <si>
    <t>Gollee</t>
  </si>
  <si>
    <t>Henrik</t>
  </si>
  <si>
    <t>fixed for HoDs</t>
  </si>
  <si>
    <t>Gonzalez Garcia</t>
  </si>
  <si>
    <t>Cristina</t>
  </si>
  <si>
    <t>Gourdon</t>
  </si>
  <si>
    <t>Delphine</t>
  </si>
  <si>
    <t>Hersh</t>
  </si>
  <si>
    <t>Marion</t>
  </si>
  <si>
    <t>Jimenez</t>
  </si>
  <si>
    <t>Melanie</t>
  </si>
  <si>
    <t>Research Fellow; 1 project max</t>
  </si>
  <si>
    <t>McGinty</t>
  </si>
  <si>
    <t>Sean</t>
  </si>
  <si>
    <t>Prentice</t>
  </si>
  <si>
    <t>Paul</t>
  </si>
  <si>
    <t>Reboud</t>
  </si>
  <si>
    <t>Julien</t>
  </si>
  <si>
    <t>Salmeron-Sanchez</t>
  </si>
  <si>
    <t>Manuel</t>
  </si>
  <si>
    <t>Admin load: Head of Research Division (REF, lockdown, etc) and research activity</t>
  </si>
  <si>
    <t>Tassieri</t>
  </si>
  <si>
    <t>Manlio</t>
  </si>
  <si>
    <t>Vassalli</t>
  </si>
  <si>
    <t>Massimo</t>
  </si>
  <si>
    <t>Vuckovic</t>
  </si>
  <si>
    <t>Aleksandra</t>
  </si>
  <si>
    <t>Yin</t>
  </si>
  <si>
    <t>Huabing</t>
  </si>
  <si>
    <t>Civil Engineering</t>
  </si>
  <si>
    <t>Fiona.Bradley@glasgow.ac.uk</t>
  </si>
  <si>
    <t>Simon.Wheeler@glasgow.ac.uk</t>
  </si>
  <si>
    <t>Aggarwal</t>
  </si>
  <si>
    <t>Ankush</t>
  </si>
  <si>
    <t>Civil</t>
  </si>
  <si>
    <t>I&amp;E</t>
  </si>
  <si>
    <t>Bradley</t>
  </si>
  <si>
    <t>Fiona</t>
  </si>
  <si>
    <t>Brown</t>
  </si>
  <si>
    <t>Linda</t>
  </si>
  <si>
    <t>Part time 0.6FTE</t>
  </si>
  <si>
    <t>Buckley</t>
  </si>
  <si>
    <t>Roisin</t>
  </si>
  <si>
    <t>New</t>
  </si>
  <si>
    <t>Connelly</t>
  </si>
  <si>
    <t>Stephanie</t>
  </si>
  <si>
    <t>Davies</t>
  </si>
  <si>
    <t>Trevor</t>
  </si>
  <si>
    <t>20% FTE</t>
  </si>
  <si>
    <t>Gao</t>
  </si>
  <si>
    <t>Zhiwei</t>
  </si>
  <si>
    <t>Gauchotte-Lindsay</t>
  </si>
  <si>
    <t>Caroline</t>
  </si>
  <si>
    <t>Grassl</t>
  </si>
  <si>
    <t>Peter</t>
  </si>
  <si>
    <t>Ijaz</t>
  </si>
  <si>
    <t>Umer</t>
  </si>
  <si>
    <t>Kaczmarczyk</t>
  </si>
  <si>
    <t>Lukasz</t>
  </si>
  <si>
    <t>Lee</t>
  </si>
  <si>
    <t>Chun Hean</t>
  </si>
  <si>
    <t>McBride</t>
  </si>
  <si>
    <t>Head of research division</t>
  </si>
  <si>
    <t>Pearce</t>
  </si>
  <si>
    <t>Chris</t>
  </si>
  <si>
    <t>VP research etc.</t>
  </si>
  <si>
    <t>Saxena</t>
  </si>
  <si>
    <t>Prashant</t>
  </si>
  <si>
    <t>Shang</t>
  </si>
  <si>
    <t>Junlong</t>
  </si>
  <si>
    <t>Shire</t>
  </si>
  <si>
    <t>Sloan</t>
  </si>
  <si>
    <t>William</t>
  </si>
  <si>
    <t>on fellowship</t>
  </si>
  <si>
    <t>Smith</t>
  </si>
  <si>
    <t>Cindy</t>
  </si>
  <si>
    <t>Steinmann</t>
  </si>
  <si>
    <t>Research Only Contract</t>
  </si>
  <si>
    <t>Unluer</t>
  </si>
  <si>
    <t>Cise</t>
  </si>
  <si>
    <t>Valyrakis</t>
  </si>
  <si>
    <t>Manousos</t>
  </si>
  <si>
    <t>Been off regularly on sick leave. Check status at project allocation stage</t>
  </si>
  <si>
    <t>Vignola</t>
  </si>
  <si>
    <t>Marta</t>
  </si>
  <si>
    <t>Wheeler</t>
  </si>
  <si>
    <t>Simon</t>
  </si>
  <si>
    <t>Electronics and Electrical Engineering</t>
  </si>
  <si>
    <t>Euan.McGookin@glasgow.ac.uk</t>
  </si>
  <si>
    <t>David.Moran@glasgow.ac.uk</t>
  </si>
  <si>
    <t>Abbasi</t>
  </si>
  <si>
    <t>Qammer</t>
  </si>
  <si>
    <t>ENE</t>
  </si>
  <si>
    <t>Asenov</t>
  </si>
  <si>
    <t>Asen</t>
  </si>
  <si>
    <t>Badolato</t>
  </si>
  <si>
    <t>Antonia</t>
  </si>
  <si>
    <t>New member of staff / Royal Society Wolfson Fellow</t>
  </si>
  <si>
    <t>Bailey</t>
  </si>
  <si>
    <t>Nicholas</t>
  </si>
  <si>
    <t>Casaburi</t>
  </si>
  <si>
    <t>Alessandro</t>
  </si>
  <si>
    <t>Clerici</t>
  </si>
  <si>
    <t>Fellowship ending this year</t>
  </si>
  <si>
    <t>Cossar</t>
  </si>
  <si>
    <t>Calum</t>
  </si>
  <si>
    <t>Cumming</t>
  </si>
  <si>
    <t>HoS</t>
  </si>
  <si>
    <t>Cunningham</t>
  </si>
  <si>
    <t>Samia</t>
  </si>
  <si>
    <t>Depending on demand</t>
  </si>
  <si>
    <t>Dahiya</t>
  </si>
  <si>
    <t>Ravinder</t>
  </si>
  <si>
    <t>On fellowship but no replacement teaching staff appointed in EEE</t>
  </si>
  <si>
    <t>Georgiev</t>
  </si>
  <si>
    <t>Vihar</t>
  </si>
  <si>
    <t>On fellowship but no replacement teaching staff appointed in EEE - however budget/post available?</t>
  </si>
  <si>
    <t>Georgiou</t>
  </si>
  <si>
    <t>Giorgos</t>
  </si>
  <si>
    <t>New appointment</t>
  </si>
  <si>
    <t>Hadfield</t>
  </si>
  <si>
    <t>Robert</t>
  </si>
  <si>
    <t>High research buy-out; no replacement teaching staff</t>
  </si>
  <si>
    <t>Hogg</t>
  </si>
  <si>
    <t>Head of Research Division</t>
  </si>
  <si>
    <t>Hutchings</t>
  </si>
  <si>
    <t>Kelly</t>
  </si>
  <si>
    <t>Anthony</t>
  </si>
  <si>
    <t>Secondment</t>
  </si>
  <si>
    <t>Kettle</t>
  </si>
  <si>
    <t>Jeff</t>
  </si>
  <si>
    <t>New but experienced</t>
  </si>
  <si>
    <t>Lavery</t>
  </si>
  <si>
    <t>Martin</t>
  </si>
  <si>
    <t>Li</t>
  </si>
  <si>
    <t>Chong</t>
  </si>
  <si>
    <t>Macedo</t>
  </si>
  <si>
    <t>Rair</t>
  </si>
  <si>
    <t>New staff</t>
  </si>
  <si>
    <t>Marsh</t>
  </si>
  <si>
    <t>John</t>
  </si>
  <si>
    <t>Director JWNC</t>
  </si>
  <si>
    <t>Millar</t>
  </si>
  <si>
    <t>Ross</t>
  </si>
  <si>
    <t>Research Fellow</t>
  </si>
  <si>
    <t>Moran</t>
  </si>
  <si>
    <t>Part time; 0.8FTE</t>
  </si>
  <si>
    <t>Neale</t>
  </si>
  <si>
    <t>Steven</t>
  </si>
  <si>
    <t>PGT Convener and Part-time; 0.8FTE</t>
  </si>
  <si>
    <t>EPSRC Research Fellow; RAE Chair in Emerging Technologies?</t>
  </si>
  <si>
    <t>Porr</t>
  </si>
  <si>
    <t>Bernd</t>
  </si>
  <si>
    <t>Part-time - FTE equivalent not known</t>
  </si>
  <si>
    <t>Roy</t>
  </si>
  <si>
    <t>Scott</t>
  </si>
  <si>
    <t>Convener of Learning &amp; Teaching</t>
  </si>
  <si>
    <t>Sorel</t>
  </si>
  <si>
    <t>Marc</t>
  </si>
  <si>
    <t>Admin load: School Postgraduate Research Convenor; working part time (FTE equivalent not known)</t>
  </si>
  <si>
    <t>Thoms</t>
  </si>
  <si>
    <t>Stephen</t>
  </si>
  <si>
    <t xml:space="preserve">Research Technologist </t>
  </si>
  <si>
    <t>Wasige</t>
  </si>
  <si>
    <t>Edward</t>
  </si>
  <si>
    <t>Weaver</t>
  </si>
  <si>
    <t>Jonathan</t>
  </si>
  <si>
    <t>Weides</t>
  </si>
  <si>
    <t>Yang</t>
  </si>
  <si>
    <t>Jin</t>
  </si>
  <si>
    <t>On fellowship but no replacement teaching staff appointed in EEE. Unclear whether there is any potential for replacement teaching staff under terms of fellowship.</t>
  </si>
  <si>
    <t>hz25g</t>
  </si>
  <si>
    <t>Hubin</t>
  </si>
  <si>
    <t>Research Associate?</t>
  </si>
  <si>
    <t>John.P.Shackleton@glasgow.ac.uk</t>
  </si>
  <si>
    <t>Siming.You@glasgow.ac.uk</t>
  </si>
  <si>
    <t>Bailet</t>
  </si>
  <si>
    <t>Gilles</t>
  </si>
  <si>
    <t>Replacement teaching staff (Research Chair Colin McInnes)</t>
  </si>
  <si>
    <t>Ballance</t>
  </si>
  <si>
    <t>Donald</t>
  </si>
  <si>
    <t>Beeley</t>
  </si>
  <si>
    <t>James</t>
  </si>
  <si>
    <t>Cammarano</t>
  </si>
  <si>
    <t>Andrea</t>
  </si>
  <si>
    <t>Dobson</t>
  </si>
  <si>
    <t>Phil</t>
  </si>
  <si>
    <t>Falcone</t>
  </si>
  <si>
    <t>Gioia</t>
  </si>
  <si>
    <t>Feeney</t>
  </si>
  <si>
    <t>Harkness</t>
  </si>
  <si>
    <t>Patrick</t>
  </si>
  <si>
    <t>Harrison</t>
  </si>
  <si>
    <t>Philip</t>
  </si>
  <si>
    <t>Hussain</t>
  </si>
  <si>
    <t>Sajjad</t>
  </si>
  <si>
    <t>Ioannou</t>
  </si>
  <si>
    <t>Anastasia</t>
  </si>
  <si>
    <t>Peifeng</t>
  </si>
  <si>
    <t>Liu</t>
  </si>
  <si>
    <t>Xiaolei</t>
  </si>
  <si>
    <t>Ying</t>
  </si>
  <si>
    <t>Lucas</t>
  </si>
  <si>
    <t>Margaret</t>
  </si>
  <si>
    <t>Madsen</t>
  </si>
  <si>
    <t>Anne</t>
  </si>
  <si>
    <t>Part time; 2nd supervision only; 0.2FTE</t>
  </si>
  <si>
    <t>McInnes</t>
  </si>
  <si>
    <t>Colin</t>
  </si>
  <si>
    <t>Research Chair; associated replacement teaching staff: Gilles Bailet and James Beeley</t>
  </si>
  <si>
    <t>Mulvihill</t>
  </si>
  <si>
    <t>Daniel</t>
  </si>
  <si>
    <t>Manosh</t>
  </si>
  <si>
    <t>Shackleton</t>
  </si>
  <si>
    <t>Shanmugam</t>
  </si>
  <si>
    <t>Kumar</t>
  </si>
  <si>
    <t>Sharp</t>
  </si>
  <si>
    <t>Back from long term sick leave. Maybe reduce?</t>
  </si>
  <si>
    <t>Watson</t>
  </si>
  <si>
    <t>You</t>
  </si>
  <si>
    <t>Siming</t>
  </si>
  <si>
    <t>Yu</t>
  </si>
  <si>
    <t>Zhibin</t>
  </si>
  <si>
    <t>Muhammad.Imran@glasgow.ac.uk</t>
  </si>
  <si>
    <t>Projects to be added/removed by supevisor</t>
  </si>
  <si>
    <t>Ahmad</t>
  </si>
  <si>
    <t>Wasim</t>
  </si>
  <si>
    <t>UESTC</t>
  </si>
  <si>
    <t>Al-Khalidi</t>
  </si>
  <si>
    <t>Abdullah</t>
  </si>
  <si>
    <t>Ansari</t>
  </si>
  <si>
    <t>Imran</t>
  </si>
  <si>
    <t>Bremner</t>
  </si>
  <si>
    <t>Duncan</t>
  </si>
  <si>
    <t>Centeno</t>
  </si>
  <si>
    <t>Gamage</t>
  </si>
  <si>
    <t>Kelum</t>
  </si>
  <si>
    <t>Le Kernec</t>
  </si>
  <si>
    <t>Mohjazi</t>
  </si>
  <si>
    <t>Lina</t>
  </si>
  <si>
    <t>Nabaei</t>
  </si>
  <si>
    <t>Vahid</t>
  </si>
  <si>
    <t>Onireti</t>
  </si>
  <si>
    <t>Oluwakayode</t>
  </si>
  <si>
    <t>Sambo</t>
  </si>
  <si>
    <t>Yusuf</t>
  </si>
  <si>
    <t>Sun</t>
  </si>
  <si>
    <t>Yao</t>
  </si>
  <si>
    <t>Surre</t>
  </si>
  <si>
    <t>Frederic</t>
  </si>
  <si>
    <t>Zhang</t>
  </si>
  <si>
    <t>Lei</t>
  </si>
  <si>
    <t xml:space="preserve"> </t>
  </si>
  <si>
    <t>staff ID</t>
  </si>
  <si>
    <t>First name</t>
  </si>
  <si>
    <t>Name</t>
  </si>
  <si>
    <t>No staff with this surname</t>
  </si>
  <si>
    <t>Mutliple surnames</t>
  </si>
  <si>
    <t>how many?</t>
  </si>
  <si>
    <t>Hasan Abbas</t>
  </si>
  <si>
    <t>ha56z</t>
  </si>
  <si>
    <t>hasan.abbas@glasgow.ac.uk</t>
  </si>
  <si>
    <t>Qammer H Abbasi</t>
  </si>
  <si>
    <t>Qammer.Abbasi@glasgow.ac.uk</t>
  </si>
  <si>
    <t>Fikru Adamu-Lema</t>
  </si>
  <si>
    <t>fal3s</t>
  </si>
  <si>
    <t>fikru.adamu-lema@glasgow.ac.uk</t>
  </si>
  <si>
    <t>Ankush Aggarwal</t>
  </si>
  <si>
    <t>ankush.aggarwal@glasgow.ac.uk</t>
  </si>
  <si>
    <t>Wasim Ahmad</t>
  </si>
  <si>
    <t>wa19w</t>
  </si>
  <si>
    <t>Wasim.Ahmad@glasgow.ac.uk</t>
  </si>
  <si>
    <t>Hassan Al-Budairi</t>
  </si>
  <si>
    <t>hdab1q</t>
  </si>
  <si>
    <t>Hassan.Al-Budairi@glasgow.ac.uk</t>
  </si>
  <si>
    <t>Abdullah Al-Khalidi</t>
  </si>
  <si>
    <t>aak8h</t>
  </si>
  <si>
    <t>Abdullah.Al-Khalidi@glasgow.ac.uk</t>
  </si>
  <si>
    <t>William Allan</t>
  </si>
  <si>
    <t>wra1z</t>
  </si>
  <si>
    <t>william.allan@glasgow.ac.uk</t>
  </si>
  <si>
    <t>Konstantinos Ampountolas</t>
  </si>
  <si>
    <t>ka63h</t>
  </si>
  <si>
    <t>Konstantinos.Ampountolas@glasgow.ac.uk</t>
  </si>
  <si>
    <t>Olimpo Anaya Lara</t>
  </si>
  <si>
    <t>oa29k</t>
  </si>
  <si>
    <t>olimpo.anaya-lara@strath.ac.uk</t>
  </si>
  <si>
    <t>David Anderson</t>
  </si>
  <si>
    <t>dave.anderson@glasgow.ac.uk</t>
  </si>
  <si>
    <t>Imran Ansari</t>
  </si>
  <si>
    <t>ia65h</t>
  </si>
  <si>
    <t>Imran.Ansari@glasgow.ac.uk</t>
  </si>
  <si>
    <t>Ian Arbon</t>
  </si>
  <si>
    <t>ima9d</t>
  </si>
  <si>
    <t>Ian.Arbon@glasgow.ac.uk</t>
  </si>
  <si>
    <t>Asen Asenov</t>
  </si>
  <si>
    <t>ama1q</t>
  </si>
  <si>
    <t>Asen.Asenov@glasgow.ac.uk</t>
  </si>
  <si>
    <t>Antonio Badolato</t>
  </si>
  <si>
    <t>ab571q</t>
  </si>
  <si>
    <t>Antonio.Badolato@glasgow.ac.uk</t>
  </si>
  <si>
    <t>Gilles BAILET</t>
  </si>
  <si>
    <t>gilles.bailet@glasgow.ac.uk</t>
  </si>
  <si>
    <t>Nicholas Bailey</t>
  </si>
  <si>
    <t>nicholas.bailey@glasgow.ac.uk</t>
  </si>
  <si>
    <t>Donald Ballance</t>
  </si>
  <si>
    <t>donald.ballance@glasgow.ac.uk</t>
  </si>
  <si>
    <t>George Barakos</t>
  </si>
  <si>
    <t>george.barakos@glasgow.ac.uk</t>
  </si>
  <si>
    <t>Sian Barnes</t>
  </si>
  <si>
    <t>sb480z</t>
  </si>
  <si>
    <t>sian.barnes@glasgow.ac.uk</t>
  </si>
  <si>
    <t>Elspeth Bell</t>
  </si>
  <si>
    <t>eb205j</t>
  </si>
  <si>
    <t>elspeth.bell@glasgow.ac.uk</t>
  </si>
  <si>
    <t>James Beeley</t>
  </si>
  <si>
    <t>tempJB</t>
  </si>
  <si>
    <t>James.Beeley@glasgow.ac.uk</t>
  </si>
  <si>
    <t>Yan Bo</t>
  </si>
  <si>
    <t>yanboyu@uestc.edu.cn</t>
  </si>
  <si>
    <t>Fiona Bradley</t>
  </si>
  <si>
    <t>fiona.bradley@glasgow.ac.uk</t>
  </si>
  <si>
    <t>Duncan Bremner</t>
  </si>
  <si>
    <t>db214p</t>
  </si>
  <si>
    <t>Duncan.Bremner@glasgow.ac.uk</t>
  </si>
  <si>
    <t>Linda Brown</t>
  </si>
  <si>
    <t>linda.brown@glasgow.ac.uk</t>
  </si>
  <si>
    <t>Shengrong Bu</t>
  </si>
  <si>
    <t>Shengrong.Bu@glasgow.ac.uk</t>
  </si>
  <si>
    <t>Roisin Buckley</t>
  </si>
  <si>
    <t>TBA</t>
  </si>
  <si>
    <t>Angela Busse</t>
  </si>
  <si>
    <t>ab367r</t>
  </si>
  <si>
    <t>angela.busse@glasgow.ac.uk</t>
  </si>
  <si>
    <t>Andrea Cammarano</t>
  </si>
  <si>
    <t>andrea.cammarano@glasgow.ac.uk</t>
  </si>
  <si>
    <t>Marco Cantini</t>
  </si>
  <si>
    <t>Marco.Cantini@glasgow.ac.uk</t>
  </si>
  <si>
    <t> Kate Carter</t>
  </si>
  <si>
    <t>k.carter@ed.ac.uk</t>
  </si>
  <si>
    <t>Alessandro Casaburi</t>
  </si>
  <si>
    <t>alessandro.casaburi@glasgow.ac.uk</t>
  </si>
  <si>
    <t>Anthony Centeno</t>
  </si>
  <si>
    <t>Anthony.Centeno@glasgow.ac.uk</t>
  </si>
  <si>
    <t>Matteo Ceriotti</t>
  </si>
  <si>
    <t>matteo.ceriotti@glasgow.ac.uk</t>
  </si>
  <si>
    <t>Ming Chen</t>
  </si>
  <si>
    <t>mc470x</t>
  </si>
  <si>
    <t>mc470x@glasgow.ac.uk</t>
  </si>
  <si>
    <t>David Childs</t>
  </si>
  <si>
    <t>dc262y</t>
  </si>
  <si>
    <t>david.childs@glasgow.ac.uk</t>
  </si>
  <si>
    <t>Desmond Chong</t>
  </si>
  <si>
    <t>dc266h</t>
  </si>
  <si>
    <t>Desmond.Chong@glasgow.ac.uk</t>
  </si>
  <si>
    <t>Kuang Chua</t>
  </si>
  <si>
    <t>kc129b</t>
  </si>
  <si>
    <t>Kuang.Chua@glasgow.ac.uk</t>
  </si>
  <si>
    <t>Patrick Chua</t>
  </si>
  <si>
    <t>pc158n</t>
  </si>
  <si>
    <t>Patrick.Chua@glasgow.ac.uk</t>
  </si>
  <si>
    <t>Kok Poo Chua</t>
  </si>
  <si>
    <t>kc125s</t>
  </si>
  <si>
    <t>KokPoo.Chua@glasgow.ac.uk</t>
  </si>
  <si>
    <t>He Chun</t>
  </si>
  <si>
    <t>cerelia@uestc.edu.cn</t>
  </si>
  <si>
    <t>Alasdair Clark</t>
  </si>
  <si>
    <t>alasdair.clark@glasgow.ac.uk</t>
  </si>
  <si>
    <t>Matteo Clerici</t>
  </si>
  <si>
    <t>matteo.clerici@glasgow.ac.uk</t>
  </si>
  <si>
    <t>Sandy Cochran</t>
  </si>
  <si>
    <t>sandy.cochran@glasgow.ac.uk</t>
  </si>
  <si>
    <t>Stephanie Connelly</t>
  </si>
  <si>
    <t>Stephanie.Connelly@glasgow.ac.uk</t>
  </si>
  <si>
    <t>Jonathan Cooper</t>
  </si>
  <si>
    <t>jmc7n</t>
  </si>
  <si>
    <t>Jon.Cooper@glasgow.ac.uk</t>
  </si>
  <si>
    <t>Calum Cossar</t>
  </si>
  <si>
    <t>cc7p</t>
  </si>
  <si>
    <t>calum.cossar@glasgow.ac.uk</t>
  </si>
  <si>
    <t>Heather Crichton</t>
  </si>
  <si>
    <t>hc43g</t>
  </si>
  <si>
    <t>heather.crichton@glasgow.ac.uk</t>
  </si>
  <si>
    <t>David Cumming</t>
  </si>
  <si>
    <t>dc82y</t>
  </si>
  <si>
    <t>david.cumming.2@glasgow.ac.uk</t>
  </si>
  <si>
    <t>Ravinder Dahiya</t>
  </si>
  <si>
    <t>rd129w</t>
  </si>
  <si>
    <t>ravinder.dahiya@glasgow.ac.uk</t>
  </si>
  <si>
    <t>Trevor Davies</t>
  </si>
  <si>
    <t>trevor.davies@glasgow.ac.uk</t>
  </si>
  <si>
    <t>Kaveh Delfanazari</t>
  </si>
  <si>
    <t>Kaveh.Delfanazari@glasgow.ac.uk</t>
  </si>
  <si>
    <t>Christian Della</t>
  </si>
  <si>
    <t>cd170t</t>
  </si>
  <si>
    <t>christian.della@glasgow.ac.uk</t>
  </si>
  <si>
    <t> Marc Desmulliez</t>
  </si>
  <si>
    <t>m.desmulliez@hw.ac.uk</t>
  </si>
  <si>
    <t>Phil Dobson</t>
  </si>
  <si>
    <t>phil.dobson@glasgow.ac.uk</t>
  </si>
  <si>
    <t>Thomas Douglas</t>
  </si>
  <si>
    <t>thd2w</t>
  </si>
  <si>
    <t>thd2w@glasgow.ac.uk</t>
  </si>
  <si>
    <t>Khaled Elgaid</t>
  </si>
  <si>
    <t>ke7a</t>
  </si>
  <si>
    <t>Khaled.Elgaid@glasgow.ac.uk</t>
  </si>
  <si>
    <t>Gioia Falcone</t>
  </si>
  <si>
    <t>Gioia.Falcone@glasgow.ac.uk</t>
  </si>
  <si>
    <t>Andrew Feeney</t>
  </si>
  <si>
    <t>Andrew.Feeney@glasgow.ac.uk</t>
  </si>
  <si>
    <t>Minggang Fei</t>
  </si>
  <si>
    <t>mf165v</t>
  </si>
  <si>
    <t>Minggang.Fei@glasgow.ac.uk</t>
  </si>
  <si>
    <t>Gang Feng</t>
  </si>
  <si>
    <t>fenggang@uestc.edu.cn</t>
  </si>
  <si>
    <t>Susan Finlay</t>
  </si>
  <si>
    <t>sf102f</t>
  </si>
  <si>
    <t>Susan.Finlay@glasgow.ac.uk</t>
  </si>
  <si>
    <t>Francesco Fioranelli</t>
  </si>
  <si>
    <t>fff2z</t>
  </si>
  <si>
    <t>Francesco.Fioranelli@glasgow.ac.uk</t>
  </si>
  <si>
    <t>Thomas Fitzgibbon</t>
  </si>
  <si>
    <t>tf59y</t>
  </si>
  <si>
    <t>thomas.fitzgibbon@glasgow.ac.uk</t>
  </si>
  <si>
    <t>Mohammad Fotouhi</t>
  </si>
  <si>
    <t>mohammad.fotouhi@glasgow.ac.uk</t>
  </si>
  <si>
    <t>Thomas Franke</t>
  </si>
  <si>
    <t>thomas.franke@glasgow.ac.uk</t>
  </si>
  <si>
    <t>Ho Wang Fung</t>
  </si>
  <si>
    <t>hf45a</t>
  </si>
  <si>
    <t>hf45a@glasgow.ac.uk</t>
  </si>
  <si>
    <t>Nikolaj Gadegaard</t>
  </si>
  <si>
    <t>nikolaj.gadegaard@glasgow.ac.uk</t>
  </si>
  <si>
    <t>Kelum Gamage</t>
  </si>
  <si>
    <t>kg130d</t>
  </si>
  <si>
    <t>kelum.gamage@glasgow.ac.uk</t>
  </si>
  <si>
    <t>Zhiwei Gao</t>
  </si>
  <si>
    <t>zhiwei.gao@glasgow.ac.uk</t>
  </si>
  <si>
    <t>Caroline Gauchotte-Lindsay</t>
  </si>
  <si>
    <t>Caroline.Gauchotte-Lindsay@glasgow.ac.uk</t>
  </si>
  <si>
    <t>Vihar Georgiev</t>
  </si>
  <si>
    <t>vihar.georgiev@glasgow.ac.uk</t>
  </si>
  <si>
    <t>Giorgos Georgiou</t>
  </si>
  <si>
    <t>Giorgos.Georgiou@glasgow.ac.uk</t>
  </si>
  <si>
    <t>Rami Ghannam</t>
  </si>
  <si>
    <t>rg153w</t>
  </si>
  <si>
    <t>rami.ghannam@glasgow.ac.uk</t>
  </si>
  <si>
    <t>Andrew Glidle</t>
  </si>
  <si>
    <t>ag8q</t>
  </si>
  <si>
    <t>Andrew.Glidle@glasgow.ac.uk</t>
  </si>
  <si>
    <t>Cindy Sf Goh</t>
  </si>
  <si>
    <t>sg154p</t>
  </si>
  <si>
    <t>cindy.goh@glasgow.ac.uk</t>
  </si>
  <si>
    <t>Henrik Gollee</t>
  </si>
  <si>
    <t>henrik.gollee@glasgow.ac.uk</t>
  </si>
  <si>
    <t>Cristina Gonzalez Garcia</t>
  </si>
  <si>
    <t>Cristina.GonzalezGarcia@glasgow.ac.uk</t>
  </si>
  <si>
    <t>Rebeca Gonzalez-Cabaleiro</t>
  </si>
  <si>
    <t>rebeca.gonzalez-cabaleiro@glasgow.ac.uk</t>
  </si>
  <si>
    <t>John Gormley</t>
  </si>
  <si>
    <t>jg166m</t>
  </si>
  <si>
    <t>John.Gormley@glasgow.ac.uk</t>
  </si>
  <si>
    <t> Peter Gosling</t>
  </si>
  <si>
    <t>peter.gosling@newcastle.ac.uk</t>
  </si>
  <si>
    <t>Delphine Gourdon</t>
  </si>
  <si>
    <t>delphine.gourdon@glasgow.ac.uk</t>
  </si>
  <si>
    <t>Peter Grassl</t>
  </si>
  <si>
    <t>peter.grassl@glasgow.ac.uk</t>
  </si>
  <si>
    <t>Graham Green</t>
  </si>
  <si>
    <t>gg1f</t>
  </si>
  <si>
    <t>Graham.Green@glasgow.ac.uk</t>
  </si>
  <si>
    <t>Richard Green</t>
  </si>
  <si>
    <t>richard.green@glasgow.ac.uk</t>
  </si>
  <si>
    <t>Enric Grustan Gutierrez</t>
  </si>
  <si>
    <t>enric.grustangutierrez@glasgow.ac.uk</t>
  </si>
  <si>
    <t> Chris Guy</t>
  </si>
  <si>
    <t>c.g.guy@reading.ac.uk</t>
  </si>
  <si>
    <t>Robert Hadfield</t>
  </si>
  <si>
    <t>robert.hadfield@glasgow.ac.uk</t>
  </si>
  <si>
    <t> Huang Haimeng</t>
  </si>
  <si>
    <t>hmhuang@uestc.edu.cn</t>
  </si>
  <si>
    <t> Fu Hao</t>
  </si>
  <si>
    <t>fuhao@uestc.edu.cn</t>
  </si>
  <si>
    <t> Wu Hao</t>
  </si>
  <si>
    <t>wideskywu@foxmail.com</t>
  </si>
  <si>
    <t>Patrick Harkness</t>
  </si>
  <si>
    <t>patrick.harkness@glasgow.ac.uk</t>
  </si>
  <si>
    <t>Philip Harrison</t>
  </si>
  <si>
    <t>philip.harrison@glasgow.ac.uk</t>
  </si>
  <si>
    <t>Hadi Heidari</t>
  </si>
  <si>
    <t>hadi.heidari@glasgow.ac.uk</t>
  </si>
  <si>
    <t>Marion Hersh</t>
  </si>
  <si>
    <t>Marion.Hersh@glasgow.ac.uk</t>
  </si>
  <si>
    <t>Henrik Hesse</t>
  </si>
  <si>
    <t>hh91b</t>
  </si>
  <si>
    <t>Henrik.Hesse@glasgow.ac.uk</t>
  </si>
  <si>
    <t>Leza Higgins</t>
  </si>
  <si>
    <t>lh6b</t>
  </si>
  <si>
    <t>Leza.Higgins@glasgow.ac.uk</t>
  </si>
  <si>
    <t>Siong Lin Ho</t>
  </si>
  <si>
    <t>sh223w</t>
  </si>
  <si>
    <t>SiongLin.Ho@glasgow.ac.uk</t>
  </si>
  <si>
    <t>Richard Hogg</t>
  </si>
  <si>
    <t>richard.hogg@glasgow.ac.uk</t>
  </si>
  <si>
    <t>Fan Hong</t>
  </si>
  <si>
    <t>fh56t</t>
  </si>
  <si>
    <t>fan.hong@glasgow.ac.uk</t>
  </si>
  <si>
    <t> Tang Hongyan</t>
  </si>
  <si>
    <t>hytang@uestc.edu.cn</t>
  </si>
  <si>
    <t>Lianping Hou</t>
  </si>
  <si>
    <t>Lianping.Hou@glasgow.ac.uk</t>
  </si>
  <si>
    <t>Sajjad Hussain</t>
  </si>
  <si>
    <t>sajjad.hussain@glasgow.ac.uk</t>
  </si>
  <si>
    <t>David Hutchings</t>
  </si>
  <si>
    <t>david.hutchings@glasgow.ac.uk</t>
  </si>
  <si>
    <t>Imran Ibrahim</t>
  </si>
  <si>
    <t>ii14a</t>
  </si>
  <si>
    <t>Imran.Ibrahim@glasgow.ac.uk</t>
  </si>
  <si>
    <t>Umer Ijaz</t>
  </si>
  <si>
    <t>umer.ijaz@glasgow.ac.uk</t>
  </si>
  <si>
    <t>Muhammad Imran</t>
  </si>
  <si>
    <t>mi40p</t>
  </si>
  <si>
    <t>muhammad.imran@glasgow.ac.uk</t>
  </si>
  <si>
    <t>Anastasia Ioannou</t>
  </si>
  <si>
    <t>ai53g</t>
  </si>
  <si>
    <t>anastasia.ioannou@glasgow.ac.uk</t>
  </si>
  <si>
    <t>Jessica Irtheyraju</t>
  </si>
  <si>
    <t>ji34b</t>
  </si>
  <si>
    <t>Jessica.Irtheyraju@glasgow.ac.uk</t>
  </si>
  <si>
    <t>Xue Jin</t>
  </si>
  <si>
    <t>xj3x</t>
  </si>
  <si>
    <t>Xue.Jin@glasgow.ac.uk</t>
  </si>
  <si>
    <t>Melanie Jimenez</t>
  </si>
  <si>
    <t>tempMJ</t>
  </si>
  <si>
    <t>Melanie.Jimenez@glasgow.ac.uk</t>
  </si>
  <si>
    <t>Lukasz Kaczmarczyk</t>
  </si>
  <si>
    <t>lukasz.kaczmarczyk@glasgow.ac.uk</t>
  </si>
  <si>
    <t>Petros Karadimas</t>
  </si>
  <si>
    <t>petros.karadimas@glasgow.ac.uk</t>
  </si>
  <si>
    <t>Nader Karimi</t>
  </si>
  <si>
    <t>nk53n</t>
  </si>
  <si>
    <t>Nader.Karimi@glasgow.ac.uk</t>
  </si>
  <si>
    <t>Anthony Kelly</t>
  </si>
  <si>
    <t>aek5s</t>
  </si>
  <si>
    <t>anthony.kelly@glasgow.ac.uk</t>
  </si>
  <si>
    <t>Jeff Kettle</t>
  </si>
  <si>
    <t>Jeff.Kettle@glasgow.ac.uk</t>
  </si>
  <si>
    <t>Andrew Knox</t>
  </si>
  <si>
    <t>ark7x</t>
  </si>
  <si>
    <t>Andrew.Knox@glasgow.ac.uk</t>
  </si>
  <si>
    <t>Konstantinos Kontis</t>
  </si>
  <si>
    <t>kostas.kontis@glasgow.ac.uk</t>
  </si>
  <si>
    <t>Mustafa Kurbanhusen</t>
  </si>
  <si>
    <t>mk210x</t>
  </si>
  <si>
    <t>Mustafa.Kurbanhusen@glasgow.ac.uk</t>
  </si>
  <si>
    <t>Martin Lavery</t>
  </si>
  <si>
    <t>martin.lavery@glasgow.ac.uk</t>
  </si>
  <si>
    <t>Holly Lay</t>
  </si>
  <si>
    <t>hl64m</t>
  </si>
  <si>
    <t>Holly.Lay@glasgow.ac.uk</t>
  </si>
  <si>
    <t>Julien Le Kernec</t>
  </si>
  <si>
    <t>Julien.LeKernec@glasgow.ac.uk</t>
  </si>
  <si>
    <t>Boon Hong Lee</t>
  </si>
  <si>
    <t>bhl2j</t>
  </si>
  <si>
    <t>Ivan.Lee@glasgow.ac.uk</t>
  </si>
  <si>
    <t>Chun Hean Lee</t>
  </si>
  <si>
    <t>chunhean.lee@glasgow.ac.uk</t>
  </si>
  <si>
    <t>Zhongqiang Li</t>
  </si>
  <si>
    <t>zl12g</t>
  </si>
  <si>
    <t>ZhongQiang.Li@glasgow.ac.uk</t>
  </si>
  <si>
    <t>Bingqiao Li</t>
  </si>
  <si>
    <t>bl67k</t>
  </si>
  <si>
    <t>Lena.Li@glasgow.ac.uk</t>
  </si>
  <si>
    <t>Peifeng Li</t>
  </si>
  <si>
    <t>peifeng.li@glasgow.ac.uk</t>
  </si>
  <si>
    <t>David Li</t>
  </si>
  <si>
    <t>ml181e</t>
  </si>
  <si>
    <t>david.li@glasgow.ac.uk</t>
  </si>
  <si>
    <t>Chong Li</t>
  </si>
  <si>
    <t>chong.li@glasgow.ac.uk</t>
  </si>
  <si>
    <t> Yang Lian</t>
  </si>
  <si>
    <t>yanglian@uestc.edu.cn</t>
  </si>
  <si>
    <t> Li Liang</t>
  </si>
  <si>
    <t>plum_liliang@uestc.edu.cn</t>
  </si>
  <si>
    <t>Edmund Liew</t>
  </si>
  <si>
    <t>el82k</t>
  </si>
  <si>
    <t>Edmund.Liew@glasgow.ac.uk</t>
  </si>
  <si>
    <t>Li Hong Idris Lim</t>
  </si>
  <si>
    <t>ll73w</t>
  </si>
  <si>
    <t>lihonidris.lim@glasgow.ac.uk</t>
  </si>
  <si>
    <t>Geok Hian Lim</t>
  </si>
  <si>
    <t>gl69w</t>
  </si>
  <si>
    <t>GeokHian.Lim@glasgow.ac.uk</t>
  </si>
  <si>
    <t>Fannon Lim</t>
  </si>
  <si>
    <t>fcl1s</t>
  </si>
  <si>
    <t>Fannon.Lim@glasgow.ac.uk</t>
  </si>
  <si>
    <t>Chun Yee Lim</t>
  </si>
  <si>
    <t>cl179d</t>
  </si>
  <si>
    <t>ChunYee.Lim@glasgow.ac.uk</t>
  </si>
  <si>
    <t>Weidong Lin</t>
  </si>
  <si>
    <t>wl40b</t>
  </si>
  <si>
    <t>David.Lin@glasgow.ac.uk</t>
  </si>
  <si>
    <t>Ying Liu</t>
  </si>
  <si>
    <t>ying.liu@glasgow.ac.uk</t>
  </si>
  <si>
    <t>Wing Tim Liu</t>
  </si>
  <si>
    <t>wl42g</t>
  </si>
  <si>
    <t>WingTim.Liu@glasgow.ac.uk</t>
  </si>
  <si>
    <t>Bo Liu</t>
  </si>
  <si>
    <t>bl77u</t>
  </si>
  <si>
    <t>Bo.Liu@glasgow.ac.uk</t>
  </si>
  <si>
    <t>Xiaolei Liu</t>
  </si>
  <si>
    <t>xiaolei.liu@glasgow.ac.uk</t>
  </si>
  <si>
    <t>Eicher Low</t>
  </si>
  <si>
    <t>el74u</t>
  </si>
  <si>
    <t>Eicher.Low@glasgow.ac.uk</t>
  </si>
  <si>
    <t>Margaret Lucas</t>
  </si>
  <si>
    <t>margaret.lucas@glasgow.ac.uk</t>
  </si>
  <si>
    <t>Jennifer Macdougall</t>
  </si>
  <si>
    <t>jmd68g</t>
  </si>
  <si>
    <t>Jennifer.Macdougall@glasgow.ac.uk</t>
  </si>
  <si>
    <t>Rair Macedo</t>
  </si>
  <si>
    <t>Rair.Macedo@glasgow.ac.uk</t>
  </si>
  <si>
    <t>Finlay Maciver</t>
  </si>
  <si>
    <t>fmi9x</t>
  </si>
  <si>
    <t>Finlay.Maciver@glasgow.ac.uk</t>
  </si>
  <si>
    <t>Anne Madsen</t>
  </si>
  <si>
    <t>am453b</t>
  </si>
  <si>
    <t>Anne.Madsen@glasgow.ac.uk</t>
  </si>
  <si>
    <t>John Marsh</t>
  </si>
  <si>
    <t>jhm1d</t>
  </si>
  <si>
    <t>John.Marsh@glasgow.ac.uk</t>
  </si>
  <si>
    <t>Andrew McBride</t>
  </si>
  <si>
    <t>andrew.mcbride@glasgow.ac.uk</t>
  </si>
  <si>
    <t>Alistair Mccay</t>
  </si>
  <si>
    <t>alistair.mccay@glasgow.ac.uk</t>
  </si>
  <si>
    <t>Ken McColl</t>
  </si>
  <si>
    <t>kmc2c</t>
  </si>
  <si>
    <t>ken.mccoll@glasgow.ac.uk</t>
  </si>
  <si>
    <t>Sharon Mccredie</t>
  </si>
  <si>
    <t>ms400n</t>
  </si>
  <si>
    <t>sharon.mccredie@glasgow.ac.uk</t>
  </si>
  <si>
    <t>Sean Mcginty</t>
  </si>
  <si>
    <t>sean.mcginty@glasgow.ac.uk</t>
  </si>
  <si>
    <t>Euan McGookin</t>
  </si>
  <si>
    <t>euan.mcgookin@glasgow.ac.uk</t>
  </si>
  <si>
    <t>Natalie McIntyre</t>
  </si>
  <si>
    <t>nmi2f</t>
  </si>
  <si>
    <t>natalie.mcintyre@glasgow.ac.uk</t>
  </si>
  <si>
    <t>Ross Millar</t>
  </si>
  <si>
    <t>Ross.Millar@glasgow.ac.uk</t>
  </si>
  <si>
    <t>Zoe Miller</t>
  </si>
  <si>
    <t>zm26j</t>
  </si>
  <si>
    <t>zoe.miller@glasgow.ac.uk</t>
  </si>
  <si>
    <t> Fei Minggang</t>
  </si>
  <si>
    <t>fei@uestc.edu.cn</t>
  </si>
  <si>
    <t>Srinjoy Mitra</t>
  </si>
  <si>
    <t>sm354h</t>
  </si>
  <si>
    <t>Srinjoy.Mitra@glasgow.ac.uk</t>
  </si>
  <si>
    <t>Lina Mohjazi</t>
  </si>
  <si>
    <t>lm276y</t>
  </si>
  <si>
    <t>lm276y@glasgow.ac.uk</t>
  </si>
  <si>
    <t>Arturo Molina-Cristobal</t>
  </si>
  <si>
    <t>amc118k</t>
  </si>
  <si>
    <t>Arturo.Molina-Cristobal@glasgow.ac.uk</t>
  </si>
  <si>
    <t>David Moran</t>
  </si>
  <si>
    <t>Fiona Morrison</t>
  </si>
  <si>
    <t>fm87w</t>
  </si>
  <si>
    <t>fiona.morrison@glasgow.ac.uk</t>
  </si>
  <si>
    <t>David Muir</t>
  </si>
  <si>
    <t>djm4v</t>
  </si>
  <si>
    <t>David.Muir@glasgow.ac.uk</t>
  </si>
  <si>
    <t>Judith Mulrain</t>
  </si>
  <si>
    <t>1006376m</t>
  </si>
  <si>
    <t>1006376m@student.gla.ac.uk</t>
  </si>
  <si>
    <t>Daniel Mulvihill</t>
  </si>
  <si>
    <t>daniel.mulvihill@glasgow.ac.uk</t>
  </si>
  <si>
    <t>Vahid Nabaei</t>
  </si>
  <si>
    <t>vn15r</t>
  </si>
  <si>
    <t>Vahid.Nabaei@glasgow.ac.uk</t>
  </si>
  <si>
    <t>Daniel Nagy</t>
  </si>
  <si>
    <t>dn59d</t>
  </si>
  <si>
    <t>daniel.nagy@glasgow.ac.uk</t>
  </si>
  <si>
    <t>Nita Nathan</t>
  </si>
  <si>
    <t>ndn1n</t>
  </si>
  <si>
    <t>Nita.Nathan@glasgow.ac.uk</t>
  </si>
  <si>
    <t>Steven Neale</t>
  </si>
  <si>
    <t>steven.neale@glasgow.ac.uk</t>
  </si>
  <si>
    <t>Louis Yoke Pheng Ng</t>
  </si>
  <si>
    <t>ln34n</t>
  </si>
  <si>
    <t>LouisYokePheng.Ng@glasgow.ac.uk</t>
  </si>
  <si>
    <t>Emma O'Donnell</t>
  </si>
  <si>
    <t>es170r</t>
  </si>
  <si>
    <t>emma.o'donnell@glasgow.ac.uk</t>
  </si>
  <si>
    <t>Teck Soon Ong</t>
  </si>
  <si>
    <t>to11x</t>
  </si>
  <si>
    <t>TeckSoon.Ong@glasgow.ac.uk</t>
  </si>
  <si>
    <t>Oluwakayode Onireti</t>
  </si>
  <si>
    <t>oo13w</t>
  </si>
  <si>
    <t>Oluwakayode.Onireti@glasgow.ac.uk</t>
  </si>
  <si>
    <t>Chee Khiang Pang</t>
  </si>
  <si>
    <t>cp179p</t>
  </si>
  <si>
    <t>CheeKhiang.Pang@glasgow.ac.uk</t>
  </si>
  <si>
    <t>Douglas Paul</t>
  </si>
  <si>
    <t>Douglas.Paul@glasgow.ac.uk</t>
  </si>
  <si>
    <t>Manosh Paul</t>
  </si>
  <si>
    <t>manosh.paul@glasgow.ac.uk</t>
  </si>
  <si>
    <t>Chris Pearce</t>
  </si>
  <si>
    <t>cjp3d</t>
  </si>
  <si>
    <t>chris.pearce@glasgow.ac.uk</t>
  </si>
  <si>
    <t>The Hanh Pham</t>
  </si>
  <si>
    <t>tp55a</t>
  </si>
  <si>
    <t>tp55a@glasgow.ac.uk</t>
  </si>
  <si>
    <t>Joao Ponciano</t>
  </si>
  <si>
    <t>jp280a</t>
  </si>
  <si>
    <t>joao.ponciano@glasgow.ac.uk</t>
  </si>
  <si>
    <t>Bernd Porr</t>
  </si>
  <si>
    <t>bernd.porr@glasgow.ac.uk</t>
  </si>
  <si>
    <t>Benjamin Premkumar</t>
  </si>
  <si>
    <t>bp31s</t>
  </si>
  <si>
    <t>Benjamin.Premkumar@glasgow.ac.uk</t>
  </si>
  <si>
    <t>Paul Prentice</t>
  </si>
  <si>
    <t>paul.prentice@glasgow.ac.uk</t>
  </si>
  <si>
    <t> Simon Prince</t>
  </si>
  <si>
    <t>simon.prince@cranfield.ac.uk</t>
  </si>
  <si>
    <t>Linyi Qi</t>
  </si>
  <si>
    <t>lq8x</t>
  </si>
  <si>
    <t>Linyi.Qi@glasgow.ac.uk</t>
  </si>
  <si>
    <t>Grant Quinn</t>
  </si>
  <si>
    <t>gq5c</t>
  </si>
  <si>
    <t>Grant.Quinn@glasgow.ac.uk</t>
  </si>
  <si>
    <t>Kiran Ramesh</t>
  </si>
  <si>
    <t>kiran.ramesh@glasgow.ac.uk</t>
  </si>
  <si>
    <t>Julien Reboud</t>
  </si>
  <si>
    <t>julien.reboud@glasgow.ac.uk</t>
  </si>
  <si>
    <t>Suzanne Robertson</t>
  </si>
  <si>
    <t>sr92t</t>
  </si>
  <si>
    <t>suzanne.robertson@glasgow.ac.uk</t>
  </si>
  <si>
    <t>Scott Roy</t>
  </si>
  <si>
    <t>sar4r</t>
  </si>
  <si>
    <t>scott.roy@glasgow.ac.uk</t>
  </si>
  <si>
    <t>Ewan Russell</t>
  </si>
  <si>
    <t>er3b</t>
  </si>
  <si>
    <t>Ewan.Russell@glasgow.ac.uk</t>
  </si>
  <si>
    <t>Manuel Salmeron-Sanchez</t>
  </si>
  <si>
    <t>manuel.salmeron-sanchez@glasgow.ac.uk</t>
  </si>
  <si>
    <t>Yusuf Abdulrahman Sambo</t>
  </si>
  <si>
    <t>Yusuf.Sambo@glasgow.ac.uk</t>
  </si>
  <si>
    <t>Sani Sanifah</t>
  </si>
  <si>
    <t>ss398e</t>
  </si>
  <si>
    <t>Sani.Sanifah@glasgow.ac.uk</t>
  </si>
  <si>
    <t>Prashant Saxena</t>
  </si>
  <si>
    <t>prashant.saxena@glasgow.ac.uk</t>
  </si>
  <si>
    <t>John Shackleton</t>
  </si>
  <si>
    <t>john.p.shackleton@glasgow.ac.uk</t>
  </si>
  <si>
    <t>Junlong Shang</t>
  </si>
  <si>
    <t>junlong.shang@glasgow.ac.uk</t>
  </si>
  <si>
    <t>Kumar Shanmugam</t>
  </si>
  <si>
    <t>Kumar.Shanmugam@glasgow.ac.uk</t>
  </si>
  <si>
    <t>James Sharp</t>
  </si>
  <si>
    <t>james.sharp@glasgow.ac.uk</t>
  </si>
  <si>
    <t>Lorraine Shekleton</t>
  </si>
  <si>
    <t>lma32v</t>
  </si>
  <si>
    <t>lorraine.mcauley@glasgow.ac.uk</t>
  </si>
  <si>
    <t> Julia Shelton</t>
  </si>
  <si>
    <t>j.shelton@qmul.ac.uk</t>
  </si>
  <si>
    <t>Thomas Shire</t>
  </si>
  <si>
    <t>thomas.shire@glasgow.ac.uk</t>
  </si>
  <si>
    <t>Robert Simpson</t>
  </si>
  <si>
    <t>rs234a</t>
  </si>
  <si>
    <t>Robert.Simpson.2@glasgow.ac.uk</t>
  </si>
  <si>
    <t>William Sloan</t>
  </si>
  <si>
    <t>wts1y</t>
  </si>
  <si>
    <t>william.sloan@glasgow.ac.uk</t>
  </si>
  <si>
    <t>Cindy Smith</t>
  </si>
  <si>
    <t>cindy.smith@glasgow.ac.uk</t>
  </si>
  <si>
    <t>Eng Kian Kenneth Sng</t>
  </si>
  <si>
    <t>es158f</t>
  </si>
  <si>
    <t>es158f@glasgow.ac.uk</t>
  </si>
  <si>
    <t>Chew Beng Soh</t>
  </si>
  <si>
    <t>cbs6m</t>
  </si>
  <si>
    <t>ChewBeng.Soh@glasgow.ac.uk</t>
  </si>
  <si>
    <t>Marc Sorel</t>
  </si>
  <si>
    <t>ms223q</t>
  </si>
  <si>
    <t>marc.sorel@glasgow.ac.uk</t>
  </si>
  <si>
    <t>Rene Steijl</t>
  </si>
  <si>
    <t>rene.steijl@glasgow.ac.uk</t>
  </si>
  <si>
    <t>Yao Sun</t>
  </si>
  <si>
    <t>Yao.Sun@glasgow.ac.uk</t>
  </si>
  <si>
    <t>Frederic Surre</t>
  </si>
  <si>
    <t>fs129x</t>
  </si>
  <si>
    <t>Frederic.Surre@glasgow.ac.uk</t>
  </si>
  <si>
    <t>Jill Tait</t>
  </si>
  <si>
    <t>jt118y</t>
  </si>
  <si>
    <t>jill.tait@glasgow.ac.uk</t>
  </si>
  <si>
    <t>Alfred Tan</t>
  </si>
  <si>
    <t>at148w</t>
  </si>
  <si>
    <t>Alfred.Tan.2@glasgow.ac.uk</t>
  </si>
  <si>
    <t>Lai Meng Tang</t>
  </si>
  <si>
    <t>lt72g</t>
  </si>
  <si>
    <t>LaiMeng.Tang@glasgow.ac.uk</t>
  </si>
  <si>
    <t>Faisal Tariq</t>
  </si>
  <si>
    <t>ft41v</t>
  </si>
  <si>
    <t>Faisal.Tariq@glasgow.ac.uk</t>
  </si>
  <si>
    <t>Julia Tarnawska</t>
  </si>
  <si>
    <t>jt244y</t>
  </si>
  <si>
    <t>julia.tarnawska@glasgow.ac.uk</t>
  </si>
  <si>
    <t>Manlio Tassieri</t>
  </si>
  <si>
    <t>manlio.tassieri@glasgow.ac.uk</t>
  </si>
  <si>
    <t>Ian Taylor</t>
  </si>
  <si>
    <t>ian.taylor@glasgow.ac.uk</t>
  </si>
  <si>
    <t>Chinheng Teo</t>
  </si>
  <si>
    <t>ct106y</t>
  </si>
  <si>
    <t>Chinheng.Teo@glasgow.ac.uk</t>
  </si>
  <si>
    <t>Ian Thng</t>
  </si>
  <si>
    <t>it33e</t>
  </si>
  <si>
    <t>Ian.Thng@glasgow.ac.uk</t>
  </si>
  <si>
    <t>Stephen Thoms</t>
  </si>
  <si>
    <t>st3r</t>
  </si>
  <si>
    <t>stephen.thoms@glasgow.ac.uk</t>
  </si>
  <si>
    <t>Douglas Thomson</t>
  </si>
  <si>
    <t>douglas.thomson@glasgow.ac.uk</t>
  </si>
  <si>
    <t>Cise Unluer</t>
  </si>
  <si>
    <t>cise.unluer@glasgow.ac.uk</t>
  </si>
  <si>
    <t>Masood Ur Rehman</t>
  </si>
  <si>
    <t>mu14q</t>
  </si>
  <si>
    <t>Masood.UrRehman@glasgow.ac.uk</t>
  </si>
  <si>
    <t>Manousos Valyrakis</t>
  </si>
  <si>
    <t>manousos.valyrakis@glasgow.ac.uk</t>
  </si>
  <si>
    <t>Massimo Vassalli</t>
  </si>
  <si>
    <t>massimo.vassalli@glasgow.ac.uk</t>
  </si>
  <si>
    <t>Arul Lenus Roy Vellaisamy</t>
  </si>
  <si>
    <t>Roy.Vellaisamy@glasgow.ac.uk</t>
  </si>
  <si>
    <t>Neelakantam Venkatarayalu</t>
  </si>
  <si>
    <t>nv16z</t>
  </si>
  <si>
    <t>Venkat.Venkatarayalu@glasgow.ac.uk</t>
  </si>
  <si>
    <t>Marco Vezza</t>
  </si>
  <si>
    <t>marco.vezza@glasgow.ac.uk</t>
  </si>
  <si>
    <t>Marta Vignola</t>
  </si>
  <si>
    <t>marta.vignola@glasgow.ac.uk</t>
  </si>
  <si>
    <t>Aleksandra Vuckovic</t>
  </si>
  <si>
    <t>aleksandra.vuckovic@glasgow.ac.uk</t>
  </si>
  <si>
    <t>Chengyang Wang</t>
  </si>
  <si>
    <t>cww6d</t>
  </si>
  <si>
    <t>chengyang.wang@glasgow.ac.uk</t>
  </si>
  <si>
    <t>Peng Cheng Wang</t>
  </si>
  <si>
    <t>pw108e</t>
  </si>
  <si>
    <t>PengCheng.Wang@glasgow.ac.uk</t>
  </si>
  <si>
    <t>Edward Wasige</t>
  </si>
  <si>
    <t>edward.wasige@glasgow.ac.uk</t>
  </si>
  <si>
    <t>Ian Watson</t>
  </si>
  <si>
    <t>ian.watson@glasgow.ac.uk</t>
  </si>
  <si>
    <t>Jonathan Weaver</t>
  </si>
  <si>
    <t>jonathan.weaver@glasgow.ac.uk</t>
  </si>
  <si>
    <t>Martin Weides</t>
  </si>
  <si>
    <t>martin.weides@glasgow.ac.uk</t>
  </si>
  <si>
    <t>Simon Wheeler</t>
  </si>
  <si>
    <t>simon.wheeler@glasgow.ac.uk</t>
  </si>
  <si>
    <t>Craig White</t>
  </si>
  <si>
    <t>craig.white.2@glasgow.ac.uk</t>
  </si>
  <si>
    <t>Cees Willems</t>
  </si>
  <si>
    <t>cw240r</t>
  </si>
  <si>
    <t>Cees.Willems@glasgow.ac.uk</t>
  </si>
  <si>
    <t>John Williamson</t>
  </si>
  <si>
    <t>jgw2r</t>
  </si>
  <si>
    <t>John.Williamson@glasgow.ac.uk</t>
  </si>
  <si>
    <t>Kevin Worrall</t>
  </si>
  <si>
    <t>kevin.worrall@glasgow.ac.uk</t>
  </si>
  <si>
    <t>Jin Yang</t>
  </si>
  <si>
    <t>Jin.Yang@glasgow.ac.uk</t>
  </si>
  <si>
    <t>Shufan Yang</t>
  </si>
  <si>
    <t>sy38d</t>
  </si>
  <si>
    <t>Shufan.Yang@glasgow.ac.uk</t>
  </si>
  <si>
    <t>Huabing Yin</t>
  </si>
  <si>
    <t>huabing.yin@glasgow.ac.uk</t>
  </si>
  <si>
    <t>Siming You</t>
  </si>
  <si>
    <t>siming.you@glasgow.ac.uk</t>
  </si>
  <si>
    <t>Zhibin Yu</t>
  </si>
  <si>
    <t>zhibin.yu@glasgow.ac.uk</t>
  </si>
  <si>
    <t> Yang Yuanwang</t>
  </si>
  <si>
    <t>yuanwangyang@uestc.edu.cn</t>
  </si>
  <si>
    <t> RL Z</t>
  </si>
  <si>
    <t>rosalind--7@163.com</t>
  </si>
  <si>
    <t>Hossein Zare-Behtash</t>
  </si>
  <si>
    <t>hossein.zare-behtash@glasgow.ac.uk</t>
  </si>
  <si>
    <t>Lei Zhang</t>
  </si>
  <si>
    <t>lz21g</t>
  </si>
  <si>
    <t>Lei.Zhang@glasgow.ac.uk</t>
  </si>
  <si>
    <t>Dezong Zhao</t>
  </si>
  <si>
    <t>dezong.zhao@glasgow.ac.uk</t>
  </si>
  <si>
    <t>Guodong Zhao</t>
  </si>
  <si>
    <t>Guodong.Zhao@glasgow.ac.uk</t>
  </si>
  <si>
    <t>Hubin Zhao</t>
  </si>
  <si>
    <t>hubin.zhao@glasgow.ac.uk</t>
  </si>
  <si>
    <t>Jianxin Zheng</t>
  </si>
  <si>
    <t>jz23g</t>
  </si>
  <si>
    <t>Jianxin.Zheng@glasgow.ac.uk</t>
  </si>
  <si>
    <t>Ruoli Zhong</t>
  </si>
  <si>
    <t>rz6k</t>
  </si>
  <si>
    <t>ruoli.zhong@glasgow.ac.uk</t>
  </si>
  <si>
    <t>Keliang Zhou</t>
  </si>
  <si>
    <t>kz9a</t>
  </si>
  <si>
    <t>Keliang.Zhou@glasgow.ac.uk</t>
  </si>
  <si>
    <t>Yi Zhou</t>
  </si>
  <si>
    <t>yz29q</t>
  </si>
  <si>
    <t>Yi.Zhou@glasgow.ac.uk</t>
  </si>
  <si>
    <t> Jiangqin Zhu</t>
  </si>
  <si>
    <t>peggyzjq@uestc.edu.cn</t>
  </si>
  <si>
    <t>Ahmed Zoha</t>
  </si>
  <si>
    <t>az34w</t>
  </si>
  <si>
    <t>Ahmed.Zoha@glasgow.ac.uk</t>
  </si>
  <si>
    <t>Load Type (based on survey/estimate)</t>
  </si>
  <si>
    <t>Load factor (based on survey/best estimate)</t>
  </si>
  <si>
    <t>Reason for reduction</t>
  </si>
  <si>
    <t>Replacement teaching staff</t>
  </si>
  <si>
    <t>Comments</t>
  </si>
  <si>
    <t>Load Type (recommended)</t>
  </si>
  <si>
    <t>Load Factor (recommended)</t>
  </si>
  <si>
    <t>Agarwal</t>
  </si>
  <si>
    <t>Full</t>
  </si>
  <si>
    <t>On MSc list with load type 'No'</t>
  </si>
  <si>
    <t>Load reduction assumed to be historical</t>
  </si>
  <si>
    <t>Reduced</t>
  </si>
  <si>
    <t>Part Time</t>
  </si>
  <si>
    <t>Part time secondment to Leonardo</t>
  </si>
  <si>
    <t>Badaloto</t>
  </si>
  <si>
    <t>Burnside</t>
  </si>
  <si>
    <t>Neil</t>
  </si>
  <si>
    <t>LKAS Fellow; on MSc list</t>
  </si>
  <si>
    <t>Affiliate status according to School web page; MSc only?</t>
  </si>
  <si>
    <t>Leverhulme Research Fellowship for Jan-Dec 21; replacement teaching staff to be appointed who will take over teaching/project supervision</t>
  </si>
  <si>
    <t>Early Career</t>
  </si>
  <si>
    <t>Research Fellow, proleptic lecturer, 1 project max</t>
  </si>
  <si>
    <t>Childs</t>
  </si>
  <si>
    <t>Fellowship</t>
  </si>
  <si>
    <t>?</t>
  </si>
  <si>
    <t>Load factor t.b.c. - T&amp;Cs of funding body? Please provide name of replacement teaching staff after appointment</t>
  </si>
  <si>
    <t>Admin Load</t>
  </si>
  <si>
    <t>No</t>
  </si>
  <si>
    <t>Only example of sabbatical</t>
  </si>
  <si>
    <t>Head of School; maybe 1 project 2nd supervision?</t>
  </si>
  <si>
    <t xml:space="preserve">Took part in MEng FYP supervision in 2019/20. </t>
  </si>
  <si>
    <t>Senior Research Fellow; on list for MSc</t>
  </si>
  <si>
    <t>possibly MSc only? Status unclear</t>
  </si>
  <si>
    <t xml:space="preserve">Ravinder is carrying full project load - one of the 'top performers' in EEE </t>
  </si>
  <si>
    <t>Part time 0.2FTE</t>
  </si>
  <si>
    <t>PgCAP?</t>
  </si>
  <si>
    <t>Admin load?</t>
  </si>
  <si>
    <t>Gonzalez-Calbeiro</t>
  </si>
  <si>
    <t>Rebeca</t>
  </si>
  <si>
    <t>Research Buy-Out</t>
  </si>
  <si>
    <t>Load factor unclear.</t>
  </si>
  <si>
    <t>REF Impact Champion</t>
  </si>
  <si>
    <t xml:space="preserve">Head of Research Division; Dean Global Engagement (China &amp; East Asia) </t>
  </si>
  <si>
    <t>Recently promoted</t>
  </si>
  <si>
    <t>McCay</t>
  </si>
  <si>
    <t>Research Chair</t>
  </si>
  <si>
    <t>Acting Joint Head of Research Division I&amp;E until July 2020</t>
  </si>
  <si>
    <t>Head of Research Division I&amp;E starting from August 2020</t>
  </si>
  <si>
    <t>Same conditions as Colin McInnes?</t>
  </si>
  <si>
    <t>FTE/load factor t.b.c.</t>
  </si>
  <si>
    <t>Load type 'No' on MSc list, but contributed to MEng &amp; BEng supervision in 2019/20</t>
  </si>
  <si>
    <t>Should any reduction be applied for 2020/21?</t>
  </si>
  <si>
    <t>Phased return to work following illness</t>
  </si>
  <si>
    <t>Acting Joint Head of Research Division until July 2020</t>
  </si>
  <si>
    <t>Returning to normal admin load from August 2020 onwards</t>
  </si>
  <si>
    <t>Research Only</t>
  </si>
  <si>
    <t>Senior Research Fellow</t>
  </si>
  <si>
    <t>Jing</t>
  </si>
  <si>
    <t>Unclear whether Full or Reduced. Load factor unclear (T&amp;Cs of funding body?)</t>
  </si>
  <si>
    <t>Zeeshan</t>
  </si>
  <si>
    <t>NERC fellowship; on MSc list</t>
  </si>
  <si>
    <t>MSc only?</t>
  </si>
  <si>
    <t>Not included: John Davies &amp; Iain Thayne (Retirement)</t>
  </si>
  <si>
    <t>Staff number</t>
  </si>
  <si>
    <t>UESTC staff - see second sheet</t>
  </si>
  <si>
    <t>Sum FTE</t>
  </si>
  <si>
    <t>Division</t>
  </si>
  <si>
    <t>Abbas</t>
  </si>
  <si>
    <t>Hasan</t>
  </si>
  <si>
    <t>Al-Kahidi</t>
  </si>
  <si>
    <t>Bu</t>
  </si>
  <si>
    <t>Shengrong</t>
  </si>
  <si>
    <t>Dilfanazari</t>
  </si>
  <si>
    <t>Kaveh</t>
  </si>
  <si>
    <t>Finlay</t>
  </si>
  <si>
    <t>Susan</t>
  </si>
  <si>
    <t>English</t>
  </si>
  <si>
    <t>Ghannam</t>
  </si>
  <si>
    <t>Rami</t>
  </si>
  <si>
    <t>Heidari</t>
  </si>
  <si>
    <t>Hadi</t>
  </si>
  <si>
    <t>Hou</t>
  </si>
  <si>
    <t>Lianping</t>
  </si>
  <si>
    <t>Muhammad</t>
  </si>
  <si>
    <t>Karamidas</t>
  </si>
  <si>
    <t>Petros</t>
  </si>
  <si>
    <t>LeKernec</t>
  </si>
  <si>
    <t>Bo</t>
  </si>
  <si>
    <t>Macdougall</t>
  </si>
  <si>
    <t>Jennifer</t>
  </si>
  <si>
    <t>Ponciano</t>
  </si>
  <si>
    <t>Joao</t>
  </si>
  <si>
    <t>Rehman</t>
  </si>
  <si>
    <t>Masood</t>
  </si>
  <si>
    <t>Tariq</t>
  </si>
  <si>
    <t>Faisal</t>
  </si>
  <si>
    <t>Vellaisamy</t>
  </si>
  <si>
    <t>Arul Lenus Roy</t>
  </si>
  <si>
    <t>Shufan</t>
  </si>
  <si>
    <t>Guodong</t>
  </si>
  <si>
    <t>Zoha</t>
  </si>
  <si>
    <t>Ahmed</t>
  </si>
  <si>
    <t>Smith, Jim</t>
  </si>
  <si>
    <t>ab123c</t>
  </si>
  <si>
    <t>de99f</t>
  </si>
  <si>
    <t>McTavish, Jenny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</si>
</sst>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sz val="11"/>
      <name val="Calibri"/>
      <family val="2"/>
      <scheme val="minor"/>
    </font>
    <font>
      <b/>
      <sz val="11"/>
      <color theme="1"/>
      <name val="Calibri"/>
      <family val="2"/>
      <scheme val="minor"/>
    </font>
    <font>
      <u/>
      <sz val="11"/>
      <color theme="10"/>
      <name val="Calibri"/>
      <family val="2"/>
      <scheme val="minor"/>
    </font>
    <font>
      <b/>
      <sz val="12"/>
      <color rgb="FF000000"/>
      <name val="Calibri"/>
      <family val="2"/>
    </font>
    <font>
      <sz val="11"/>
      <color rgb="FF000000"/>
      <name val="Calibri"/>
    </font>
  </fonts>
  <fills count="6">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0" fontId="6" fillId="0" borderId="0"/>
  </cellStyleXfs>
  <cellXfs count="97">
    <xf numFmtId="0" fontId="0" fillId="0" borderId="0" xfId="0"/>
    <xf numFmtId="0" fontId="1" fillId="0" borderId="0" xfId="0" applyFont="1"/>
    <xf numFmtId="0" fontId="0" fillId="2" borderId="0" xfId="0" applyFill="1"/>
    <xf numFmtId="0" fontId="0" fillId="0" borderId="0" xfId="0"/>
    <xf numFmtId="0" fontId="0" fillId="0" borderId="0" xfId="0" applyFont="1" applyFill="1" applyAlignment="1">
      <alignment horizontal="left"/>
    </xf>
    <xf numFmtId="0" fontId="2" fillId="0" borderId="0" xfId="0" applyFont="1" applyFill="1" applyAlignment="1">
      <alignment horizontal="left"/>
    </xf>
    <xf numFmtId="0" fontId="0" fillId="0" borderId="0" xfId="0"/>
    <xf numFmtId="0" fontId="0" fillId="0" borderId="0" xfId="0" applyFont="1"/>
    <xf numFmtId="0" fontId="0" fillId="0" borderId="0" xfId="0" applyFont="1" applyAlignment="1">
      <alignment horizontal="center"/>
    </xf>
    <xf numFmtId="0" fontId="2" fillId="0" borderId="0" xfId="0" applyFont="1"/>
    <xf numFmtId="0" fontId="0" fillId="0" borderId="0" xfId="0" applyFont="1" applyFill="1"/>
    <xf numFmtId="0" fontId="2" fillId="0" borderId="0" xfId="0" applyFont="1" applyFill="1"/>
    <xf numFmtId="0" fontId="2" fillId="0" borderId="0" xfId="0" applyFont="1" applyFill="1" applyAlignment="1"/>
    <xf numFmtId="0" fontId="2" fillId="0" borderId="0" xfId="0" applyFont="1" applyAlignment="1"/>
    <xf numFmtId="0" fontId="0" fillId="0" borderId="0" xfId="0" applyFont="1" applyAlignment="1"/>
    <xf numFmtId="0" fontId="2" fillId="0" borderId="0" xfId="0" applyFont="1" applyAlignment="1">
      <alignment horizontal="left"/>
    </xf>
    <xf numFmtId="0" fontId="0" fillId="0" borderId="0" xfId="0" applyFont="1" applyAlignment="1">
      <alignment horizontal="left"/>
    </xf>
    <xf numFmtId="0" fontId="0" fillId="0" borderId="0" xfId="0" applyFill="1"/>
    <xf numFmtId="0" fontId="0" fillId="2" borderId="0" xfId="0" applyFont="1" applyFill="1"/>
    <xf numFmtId="0" fontId="1" fillId="2" borderId="0" xfId="0" applyFont="1" applyFill="1"/>
    <xf numFmtId="0" fontId="1" fillId="0" borderId="0" xfId="0" applyFont="1" applyFill="1"/>
    <xf numFmtId="0" fontId="1" fillId="2" borderId="0" xfId="0" applyFont="1" applyFill="1" applyAlignment="1">
      <alignment wrapText="1"/>
    </xf>
    <xf numFmtId="2" fontId="1" fillId="0" borderId="0" xfId="0" applyNumberFormat="1" applyFont="1"/>
    <xf numFmtId="2" fontId="0" fillId="0" borderId="0" xfId="0" applyNumberFormat="1" applyFont="1"/>
    <xf numFmtId="2" fontId="1" fillId="0" borderId="0" xfId="0" applyNumberFormat="1" applyFont="1" applyFill="1"/>
    <xf numFmtId="0" fontId="1" fillId="0" borderId="0" xfId="0" applyFont="1" applyAlignment="1">
      <alignment horizontal="center"/>
    </xf>
    <xf numFmtId="0" fontId="1" fillId="0" borderId="0" xfId="0" applyFont="1" applyFill="1" applyAlignment="1">
      <alignment horizontal="center"/>
    </xf>
    <xf numFmtId="0" fontId="0" fillId="0" borderId="0" xfId="0" applyFont="1" applyFill="1" applyAlignment="1">
      <alignment horizontal="center"/>
    </xf>
    <xf numFmtId="2" fontId="0" fillId="0" borderId="0" xfId="0" applyNumberFormat="1"/>
    <xf numFmtId="0" fontId="1" fillId="0" borderId="0" xfId="0" applyFont="1" applyAlignment="1">
      <alignment wrapText="1"/>
    </xf>
    <xf numFmtId="0" fontId="0"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wrapText="1"/>
    </xf>
    <xf numFmtId="0" fontId="0" fillId="0" borderId="0" xfId="0" applyFill="1" applyAlignment="1">
      <alignment wrapText="1"/>
    </xf>
    <xf numFmtId="0" fontId="1" fillId="0" borderId="0" xfId="0" applyFont="1" applyFill="1" applyAlignment="1">
      <alignment wrapText="1"/>
    </xf>
    <xf numFmtId="0" fontId="0" fillId="0" borderId="0" xfId="0" applyFont="1" applyFill="1" applyAlignment="1">
      <alignment wrapText="1"/>
    </xf>
    <xf numFmtId="0" fontId="0" fillId="0" borderId="0" xfId="0" applyAlignment="1">
      <alignment horizontal="center"/>
    </xf>
    <xf numFmtId="0" fontId="4" fillId="0" borderId="0" xfId="1"/>
    <xf numFmtId="0" fontId="0" fillId="0" borderId="0" xfId="0" applyNumberFormat="1" applyAlignment="1">
      <alignment horizontal="center"/>
    </xf>
    <xf numFmtId="0" fontId="1" fillId="2" borderId="0" xfId="0" applyNumberFormat="1" applyFont="1" applyFill="1" applyAlignment="1">
      <alignment horizontal="center" wrapText="1"/>
    </xf>
    <xf numFmtId="0" fontId="1" fillId="0" borderId="0" xfId="0" applyNumberFormat="1" applyFont="1" applyAlignment="1">
      <alignment horizontal="center"/>
    </xf>
    <xf numFmtId="1" fontId="1" fillId="0" borderId="0" xfId="0" applyNumberFormat="1" applyFont="1" applyAlignment="1">
      <alignment horizontal="center"/>
    </xf>
    <xf numFmtId="1" fontId="1" fillId="0" borderId="0" xfId="0" applyNumberFormat="1" applyFont="1"/>
    <xf numFmtId="0" fontId="1" fillId="2" borderId="0" xfId="0" applyFont="1" applyFill="1" applyAlignment="1">
      <alignment horizontal="center" wrapText="1"/>
    </xf>
    <xf numFmtId="2" fontId="1" fillId="0" borderId="0" xfId="0" applyNumberFormat="1" applyFont="1" applyAlignment="1">
      <alignment horizontal="center"/>
    </xf>
    <xf numFmtId="0" fontId="0" fillId="2" borderId="0" xfId="0" applyFont="1" applyFill="1" applyAlignment="1">
      <alignment horizontal="center"/>
    </xf>
    <xf numFmtId="0" fontId="5" fillId="0" borderId="1" xfId="0" applyFont="1" applyBorder="1"/>
    <xf numFmtId="0" fontId="0" fillId="0" borderId="1" xfId="0" applyBorder="1"/>
    <xf numFmtId="0" fontId="5" fillId="0" borderId="2" xfId="0" applyFont="1" applyFill="1" applyBorder="1" applyAlignment="1">
      <alignment horizontal="center"/>
    </xf>
    <xf numFmtId="0" fontId="3" fillId="0" borderId="0" xfId="0" applyFont="1"/>
    <xf numFmtId="0" fontId="0" fillId="0" borderId="0" xfId="0" applyFill="1" applyAlignment="1">
      <alignment horizontal="center"/>
    </xf>
    <xf numFmtId="0" fontId="0" fillId="0" borderId="0" xfId="0" applyAlignment="1">
      <alignment horizontal="right"/>
    </xf>
    <xf numFmtId="0" fontId="0" fillId="0" borderId="0" xfId="0" applyBorder="1"/>
    <xf numFmtId="1" fontId="0" fillId="0" borderId="0" xfId="0" applyNumberFormat="1" applyAlignment="1">
      <alignment horizontal="center"/>
    </xf>
    <xf numFmtId="0" fontId="0" fillId="4" borderId="0" xfId="0" applyFill="1" applyAlignment="1">
      <alignment horizontal="center"/>
    </xf>
    <xf numFmtId="2" fontId="1" fillId="4" borderId="0" xfId="0" applyNumberFormat="1" applyFont="1" applyFill="1" applyAlignment="1">
      <alignment horizontal="center"/>
    </xf>
    <xf numFmtId="0" fontId="0" fillId="3" borderId="0" xfId="0" applyFill="1"/>
    <xf numFmtId="0" fontId="0" fillId="3" borderId="0" xfId="0" applyNumberFormat="1" applyFill="1" applyAlignment="1">
      <alignment horizontal="center"/>
    </xf>
    <xf numFmtId="0" fontId="0" fillId="3" borderId="0" xfId="0" applyFill="1" applyAlignment="1">
      <alignment horizontal="center"/>
    </xf>
    <xf numFmtId="0" fontId="1" fillId="4" borderId="0" xfId="0" applyNumberFormat="1" applyFont="1" applyFill="1" applyAlignment="1">
      <alignment horizontal="center"/>
    </xf>
    <xf numFmtId="0" fontId="0" fillId="4" borderId="0" xfId="0" applyNumberFormat="1" applyFill="1" applyAlignment="1">
      <alignment horizontal="center"/>
    </xf>
    <xf numFmtId="2" fontId="1" fillId="0" borderId="0" xfId="0" applyNumberFormat="1" applyFont="1" applyFill="1" applyAlignment="1">
      <alignment horizontal="center"/>
    </xf>
    <xf numFmtId="1" fontId="0" fillId="0" borderId="0" xfId="0" applyNumberFormat="1" applyAlignment="1">
      <alignment horizontal="right"/>
    </xf>
    <xf numFmtId="0" fontId="0" fillId="0" borderId="0" xfId="0" applyAlignment="1">
      <alignment wrapText="1"/>
    </xf>
    <xf numFmtId="0" fontId="0" fillId="0" borderId="3" xfId="0" applyBorder="1" applyAlignment="1">
      <alignment horizontal="center"/>
    </xf>
    <xf numFmtId="0" fontId="0" fillId="0" borderId="4" xfId="0" applyBorder="1" applyAlignment="1">
      <alignment horizontal="center"/>
    </xf>
    <xf numFmtId="0" fontId="0" fillId="0" borderId="4" xfId="0" applyBorder="1"/>
    <xf numFmtId="0" fontId="0" fillId="0" borderId="5" xfId="0" applyNumberFormat="1"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9" xfId="0" applyBorder="1"/>
    <xf numFmtId="0" fontId="0" fillId="0" borderId="10" xfId="0" applyNumberFormat="1" applyBorder="1" applyAlignment="1">
      <alignment horizontal="center"/>
    </xf>
    <xf numFmtId="9" fontId="0" fillId="0" borderId="0" xfId="0" applyNumberFormat="1" applyAlignment="1">
      <alignment horizontal="center"/>
    </xf>
    <xf numFmtId="0" fontId="0" fillId="3" borderId="1" xfId="0" applyFill="1" applyBorder="1"/>
    <xf numFmtId="0" fontId="0" fillId="0" borderId="1" xfId="0" applyFill="1" applyBorder="1"/>
    <xf numFmtId="0" fontId="1" fillId="0" borderId="0" xfId="0" applyNumberFormat="1" applyFont="1" applyFill="1" applyAlignment="1">
      <alignment horizontal="center"/>
    </xf>
    <xf numFmtId="0" fontId="3" fillId="0" borderId="0" xfId="0" applyFont="1" applyAlignment="1">
      <alignment horizontal="right"/>
    </xf>
    <xf numFmtId="1" fontId="3" fillId="0" borderId="0" xfId="0" applyNumberFormat="1" applyFont="1" applyAlignment="1">
      <alignment horizontal="center"/>
    </xf>
    <xf numFmtId="1" fontId="3" fillId="0" borderId="0" xfId="0" applyNumberFormat="1" applyFont="1" applyAlignment="1">
      <alignment horizontal="right"/>
    </xf>
    <xf numFmtId="0" fontId="3" fillId="0" borderId="0" xfId="0" applyFont="1" applyAlignment="1">
      <alignment horizontal="center"/>
    </xf>
    <xf numFmtId="0" fontId="0" fillId="0" borderId="0" xfId="0" applyBorder="1" applyAlignment="1">
      <alignment horizontal="left"/>
    </xf>
    <xf numFmtId="0" fontId="3" fillId="0" borderId="0" xfId="0" applyFont="1" applyAlignment="1">
      <alignment horizontal="right" wrapText="1"/>
    </xf>
    <xf numFmtId="0" fontId="0" fillId="0" borderId="0" xfId="0" applyFill="1" applyBorder="1"/>
    <xf numFmtId="0" fontId="0" fillId="4" borderId="0" xfId="0" applyFont="1" applyFill="1"/>
    <xf numFmtId="0" fontId="0" fillId="3" borderId="0" xfId="0" applyFont="1" applyFill="1"/>
    <xf numFmtId="0" fontId="0" fillId="0" borderId="2" xfId="0" applyFill="1" applyBorder="1"/>
    <xf numFmtId="0" fontId="2" fillId="0" borderId="0" xfId="0" applyFont="1" applyFill="1" applyBorder="1"/>
    <xf numFmtId="0" fontId="0" fillId="0" borderId="0" xfId="0" applyFont="1" applyFill="1" applyBorder="1"/>
    <xf numFmtId="0" fontId="1" fillId="0" borderId="0" xfId="0" applyFont="1" applyFill="1" applyBorder="1"/>
    <xf numFmtId="0" fontId="0" fillId="0" borderId="0" xfId="0" applyFill="1" applyBorder="1" applyAlignment="1">
      <alignment horizontal="center"/>
    </xf>
    <xf numFmtId="0" fontId="1" fillId="0" borderId="0" xfId="0" applyNumberFormat="1" applyFont="1" applyFill="1" applyBorder="1" applyAlignment="1">
      <alignment horizontal="center"/>
    </xf>
    <xf numFmtId="0" fontId="0" fillId="0" borderId="0" xfId="0" applyNumberFormat="1" applyFill="1" applyBorder="1" applyAlignment="1">
      <alignment horizontal="center"/>
    </xf>
    <xf numFmtId="0" fontId="0" fillId="3" borderId="0" xfId="0" applyFont="1" applyFill="1" applyAlignment="1">
      <alignment horizontal="center"/>
    </xf>
    <xf numFmtId="0" fontId="0" fillId="5" borderId="0" xfId="0" applyFont="1" applyFill="1" applyAlignment="1">
      <alignment horizontal="center"/>
    </xf>
  </cellXfs>
  <cellStyles count="3">
    <cellStyle name="Hyperlink" xfId="1" builtinId="8"/>
    <cellStyle name="Normal" xfId="0" builtinId="0"/>
    <cellStyle name="Normal 2" xfId="2" xr:uid="{A2FD4A7A-CE88-4F62-B13F-53AF207DD23D}"/>
  </cellStyles>
  <dxfs count="17">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237490</xdr:colOff>
      <xdr:row>1</xdr:row>
      <xdr:rowOff>96520</xdr:rowOff>
    </xdr:from>
    <xdr:ext cx="3977640" cy="1125693"/>
    <xdr:sp macro="" textlink="">
      <xdr:nvSpPr>
        <xdr:cNvPr id="2" name="TextBox 1">
          <a:extLst>
            <a:ext uri="{FF2B5EF4-FFF2-40B4-BE49-F238E27FC236}">
              <a16:creationId xmlns:a16="http://schemas.microsoft.com/office/drawing/2014/main" id="{9EE86238-9EA9-4B6B-AF5B-B642BCD02AE2}"/>
            </a:ext>
          </a:extLst>
        </xdr:cNvPr>
        <xdr:cNvSpPr txBox="1"/>
      </xdr:nvSpPr>
      <xdr:spPr>
        <a:xfrm>
          <a:off x="3399790" y="279400"/>
          <a:ext cx="397764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Glasgow College UESTC staff are not expected to contribute to supervision of MEng, BEng, and MSc projects; some may occasionally volunteer for first supervision</a:t>
          </a:r>
          <a:r>
            <a:rPr lang="en-GB" sz="1100" baseline="0"/>
            <a:t> of</a:t>
          </a:r>
          <a:r>
            <a:rPr lang="en-GB" sz="1100"/>
            <a:t> projects, but NO second supervision should be allocated to UESTC staff.</a:t>
          </a:r>
          <a:r>
            <a:rPr lang="en-GB" sz="1100" baseline="0"/>
            <a:t> Please note that as of July 2020</a:t>
          </a:r>
          <a:r>
            <a:rPr lang="en-GB" sz="1100"/>
            <a:t> not all UESTC members are eligible to volunteer for first supervision</a:t>
          </a:r>
          <a:r>
            <a:rPr lang="en-GB" sz="1100" baseline="0"/>
            <a:t> of 'Glasgow' projects</a:t>
          </a:r>
          <a:r>
            <a:rPr lang="en-GB" sz="1100"/>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ene.Steijl@glasgow.ac.uk" TargetMode="External"/><Relationship Id="rId1" Type="http://schemas.openxmlformats.org/officeDocument/2006/relationships/hyperlink" Target="mailto:Ian.Taylor@glasgow.ac.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Fiona.Bradley@glasgow.ac.uk"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Fiona.Bradley@glasgow.ac.uk"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David.Moran@glasgow.ac.uk" TargetMode="External"/><Relationship Id="rId1" Type="http://schemas.openxmlformats.org/officeDocument/2006/relationships/hyperlink" Target="mailto:Euan.McGookin@glasgow.ac.uk"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Fiona.Bradley@glasgow.ac.uk"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avid.Moran@glasgow.ac.uk"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8290-43A1-4D34-8954-5A101E32F731}">
  <dimension ref="A1:R1046"/>
  <sheetViews>
    <sheetView tabSelected="1" zoomScale="223" zoomScaleNormal="223" workbookViewId="0">
      <pane ySplit="1" topLeftCell="A2" activePane="bottomLeft" state="frozen"/>
      <selection pane="bottomLeft" activeCell="K2" sqref="K2"/>
    </sheetView>
  </sheetViews>
  <sheetFormatPr baseColWidth="10" defaultColWidth="8.83203125" defaultRowHeight="15" x14ac:dyDescent="0.2"/>
  <cols>
    <col min="1" max="1" width="55.5" customWidth="1"/>
    <col min="3" max="3" width="24" customWidth="1"/>
    <col min="4" max="4" width="14.5" style="6" customWidth="1"/>
    <col min="8" max="8" width="11.83203125" customWidth="1"/>
    <col min="9" max="9" width="13" customWidth="1"/>
    <col min="10" max="10" width="105.6640625" customWidth="1"/>
    <col min="11" max="11" width="54.5" customWidth="1"/>
    <col min="12" max="12" width="29.83203125" customWidth="1"/>
  </cols>
  <sheetData>
    <row r="1" spans="1:18" s="6" customFormat="1" ht="32" x14ac:dyDescent="0.2">
      <c r="A1" s="63" t="s">
        <v>0</v>
      </c>
      <c r="B1" s="63" t="s">
        <v>1</v>
      </c>
      <c r="C1" s="63" t="s">
        <v>2</v>
      </c>
      <c r="D1" s="63" t="s">
        <v>3</v>
      </c>
      <c r="E1" s="63" t="s">
        <v>4</v>
      </c>
      <c r="F1" s="63" t="s">
        <v>5</v>
      </c>
      <c r="G1" s="63" t="s">
        <v>6</v>
      </c>
      <c r="H1" s="63" t="s">
        <v>7</v>
      </c>
      <c r="I1" s="63" t="s">
        <v>8</v>
      </c>
      <c r="J1" s="63" t="s">
        <v>9</v>
      </c>
      <c r="K1" s="63" t="s">
        <v>10</v>
      </c>
      <c r="L1" s="63" t="s">
        <v>11</v>
      </c>
    </row>
    <row r="2" spans="1:18" ht="144" x14ac:dyDescent="0.2">
      <c r="A2" s="63" t="s">
        <v>12</v>
      </c>
      <c r="B2" s="63" t="s">
        <v>1247</v>
      </c>
      <c r="C2" s="63" t="s">
        <v>1246</v>
      </c>
      <c r="D2" s="63" t="s">
        <v>164</v>
      </c>
      <c r="E2" s="63" t="s">
        <v>14</v>
      </c>
      <c r="F2" s="63">
        <v>1</v>
      </c>
      <c r="G2" s="63" t="s">
        <v>15</v>
      </c>
      <c r="H2" s="63" t="s">
        <v>16</v>
      </c>
      <c r="I2" s="63" t="s">
        <v>16</v>
      </c>
      <c r="J2" s="63" t="s">
        <v>17</v>
      </c>
      <c r="K2" s="63"/>
      <c r="L2" s="63" t="s">
        <v>18</v>
      </c>
      <c r="M2" s="6"/>
      <c r="N2" s="6"/>
      <c r="O2" s="6"/>
      <c r="P2" s="6"/>
      <c r="Q2" s="6"/>
      <c r="R2" s="63"/>
    </row>
    <row r="3" spans="1:18" ht="144" x14ac:dyDescent="0.2">
      <c r="A3" s="63" t="s">
        <v>19</v>
      </c>
      <c r="B3" s="63" t="s">
        <v>1248</v>
      </c>
      <c r="C3" s="63" t="s">
        <v>1249</v>
      </c>
      <c r="D3" s="63" t="s">
        <v>164</v>
      </c>
      <c r="E3" s="63" t="s">
        <v>14</v>
      </c>
      <c r="F3" s="63">
        <v>1</v>
      </c>
      <c r="G3" s="63" t="s">
        <v>15</v>
      </c>
      <c r="H3" s="63" t="s">
        <v>16</v>
      </c>
      <c r="I3" s="63" t="s">
        <v>16</v>
      </c>
      <c r="J3" s="63" t="s">
        <v>20</v>
      </c>
      <c r="K3" s="63" t="s">
        <v>21</v>
      </c>
      <c r="L3" s="63" t="s">
        <v>22</v>
      </c>
      <c r="M3" s="63"/>
      <c r="N3" s="63"/>
      <c r="O3" s="63"/>
      <c r="P3" s="63"/>
      <c r="Q3" s="63"/>
      <c r="R3" s="63"/>
    </row>
    <row r="4" spans="1:18" x14ac:dyDescent="0.2">
      <c r="A4" s="6"/>
      <c r="B4" s="6"/>
      <c r="C4" s="6"/>
      <c r="E4" s="6"/>
      <c r="F4" s="6"/>
      <c r="G4" s="6"/>
      <c r="H4" s="6"/>
      <c r="I4" s="6"/>
      <c r="J4" s="6"/>
      <c r="K4" s="6"/>
      <c r="L4" s="6"/>
      <c r="M4" s="63"/>
      <c r="N4" s="63"/>
      <c r="O4" s="63"/>
      <c r="P4" s="63"/>
      <c r="Q4" s="63"/>
      <c r="R4" s="63"/>
    </row>
    <row r="5" spans="1:18" x14ac:dyDescent="0.2">
      <c r="A5" s="6"/>
      <c r="B5" s="6"/>
      <c r="C5" s="6"/>
      <c r="E5" s="6"/>
      <c r="F5" s="6"/>
      <c r="G5" s="6"/>
      <c r="H5" s="6"/>
      <c r="I5" s="6"/>
      <c r="J5" s="6"/>
      <c r="K5" s="6"/>
      <c r="L5" s="6"/>
      <c r="M5" s="63"/>
      <c r="N5" s="63"/>
      <c r="O5" s="63"/>
      <c r="P5" s="63"/>
      <c r="Q5" s="63"/>
      <c r="R5" s="63"/>
    </row>
    <row r="6" spans="1:18" x14ac:dyDescent="0.2">
      <c r="A6" s="6"/>
      <c r="B6" s="6"/>
      <c r="C6" s="6"/>
      <c r="E6" s="6"/>
      <c r="F6" s="6"/>
      <c r="G6" s="6"/>
      <c r="H6" s="6"/>
      <c r="I6" s="6"/>
      <c r="J6" s="6"/>
      <c r="K6" s="6"/>
      <c r="L6" s="6"/>
      <c r="M6" s="63"/>
      <c r="N6" s="63"/>
      <c r="O6" s="63"/>
      <c r="P6" s="63"/>
      <c r="Q6" s="63"/>
      <c r="R6" s="63"/>
    </row>
    <row r="7" spans="1:18" x14ac:dyDescent="0.2">
      <c r="A7" s="6"/>
      <c r="B7" s="6"/>
      <c r="C7" s="6"/>
      <c r="E7" s="6"/>
      <c r="F7" s="6"/>
      <c r="G7" s="6"/>
      <c r="H7" s="6"/>
      <c r="I7" s="6"/>
      <c r="J7" s="6"/>
      <c r="K7" s="6"/>
      <c r="L7" s="6"/>
      <c r="M7" s="63"/>
      <c r="N7" s="63"/>
      <c r="O7" s="63"/>
      <c r="P7" s="63"/>
      <c r="Q7" s="63"/>
      <c r="R7" s="63"/>
    </row>
    <row r="8" spans="1:18" x14ac:dyDescent="0.2">
      <c r="A8" s="6"/>
      <c r="B8" s="6"/>
      <c r="C8" s="6"/>
      <c r="E8" s="6"/>
      <c r="F8" s="6"/>
      <c r="G8" s="6"/>
      <c r="H8" s="6"/>
      <c r="I8" s="6"/>
      <c r="J8" s="6"/>
      <c r="K8" s="6"/>
      <c r="L8" s="6"/>
      <c r="M8" s="63"/>
      <c r="N8" s="63"/>
      <c r="O8" s="63"/>
      <c r="P8" s="63"/>
      <c r="Q8" s="63"/>
      <c r="R8" s="63"/>
    </row>
    <row r="9" spans="1:18" x14ac:dyDescent="0.2">
      <c r="A9" s="6"/>
      <c r="B9" s="6"/>
      <c r="C9" s="6"/>
      <c r="E9" s="6"/>
      <c r="F9" s="6"/>
      <c r="G9" s="6"/>
      <c r="H9" s="6"/>
      <c r="I9" s="6"/>
      <c r="J9" s="6"/>
      <c r="K9" s="6"/>
      <c r="L9" s="6"/>
      <c r="M9" s="63"/>
      <c r="N9" s="63"/>
      <c r="O9" s="63"/>
      <c r="P9" s="63"/>
      <c r="Q9" s="63"/>
      <c r="R9" s="63"/>
    </row>
    <row r="10" spans="1:18" x14ac:dyDescent="0.2">
      <c r="A10" s="6"/>
      <c r="B10" s="6"/>
      <c r="C10" s="6"/>
      <c r="E10" s="6"/>
      <c r="F10" s="6"/>
      <c r="G10" s="6"/>
      <c r="H10" s="6"/>
      <c r="I10" s="6"/>
      <c r="J10" s="6"/>
      <c r="K10" s="6"/>
      <c r="L10" s="6"/>
      <c r="M10" s="63"/>
      <c r="N10" s="63"/>
      <c r="O10" s="63"/>
      <c r="P10" s="63"/>
      <c r="Q10" s="63"/>
      <c r="R10" s="63"/>
    </row>
    <row r="11" spans="1:18" x14ac:dyDescent="0.2">
      <c r="A11" s="6"/>
      <c r="B11" s="6"/>
      <c r="C11" s="6"/>
      <c r="E11" s="6"/>
      <c r="F11" s="6"/>
      <c r="G11" s="6"/>
      <c r="H11" s="6"/>
      <c r="I11" s="6"/>
      <c r="J11" s="6"/>
      <c r="K11" s="6"/>
      <c r="L11" s="6"/>
      <c r="M11" s="63"/>
      <c r="N11" s="63"/>
      <c r="O11" s="63"/>
      <c r="P11" s="63"/>
      <c r="Q11" s="63"/>
      <c r="R11" s="63"/>
    </row>
    <row r="12" spans="1:18" x14ac:dyDescent="0.2">
      <c r="A12" s="6"/>
      <c r="B12" s="6"/>
      <c r="C12" s="6"/>
      <c r="E12" s="6"/>
      <c r="F12" s="6"/>
      <c r="G12" s="6"/>
      <c r="H12" s="6"/>
      <c r="I12" s="6"/>
      <c r="J12" s="6"/>
      <c r="K12" s="6"/>
      <c r="L12" s="6"/>
      <c r="M12" s="63"/>
      <c r="N12" s="63"/>
      <c r="O12" s="63"/>
      <c r="P12" s="63"/>
      <c r="Q12" s="63"/>
      <c r="R12" s="63"/>
    </row>
    <row r="13" spans="1:18" x14ac:dyDescent="0.2">
      <c r="A13" s="6"/>
      <c r="B13" s="6"/>
      <c r="C13" s="6"/>
      <c r="E13" s="6"/>
      <c r="F13" s="6"/>
      <c r="G13" s="6"/>
      <c r="H13" s="6"/>
      <c r="I13" s="6"/>
      <c r="J13" s="6"/>
      <c r="K13" s="6"/>
      <c r="L13" s="6"/>
      <c r="M13" s="63"/>
      <c r="N13" s="63"/>
      <c r="O13" s="63"/>
      <c r="P13" s="63"/>
      <c r="Q13" s="63"/>
      <c r="R13" s="63"/>
    </row>
    <row r="14" spans="1:18" x14ac:dyDescent="0.2">
      <c r="M14" s="63"/>
      <c r="N14" s="63"/>
      <c r="O14" s="63"/>
      <c r="P14" s="63"/>
      <c r="Q14" s="63"/>
      <c r="R14" s="63"/>
    </row>
    <row r="15" spans="1:18" x14ac:dyDescent="0.2">
      <c r="M15" s="63"/>
      <c r="N15" s="63"/>
      <c r="O15" s="63"/>
      <c r="P15" s="63"/>
      <c r="Q15" s="63"/>
      <c r="R15" s="63"/>
    </row>
    <row r="16" spans="1:18" x14ac:dyDescent="0.2">
      <c r="M16" s="63"/>
      <c r="N16" s="63"/>
      <c r="O16" s="63"/>
      <c r="P16" s="63"/>
      <c r="Q16" s="63"/>
      <c r="R16" s="63"/>
    </row>
    <row r="17" spans="13:18" x14ac:dyDescent="0.2">
      <c r="M17" s="63"/>
      <c r="N17" s="63"/>
      <c r="O17" s="63"/>
      <c r="P17" s="63"/>
      <c r="Q17" s="63"/>
      <c r="R17" s="63"/>
    </row>
    <row r="18" spans="13:18" x14ac:dyDescent="0.2">
      <c r="M18" s="63"/>
      <c r="N18" s="63"/>
      <c r="O18" s="63"/>
      <c r="P18" s="63"/>
      <c r="Q18" s="63"/>
      <c r="R18" s="63"/>
    </row>
    <row r="19" spans="13:18" x14ac:dyDescent="0.2">
      <c r="M19" s="63"/>
      <c r="N19" s="63"/>
      <c r="O19" s="63"/>
      <c r="P19" s="63"/>
      <c r="Q19" s="63"/>
      <c r="R19" s="63"/>
    </row>
    <row r="20" spans="13:18" x14ac:dyDescent="0.2">
      <c r="M20" s="6"/>
      <c r="N20" s="6"/>
      <c r="O20" s="6"/>
      <c r="P20" s="6"/>
      <c r="Q20" s="6"/>
      <c r="R20" s="6"/>
    </row>
    <row r="21" spans="13:18" x14ac:dyDescent="0.2">
      <c r="M21" s="6"/>
      <c r="N21" s="6"/>
      <c r="O21" s="6"/>
      <c r="P21" s="6"/>
      <c r="Q21" s="6"/>
      <c r="R21" s="6"/>
    </row>
    <row r="22" spans="13:18" x14ac:dyDescent="0.2">
      <c r="M22" s="6"/>
      <c r="N22" s="6"/>
      <c r="O22" s="6"/>
      <c r="P22" s="6"/>
      <c r="Q22" s="6"/>
      <c r="R22" s="6"/>
    </row>
    <row r="23" spans="13:18" x14ac:dyDescent="0.2">
      <c r="M23" s="63"/>
      <c r="N23" s="63"/>
      <c r="O23" s="63"/>
      <c r="P23" s="63"/>
      <c r="Q23" s="63"/>
      <c r="R23" s="63"/>
    </row>
    <row r="24" spans="13:18" x14ac:dyDescent="0.2">
      <c r="M24" s="63"/>
      <c r="N24" s="63"/>
      <c r="O24" s="63"/>
      <c r="P24" s="63"/>
      <c r="Q24" s="63"/>
      <c r="R24" s="63"/>
    </row>
    <row r="25" spans="13:18" x14ac:dyDescent="0.2">
      <c r="M25" s="63"/>
      <c r="N25" s="63"/>
      <c r="O25" s="63"/>
      <c r="P25" s="63"/>
      <c r="Q25" s="63"/>
      <c r="R25" s="63"/>
    </row>
    <row r="26" spans="13:18" x14ac:dyDescent="0.2">
      <c r="M26" s="63"/>
      <c r="N26" s="63"/>
      <c r="O26" s="63"/>
      <c r="P26" s="63"/>
      <c r="Q26" s="63"/>
      <c r="R26" s="63"/>
    </row>
    <row r="27" spans="13:18" x14ac:dyDescent="0.2">
      <c r="M27" s="63"/>
      <c r="N27" s="63"/>
      <c r="O27" s="63"/>
      <c r="P27" s="63"/>
      <c r="Q27" s="63"/>
      <c r="R27" s="63"/>
    </row>
    <row r="28" spans="13:18" x14ac:dyDescent="0.2">
      <c r="M28" s="63"/>
      <c r="N28" s="63"/>
      <c r="O28" s="63"/>
      <c r="P28" s="63"/>
      <c r="Q28" s="63"/>
      <c r="R28" s="63"/>
    </row>
    <row r="29" spans="13:18" x14ac:dyDescent="0.2">
      <c r="M29" s="63"/>
      <c r="N29" s="63"/>
      <c r="O29" s="63"/>
      <c r="P29" s="63"/>
      <c r="Q29" s="63"/>
      <c r="R29" s="63"/>
    </row>
    <row r="30" spans="13:18" x14ac:dyDescent="0.2">
      <c r="M30" s="63"/>
      <c r="N30" s="63"/>
      <c r="O30" s="63"/>
      <c r="P30" s="63"/>
      <c r="Q30" s="63"/>
      <c r="R30" s="63"/>
    </row>
    <row r="31" spans="13:18" x14ac:dyDescent="0.2">
      <c r="M31" s="63"/>
      <c r="N31" s="63"/>
      <c r="O31" s="63"/>
      <c r="P31" s="63"/>
      <c r="Q31" s="63"/>
      <c r="R31" s="63"/>
    </row>
    <row r="32" spans="13:18" x14ac:dyDescent="0.2">
      <c r="M32" s="63"/>
      <c r="N32" s="63"/>
      <c r="O32" s="63"/>
      <c r="P32" s="63"/>
      <c r="Q32" s="63"/>
      <c r="R32" s="63"/>
    </row>
    <row r="33" spans="13:18" x14ac:dyDescent="0.2">
      <c r="M33" s="63"/>
      <c r="N33" s="63"/>
      <c r="O33" s="63"/>
      <c r="P33" s="63"/>
      <c r="Q33" s="63"/>
      <c r="R33" s="63"/>
    </row>
    <row r="34" spans="13:18" x14ac:dyDescent="0.2">
      <c r="M34" s="63"/>
      <c r="N34" s="63"/>
      <c r="O34" s="63"/>
      <c r="P34" s="63"/>
      <c r="Q34" s="63"/>
      <c r="R34" s="63"/>
    </row>
    <row r="35" spans="13:18" x14ac:dyDescent="0.2">
      <c r="M35" s="63"/>
      <c r="N35" s="63"/>
      <c r="O35" s="63"/>
      <c r="P35" s="63"/>
      <c r="Q35" s="63"/>
      <c r="R35" s="63"/>
    </row>
    <row r="36" spans="13:18" x14ac:dyDescent="0.2">
      <c r="M36" s="63"/>
      <c r="N36" s="63"/>
      <c r="O36" s="63"/>
      <c r="P36" s="63"/>
      <c r="Q36" s="63"/>
      <c r="R36" s="63"/>
    </row>
    <row r="37" spans="13:18" x14ac:dyDescent="0.2">
      <c r="M37" s="63"/>
      <c r="N37" s="63"/>
      <c r="O37" s="63"/>
      <c r="P37" s="63"/>
      <c r="Q37" s="63"/>
      <c r="R37" s="63"/>
    </row>
    <row r="38" spans="13:18" x14ac:dyDescent="0.2">
      <c r="M38" s="6"/>
      <c r="N38" s="6"/>
      <c r="O38" s="6"/>
      <c r="P38" s="6"/>
      <c r="Q38" s="6"/>
      <c r="R38" s="6"/>
    </row>
    <row r="39" spans="13:18" x14ac:dyDescent="0.2">
      <c r="M39" s="6"/>
      <c r="N39" s="6"/>
      <c r="O39" s="6"/>
      <c r="P39" s="6"/>
      <c r="Q39" s="6"/>
      <c r="R39" s="6"/>
    </row>
    <row r="40" spans="13:18" x14ac:dyDescent="0.2">
      <c r="M40" s="6"/>
      <c r="N40" s="6"/>
      <c r="O40" s="6"/>
      <c r="P40" s="6"/>
      <c r="Q40" s="6"/>
      <c r="R40" s="6"/>
    </row>
    <row r="41" spans="13:18" x14ac:dyDescent="0.2">
      <c r="M41" s="6"/>
      <c r="N41" s="6"/>
      <c r="O41" s="6"/>
      <c r="P41" s="6"/>
      <c r="Q41" s="6"/>
      <c r="R41" s="6"/>
    </row>
    <row r="42" spans="13:18" x14ac:dyDescent="0.2">
      <c r="M42" s="6"/>
      <c r="N42" s="6"/>
      <c r="O42" s="6"/>
      <c r="P42" s="6"/>
      <c r="Q42" s="6"/>
      <c r="R42" s="6"/>
    </row>
    <row r="43" spans="13:18" x14ac:dyDescent="0.2">
      <c r="M43" s="63"/>
      <c r="N43" s="63"/>
      <c r="O43" s="63"/>
      <c r="P43" s="63"/>
      <c r="Q43" s="63"/>
      <c r="R43" s="63"/>
    </row>
    <row r="44" spans="13:18" x14ac:dyDescent="0.2">
      <c r="M44" s="63"/>
      <c r="N44" s="63"/>
      <c r="O44" s="63"/>
      <c r="P44" s="63"/>
      <c r="Q44" s="63"/>
      <c r="R44" s="63"/>
    </row>
    <row r="45" spans="13:18" x14ac:dyDescent="0.2">
      <c r="M45" s="63"/>
      <c r="N45" s="63"/>
      <c r="O45" s="63"/>
      <c r="P45" s="63"/>
      <c r="Q45" s="63"/>
      <c r="R45" s="63"/>
    </row>
    <row r="46" spans="13:18" x14ac:dyDescent="0.2">
      <c r="M46" s="63"/>
      <c r="N46" s="63"/>
      <c r="O46" s="63"/>
      <c r="P46" s="63"/>
      <c r="Q46" s="63"/>
      <c r="R46" s="63"/>
    </row>
    <row r="47" spans="13:18" x14ac:dyDescent="0.2">
      <c r="M47" s="6"/>
      <c r="N47" s="6"/>
      <c r="O47" s="6"/>
      <c r="P47" s="6"/>
      <c r="Q47" s="6"/>
      <c r="R47" s="6"/>
    </row>
    <row r="48" spans="13:18" x14ac:dyDescent="0.2">
      <c r="M48" s="6"/>
      <c r="N48" s="6"/>
      <c r="O48" s="6"/>
      <c r="P48" s="6"/>
      <c r="Q48" s="6"/>
      <c r="R48" s="6"/>
    </row>
    <row r="49" spans="13:18" x14ac:dyDescent="0.2">
      <c r="M49" s="63"/>
      <c r="N49" s="63"/>
      <c r="O49" s="63"/>
      <c r="P49" s="63"/>
      <c r="Q49" s="63"/>
      <c r="R49" s="63"/>
    </row>
    <row r="50" spans="13:18" x14ac:dyDescent="0.2">
      <c r="M50" s="63"/>
      <c r="N50" s="63"/>
      <c r="O50" s="63"/>
      <c r="P50" s="63"/>
      <c r="Q50" s="63"/>
      <c r="R50" s="63"/>
    </row>
    <row r="51" spans="13:18" x14ac:dyDescent="0.2">
      <c r="M51" s="63"/>
      <c r="N51" s="63"/>
      <c r="O51" s="63"/>
      <c r="P51" s="63"/>
      <c r="Q51" s="63"/>
      <c r="R51" s="63"/>
    </row>
    <row r="52" spans="13:18" x14ac:dyDescent="0.2">
      <c r="M52" s="63"/>
      <c r="N52" s="63"/>
      <c r="O52" s="63"/>
      <c r="P52" s="63"/>
      <c r="Q52" s="63"/>
      <c r="R52" s="63"/>
    </row>
    <row r="53" spans="13:18" x14ac:dyDescent="0.2">
      <c r="M53" s="63"/>
      <c r="N53" s="63"/>
      <c r="O53" s="63"/>
      <c r="P53" s="63"/>
      <c r="Q53" s="63"/>
      <c r="R53" s="63"/>
    </row>
    <row r="54" spans="13:18" x14ac:dyDescent="0.2">
      <c r="M54" s="63"/>
      <c r="N54" s="63"/>
      <c r="O54" s="63"/>
      <c r="P54" s="63"/>
      <c r="Q54" s="63"/>
      <c r="R54" s="63"/>
    </row>
    <row r="55" spans="13:18" x14ac:dyDescent="0.2">
      <c r="M55" s="63"/>
      <c r="N55" s="63"/>
      <c r="O55" s="63"/>
      <c r="P55" s="63"/>
      <c r="Q55" s="63"/>
      <c r="R55" s="63"/>
    </row>
    <row r="56" spans="13:18" x14ac:dyDescent="0.2">
      <c r="M56" s="63"/>
      <c r="N56" s="63"/>
      <c r="O56" s="63"/>
      <c r="P56" s="63"/>
      <c r="Q56" s="63"/>
      <c r="R56" s="63"/>
    </row>
    <row r="57" spans="13:18" x14ac:dyDescent="0.2">
      <c r="M57" s="63"/>
      <c r="N57" s="63"/>
      <c r="O57" s="63"/>
      <c r="P57" s="63"/>
      <c r="Q57" s="63"/>
      <c r="R57" s="63"/>
    </row>
    <row r="58" spans="13:18" x14ac:dyDescent="0.2">
      <c r="M58" s="63"/>
      <c r="N58" s="63"/>
      <c r="O58" s="63"/>
      <c r="P58" s="63"/>
      <c r="Q58" s="63"/>
      <c r="R58" s="63"/>
    </row>
    <row r="59" spans="13:18" x14ac:dyDescent="0.2">
      <c r="M59" s="63"/>
      <c r="N59" s="63"/>
      <c r="O59" s="63"/>
      <c r="P59" s="63"/>
      <c r="Q59" s="63"/>
      <c r="R59" s="63"/>
    </row>
    <row r="60" spans="13:18" x14ac:dyDescent="0.2">
      <c r="M60" s="63"/>
      <c r="N60" s="63"/>
      <c r="O60" s="63"/>
      <c r="P60" s="63"/>
      <c r="Q60" s="63"/>
      <c r="R60" s="63"/>
    </row>
    <row r="61" spans="13:18" x14ac:dyDescent="0.2">
      <c r="M61" s="63"/>
      <c r="N61" s="63"/>
      <c r="O61" s="63"/>
      <c r="P61" s="63"/>
      <c r="Q61" s="63"/>
      <c r="R61" s="63"/>
    </row>
    <row r="62" spans="13:18" x14ac:dyDescent="0.2">
      <c r="M62" s="63"/>
      <c r="N62" s="63"/>
      <c r="O62" s="63"/>
      <c r="P62" s="63"/>
      <c r="Q62" s="63"/>
      <c r="R62" s="63"/>
    </row>
    <row r="63" spans="13:18" x14ac:dyDescent="0.2">
      <c r="M63" s="63"/>
      <c r="N63" s="63"/>
      <c r="O63" s="63"/>
      <c r="P63" s="63"/>
      <c r="Q63" s="63"/>
      <c r="R63" s="63"/>
    </row>
    <row r="64" spans="13:18" x14ac:dyDescent="0.2">
      <c r="M64" s="6"/>
      <c r="N64" s="6"/>
      <c r="O64" s="6"/>
      <c r="P64" s="6"/>
      <c r="Q64" s="6"/>
      <c r="R64" s="6"/>
    </row>
    <row r="65" spans="13:18" x14ac:dyDescent="0.2">
      <c r="M65" s="6"/>
      <c r="N65" s="6"/>
      <c r="O65" s="6"/>
      <c r="P65" s="6"/>
      <c r="Q65" s="6"/>
      <c r="R65" s="6"/>
    </row>
    <row r="66" spans="13:18" x14ac:dyDescent="0.2">
      <c r="M66" s="6"/>
      <c r="N66" s="6"/>
      <c r="O66" s="6"/>
      <c r="P66" s="6"/>
      <c r="Q66" s="6"/>
      <c r="R66" s="6"/>
    </row>
    <row r="67" spans="13:18" x14ac:dyDescent="0.2">
      <c r="M67" s="6"/>
      <c r="N67" s="6"/>
      <c r="O67" s="6"/>
      <c r="P67" s="6"/>
      <c r="Q67" s="6"/>
      <c r="R67" s="6"/>
    </row>
    <row r="68" spans="13:18" x14ac:dyDescent="0.2">
      <c r="M68" s="6"/>
      <c r="N68" s="6"/>
      <c r="O68" s="6"/>
      <c r="P68" s="6"/>
      <c r="Q68" s="6"/>
      <c r="R68" s="6"/>
    </row>
    <row r="69" spans="13:18" x14ac:dyDescent="0.2">
      <c r="M69" s="63"/>
      <c r="N69" s="63"/>
      <c r="O69" s="63"/>
      <c r="P69" s="63"/>
      <c r="Q69" s="63"/>
      <c r="R69" s="63"/>
    </row>
    <row r="70" spans="13:18" x14ac:dyDescent="0.2">
      <c r="M70" s="63"/>
      <c r="N70" s="63"/>
      <c r="O70" s="63"/>
      <c r="P70" s="63"/>
      <c r="Q70" s="63"/>
      <c r="R70" s="63"/>
    </row>
    <row r="71" spans="13:18" x14ac:dyDescent="0.2">
      <c r="M71" s="63"/>
      <c r="N71" s="63"/>
      <c r="O71" s="63"/>
      <c r="P71" s="63"/>
      <c r="Q71" s="63"/>
      <c r="R71" s="63"/>
    </row>
    <row r="72" spans="13:18" x14ac:dyDescent="0.2">
      <c r="M72" s="63"/>
      <c r="N72" s="63"/>
      <c r="O72" s="63"/>
      <c r="P72" s="63"/>
      <c r="Q72" s="63"/>
      <c r="R72" s="63"/>
    </row>
    <row r="73" spans="13:18" x14ac:dyDescent="0.2">
      <c r="M73" s="63"/>
      <c r="N73" s="63"/>
      <c r="O73" s="63"/>
      <c r="P73" s="63"/>
      <c r="Q73" s="63"/>
      <c r="R73" s="63"/>
    </row>
    <row r="74" spans="13:18" x14ac:dyDescent="0.2">
      <c r="M74" s="63"/>
      <c r="N74" s="63"/>
      <c r="O74" s="63"/>
      <c r="P74" s="63"/>
      <c r="Q74" s="63"/>
      <c r="R74" s="63"/>
    </row>
    <row r="75" spans="13:18" x14ac:dyDescent="0.2">
      <c r="M75" s="63"/>
      <c r="N75" s="63"/>
      <c r="O75" s="63"/>
      <c r="P75" s="63"/>
      <c r="Q75" s="63"/>
      <c r="R75" s="63"/>
    </row>
    <row r="76" spans="13:18" x14ac:dyDescent="0.2">
      <c r="M76" s="63"/>
      <c r="N76" s="63"/>
      <c r="O76" s="63"/>
      <c r="P76" s="63"/>
      <c r="Q76" s="63"/>
      <c r="R76" s="63"/>
    </row>
    <row r="77" spans="13:18" x14ac:dyDescent="0.2">
      <c r="M77" s="63"/>
      <c r="N77" s="63"/>
      <c r="O77" s="63"/>
      <c r="P77" s="63"/>
      <c r="Q77" s="63"/>
      <c r="R77" s="63"/>
    </row>
    <row r="78" spans="13:18" x14ac:dyDescent="0.2">
      <c r="M78" s="63"/>
      <c r="N78" s="63"/>
      <c r="O78" s="63"/>
      <c r="P78" s="63"/>
      <c r="Q78" s="63"/>
      <c r="R78" s="63"/>
    </row>
    <row r="79" spans="13:18" x14ac:dyDescent="0.2">
      <c r="M79" s="63"/>
      <c r="N79" s="63"/>
      <c r="O79" s="63"/>
      <c r="P79" s="63"/>
      <c r="Q79" s="63"/>
      <c r="R79" s="63"/>
    </row>
    <row r="80" spans="13:18" x14ac:dyDescent="0.2">
      <c r="M80" s="63"/>
      <c r="N80" s="63"/>
      <c r="O80" s="63"/>
      <c r="P80" s="63"/>
      <c r="Q80" s="63"/>
      <c r="R80" s="63"/>
    </row>
    <row r="81" spans="13:18" x14ac:dyDescent="0.2">
      <c r="M81" s="6"/>
      <c r="N81" s="6"/>
      <c r="O81" s="6"/>
      <c r="P81" s="6"/>
      <c r="Q81" s="6"/>
      <c r="R81" s="6"/>
    </row>
    <row r="82" spans="13:18" x14ac:dyDescent="0.2">
      <c r="M82" s="6"/>
      <c r="N82" s="6"/>
      <c r="O82" s="6"/>
      <c r="P82" s="6"/>
      <c r="Q82" s="6"/>
      <c r="R82" s="6"/>
    </row>
    <row r="83" spans="13:18" x14ac:dyDescent="0.2">
      <c r="M83" s="6"/>
      <c r="N83" s="6"/>
      <c r="O83" s="6"/>
      <c r="P83" s="6"/>
      <c r="Q83" s="6"/>
      <c r="R83" s="6"/>
    </row>
    <row r="84" spans="13:18" x14ac:dyDescent="0.2">
      <c r="M84" s="6"/>
      <c r="N84" s="6"/>
      <c r="O84" s="6"/>
      <c r="P84" s="6"/>
      <c r="Q84" s="6"/>
      <c r="R84" s="6"/>
    </row>
    <row r="85" spans="13:18" x14ac:dyDescent="0.2">
      <c r="M85" s="63"/>
      <c r="N85" s="63"/>
      <c r="O85" s="63"/>
      <c r="P85" s="63"/>
      <c r="Q85" s="63"/>
      <c r="R85" s="63"/>
    </row>
    <row r="86" spans="13:18" x14ac:dyDescent="0.2">
      <c r="M86" s="63"/>
      <c r="N86" s="63"/>
      <c r="O86" s="63"/>
      <c r="P86" s="63"/>
      <c r="Q86" s="63"/>
      <c r="R86" s="63"/>
    </row>
    <row r="87" spans="13:18" x14ac:dyDescent="0.2">
      <c r="M87" s="63"/>
      <c r="N87" s="63"/>
      <c r="O87" s="63"/>
      <c r="P87" s="63"/>
      <c r="Q87" s="63"/>
      <c r="R87" s="63"/>
    </row>
    <row r="88" spans="13:18" x14ac:dyDescent="0.2">
      <c r="M88" s="63"/>
      <c r="N88" s="63"/>
      <c r="O88" s="63"/>
      <c r="P88" s="63"/>
      <c r="Q88" s="63"/>
      <c r="R88" s="63"/>
    </row>
    <row r="89" spans="13:18" x14ac:dyDescent="0.2">
      <c r="M89" s="63"/>
      <c r="N89" s="63"/>
      <c r="O89" s="63"/>
      <c r="P89" s="63"/>
      <c r="Q89" s="63"/>
      <c r="R89" s="63"/>
    </row>
    <row r="90" spans="13:18" x14ac:dyDescent="0.2">
      <c r="M90" s="63"/>
      <c r="N90" s="63"/>
      <c r="O90" s="63"/>
      <c r="P90" s="63"/>
      <c r="Q90" s="63"/>
      <c r="R90" s="63"/>
    </row>
    <row r="91" spans="13:18" x14ac:dyDescent="0.2">
      <c r="M91" s="63"/>
      <c r="N91" s="63"/>
      <c r="O91" s="63"/>
      <c r="P91" s="63"/>
      <c r="Q91" s="63"/>
      <c r="R91" s="63"/>
    </row>
    <row r="92" spans="13:18" x14ac:dyDescent="0.2">
      <c r="M92" s="63"/>
      <c r="N92" s="63"/>
      <c r="O92" s="63"/>
      <c r="P92" s="63"/>
      <c r="Q92" s="63"/>
      <c r="R92" s="63"/>
    </row>
    <row r="93" spans="13:18" x14ac:dyDescent="0.2">
      <c r="M93" s="63"/>
      <c r="N93" s="63"/>
      <c r="O93" s="63"/>
      <c r="P93" s="63"/>
      <c r="Q93" s="63"/>
      <c r="R93" s="63"/>
    </row>
    <row r="94" spans="13:18" x14ac:dyDescent="0.2">
      <c r="M94" s="63"/>
      <c r="N94" s="63"/>
      <c r="O94" s="63"/>
      <c r="P94" s="63"/>
      <c r="Q94" s="63"/>
      <c r="R94" s="63"/>
    </row>
    <row r="95" spans="13:18" x14ac:dyDescent="0.2">
      <c r="M95" s="63"/>
      <c r="N95" s="63"/>
      <c r="O95" s="63"/>
      <c r="P95" s="63"/>
      <c r="Q95" s="63"/>
      <c r="R95" s="63"/>
    </row>
    <row r="96" spans="13:18" x14ac:dyDescent="0.2">
      <c r="M96" s="63"/>
      <c r="N96" s="63"/>
      <c r="O96" s="63"/>
      <c r="P96" s="63"/>
      <c r="Q96" s="63"/>
      <c r="R96" s="63"/>
    </row>
    <row r="97" spans="13:18" x14ac:dyDescent="0.2">
      <c r="M97" s="63"/>
      <c r="N97" s="63"/>
      <c r="O97" s="63"/>
      <c r="P97" s="63"/>
      <c r="Q97" s="63"/>
      <c r="R97" s="63"/>
    </row>
    <row r="98" spans="13:18" x14ac:dyDescent="0.2">
      <c r="M98" s="6"/>
      <c r="N98" s="6"/>
      <c r="O98" s="6"/>
      <c r="P98" s="6"/>
      <c r="Q98" s="6"/>
      <c r="R98" s="6"/>
    </row>
    <row r="99" spans="13:18" x14ac:dyDescent="0.2">
      <c r="M99" s="63"/>
      <c r="N99" s="63"/>
      <c r="O99" s="63"/>
      <c r="P99" s="63"/>
      <c r="Q99" s="63"/>
      <c r="R99" s="63"/>
    </row>
    <row r="100" spans="13:18" x14ac:dyDescent="0.2">
      <c r="M100" s="63"/>
      <c r="N100" s="63"/>
      <c r="O100" s="63"/>
      <c r="P100" s="63"/>
      <c r="Q100" s="63"/>
      <c r="R100" s="63"/>
    </row>
    <row r="101" spans="13:18" x14ac:dyDescent="0.2">
      <c r="M101" s="63"/>
      <c r="N101" s="63"/>
      <c r="O101" s="63"/>
      <c r="P101" s="63"/>
      <c r="Q101" s="63"/>
      <c r="R101" s="63"/>
    </row>
    <row r="102" spans="13:18" x14ac:dyDescent="0.2">
      <c r="M102" s="63"/>
      <c r="N102" s="63"/>
      <c r="O102" s="63"/>
      <c r="P102" s="63"/>
      <c r="Q102" s="63"/>
      <c r="R102" s="63"/>
    </row>
    <row r="103" spans="13:18" x14ac:dyDescent="0.2">
      <c r="M103" s="63"/>
      <c r="N103" s="63"/>
      <c r="O103" s="63"/>
      <c r="P103" s="63"/>
      <c r="Q103" s="63"/>
      <c r="R103" s="63"/>
    </row>
    <row r="104" spans="13:18" x14ac:dyDescent="0.2">
      <c r="M104" s="63"/>
      <c r="N104" s="63"/>
      <c r="O104" s="63"/>
      <c r="P104" s="63"/>
      <c r="Q104" s="63"/>
      <c r="R104" s="63"/>
    </row>
    <row r="105" spans="13:18" x14ac:dyDescent="0.2">
      <c r="M105" s="63"/>
      <c r="N105" s="63"/>
      <c r="O105" s="63"/>
      <c r="P105" s="63"/>
      <c r="Q105" s="63"/>
      <c r="R105" s="63"/>
    </row>
    <row r="106" spans="13:18" x14ac:dyDescent="0.2">
      <c r="M106" s="63"/>
      <c r="N106" s="63"/>
      <c r="O106" s="63"/>
      <c r="P106" s="63"/>
      <c r="Q106" s="63"/>
      <c r="R106" s="63"/>
    </row>
    <row r="107" spans="13:18" x14ac:dyDescent="0.2">
      <c r="M107" s="63"/>
      <c r="N107" s="63"/>
      <c r="O107" s="63"/>
      <c r="P107" s="63"/>
      <c r="Q107" s="63"/>
      <c r="R107" s="63"/>
    </row>
    <row r="108" spans="13:18" x14ac:dyDescent="0.2">
      <c r="M108" s="63"/>
      <c r="N108" s="63"/>
      <c r="O108" s="63"/>
      <c r="P108" s="63"/>
      <c r="Q108" s="63"/>
      <c r="R108" s="63"/>
    </row>
    <row r="109" spans="13:18" x14ac:dyDescent="0.2">
      <c r="M109" s="63"/>
      <c r="N109" s="63"/>
      <c r="O109" s="63"/>
      <c r="P109" s="63"/>
      <c r="Q109" s="63"/>
      <c r="R109" s="63"/>
    </row>
    <row r="110" spans="13:18" x14ac:dyDescent="0.2">
      <c r="M110" s="63"/>
      <c r="N110" s="63"/>
      <c r="O110" s="63"/>
      <c r="P110" s="63"/>
      <c r="Q110" s="63"/>
      <c r="R110" s="63"/>
    </row>
    <row r="111" spans="13:18" x14ac:dyDescent="0.2">
      <c r="M111" s="63"/>
      <c r="N111" s="63"/>
      <c r="O111" s="63"/>
      <c r="P111" s="63"/>
      <c r="Q111" s="63"/>
      <c r="R111" s="63"/>
    </row>
    <row r="112" spans="13:18" x14ac:dyDescent="0.2">
      <c r="M112" s="63"/>
      <c r="N112" s="63"/>
      <c r="O112" s="63"/>
      <c r="P112" s="63"/>
      <c r="Q112" s="63"/>
      <c r="R112" s="63"/>
    </row>
    <row r="113" spans="13:18" x14ac:dyDescent="0.2">
      <c r="M113" s="6"/>
      <c r="N113" s="6"/>
      <c r="O113" s="6"/>
      <c r="P113" s="6"/>
      <c r="Q113" s="6"/>
      <c r="R113" s="6"/>
    </row>
    <row r="114" spans="13:18" x14ac:dyDescent="0.2">
      <c r="M114" s="6"/>
      <c r="N114" s="6"/>
      <c r="O114" s="6"/>
      <c r="P114" s="6"/>
      <c r="Q114" s="6"/>
      <c r="R114" s="6"/>
    </row>
    <row r="115" spans="13:18" x14ac:dyDescent="0.2">
      <c r="M115" s="63"/>
      <c r="N115" s="63"/>
      <c r="O115" s="63"/>
      <c r="P115" s="63"/>
      <c r="Q115" s="63"/>
      <c r="R115" s="63"/>
    </row>
    <row r="116" spans="13:18" x14ac:dyDescent="0.2">
      <c r="M116" s="6"/>
      <c r="N116" s="6"/>
      <c r="O116" s="6"/>
      <c r="P116" s="6"/>
      <c r="Q116" s="6"/>
      <c r="R116" s="6"/>
    </row>
    <row r="117" spans="13:18" x14ac:dyDescent="0.2">
      <c r="M117" s="6"/>
      <c r="N117" s="6"/>
      <c r="O117" s="6"/>
      <c r="P117" s="6"/>
      <c r="Q117" s="6"/>
      <c r="R117" s="6"/>
    </row>
    <row r="118" spans="13:18" x14ac:dyDescent="0.2">
      <c r="M118" s="63"/>
      <c r="N118" s="63"/>
      <c r="O118" s="63"/>
      <c r="P118" s="63"/>
      <c r="Q118" s="63"/>
      <c r="R118" s="63"/>
    </row>
    <row r="119" spans="13:18" x14ac:dyDescent="0.2">
      <c r="M119" s="63"/>
      <c r="N119" s="63"/>
      <c r="O119" s="63"/>
      <c r="P119" s="63"/>
      <c r="Q119" s="63"/>
      <c r="R119" s="63"/>
    </row>
    <row r="120" spans="13:18" x14ac:dyDescent="0.2">
      <c r="M120" s="63"/>
      <c r="N120" s="63"/>
      <c r="O120" s="63"/>
      <c r="P120" s="63"/>
      <c r="Q120" s="63"/>
      <c r="R120" s="63"/>
    </row>
    <row r="121" spans="13:18" x14ac:dyDescent="0.2">
      <c r="M121" s="63"/>
      <c r="N121" s="63"/>
      <c r="O121" s="63"/>
      <c r="P121" s="63"/>
      <c r="Q121" s="63"/>
      <c r="R121" s="63"/>
    </row>
    <row r="122" spans="13:18" x14ac:dyDescent="0.2">
      <c r="M122" s="63"/>
      <c r="N122" s="63"/>
      <c r="O122" s="63"/>
      <c r="P122" s="63"/>
      <c r="Q122" s="63"/>
      <c r="R122" s="63"/>
    </row>
    <row r="123" spans="13:18" x14ac:dyDescent="0.2">
      <c r="M123" s="63"/>
      <c r="N123" s="63"/>
      <c r="O123" s="63"/>
      <c r="P123" s="63"/>
      <c r="Q123" s="63"/>
      <c r="R123" s="63"/>
    </row>
    <row r="124" spans="13:18" x14ac:dyDescent="0.2">
      <c r="M124" s="63"/>
      <c r="N124" s="63"/>
      <c r="O124" s="63"/>
      <c r="P124" s="63"/>
      <c r="Q124" s="63"/>
      <c r="R124" s="63"/>
    </row>
    <row r="125" spans="13:18" x14ac:dyDescent="0.2">
      <c r="M125" s="63"/>
      <c r="N125" s="63"/>
      <c r="O125" s="63"/>
      <c r="P125" s="63"/>
      <c r="Q125" s="63"/>
      <c r="R125" s="63"/>
    </row>
    <row r="126" spans="13:18" x14ac:dyDescent="0.2">
      <c r="M126" s="63"/>
      <c r="N126" s="63"/>
      <c r="O126" s="63"/>
      <c r="P126" s="63"/>
      <c r="Q126" s="63"/>
      <c r="R126" s="63"/>
    </row>
    <row r="127" spans="13:18" x14ac:dyDescent="0.2">
      <c r="M127" s="63"/>
      <c r="N127" s="63"/>
      <c r="O127" s="63"/>
      <c r="P127" s="63"/>
      <c r="Q127" s="63"/>
      <c r="R127" s="63"/>
    </row>
    <row r="128" spans="13:18" x14ac:dyDescent="0.2">
      <c r="M128" s="63"/>
      <c r="N128" s="63"/>
      <c r="O128" s="63"/>
      <c r="P128" s="63"/>
      <c r="Q128" s="63"/>
      <c r="R128" s="63"/>
    </row>
    <row r="129" spans="13:18" x14ac:dyDescent="0.2">
      <c r="M129" s="63"/>
      <c r="N129" s="63"/>
      <c r="O129" s="63"/>
      <c r="P129" s="63"/>
      <c r="Q129" s="63"/>
      <c r="R129" s="63"/>
    </row>
    <row r="130" spans="13:18" x14ac:dyDescent="0.2">
      <c r="M130" s="63"/>
      <c r="N130" s="63"/>
      <c r="O130" s="63"/>
      <c r="P130" s="63"/>
      <c r="Q130" s="63"/>
      <c r="R130" s="63"/>
    </row>
    <row r="131" spans="13:18" x14ac:dyDescent="0.2">
      <c r="M131" s="63"/>
      <c r="N131" s="63"/>
      <c r="O131" s="63"/>
      <c r="P131" s="63"/>
      <c r="Q131" s="63"/>
      <c r="R131" s="63"/>
    </row>
    <row r="132" spans="13:18" x14ac:dyDescent="0.2">
      <c r="M132" s="63"/>
      <c r="N132" s="63"/>
      <c r="O132" s="63"/>
      <c r="P132" s="63"/>
      <c r="Q132" s="63"/>
      <c r="R132" s="63"/>
    </row>
    <row r="133" spans="13:18" x14ac:dyDescent="0.2">
      <c r="M133" s="63"/>
      <c r="N133" s="63"/>
      <c r="O133" s="63"/>
      <c r="P133" s="63"/>
      <c r="Q133" s="63"/>
      <c r="R133" s="63"/>
    </row>
    <row r="134" spans="13:18" x14ac:dyDescent="0.2">
      <c r="M134" s="63"/>
      <c r="N134" s="63"/>
      <c r="O134" s="63"/>
      <c r="P134" s="63"/>
      <c r="Q134" s="63"/>
      <c r="R134" s="63"/>
    </row>
    <row r="135" spans="13:18" x14ac:dyDescent="0.2">
      <c r="M135" s="63"/>
      <c r="N135" s="63"/>
      <c r="O135" s="63"/>
      <c r="P135" s="63"/>
      <c r="Q135" s="63"/>
      <c r="R135" s="63"/>
    </row>
    <row r="136" spans="13:18" x14ac:dyDescent="0.2">
      <c r="M136" s="63"/>
      <c r="N136" s="63"/>
      <c r="O136" s="63"/>
      <c r="P136" s="63"/>
      <c r="Q136" s="63"/>
      <c r="R136" s="63"/>
    </row>
    <row r="137" spans="13:18" x14ac:dyDescent="0.2">
      <c r="M137" s="63"/>
      <c r="N137" s="63"/>
      <c r="O137" s="63"/>
      <c r="P137" s="63"/>
      <c r="Q137" s="63"/>
      <c r="R137" s="63"/>
    </row>
    <row r="138" spans="13:18" x14ac:dyDescent="0.2">
      <c r="M138" s="63"/>
      <c r="N138" s="63"/>
      <c r="O138" s="63"/>
      <c r="P138" s="63"/>
      <c r="Q138" s="63"/>
      <c r="R138" s="63"/>
    </row>
    <row r="139" spans="13:18" x14ac:dyDescent="0.2">
      <c r="M139" s="63"/>
      <c r="N139" s="63"/>
      <c r="O139" s="63"/>
      <c r="P139" s="63"/>
      <c r="Q139" s="63"/>
      <c r="R139" s="63"/>
    </row>
    <row r="140" spans="13:18" x14ac:dyDescent="0.2">
      <c r="M140" s="63"/>
      <c r="N140" s="63"/>
      <c r="O140" s="63"/>
      <c r="P140" s="63"/>
      <c r="Q140" s="63"/>
      <c r="R140" s="63"/>
    </row>
    <row r="141" spans="13:18" x14ac:dyDescent="0.2">
      <c r="M141" s="63"/>
      <c r="N141" s="63"/>
      <c r="O141" s="63"/>
      <c r="P141" s="63"/>
      <c r="Q141" s="63"/>
      <c r="R141" s="63"/>
    </row>
    <row r="142" spans="13:18" x14ac:dyDescent="0.2">
      <c r="M142" s="63"/>
      <c r="N142" s="63"/>
      <c r="O142" s="63"/>
      <c r="P142" s="63"/>
      <c r="Q142" s="63"/>
      <c r="R142" s="63"/>
    </row>
    <row r="143" spans="13:18" x14ac:dyDescent="0.2">
      <c r="M143" s="63"/>
      <c r="N143" s="63"/>
      <c r="O143" s="63"/>
      <c r="P143" s="63"/>
      <c r="Q143" s="63"/>
      <c r="R143" s="63"/>
    </row>
    <row r="144" spans="13:18" x14ac:dyDescent="0.2">
      <c r="M144" s="63"/>
      <c r="N144" s="63"/>
      <c r="O144" s="63"/>
      <c r="P144" s="63"/>
      <c r="Q144" s="63"/>
      <c r="R144" s="63"/>
    </row>
    <row r="145" spans="13:18" x14ac:dyDescent="0.2">
      <c r="M145" s="63"/>
      <c r="N145" s="63"/>
      <c r="O145" s="63"/>
      <c r="P145" s="63"/>
      <c r="Q145" s="63"/>
      <c r="R145" s="63"/>
    </row>
    <row r="146" spans="13:18" x14ac:dyDescent="0.2">
      <c r="M146" s="63"/>
      <c r="N146" s="63"/>
      <c r="O146" s="63"/>
      <c r="P146" s="63"/>
      <c r="Q146" s="63"/>
      <c r="R146" s="63"/>
    </row>
    <row r="147" spans="13:18" x14ac:dyDescent="0.2">
      <c r="M147" s="63"/>
      <c r="N147" s="63"/>
      <c r="O147" s="63"/>
      <c r="P147" s="63"/>
      <c r="Q147" s="63"/>
      <c r="R147" s="63"/>
    </row>
    <row r="148" spans="13:18" x14ac:dyDescent="0.2">
      <c r="M148" s="63"/>
      <c r="N148" s="63"/>
      <c r="O148" s="63"/>
      <c r="P148" s="63"/>
      <c r="Q148" s="63"/>
      <c r="R148" s="63"/>
    </row>
    <row r="149" spans="13:18" x14ac:dyDescent="0.2">
      <c r="M149" s="63"/>
      <c r="N149" s="63"/>
      <c r="O149" s="63"/>
      <c r="P149" s="63"/>
      <c r="Q149" s="63"/>
      <c r="R149" s="63"/>
    </row>
    <row r="150" spans="13:18" x14ac:dyDescent="0.2">
      <c r="M150" s="63"/>
      <c r="N150" s="63"/>
      <c r="O150" s="63"/>
      <c r="P150" s="63"/>
      <c r="Q150" s="63"/>
      <c r="R150" s="63"/>
    </row>
    <row r="151" spans="13:18" x14ac:dyDescent="0.2">
      <c r="M151" s="63"/>
      <c r="N151" s="63"/>
      <c r="O151" s="63"/>
      <c r="P151" s="63"/>
      <c r="Q151" s="63"/>
      <c r="R151" s="63"/>
    </row>
    <row r="152" spans="13:18" x14ac:dyDescent="0.2">
      <c r="M152" s="63"/>
      <c r="N152" s="63"/>
      <c r="O152" s="63"/>
      <c r="P152" s="63"/>
      <c r="Q152" s="63"/>
      <c r="R152" s="63"/>
    </row>
    <row r="153" spans="13:18" x14ac:dyDescent="0.2">
      <c r="M153" s="63"/>
      <c r="N153" s="63"/>
      <c r="O153" s="63"/>
      <c r="P153" s="63"/>
      <c r="Q153" s="63"/>
      <c r="R153" s="63"/>
    </row>
    <row r="154" spans="13:18" x14ac:dyDescent="0.2">
      <c r="M154" s="63"/>
      <c r="N154" s="63"/>
      <c r="O154" s="63"/>
      <c r="P154" s="63"/>
      <c r="Q154" s="63"/>
      <c r="R154" s="63"/>
    </row>
    <row r="155" spans="13:18" x14ac:dyDescent="0.2">
      <c r="M155" s="63"/>
      <c r="N155" s="63"/>
      <c r="O155" s="63"/>
      <c r="P155" s="63"/>
      <c r="Q155" s="63"/>
      <c r="R155" s="63"/>
    </row>
    <row r="156" spans="13:18" x14ac:dyDescent="0.2">
      <c r="M156" s="63"/>
      <c r="N156" s="63"/>
      <c r="O156" s="63"/>
      <c r="P156" s="63"/>
      <c r="Q156" s="63"/>
      <c r="R156" s="63"/>
    </row>
    <row r="157" spans="13:18" x14ac:dyDescent="0.2">
      <c r="M157" s="6"/>
      <c r="N157" s="6"/>
      <c r="O157" s="6"/>
      <c r="P157" s="6"/>
      <c r="Q157" s="6"/>
      <c r="R157" s="6"/>
    </row>
    <row r="158" spans="13:18" x14ac:dyDescent="0.2">
      <c r="M158" s="6"/>
      <c r="N158" s="6"/>
      <c r="O158" s="6"/>
      <c r="P158" s="6"/>
      <c r="Q158" s="6"/>
      <c r="R158" s="6"/>
    </row>
    <row r="159" spans="13:18" x14ac:dyDescent="0.2">
      <c r="M159" s="6"/>
      <c r="N159" s="6"/>
      <c r="O159" s="6"/>
      <c r="P159" s="6"/>
      <c r="Q159" s="6"/>
      <c r="R159" s="6"/>
    </row>
    <row r="160" spans="13:18" x14ac:dyDescent="0.2">
      <c r="M160" s="63"/>
      <c r="N160" s="63"/>
      <c r="O160" s="63"/>
      <c r="P160" s="63"/>
      <c r="Q160" s="63"/>
      <c r="R160" s="63"/>
    </row>
    <row r="161" spans="13:18" x14ac:dyDescent="0.2">
      <c r="M161" s="63"/>
      <c r="N161" s="63"/>
      <c r="O161" s="63"/>
      <c r="P161" s="63"/>
      <c r="Q161" s="63"/>
      <c r="R161" s="63"/>
    </row>
    <row r="162" spans="13:18" x14ac:dyDescent="0.2">
      <c r="M162" s="6" t="s">
        <v>134</v>
      </c>
      <c r="N162" s="6"/>
      <c r="O162" s="6"/>
      <c r="P162" s="6"/>
      <c r="Q162" s="6"/>
      <c r="R162" s="6"/>
    </row>
    <row r="163" spans="13:18" x14ac:dyDescent="0.2">
      <c r="M163" s="63"/>
      <c r="N163" s="63"/>
      <c r="O163" s="63"/>
      <c r="P163" s="63"/>
      <c r="Q163" s="63"/>
      <c r="R163" s="63"/>
    </row>
    <row r="164" spans="13:18" x14ac:dyDescent="0.2">
      <c r="M164" s="63"/>
      <c r="N164" s="63"/>
      <c r="O164" s="63"/>
      <c r="P164" s="63"/>
      <c r="Q164" s="63"/>
      <c r="R164" s="63"/>
    </row>
    <row r="165" spans="13:18" x14ac:dyDescent="0.2">
      <c r="M165" s="63"/>
      <c r="N165" s="63"/>
      <c r="O165" s="63"/>
      <c r="P165" s="63"/>
      <c r="Q165" s="63"/>
      <c r="R165" s="63"/>
    </row>
    <row r="166" spans="13:18" x14ac:dyDescent="0.2">
      <c r="M166" s="63"/>
      <c r="N166" s="63"/>
      <c r="O166" s="63"/>
      <c r="P166" s="63"/>
      <c r="Q166" s="63"/>
      <c r="R166" s="63"/>
    </row>
    <row r="167" spans="13:18" x14ac:dyDescent="0.2">
      <c r="M167" s="63"/>
      <c r="N167" s="63"/>
      <c r="O167" s="63"/>
      <c r="P167" s="63"/>
      <c r="Q167" s="63"/>
      <c r="R167" s="63"/>
    </row>
    <row r="168" spans="13:18" x14ac:dyDescent="0.2">
      <c r="M168" s="63"/>
      <c r="N168" s="63"/>
      <c r="O168" s="63"/>
      <c r="P168" s="63"/>
      <c r="Q168" s="63"/>
      <c r="R168" s="63"/>
    </row>
    <row r="169" spans="13:18" x14ac:dyDescent="0.2">
      <c r="M169" s="6"/>
      <c r="N169" s="6"/>
      <c r="O169" s="6"/>
      <c r="P169" s="6"/>
      <c r="Q169" s="6"/>
      <c r="R169" s="6"/>
    </row>
    <row r="170" spans="13:18" x14ac:dyDescent="0.2">
      <c r="M170" s="6"/>
      <c r="N170" s="6"/>
      <c r="O170" s="6"/>
      <c r="P170" s="6"/>
      <c r="Q170" s="6"/>
      <c r="R170" s="6"/>
    </row>
    <row r="171" spans="13:18" x14ac:dyDescent="0.2">
      <c r="M171" s="6"/>
      <c r="N171" s="6"/>
      <c r="O171" s="6"/>
      <c r="P171" s="6"/>
      <c r="Q171" s="6"/>
      <c r="R171" s="6"/>
    </row>
    <row r="172" spans="13:18" x14ac:dyDescent="0.2">
      <c r="M172" s="63"/>
      <c r="N172" s="63"/>
      <c r="O172" s="63"/>
      <c r="P172" s="63"/>
      <c r="Q172" s="63"/>
      <c r="R172" s="63"/>
    </row>
    <row r="173" spans="13:18" x14ac:dyDescent="0.2">
      <c r="M173" s="63"/>
      <c r="N173" s="63"/>
      <c r="O173" s="63"/>
      <c r="P173" s="63"/>
      <c r="Q173" s="63"/>
      <c r="R173" s="63"/>
    </row>
    <row r="174" spans="13:18" x14ac:dyDescent="0.2">
      <c r="M174" s="63"/>
      <c r="N174" s="63"/>
      <c r="O174" s="63"/>
      <c r="P174" s="63"/>
      <c r="Q174" s="63"/>
      <c r="R174" s="63"/>
    </row>
    <row r="175" spans="13:18" x14ac:dyDescent="0.2">
      <c r="M175" s="63"/>
      <c r="N175" s="63"/>
      <c r="O175" s="63"/>
      <c r="P175" s="63"/>
      <c r="Q175" s="63"/>
      <c r="R175" s="63"/>
    </row>
    <row r="176" spans="13:18" x14ac:dyDescent="0.2">
      <c r="M176" s="6"/>
      <c r="N176" s="6"/>
      <c r="O176" s="6"/>
      <c r="P176" s="6"/>
      <c r="Q176" s="6"/>
      <c r="R176" s="6"/>
    </row>
    <row r="177" spans="13:18" x14ac:dyDescent="0.2">
      <c r="M177" s="6"/>
      <c r="N177" s="6"/>
      <c r="O177" s="6"/>
      <c r="P177" s="6"/>
      <c r="Q177" s="6"/>
      <c r="R177" s="6"/>
    </row>
    <row r="178" spans="13:18" x14ac:dyDescent="0.2">
      <c r="M178" s="63"/>
      <c r="N178" s="63"/>
      <c r="O178" s="63"/>
      <c r="P178" s="63"/>
      <c r="Q178" s="63"/>
      <c r="R178" s="63"/>
    </row>
    <row r="179" spans="13:18" x14ac:dyDescent="0.2">
      <c r="M179" s="63"/>
      <c r="N179" s="63"/>
      <c r="O179" s="63"/>
      <c r="P179" s="63"/>
      <c r="Q179" s="63"/>
      <c r="R179" s="63"/>
    </row>
    <row r="180" spans="13:18" x14ac:dyDescent="0.2">
      <c r="M180" s="63"/>
      <c r="N180" s="63"/>
      <c r="O180" s="63"/>
      <c r="P180" s="63"/>
      <c r="Q180" s="63"/>
      <c r="R180" s="63"/>
    </row>
    <row r="181" spans="13:18" x14ac:dyDescent="0.2">
      <c r="M181" s="63"/>
      <c r="N181" s="63"/>
      <c r="O181" s="63"/>
      <c r="P181" s="63"/>
      <c r="Q181" s="63"/>
      <c r="R181" s="63"/>
    </row>
    <row r="182" spans="13:18" x14ac:dyDescent="0.2">
      <c r="M182" s="6"/>
      <c r="N182" s="6"/>
      <c r="O182" s="6"/>
      <c r="P182" s="6"/>
      <c r="Q182" s="6"/>
      <c r="R182" s="6"/>
    </row>
    <row r="183" spans="13:18" x14ac:dyDescent="0.2">
      <c r="M183" s="6"/>
      <c r="N183" s="6"/>
      <c r="O183" s="6"/>
      <c r="P183" s="6"/>
      <c r="Q183" s="6"/>
      <c r="R183" s="6"/>
    </row>
    <row r="184" spans="13:18" x14ac:dyDescent="0.2">
      <c r="M184" s="63"/>
      <c r="N184" s="63"/>
      <c r="O184" s="63"/>
      <c r="P184" s="63"/>
      <c r="Q184" s="63"/>
      <c r="R184" s="63"/>
    </row>
    <row r="185" spans="13:18" x14ac:dyDescent="0.2">
      <c r="M185" s="63"/>
      <c r="N185" s="63"/>
      <c r="O185" s="63"/>
      <c r="P185" s="63"/>
      <c r="Q185" s="63"/>
      <c r="R185" s="63"/>
    </row>
    <row r="186" spans="13:18" x14ac:dyDescent="0.2">
      <c r="M186" s="63"/>
      <c r="N186" s="63"/>
      <c r="O186" s="63"/>
      <c r="P186" s="63"/>
      <c r="Q186" s="63"/>
      <c r="R186" s="63"/>
    </row>
    <row r="187" spans="13:18" x14ac:dyDescent="0.2">
      <c r="M187" s="63"/>
      <c r="N187" s="63"/>
      <c r="O187" s="63"/>
      <c r="P187" s="63"/>
      <c r="Q187" s="63"/>
      <c r="R187" s="63"/>
    </row>
    <row r="188" spans="13:18" x14ac:dyDescent="0.2">
      <c r="M188" s="6"/>
      <c r="N188" s="6"/>
      <c r="O188" s="6"/>
      <c r="P188" s="6"/>
      <c r="Q188" s="6"/>
      <c r="R188" s="6"/>
    </row>
    <row r="189" spans="13:18" x14ac:dyDescent="0.2">
      <c r="M189" s="6"/>
      <c r="N189" s="6"/>
      <c r="O189" s="6"/>
      <c r="P189" s="6"/>
      <c r="Q189" s="6"/>
      <c r="R189" s="6"/>
    </row>
    <row r="190" spans="13:18" x14ac:dyDescent="0.2">
      <c r="M190" s="63"/>
      <c r="N190" s="63"/>
      <c r="O190" s="63"/>
      <c r="P190" s="63"/>
      <c r="Q190" s="63"/>
      <c r="R190" s="63"/>
    </row>
    <row r="191" spans="13:18" x14ac:dyDescent="0.2">
      <c r="M191" s="63"/>
      <c r="N191" s="63"/>
      <c r="O191" s="63"/>
      <c r="P191" s="63"/>
      <c r="Q191" s="63"/>
      <c r="R191" s="63"/>
    </row>
    <row r="192" spans="13:18" x14ac:dyDescent="0.2">
      <c r="M192" s="63"/>
      <c r="N192" s="63"/>
      <c r="O192" s="63"/>
      <c r="P192" s="63"/>
      <c r="Q192" s="63"/>
      <c r="R192" s="63"/>
    </row>
    <row r="193" spans="13:18" x14ac:dyDescent="0.2">
      <c r="M193" s="63"/>
      <c r="N193" s="63"/>
      <c r="O193" s="63"/>
      <c r="P193" s="63"/>
      <c r="Q193" s="63"/>
      <c r="R193" s="63"/>
    </row>
    <row r="194" spans="13:18" x14ac:dyDescent="0.2">
      <c r="M194" s="63"/>
      <c r="N194" s="63"/>
      <c r="O194" s="63"/>
      <c r="P194" s="63"/>
      <c r="Q194" s="63"/>
      <c r="R194" s="63"/>
    </row>
    <row r="195" spans="13:18" x14ac:dyDescent="0.2">
      <c r="M195" s="63"/>
      <c r="N195" s="63"/>
      <c r="O195" s="63"/>
      <c r="P195" s="63"/>
      <c r="Q195" s="63"/>
      <c r="R195" s="63"/>
    </row>
    <row r="196" spans="13:18" x14ac:dyDescent="0.2">
      <c r="M196" s="63"/>
      <c r="N196" s="63"/>
      <c r="O196" s="63"/>
      <c r="P196" s="63"/>
      <c r="Q196" s="63"/>
      <c r="R196" s="63"/>
    </row>
    <row r="197" spans="13:18" x14ac:dyDescent="0.2">
      <c r="M197" s="63"/>
      <c r="N197" s="63"/>
      <c r="O197" s="63"/>
      <c r="P197" s="63"/>
      <c r="Q197" s="63"/>
      <c r="R197" s="63"/>
    </row>
    <row r="198" spans="13:18" x14ac:dyDescent="0.2">
      <c r="M198" s="63"/>
      <c r="N198" s="63"/>
      <c r="O198" s="63"/>
      <c r="P198" s="63"/>
      <c r="Q198" s="63"/>
      <c r="R198" s="63"/>
    </row>
    <row r="199" spans="13:18" x14ac:dyDescent="0.2">
      <c r="M199" s="6" t="s">
        <v>135</v>
      </c>
      <c r="N199" s="6"/>
      <c r="O199" s="6"/>
      <c r="P199" s="6"/>
      <c r="Q199" s="6"/>
      <c r="R199" s="6"/>
    </row>
    <row r="200" spans="13:18" x14ac:dyDescent="0.2">
      <c r="M200" s="6"/>
      <c r="N200" s="6"/>
      <c r="O200" s="6"/>
      <c r="P200" s="6"/>
      <c r="Q200" s="6"/>
      <c r="R200" s="6"/>
    </row>
    <row r="201" spans="13:18" x14ac:dyDescent="0.2">
      <c r="M201" s="6"/>
      <c r="N201" s="6"/>
      <c r="O201" s="6"/>
      <c r="P201" s="6"/>
      <c r="Q201" s="6"/>
      <c r="R201" s="6"/>
    </row>
    <row r="202" spans="13:18" x14ac:dyDescent="0.2">
      <c r="M202" s="63"/>
      <c r="N202" s="63"/>
      <c r="O202" s="63"/>
      <c r="P202" s="63"/>
      <c r="Q202" s="63"/>
      <c r="R202" s="63"/>
    </row>
    <row r="203" spans="13:18" x14ac:dyDescent="0.2">
      <c r="M203" s="63"/>
      <c r="N203" s="63"/>
      <c r="O203" s="63"/>
      <c r="P203" s="63"/>
      <c r="Q203" s="63"/>
      <c r="R203" s="63"/>
    </row>
    <row r="204" spans="13:18" x14ac:dyDescent="0.2">
      <c r="M204" s="63"/>
      <c r="N204" s="63"/>
      <c r="O204" s="63"/>
      <c r="P204" s="63"/>
      <c r="Q204" s="63"/>
      <c r="R204" s="63"/>
    </row>
    <row r="205" spans="13:18" x14ac:dyDescent="0.2">
      <c r="M205" s="63"/>
      <c r="N205" s="63"/>
      <c r="O205" s="63"/>
      <c r="P205" s="63"/>
      <c r="Q205" s="63"/>
      <c r="R205" s="63"/>
    </row>
    <row r="206" spans="13:18" x14ac:dyDescent="0.2">
      <c r="M206" s="63"/>
      <c r="N206" s="63"/>
      <c r="O206" s="63"/>
      <c r="P206" s="63"/>
      <c r="Q206" s="63"/>
      <c r="R206" s="63"/>
    </row>
    <row r="207" spans="13:18" x14ac:dyDescent="0.2">
      <c r="M207" s="6"/>
      <c r="N207" s="6"/>
      <c r="O207" s="6"/>
      <c r="P207" s="6"/>
      <c r="Q207" s="6"/>
      <c r="R207" s="6"/>
    </row>
    <row r="208" spans="13:18" x14ac:dyDescent="0.2">
      <c r="M208" s="6"/>
      <c r="N208" s="6"/>
      <c r="O208" s="6"/>
      <c r="P208" s="6"/>
      <c r="Q208" s="6"/>
      <c r="R208" s="6"/>
    </row>
    <row r="209" spans="13:18" x14ac:dyDescent="0.2">
      <c r="M209" s="63"/>
      <c r="N209" s="63"/>
      <c r="O209" s="63"/>
      <c r="P209" s="63"/>
      <c r="Q209" s="63"/>
      <c r="R209" s="63"/>
    </row>
    <row r="210" spans="13:18" x14ac:dyDescent="0.2">
      <c r="M210" s="63"/>
      <c r="N210" s="63"/>
      <c r="O210" s="63"/>
      <c r="P210" s="63"/>
      <c r="Q210" s="63"/>
      <c r="R210" s="63"/>
    </row>
    <row r="211" spans="13:18" x14ac:dyDescent="0.2">
      <c r="M211" s="63"/>
      <c r="N211" s="63"/>
      <c r="O211" s="63"/>
      <c r="P211" s="63"/>
      <c r="Q211" s="63"/>
      <c r="R211" s="63"/>
    </row>
    <row r="212" spans="13:18" x14ac:dyDescent="0.2">
      <c r="M212" s="63"/>
      <c r="N212" s="63"/>
      <c r="O212" s="63"/>
      <c r="P212" s="63"/>
      <c r="Q212" s="63"/>
      <c r="R212" s="63"/>
    </row>
    <row r="213" spans="13:18" x14ac:dyDescent="0.2">
      <c r="M213" s="6"/>
      <c r="N213" s="6"/>
      <c r="O213" s="6"/>
      <c r="P213" s="6"/>
      <c r="Q213" s="6"/>
      <c r="R213" s="6"/>
    </row>
    <row r="214" spans="13:18" x14ac:dyDescent="0.2">
      <c r="M214" s="6"/>
      <c r="N214" s="6"/>
      <c r="O214" s="6"/>
      <c r="P214" s="6"/>
      <c r="Q214" s="6"/>
      <c r="R214" s="6"/>
    </row>
    <row r="215" spans="13:18" x14ac:dyDescent="0.2">
      <c r="M215" s="63"/>
      <c r="N215" s="63"/>
      <c r="O215" s="63"/>
      <c r="P215" s="63"/>
      <c r="Q215" s="63"/>
      <c r="R215" s="63"/>
    </row>
    <row r="216" spans="13:18" x14ac:dyDescent="0.2">
      <c r="M216" s="63"/>
      <c r="N216" s="63"/>
      <c r="O216" s="63"/>
      <c r="P216" s="63"/>
      <c r="Q216" s="63"/>
      <c r="R216" s="63"/>
    </row>
    <row r="217" spans="13:18" x14ac:dyDescent="0.2">
      <c r="M217" s="63"/>
      <c r="N217" s="63"/>
      <c r="O217" s="63"/>
      <c r="P217" s="63"/>
      <c r="Q217" s="63"/>
      <c r="R217" s="63"/>
    </row>
    <row r="218" spans="13:18" x14ac:dyDescent="0.2">
      <c r="M218" s="63"/>
      <c r="N218" s="63"/>
      <c r="O218" s="63"/>
      <c r="P218" s="63"/>
      <c r="Q218" s="63"/>
      <c r="R218" s="63"/>
    </row>
    <row r="219" spans="13:18" x14ac:dyDescent="0.2">
      <c r="M219" s="63"/>
      <c r="N219" s="63"/>
      <c r="O219" s="63"/>
      <c r="P219" s="63"/>
      <c r="Q219" s="63"/>
      <c r="R219" s="63"/>
    </row>
    <row r="220" spans="13:18" x14ac:dyDescent="0.2">
      <c r="M220" s="63"/>
      <c r="N220" s="63"/>
      <c r="O220" s="63"/>
      <c r="P220" s="63"/>
      <c r="Q220" s="63"/>
      <c r="R220" s="63"/>
    </row>
    <row r="221" spans="13:18" x14ac:dyDescent="0.2">
      <c r="M221" s="63"/>
      <c r="N221" s="63"/>
      <c r="O221" s="63"/>
      <c r="P221" s="63"/>
      <c r="Q221" s="63"/>
      <c r="R221" s="63"/>
    </row>
    <row r="222" spans="13:18" x14ac:dyDescent="0.2">
      <c r="M222" s="63"/>
      <c r="N222" s="63"/>
      <c r="O222" s="63"/>
      <c r="P222" s="63"/>
      <c r="Q222" s="63"/>
      <c r="R222" s="63"/>
    </row>
    <row r="223" spans="13:18" x14ac:dyDescent="0.2">
      <c r="M223" s="63"/>
      <c r="N223" s="63"/>
      <c r="O223" s="63"/>
      <c r="P223" s="63"/>
      <c r="Q223" s="63"/>
      <c r="R223" s="63"/>
    </row>
    <row r="224" spans="13:18" x14ac:dyDescent="0.2">
      <c r="M224" s="63"/>
      <c r="N224" s="63"/>
      <c r="O224" s="63"/>
      <c r="P224" s="63"/>
      <c r="Q224" s="63"/>
      <c r="R224" s="63"/>
    </row>
    <row r="225" spans="13:18" x14ac:dyDescent="0.2">
      <c r="M225" s="63"/>
      <c r="N225" s="63"/>
      <c r="O225" s="63"/>
      <c r="P225" s="63"/>
      <c r="Q225" s="63"/>
      <c r="R225" s="63"/>
    </row>
    <row r="226" spans="13:18" x14ac:dyDescent="0.2">
      <c r="M226" s="63"/>
      <c r="N226" s="63"/>
      <c r="O226" s="63"/>
      <c r="P226" s="63"/>
      <c r="Q226" s="63"/>
      <c r="R226" s="63"/>
    </row>
    <row r="227" spans="13:18" x14ac:dyDescent="0.2">
      <c r="M227" s="63"/>
      <c r="N227" s="63"/>
      <c r="O227" s="63"/>
      <c r="P227" s="63"/>
      <c r="Q227" s="63"/>
      <c r="R227" s="63"/>
    </row>
    <row r="228" spans="13:18" x14ac:dyDescent="0.2">
      <c r="M228" s="63"/>
      <c r="N228" s="63"/>
      <c r="O228" s="63"/>
      <c r="P228" s="63"/>
      <c r="Q228" s="63"/>
      <c r="R228" s="63"/>
    </row>
    <row r="229" spans="13:18" x14ac:dyDescent="0.2">
      <c r="M229" s="63"/>
      <c r="N229" s="63"/>
      <c r="O229" s="63"/>
      <c r="P229" s="63"/>
      <c r="Q229" s="63"/>
      <c r="R229" s="63"/>
    </row>
    <row r="230" spans="13:18" x14ac:dyDescent="0.2">
      <c r="M230" s="63"/>
      <c r="N230" s="63"/>
      <c r="O230" s="63"/>
      <c r="P230" s="63"/>
      <c r="Q230" s="63"/>
      <c r="R230" s="63"/>
    </row>
    <row r="231" spans="13:18" x14ac:dyDescent="0.2">
      <c r="M231" s="63"/>
      <c r="N231" s="63"/>
      <c r="O231" s="63"/>
      <c r="P231" s="63"/>
      <c r="Q231" s="63"/>
      <c r="R231" s="63"/>
    </row>
    <row r="232" spans="13:18" x14ac:dyDescent="0.2">
      <c r="M232" s="63"/>
      <c r="N232" s="63"/>
      <c r="O232" s="63"/>
      <c r="P232" s="63"/>
      <c r="Q232" s="63"/>
      <c r="R232" s="63"/>
    </row>
    <row r="233" spans="13:18" x14ac:dyDescent="0.2">
      <c r="M233" s="63"/>
      <c r="N233" s="63"/>
      <c r="O233" s="63"/>
      <c r="P233" s="63"/>
      <c r="Q233" s="63"/>
      <c r="R233" s="63"/>
    </row>
    <row r="234" spans="13:18" x14ac:dyDescent="0.2">
      <c r="M234" s="6" t="s">
        <v>136</v>
      </c>
      <c r="N234" s="6"/>
      <c r="O234" s="6"/>
      <c r="P234" s="6"/>
      <c r="Q234" s="6"/>
      <c r="R234" s="6"/>
    </row>
    <row r="235" spans="13:18" x14ac:dyDescent="0.2">
      <c r="M235" s="63"/>
      <c r="N235" s="63"/>
      <c r="O235" s="63"/>
      <c r="P235" s="63"/>
      <c r="Q235" s="63"/>
      <c r="R235" s="63"/>
    </row>
    <row r="236" spans="13:18" x14ac:dyDescent="0.2">
      <c r="M236" s="63"/>
      <c r="N236" s="63"/>
      <c r="O236" s="63"/>
      <c r="P236" s="63"/>
      <c r="Q236" s="63"/>
      <c r="R236" s="63"/>
    </row>
    <row r="237" spans="13:18" x14ac:dyDescent="0.2">
      <c r="M237" s="63"/>
      <c r="N237" s="63"/>
      <c r="O237" s="63"/>
      <c r="P237" s="63"/>
      <c r="Q237" s="63"/>
      <c r="R237" s="63"/>
    </row>
    <row r="238" spans="13:18" x14ac:dyDescent="0.2">
      <c r="M238" s="63"/>
      <c r="N238" s="63"/>
      <c r="O238" s="63"/>
      <c r="P238" s="63"/>
      <c r="Q238" s="63"/>
      <c r="R238" s="63"/>
    </row>
    <row r="239" spans="13:18" x14ac:dyDescent="0.2">
      <c r="M239" s="6"/>
      <c r="N239" s="6"/>
      <c r="O239" s="6"/>
      <c r="P239" s="6"/>
      <c r="Q239" s="6"/>
      <c r="R239" s="6"/>
    </row>
    <row r="240" spans="13:18" x14ac:dyDescent="0.2">
      <c r="M240" s="6"/>
      <c r="N240" s="6"/>
      <c r="O240" s="6"/>
      <c r="P240" s="6"/>
      <c r="Q240" s="6"/>
      <c r="R240" s="6"/>
    </row>
    <row r="241" spans="13:18" x14ac:dyDescent="0.2">
      <c r="M241" s="63"/>
      <c r="N241" s="63"/>
      <c r="O241" s="63"/>
      <c r="P241" s="63"/>
      <c r="Q241" s="63"/>
      <c r="R241" s="63"/>
    </row>
    <row r="242" spans="13:18" x14ac:dyDescent="0.2">
      <c r="M242" s="63"/>
      <c r="N242" s="63"/>
      <c r="O242" s="63"/>
      <c r="P242" s="63"/>
      <c r="Q242" s="63"/>
      <c r="R242" s="63"/>
    </row>
    <row r="243" spans="13:18" x14ac:dyDescent="0.2">
      <c r="M243" s="63"/>
      <c r="N243" s="63"/>
      <c r="O243" s="63"/>
      <c r="P243" s="63"/>
      <c r="Q243" s="63"/>
      <c r="R243" s="63"/>
    </row>
    <row r="244" spans="13:18" x14ac:dyDescent="0.2">
      <c r="M244" s="63"/>
      <c r="N244" s="63"/>
      <c r="O244" s="63"/>
      <c r="P244" s="63"/>
      <c r="Q244" s="63"/>
      <c r="R244" s="63"/>
    </row>
    <row r="245" spans="13:18" x14ac:dyDescent="0.2">
      <c r="M245" s="63"/>
      <c r="N245" s="63"/>
      <c r="O245" s="63"/>
      <c r="P245" s="63"/>
      <c r="Q245" s="63"/>
      <c r="R245" s="63"/>
    </row>
    <row r="246" spans="13:18" x14ac:dyDescent="0.2">
      <c r="M246" s="63"/>
      <c r="N246" s="63"/>
      <c r="O246" s="63"/>
      <c r="P246" s="63"/>
      <c r="Q246" s="63"/>
      <c r="R246" s="63"/>
    </row>
    <row r="247" spans="13:18" x14ac:dyDescent="0.2">
      <c r="M247" s="63"/>
      <c r="N247" s="63"/>
      <c r="O247" s="63"/>
      <c r="P247" s="63"/>
      <c r="Q247" s="63"/>
      <c r="R247" s="63"/>
    </row>
    <row r="248" spans="13:18" x14ac:dyDescent="0.2">
      <c r="M248" s="63"/>
      <c r="N248" s="63"/>
      <c r="O248" s="63"/>
      <c r="P248" s="63"/>
      <c r="Q248" s="63"/>
      <c r="R248" s="63"/>
    </row>
    <row r="249" spans="13:18" x14ac:dyDescent="0.2">
      <c r="M249" s="63"/>
      <c r="N249" s="63"/>
      <c r="O249" s="63"/>
      <c r="P249" s="63"/>
      <c r="Q249" s="63"/>
      <c r="R249" s="63"/>
    </row>
    <row r="250" spans="13:18" x14ac:dyDescent="0.2">
      <c r="M250" s="63"/>
      <c r="N250" s="63"/>
      <c r="O250" s="63"/>
      <c r="P250" s="63"/>
      <c r="Q250" s="63"/>
      <c r="R250" s="63"/>
    </row>
    <row r="251" spans="13:18" x14ac:dyDescent="0.2">
      <c r="M251" s="63"/>
      <c r="N251" s="63"/>
      <c r="O251" s="63"/>
      <c r="P251" s="63"/>
      <c r="Q251" s="63"/>
      <c r="R251" s="63"/>
    </row>
    <row r="252" spans="13:18" x14ac:dyDescent="0.2">
      <c r="M252" s="63"/>
      <c r="N252" s="63"/>
      <c r="O252" s="63"/>
      <c r="P252" s="63"/>
      <c r="Q252" s="63"/>
      <c r="R252" s="63"/>
    </row>
    <row r="253" spans="13:18" x14ac:dyDescent="0.2">
      <c r="M253" s="63"/>
      <c r="N253" s="63"/>
      <c r="O253" s="63"/>
      <c r="P253" s="63"/>
      <c r="Q253" s="63"/>
      <c r="R253" s="63"/>
    </row>
    <row r="254" spans="13:18" x14ac:dyDescent="0.2">
      <c r="M254" s="63"/>
      <c r="N254" s="63"/>
      <c r="O254" s="63"/>
      <c r="P254" s="63"/>
      <c r="Q254" s="63"/>
      <c r="R254" s="63"/>
    </row>
    <row r="255" spans="13:18" x14ac:dyDescent="0.2">
      <c r="M255" s="63"/>
      <c r="N255" s="63"/>
      <c r="O255" s="63"/>
      <c r="P255" s="63"/>
      <c r="Q255" s="63"/>
      <c r="R255" s="63"/>
    </row>
    <row r="256" spans="13:18" x14ac:dyDescent="0.2">
      <c r="M256" s="63"/>
      <c r="N256" s="63"/>
      <c r="O256" s="63"/>
      <c r="P256" s="63"/>
      <c r="Q256" s="63"/>
      <c r="R256" s="63"/>
    </row>
    <row r="257" spans="13:18" x14ac:dyDescent="0.2">
      <c r="M257" s="63"/>
      <c r="N257" s="63"/>
      <c r="O257" s="63"/>
      <c r="P257" s="63"/>
      <c r="Q257" s="63"/>
      <c r="R257" s="63"/>
    </row>
    <row r="258" spans="13:18" x14ac:dyDescent="0.2">
      <c r="M258" s="63"/>
      <c r="N258" s="63"/>
      <c r="O258" s="63"/>
      <c r="P258" s="63"/>
      <c r="Q258" s="63"/>
      <c r="R258" s="63"/>
    </row>
    <row r="259" spans="13:18" x14ac:dyDescent="0.2">
      <c r="M259" s="63"/>
      <c r="N259" s="63"/>
      <c r="O259" s="63"/>
      <c r="P259" s="63"/>
      <c r="Q259" s="63"/>
      <c r="R259" s="63"/>
    </row>
    <row r="260" spans="13:18" x14ac:dyDescent="0.2">
      <c r="M260" s="63"/>
      <c r="N260" s="63"/>
      <c r="O260" s="63"/>
      <c r="P260" s="63"/>
      <c r="Q260" s="63"/>
      <c r="R260" s="63"/>
    </row>
    <row r="261" spans="13:18" x14ac:dyDescent="0.2">
      <c r="M261" s="63"/>
      <c r="N261" s="63"/>
      <c r="O261" s="63"/>
      <c r="P261" s="63"/>
      <c r="Q261" s="63"/>
      <c r="R261" s="63"/>
    </row>
    <row r="262" spans="13:18" x14ac:dyDescent="0.2">
      <c r="M262" s="63"/>
      <c r="N262" s="63"/>
      <c r="O262" s="63"/>
      <c r="P262" s="63"/>
      <c r="Q262" s="63"/>
      <c r="R262" s="63"/>
    </row>
    <row r="263" spans="13:18" x14ac:dyDescent="0.2">
      <c r="M263" s="63"/>
      <c r="N263" s="63"/>
      <c r="O263" s="63"/>
      <c r="P263" s="63"/>
      <c r="Q263" s="63"/>
      <c r="R263" s="63"/>
    </row>
    <row r="264" spans="13:18" x14ac:dyDescent="0.2">
      <c r="M264" s="63"/>
      <c r="N264" s="63"/>
      <c r="O264" s="63"/>
      <c r="P264" s="63"/>
      <c r="Q264" s="63"/>
      <c r="R264" s="63"/>
    </row>
    <row r="265" spans="13:18" x14ac:dyDescent="0.2">
      <c r="M265" s="63"/>
      <c r="N265" s="63"/>
      <c r="O265" s="63"/>
      <c r="P265" s="63"/>
      <c r="Q265" s="63"/>
      <c r="R265" s="63"/>
    </row>
    <row r="266" spans="13:18" x14ac:dyDescent="0.2">
      <c r="M266" s="63"/>
      <c r="N266" s="63"/>
      <c r="O266" s="63"/>
      <c r="P266" s="63"/>
      <c r="Q266" s="63"/>
      <c r="R266" s="63"/>
    </row>
    <row r="267" spans="13:18" x14ac:dyDescent="0.2">
      <c r="M267" s="63"/>
      <c r="N267" s="63"/>
      <c r="O267" s="63"/>
      <c r="P267" s="63"/>
      <c r="Q267" s="63"/>
      <c r="R267" s="63"/>
    </row>
    <row r="268" spans="13:18" x14ac:dyDescent="0.2">
      <c r="M268" s="63"/>
      <c r="N268" s="63"/>
      <c r="O268" s="63"/>
      <c r="P268" s="63"/>
      <c r="Q268" s="63"/>
      <c r="R268" s="63"/>
    </row>
    <row r="269" spans="13:18" x14ac:dyDescent="0.2">
      <c r="M269" s="63"/>
      <c r="N269" s="63"/>
      <c r="O269" s="63"/>
      <c r="P269" s="63"/>
      <c r="Q269" s="63"/>
      <c r="R269" s="63"/>
    </row>
    <row r="270" spans="13:18" x14ac:dyDescent="0.2">
      <c r="M270" s="63"/>
      <c r="N270" s="63"/>
      <c r="O270" s="63"/>
      <c r="P270" s="63"/>
      <c r="Q270" s="63"/>
      <c r="R270" s="63"/>
    </row>
    <row r="271" spans="13:18" x14ac:dyDescent="0.2">
      <c r="M271" s="63"/>
      <c r="N271" s="63"/>
      <c r="O271" s="63"/>
      <c r="P271" s="63"/>
      <c r="Q271" s="63"/>
      <c r="R271" s="63"/>
    </row>
    <row r="272" spans="13:18" x14ac:dyDescent="0.2">
      <c r="M272" s="63"/>
      <c r="N272" s="63"/>
      <c r="O272" s="63"/>
      <c r="P272" s="63"/>
      <c r="Q272" s="63"/>
      <c r="R272" s="63"/>
    </row>
    <row r="273" spans="13:18" x14ac:dyDescent="0.2">
      <c r="M273" s="63"/>
      <c r="N273" s="63"/>
      <c r="O273" s="63"/>
      <c r="P273" s="63"/>
      <c r="Q273" s="63"/>
      <c r="R273" s="63"/>
    </row>
    <row r="274" spans="13:18" x14ac:dyDescent="0.2">
      <c r="M274" s="63"/>
      <c r="N274" s="63"/>
      <c r="O274" s="63"/>
      <c r="P274" s="63"/>
      <c r="Q274" s="63"/>
      <c r="R274" s="63"/>
    </row>
    <row r="275" spans="13:18" x14ac:dyDescent="0.2">
      <c r="M275" s="63"/>
      <c r="N275" s="63"/>
      <c r="O275" s="63"/>
      <c r="P275" s="63"/>
      <c r="Q275" s="63"/>
      <c r="R275" s="63"/>
    </row>
    <row r="276" spans="13:18" x14ac:dyDescent="0.2">
      <c r="M276" s="63"/>
      <c r="N276" s="63"/>
      <c r="O276" s="63"/>
      <c r="P276" s="63"/>
      <c r="Q276" s="63"/>
      <c r="R276" s="63"/>
    </row>
    <row r="277" spans="13:18" x14ac:dyDescent="0.2">
      <c r="M277" s="63"/>
      <c r="N277" s="63"/>
      <c r="O277" s="63"/>
      <c r="P277" s="63"/>
      <c r="Q277" s="63"/>
      <c r="R277" s="63"/>
    </row>
    <row r="278" spans="13:18" x14ac:dyDescent="0.2">
      <c r="M278" s="63"/>
      <c r="N278" s="63"/>
      <c r="O278" s="63"/>
      <c r="P278" s="63"/>
      <c r="Q278" s="63"/>
      <c r="R278" s="63"/>
    </row>
    <row r="279" spans="13:18" x14ac:dyDescent="0.2">
      <c r="M279" s="63"/>
      <c r="N279" s="63"/>
      <c r="O279" s="63"/>
      <c r="P279" s="63"/>
      <c r="Q279" s="63"/>
      <c r="R279" s="63"/>
    </row>
    <row r="280" spans="13:18" x14ac:dyDescent="0.2">
      <c r="M280" s="63"/>
      <c r="N280" s="63"/>
      <c r="O280" s="63"/>
      <c r="P280" s="63"/>
      <c r="Q280" s="63"/>
      <c r="R280" s="63"/>
    </row>
    <row r="281" spans="13:18" x14ac:dyDescent="0.2">
      <c r="M281" s="63"/>
      <c r="N281" s="63"/>
      <c r="O281" s="63"/>
      <c r="P281" s="63"/>
      <c r="Q281" s="63"/>
      <c r="R281" s="63"/>
    </row>
    <row r="282" spans="13:18" x14ac:dyDescent="0.2">
      <c r="M282" s="63"/>
      <c r="N282" s="63"/>
      <c r="O282" s="63"/>
      <c r="P282" s="63"/>
      <c r="Q282" s="63"/>
      <c r="R282" s="63"/>
    </row>
    <row r="283" spans="13:18" x14ac:dyDescent="0.2">
      <c r="M283" s="63"/>
      <c r="N283" s="63"/>
      <c r="O283" s="63"/>
      <c r="P283" s="63"/>
      <c r="Q283" s="63"/>
      <c r="R283" s="63"/>
    </row>
    <row r="284" spans="13:18" x14ac:dyDescent="0.2">
      <c r="M284" s="63"/>
      <c r="N284" s="63"/>
      <c r="O284" s="63"/>
      <c r="P284" s="63"/>
      <c r="Q284" s="63"/>
      <c r="R284" s="63"/>
    </row>
    <row r="285" spans="13:18" x14ac:dyDescent="0.2">
      <c r="M285" s="63"/>
      <c r="N285" s="63"/>
      <c r="O285" s="63"/>
      <c r="P285" s="63"/>
      <c r="Q285" s="63"/>
      <c r="R285" s="63"/>
    </row>
    <row r="286" spans="13:18" x14ac:dyDescent="0.2">
      <c r="M286" s="63"/>
      <c r="N286" s="63"/>
      <c r="O286" s="63"/>
      <c r="P286" s="63"/>
      <c r="Q286" s="63"/>
      <c r="R286" s="63"/>
    </row>
    <row r="287" spans="13:18" x14ac:dyDescent="0.2">
      <c r="M287" s="63"/>
      <c r="N287" s="63"/>
      <c r="O287" s="63"/>
      <c r="P287" s="63"/>
      <c r="Q287" s="63"/>
      <c r="R287" s="63"/>
    </row>
    <row r="288" spans="13:18" x14ac:dyDescent="0.2">
      <c r="M288" s="63"/>
      <c r="N288" s="63"/>
      <c r="O288" s="63"/>
      <c r="P288" s="63"/>
      <c r="Q288" s="63"/>
      <c r="R288" s="63"/>
    </row>
    <row r="289" spans="13:18" x14ac:dyDescent="0.2">
      <c r="M289" s="63"/>
      <c r="N289" s="63"/>
      <c r="O289" s="63"/>
      <c r="P289" s="63"/>
      <c r="Q289" s="63"/>
      <c r="R289" s="63"/>
    </row>
    <row r="290" spans="13:18" x14ac:dyDescent="0.2">
      <c r="M290" s="63"/>
      <c r="N290" s="63"/>
      <c r="O290" s="63"/>
      <c r="P290" s="63"/>
      <c r="Q290" s="63"/>
      <c r="R290" s="63"/>
    </row>
    <row r="291" spans="13:18" x14ac:dyDescent="0.2">
      <c r="M291" s="63"/>
      <c r="N291" s="63"/>
      <c r="O291" s="63"/>
      <c r="P291" s="63"/>
      <c r="Q291" s="63"/>
      <c r="R291" s="63"/>
    </row>
    <row r="292" spans="13:18" x14ac:dyDescent="0.2">
      <c r="M292" s="63"/>
      <c r="N292" s="63"/>
      <c r="O292" s="63"/>
      <c r="P292" s="63"/>
      <c r="Q292" s="63"/>
      <c r="R292" s="63"/>
    </row>
    <row r="293" spans="13:18" x14ac:dyDescent="0.2">
      <c r="M293" s="63"/>
      <c r="N293" s="63"/>
      <c r="O293" s="63"/>
      <c r="P293" s="63"/>
      <c r="Q293" s="63"/>
      <c r="R293" s="63"/>
    </row>
    <row r="294" spans="13:18" x14ac:dyDescent="0.2">
      <c r="M294" s="63"/>
      <c r="N294" s="63"/>
      <c r="O294" s="63"/>
      <c r="P294" s="63"/>
      <c r="Q294" s="63"/>
      <c r="R294" s="63"/>
    </row>
    <row r="295" spans="13:18" x14ac:dyDescent="0.2">
      <c r="M295" s="63"/>
      <c r="N295" s="63"/>
      <c r="O295" s="63"/>
      <c r="P295" s="63"/>
      <c r="Q295" s="63"/>
      <c r="R295" s="63"/>
    </row>
    <row r="296" spans="13:18" x14ac:dyDescent="0.2">
      <c r="M296" s="63"/>
      <c r="N296" s="63"/>
      <c r="O296" s="63"/>
      <c r="P296" s="63"/>
      <c r="Q296" s="63"/>
      <c r="R296" s="63"/>
    </row>
    <row r="297" spans="13:18" x14ac:dyDescent="0.2">
      <c r="M297" s="63"/>
      <c r="N297" s="63"/>
      <c r="O297" s="63"/>
      <c r="P297" s="63"/>
      <c r="Q297" s="63"/>
      <c r="R297" s="63"/>
    </row>
    <row r="298" spans="13:18" x14ac:dyDescent="0.2">
      <c r="M298" s="63"/>
      <c r="N298" s="63"/>
      <c r="O298" s="63"/>
      <c r="P298" s="63"/>
      <c r="Q298" s="63"/>
      <c r="R298" s="63"/>
    </row>
    <row r="299" spans="13:18" x14ac:dyDescent="0.2">
      <c r="M299" s="63"/>
      <c r="N299" s="63"/>
      <c r="O299" s="63"/>
      <c r="P299" s="63"/>
      <c r="Q299" s="63"/>
      <c r="R299" s="63"/>
    </row>
    <row r="300" spans="13:18" x14ac:dyDescent="0.2">
      <c r="M300" s="63"/>
      <c r="N300" s="63"/>
      <c r="O300" s="63"/>
      <c r="P300" s="63"/>
      <c r="Q300" s="63"/>
      <c r="R300" s="63"/>
    </row>
    <row r="301" spans="13:18" x14ac:dyDescent="0.2">
      <c r="M301" s="63"/>
      <c r="N301" s="63"/>
      <c r="O301" s="63"/>
      <c r="P301" s="63"/>
      <c r="Q301" s="63"/>
      <c r="R301" s="63"/>
    </row>
    <row r="302" spans="13:18" x14ac:dyDescent="0.2">
      <c r="M302" s="63"/>
      <c r="N302" s="63"/>
      <c r="O302" s="63"/>
      <c r="P302" s="63"/>
      <c r="Q302" s="63"/>
      <c r="R302" s="63"/>
    </row>
    <row r="303" spans="13:18" x14ac:dyDescent="0.2">
      <c r="M303" s="63"/>
      <c r="N303" s="63"/>
      <c r="O303" s="63"/>
      <c r="P303" s="63"/>
      <c r="Q303" s="63"/>
      <c r="R303" s="63"/>
    </row>
    <row r="304" spans="13:18" x14ac:dyDescent="0.2">
      <c r="M304" s="63"/>
      <c r="N304" s="63"/>
      <c r="O304" s="63"/>
      <c r="P304" s="63"/>
      <c r="Q304" s="63"/>
      <c r="R304" s="63"/>
    </row>
    <row r="305" spans="13:18" x14ac:dyDescent="0.2">
      <c r="M305" s="63"/>
      <c r="N305" s="63"/>
      <c r="O305" s="63"/>
      <c r="P305" s="63"/>
      <c r="Q305" s="63"/>
      <c r="R305" s="63"/>
    </row>
    <row r="306" spans="13:18" x14ac:dyDescent="0.2">
      <c r="M306" s="63"/>
      <c r="N306" s="63"/>
      <c r="O306" s="63"/>
      <c r="P306" s="63"/>
      <c r="Q306" s="63"/>
      <c r="R306" s="63"/>
    </row>
    <row r="307" spans="13:18" x14ac:dyDescent="0.2">
      <c r="M307" s="63"/>
      <c r="N307" s="63"/>
      <c r="O307" s="63"/>
      <c r="P307" s="63"/>
      <c r="Q307" s="63"/>
      <c r="R307" s="63"/>
    </row>
    <row r="308" spans="13:18" x14ac:dyDescent="0.2">
      <c r="M308" s="63"/>
      <c r="N308" s="63"/>
      <c r="O308" s="63"/>
      <c r="P308" s="63"/>
      <c r="Q308" s="63"/>
      <c r="R308" s="63"/>
    </row>
    <row r="309" spans="13:18" x14ac:dyDescent="0.2">
      <c r="M309" s="63"/>
      <c r="N309" s="63"/>
      <c r="O309" s="63"/>
      <c r="P309" s="63"/>
      <c r="Q309" s="63"/>
      <c r="R309" s="63"/>
    </row>
    <row r="310" spans="13:18" x14ac:dyDescent="0.2">
      <c r="M310" s="63"/>
      <c r="N310" s="63"/>
      <c r="O310" s="63"/>
      <c r="P310" s="63"/>
      <c r="Q310" s="63"/>
      <c r="R310" s="63"/>
    </row>
    <row r="311" spans="13:18" x14ac:dyDescent="0.2">
      <c r="M311" s="63"/>
      <c r="N311" s="63"/>
      <c r="O311" s="63"/>
      <c r="P311" s="63"/>
      <c r="Q311" s="63"/>
      <c r="R311" s="63"/>
    </row>
    <row r="312" spans="13:18" x14ac:dyDescent="0.2">
      <c r="M312" s="63"/>
      <c r="N312" s="63"/>
      <c r="O312" s="63"/>
      <c r="P312" s="63"/>
      <c r="Q312" s="63"/>
      <c r="R312" s="63"/>
    </row>
    <row r="313" spans="13:18" x14ac:dyDescent="0.2">
      <c r="M313" s="63"/>
      <c r="N313" s="63"/>
      <c r="O313" s="63"/>
      <c r="P313" s="63"/>
      <c r="Q313" s="63"/>
      <c r="R313" s="63"/>
    </row>
    <row r="314" spans="13:18" x14ac:dyDescent="0.2">
      <c r="M314" s="63"/>
      <c r="N314" s="63"/>
      <c r="O314" s="63"/>
      <c r="P314" s="63"/>
      <c r="Q314" s="63"/>
      <c r="R314" s="63"/>
    </row>
    <row r="315" spans="13:18" x14ac:dyDescent="0.2">
      <c r="M315" s="63"/>
      <c r="N315" s="63"/>
      <c r="O315" s="63"/>
      <c r="P315" s="63"/>
      <c r="Q315" s="63"/>
      <c r="R315" s="63"/>
    </row>
    <row r="316" spans="13:18" x14ac:dyDescent="0.2">
      <c r="M316" s="63"/>
      <c r="N316" s="63"/>
      <c r="O316" s="63"/>
      <c r="P316" s="63"/>
      <c r="Q316" s="63"/>
      <c r="R316" s="63"/>
    </row>
    <row r="317" spans="13:18" x14ac:dyDescent="0.2">
      <c r="M317" s="63"/>
      <c r="N317" s="63"/>
      <c r="O317" s="63"/>
      <c r="P317" s="63"/>
      <c r="Q317" s="63"/>
      <c r="R317" s="63"/>
    </row>
    <row r="318" spans="13:18" x14ac:dyDescent="0.2">
      <c r="M318" s="63"/>
      <c r="N318" s="63"/>
      <c r="O318" s="63"/>
      <c r="P318" s="63"/>
      <c r="Q318" s="63"/>
      <c r="R318" s="63"/>
    </row>
    <row r="319" spans="13:18" x14ac:dyDescent="0.2">
      <c r="M319" s="63"/>
      <c r="N319" s="63"/>
      <c r="O319" s="63"/>
      <c r="P319" s="63"/>
      <c r="Q319" s="63"/>
      <c r="R319" s="63"/>
    </row>
    <row r="320" spans="13:18" x14ac:dyDescent="0.2">
      <c r="M320" s="63"/>
      <c r="N320" s="63"/>
      <c r="O320" s="63"/>
      <c r="P320" s="63"/>
      <c r="Q320" s="63"/>
      <c r="R320" s="63"/>
    </row>
    <row r="321" spans="13:18" x14ac:dyDescent="0.2">
      <c r="M321" s="63"/>
      <c r="N321" s="63"/>
      <c r="O321" s="63"/>
      <c r="P321" s="63"/>
      <c r="Q321" s="63"/>
      <c r="R321" s="63"/>
    </row>
    <row r="322" spans="13:18" x14ac:dyDescent="0.2">
      <c r="M322" s="63"/>
      <c r="N322" s="63"/>
      <c r="O322" s="63"/>
      <c r="P322" s="63"/>
      <c r="Q322" s="63"/>
      <c r="R322" s="63"/>
    </row>
    <row r="323" spans="13:18" x14ac:dyDescent="0.2">
      <c r="M323" s="63"/>
      <c r="N323" s="63"/>
      <c r="O323" s="63"/>
      <c r="P323" s="63"/>
      <c r="Q323" s="63"/>
      <c r="R323" s="63"/>
    </row>
    <row r="324" spans="13:18" x14ac:dyDescent="0.2">
      <c r="M324" s="63"/>
      <c r="N324" s="63"/>
      <c r="O324" s="63"/>
      <c r="P324" s="63"/>
      <c r="Q324" s="63"/>
      <c r="R324" s="63"/>
    </row>
    <row r="325" spans="13:18" x14ac:dyDescent="0.2">
      <c r="M325" s="63"/>
      <c r="N325" s="63"/>
      <c r="O325" s="63"/>
      <c r="P325" s="63"/>
      <c r="Q325" s="63"/>
      <c r="R325" s="63"/>
    </row>
    <row r="326" spans="13:18" x14ac:dyDescent="0.2">
      <c r="M326" s="63"/>
      <c r="N326" s="63"/>
      <c r="O326" s="63"/>
      <c r="P326" s="63"/>
      <c r="Q326" s="63"/>
      <c r="R326" s="63"/>
    </row>
    <row r="327" spans="13:18" x14ac:dyDescent="0.2">
      <c r="M327" s="63"/>
      <c r="N327" s="63"/>
      <c r="O327" s="63"/>
      <c r="P327" s="63"/>
      <c r="Q327" s="63"/>
      <c r="R327" s="63"/>
    </row>
    <row r="328" spans="13:18" x14ac:dyDescent="0.2">
      <c r="M328" s="63"/>
      <c r="N328" s="63"/>
      <c r="O328" s="63"/>
      <c r="P328" s="63"/>
      <c r="Q328" s="63"/>
      <c r="R328" s="63"/>
    </row>
    <row r="329" spans="13:18" x14ac:dyDescent="0.2">
      <c r="M329" s="6"/>
      <c r="N329" s="6"/>
      <c r="O329" s="6"/>
      <c r="P329" s="6"/>
      <c r="Q329" s="6"/>
      <c r="R329" s="6"/>
    </row>
    <row r="330" spans="13:18" x14ac:dyDescent="0.2">
      <c r="M330" s="63"/>
      <c r="N330" s="63"/>
      <c r="O330" s="63"/>
      <c r="P330" s="63"/>
      <c r="Q330" s="63"/>
      <c r="R330" s="63"/>
    </row>
    <row r="331" spans="13:18" x14ac:dyDescent="0.2">
      <c r="M331" s="63"/>
      <c r="N331" s="63"/>
      <c r="O331" s="63"/>
      <c r="P331" s="63"/>
      <c r="Q331" s="63"/>
      <c r="R331" s="63"/>
    </row>
    <row r="332" spans="13:18" x14ac:dyDescent="0.2">
      <c r="M332" s="63"/>
      <c r="N332" s="63"/>
      <c r="O332" s="63"/>
      <c r="P332" s="63"/>
      <c r="Q332" s="63"/>
      <c r="R332" s="63"/>
    </row>
    <row r="333" spans="13:18" x14ac:dyDescent="0.2">
      <c r="M333" s="63"/>
      <c r="N333" s="63"/>
      <c r="O333" s="63"/>
      <c r="P333" s="63"/>
      <c r="Q333" s="63"/>
      <c r="R333" s="63"/>
    </row>
    <row r="334" spans="13:18" x14ac:dyDescent="0.2">
      <c r="M334" s="63"/>
      <c r="N334" s="63"/>
      <c r="O334" s="63"/>
      <c r="P334" s="63"/>
      <c r="Q334" s="63"/>
      <c r="R334" s="63"/>
    </row>
    <row r="335" spans="13:18" x14ac:dyDescent="0.2">
      <c r="M335" s="63"/>
      <c r="N335" s="63"/>
      <c r="O335" s="63"/>
      <c r="P335" s="63"/>
      <c r="Q335" s="63"/>
      <c r="R335" s="63"/>
    </row>
    <row r="336" spans="13:18" x14ac:dyDescent="0.2">
      <c r="M336" s="63"/>
      <c r="N336" s="63"/>
      <c r="O336" s="63"/>
      <c r="P336" s="63"/>
      <c r="Q336" s="63"/>
      <c r="R336" s="63"/>
    </row>
    <row r="337" spans="13:18" x14ac:dyDescent="0.2">
      <c r="M337" s="63"/>
      <c r="N337" s="63"/>
      <c r="O337" s="63"/>
      <c r="P337" s="63"/>
      <c r="Q337" s="63"/>
      <c r="R337" s="63"/>
    </row>
    <row r="338" spans="13:18" x14ac:dyDescent="0.2">
      <c r="M338" s="6"/>
      <c r="N338" s="6"/>
      <c r="O338" s="6"/>
      <c r="P338" s="6"/>
      <c r="Q338" s="6"/>
      <c r="R338" s="6"/>
    </row>
    <row r="339" spans="13:18" x14ac:dyDescent="0.2">
      <c r="M339" s="6"/>
      <c r="N339" s="6"/>
      <c r="O339" s="6"/>
      <c r="P339" s="6"/>
      <c r="Q339" s="6"/>
      <c r="R339" s="6"/>
    </row>
    <row r="340" spans="13:18" x14ac:dyDescent="0.2">
      <c r="M340" s="6"/>
      <c r="N340" s="6"/>
      <c r="O340" s="6"/>
      <c r="P340" s="6"/>
      <c r="Q340" s="6"/>
      <c r="R340" s="6"/>
    </row>
    <row r="341" spans="13:18" x14ac:dyDescent="0.2">
      <c r="M341" s="6"/>
      <c r="N341" s="6"/>
      <c r="O341" s="6"/>
      <c r="P341" s="6"/>
      <c r="Q341" s="6"/>
      <c r="R341" s="6"/>
    </row>
    <row r="342" spans="13:18" x14ac:dyDescent="0.2">
      <c r="M342" s="63"/>
      <c r="N342" s="63"/>
      <c r="O342" s="63"/>
      <c r="P342" s="63"/>
      <c r="Q342" s="63"/>
      <c r="R342" s="63"/>
    </row>
    <row r="343" spans="13:18" x14ac:dyDescent="0.2">
      <c r="M343" s="63"/>
      <c r="N343" s="63"/>
      <c r="O343" s="63"/>
      <c r="P343" s="63"/>
      <c r="Q343" s="63"/>
      <c r="R343" s="63"/>
    </row>
    <row r="344" spans="13:18" x14ac:dyDescent="0.2">
      <c r="M344" s="63"/>
      <c r="N344" s="63"/>
      <c r="O344" s="63"/>
      <c r="P344" s="63"/>
      <c r="Q344" s="63"/>
      <c r="R344" s="63"/>
    </row>
    <row r="345" spans="13:18" x14ac:dyDescent="0.2">
      <c r="M345" s="63"/>
      <c r="N345" s="63"/>
      <c r="O345" s="63"/>
      <c r="P345" s="63"/>
      <c r="Q345" s="63"/>
      <c r="R345" s="63"/>
    </row>
    <row r="346" spans="13:18" x14ac:dyDescent="0.2">
      <c r="M346" s="63"/>
      <c r="N346" s="63"/>
      <c r="O346" s="63"/>
      <c r="P346" s="63"/>
      <c r="Q346" s="63"/>
      <c r="R346" s="63"/>
    </row>
    <row r="347" spans="13:18" x14ac:dyDescent="0.2">
      <c r="M347" s="63"/>
      <c r="N347" s="63"/>
      <c r="O347" s="63"/>
      <c r="P347" s="63"/>
      <c r="Q347" s="63"/>
      <c r="R347" s="63"/>
    </row>
    <row r="348" spans="13:18" x14ac:dyDescent="0.2">
      <c r="M348" s="63"/>
      <c r="N348" s="63"/>
      <c r="O348" s="63"/>
      <c r="P348" s="63"/>
      <c r="Q348" s="63"/>
      <c r="R348" s="63"/>
    </row>
    <row r="349" spans="13:18" x14ac:dyDescent="0.2">
      <c r="M349" s="63"/>
      <c r="N349" s="63"/>
      <c r="O349" s="63"/>
      <c r="P349" s="63"/>
      <c r="Q349" s="63"/>
      <c r="R349" s="63"/>
    </row>
    <row r="350" spans="13:18" x14ac:dyDescent="0.2">
      <c r="M350" s="63"/>
      <c r="N350" s="63"/>
      <c r="O350" s="63"/>
      <c r="P350" s="63"/>
      <c r="Q350" s="63"/>
      <c r="R350" s="63"/>
    </row>
    <row r="351" spans="13:18" x14ac:dyDescent="0.2">
      <c r="M351" s="63"/>
      <c r="N351" s="63"/>
      <c r="O351" s="63"/>
      <c r="P351" s="63"/>
      <c r="Q351" s="63"/>
      <c r="R351" s="63"/>
    </row>
    <row r="352" spans="13:18" x14ac:dyDescent="0.2">
      <c r="M352" s="63"/>
      <c r="N352" s="63"/>
      <c r="O352" s="63"/>
      <c r="P352" s="63"/>
      <c r="Q352" s="63"/>
      <c r="R352" s="63"/>
    </row>
    <row r="353" spans="13:18" x14ac:dyDescent="0.2">
      <c r="M353" s="63"/>
      <c r="N353" s="63"/>
      <c r="O353" s="63"/>
      <c r="P353" s="63"/>
      <c r="Q353" s="63"/>
      <c r="R353" s="63"/>
    </row>
    <row r="354" spans="13:18" x14ac:dyDescent="0.2">
      <c r="M354" s="63"/>
      <c r="N354" s="63"/>
      <c r="O354" s="63"/>
      <c r="P354" s="63"/>
      <c r="Q354" s="63"/>
      <c r="R354" s="63"/>
    </row>
    <row r="355" spans="13:18" x14ac:dyDescent="0.2">
      <c r="M355" s="63"/>
      <c r="N355" s="63"/>
      <c r="O355" s="63"/>
      <c r="P355" s="63"/>
      <c r="Q355" s="63"/>
      <c r="R355" s="63"/>
    </row>
    <row r="356" spans="13:18" x14ac:dyDescent="0.2">
      <c r="M356" s="6"/>
      <c r="N356" s="6"/>
      <c r="O356" s="6"/>
      <c r="P356" s="6"/>
      <c r="Q356" s="6"/>
      <c r="R356" s="6"/>
    </row>
    <row r="357" spans="13:18" x14ac:dyDescent="0.2">
      <c r="M357" s="6"/>
      <c r="N357" s="6"/>
      <c r="O357" s="6"/>
      <c r="P357" s="6"/>
      <c r="Q357" s="6"/>
      <c r="R357" s="6"/>
    </row>
    <row r="358" spans="13:18" x14ac:dyDescent="0.2">
      <c r="M358" s="6"/>
      <c r="N358" s="6"/>
      <c r="O358" s="6"/>
      <c r="P358" s="6"/>
      <c r="Q358" s="6"/>
      <c r="R358" s="6"/>
    </row>
    <row r="359" spans="13:18" x14ac:dyDescent="0.2">
      <c r="M359" s="63"/>
      <c r="N359" s="63"/>
      <c r="O359" s="63"/>
      <c r="P359" s="63"/>
      <c r="Q359" s="63"/>
      <c r="R359" s="63"/>
    </row>
    <row r="360" spans="13:18" x14ac:dyDescent="0.2">
      <c r="M360" s="6"/>
      <c r="N360" s="6"/>
      <c r="O360" s="6"/>
      <c r="P360" s="6"/>
      <c r="Q360" s="6"/>
      <c r="R360" s="6"/>
    </row>
    <row r="361" spans="13:18" x14ac:dyDescent="0.2">
      <c r="M361" s="63"/>
      <c r="N361" s="63"/>
      <c r="O361" s="63"/>
      <c r="P361" s="63"/>
      <c r="Q361" s="63"/>
      <c r="R361" s="63"/>
    </row>
    <row r="362" spans="13:18" x14ac:dyDescent="0.2">
      <c r="M362" s="63"/>
      <c r="N362" s="63"/>
      <c r="O362" s="63"/>
      <c r="P362" s="63"/>
      <c r="Q362" s="63"/>
      <c r="R362" s="63"/>
    </row>
    <row r="363" spans="13:18" x14ac:dyDescent="0.2">
      <c r="M363" s="63"/>
      <c r="N363" s="63"/>
      <c r="O363" s="63"/>
      <c r="P363" s="63"/>
      <c r="Q363" s="63"/>
      <c r="R363" s="63"/>
    </row>
    <row r="364" spans="13:18" x14ac:dyDescent="0.2">
      <c r="M364" s="63"/>
      <c r="N364" s="63"/>
      <c r="O364" s="63"/>
      <c r="P364" s="63"/>
      <c r="Q364" s="63"/>
      <c r="R364" s="63"/>
    </row>
    <row r="365" spans="13:18" x14ac:dyDescent="0.2">
      <c r="M365" s="63"/>
      <c r="N365" s="63"/>
      <c r="O365" s="63"/>
      <c r="P365" s="63"/>
      <c r="Q365" s="63"/>
      <c r="R365" s="63"/>
    </row>
    <row r="366" spans="13:18" x14ac:dyDescent="0.2">
      <c r="M366" s="63"/>
      <c r="N366" s="63"/>
      <c r="O366" s="63"/>
      <c r="P366" s="63"/>
      <c r="Q366" s="63"/>
      <c r="R366" s="63"/>
    </row>
    <row r="367" spans="13:18" x14ac:dyDescent="0.2">
      <c r="M367" s="6"/>
      <c r="N367" s="6"/>
      <c r="O367" s="6"/>
      <c r="P367" s="6"/>
      <c r="Q367" s="6"/>
      <c r="R367" s="6"/>
    </row>
    <row r="368" spans="13:18" x14ac:dyDescent="0.2">
      <c r="M368" s="6"/>
      <c r="N368" s="6"/>
      <c r="O368" s="6"/>
      <c r="P368" s="6"/>
      <c r="Q368" s="6"/>
      <c r="R368" s="6"/>
    </row>
    <row r="369" spans="13:18" x14ac:dyDescent="0.2">
      <c r="M369" s="6"/>
      <c r="N369" s="6"/>
      <c r="O369" s="6"/>
      <c r="P369" s="6"/>
      <c r="Q369" s="6"/>
      <c r="R369" s="6"/>
    </row>
    <row r="370" spans="13:18" x14ac:dyDescent="0.2">
      <c r="M370" s="63"/>
      <c r="N370" s="63"/>
      <c r="O370" s="63"/>
      <c r="P370" s="63"/>
      <c r="Q370" s="63"/>
      <c r="R370" s="63"/>
    </row>
    <row r="371" spans="13:18" x14ac:dyDescent="0.2">
      <c r="M371" s="63"/>
      <c r="N371" s="63"/>
      <c r="O371" s="63"/>
      <c r="P371" s="63"/>
      <c r="Q371" s="63"/>
      <c r="R371" s="63"/>
    </row>
    <row r="372" spans="13:18" x14ac:dyDescent="0.2">
      <c r="M372" s="63"/>
      <c r="N372" s="63"/>
      <c r="O372" s="63"/>
      <c r="P372" s="63"/>
      <c r="Q372" s="63"/>
      <c r="R372" s="63"/>
    </row>
    <row r="373" spans="13:18" x14ac:dyDescent="0.2">
      <c r="M373" s="63"/>
      <c r="N373" s="63"/>
      <c r="O373" s="63"/>
      <c r="P373" s="63"/>
      <c r="Q373" s="63"/>
      <c r="R373" s="63"/>
    </row>
    <row r="374" spans="13:18" x14ac:dyDescent="0.2">
      <c r="M374" s="63"/>
      <c r="N374" s="63"/>
      <c r="O374" s="63"/>
      <c r="P374" s="63"/>
      <c r="Q374" s="63"/>
      <c r="R374" s="63"/>
    </row>
    <row r="375" spans="13:18" x14ac:dyDescent="0.2">
      <c r="M375" s="63"/>
      <c r="N375" s="63"/>
      <c r="O375" s="63"/>
      <c r="P375" s="63"/>
      <c r="Q375" s="63"/>
      <c r="R375" s="63"/>
    </row>
    <row r="376" spans="13:18" ht="32" x14ac:dyDescent="0.2">
      <c r="M376" s="63" t="s">
        <v>137</v>
      </c>
      <c r="N376" s="63"/>
      <c r="O376" s="63"/>
      <c r="P376" s="63"/>
      <c r="Q376" s="63"/>
      <c r="R376" s="63"/>
    </row>
    <row r="377" spans="13:18" x14ac:dyDescent="0.2">
      <c r="M377" s="63"/>
      <c r="N377" s="63"/>
      <c r="O377" s="63"/>
      <c r="P377" s="63"/>
      <c r="Q377" s="63"/>
      <c r="R377" s="63"/>
    </row>
    <row r="378" spans="13:18" x14ac:dyDescent="0.2">
      <c r="M378" s="6"/>
      <c r="N378" s="6"/>
      <c r="O378" s="6"/>
      <c r="P378" s="6"/>
      <c r="Q378" s="6"/>
      <c r="R378" s="6"/>
    </row>
    <row r="379" spans="13:18" x14ac:dyDescent="0.2">
      <c r="M379" s="63"/>
      <c r="N379" s="63"/>
      <c r="O379" s="63"/>
      <c r="P379" s="63"/>
      <c r="Q379" s="63"/>
      <c r="R379" s="63"/>
    </row>
    <row r="380" spans="13:18" x14ac:dyDescent="0.2">
      <c r="M380" s="63"/>
      <c r="N380" s="63"/>
      <c r="O380" s="63"/>
      <c r="P380" s="63"/>
      <c r="Q380" s="63"/>
      <c r="R380" s="63"/>
    </row>
    <row r="381" spans="13:18" x14ac:dyDescent="0.2">
      <c r="M381" s="63"/>
      <c r="N381" s="63"/>
      <c r="O381" s="63"/>
      <c r="P381" s="63"/>
      <c r="Q381" s="63"/>
      <c r="R381" s="63"/>
    </row>
    <row r="382" spans="13:18" x14ac:dyDescent="0.2">
      <c r="M382" s="63"/>
      <c r="N382" s="63"/>
      <c r="O382" s="63"/>
      <c r="P382" s="63"/>
      <c r="Q382" s="63"/>
      <c r="R382" s="63"/>
    </row>
    <row r="383" spans="13:18" x14ac:dyDescent="0.2">
      <c r="M383" s="63"/>
      <c r="N383" s="63"/>
      <c r="O383" s="63"/>
      <c r="P383" s="63"/>
      <c r="Q383" s="63"/>
      <c r="R383" s="63"/>
    </row>
    <row r="384" spans="13:18" x14ac:dyDescent="0.2">
      <c r="M384" s="63"/>
      <c r="N384" s="63"/>
      <c r="O384" s="63"/>
      <c r="P384" s="63"/>
      <c r="Q384" s="63"/>
      <c r="R384" s="63"/>
    </row>
    <row r="385" spans="13:18" x14ac:dyDescent="0.2">
      <c r="M385" s="63"/>
      <c r="N385" s="63"/>
      <c r="O385" s="63"/>
      <c r="P385" s="63"/>
      <c r="Q385" s="63"/>
      <c r="R385" s="63"/>
    </row>
    <row r="386" spans="13:18" x14ac:dyDescent="0.2">
      <c r="M386" s="63"/>
      <c r="N386" s="63"/>
      <c r="O386" s="63"/>
      <c r="P386" s="63"/>
      <c r="Q386" s="63"/>
      <c r="R386" s="63"/>
    </row>
    <row r="387" spans="13:18" x14ac:dyDescent="0.2">
      <c r="M387" s="63"/>
      <c r="N387" s="63"/>
      <c r="O387" s="63"/>
      <c r="P387" s="63"/>
      <c r="Q387" s="63"/>
      <c r="R387" s="63"/>
    </row>
    <row r="388" spans="13:18" x14ac:dyDescent="0.2">
      <c r="M388" s="63"/>
      <c r="N388" s="63"/>
      <c r="O388" s="63"/>
      <c r="P388" s="63"/>
      <c r="Q388" s="63"/>
      <c r="R388" s="63"/>
    </row>
    <row r="389" spans="13:18" x14ac:dyDescent="0.2">
      <c r="M389" s="63"/>
      <c r="N389" s="63"/>
      <c r="O389" s="63"/>
      <c r="P389" s="63"/>
      <c r="Q389" s="63"/>
      <c r="R389" s="63"/>
    </row>
    <row r="390" spans="13:18" x14ac:dyDescent="0.2">
      <c r="M390" s="63"/>
      <c r="N390" s="63"/>
      <c r="O390" s="63"/>
      <c r="P390" s="63"/>
      <c r="Q390" s="63"/>
      <c r="R390" s="63"/>
    </row>
    <row r="391" spans="13:18" x14ac:dyDescent="0.2">
      <c r="M391" s="63"/>
      <c r="N391" s="63"/>
      <c r="O391" s="63"/>
      <c r="P391" s="63"/>
      <c r="Q391" s="63"/>
      <c r="R391" s="63"/>
    </row>
    <row r="392" spans="13:18" x14ac:dyDescent="0.2">
      <c r="M392" s="63"/>
      <c r="N392" s="63"/>
      <c r="O392" s="63"/>
      <c r="P392" s="63"/>
      <c r="Q392" s="63"/>
      <c r="R392" s="63"/>
    </row>
    <row r="393" spans="13:18" x14ac:dyDescent="0.2">
      <c r="M393" s="63"/>
      <c r="N393" s="63"/>
      <c r="O393" s="63"/>
      <c r="P393" s="63"/>
      <c r="Q393" s="63"/>
      <c r="R393" s="63"/>
    </row>
    <row r="394" spans="13:18" x14ac:dyDescent="0.2">
      <c r="M394" s="63"/>
      <c r="N394" s="63"/>
      <c r="O394" s="63"/>
      <c r="P394" s="63"/>
      <c r="Q394" s="63"/>
      <c r="R394" s="63"/>
    </row>
    <row r="395" spans="13:18" x14ac:dyDescent="0.2">
      <c r="M395" s="63"/>
      <c r="N395" s="63"/>
      <c r="O395" s="63"/>
      <c r="P395" s="63"/>
      <c r="Q395" s="63"/>
      <c r="R395" s="63"/>
    </row>
    <row r="396" spans="13:18" x14ac:dyDescent="0.2">
      <c r="M396" s="63"/>
      <c r="N396" s="63"/>
      <c r="O396" s="63"/>
      <c r="P396" s="63"/>
      <c r="Q396" s="63"/>
      <c r="R396" s="63"/>
    </row>
    <row r="397" spans="13:18" x14ac:dyDescent="0.2">
      <c r="M397" s="63"/>
      <c r="N397" s="63"/>
      <c r="O397" s="63"/>
      <c r="P397" s="63"/>
      <c r="Q397" s="63"/>
      <c r="R397" s="63"/>
    </row>
    <row r="398" spans="13:18" x14ac:dyDescent="0.2">
      <c r="M398" s="63"/>
      <c r="N398" s="63"/>
      <c r="O398" s="63"/>
      <c r="P398" s="63"/>
      <c r="Q398" s="63"/>
      <c r="R398" s="63"/>
    </row>
    <row r="399" spans="13:18" x14ac:dyDescent="0.2">
      <c r="M399" s="63"/>
      <c r="N399" s="63"/>
      <c r="O399" s="63"/>
      <c r="P399" s="63"/>
      <c r="Q399" s="63"/>
      <c r="R399" s="63"/>
    </row>
    <row r="400" spans="13:18" x14ac:dyDescent="0.2">
      <c r="M400" s="63"/>
      <c r="N400" s="63"/>
      <c r="O400" s="63"/>
      <c r="P400" s="63"/>
      <c r="Q400" s="63"/>
      <c r="R400" s="63"/>
    </row>
    <row r="401" spans="13:18" x14ac:dyDescent="0.2">
      <c r="M401" s="63"/>
      <c r="N401" s="63"/>
      <c r="O401" s="63"/>
      <c r="P401" s="63"/>
      <c r="Q401" s="63"/>
      <c r="R401" s="63"/>
    </row>
    <row r="402" spans="13:18" ht="32" x14ac:dyDescent="0.2">
      <c r="M402" s="63" t="s">
        <v>138</v>
      </c>
      <c r="N402" s="63"/>
      <c r="O402" s="63"/>
      <c r="P402" s="63"/>
      <c r="Q402" s="63"/>
      <c r="R402" s="63"/>
    </row>
    <row r="403" spans="13:18" x14ac:dyDescent="0.2">
      <c r="M403" s="63"/>
      <c r="N403" s="63"/>
      <c r="O403" s="63"/>
      <c r="P403" s="63"/>
      <c r="Q403" s="63"/>
      <c r="R403" s="63"/>
    </row>
    <row r="404" spans="13:18" x14ac:dyDescent="0.2">
      <c r="M404" s="63"/>
      <c r="N404" s="63"/>
      <c r="O404" s="63"/>
      <c r="P404" s="63"/>
      <c r="Q404" s="63"/>
      <c r="R404" s="63"/>
    </row>
    <row r="405" spans="13:18" x14ac:dyDescent="0.2">
      <c r="M405" s="63"/>
      <c r="N405" s="63"/>
      <c r="O405" s="63"/>
      <c r="P405" s="63"/>
      <c r="Q405" s="63"/>
      <c r="R405" s="63"/>
    </row>
    <row r="406" spans="13:18" x14ac:dyDescent="0.2">
      <c r="M406" s="63"/>
      <c r="N406" s="63"/>
      <c r="O406" s="63"/>
      <c r="P406" s="63"/>
      <c r="Q406" s="63"/>
      <c r="R406" s="63"/>
    </row>
    <row r="407" spans="13:18" x14ac:dyDescent="0.2">
      <c r="M407" s="63"/>
      <c r="N407" s="63"/>
      <c r="O407" s="63"/>
      <c r="P407" s="63"/>
      <c r="Q407" s="63"/>
      <c r="R407" s="63"/>
    </row>
    <row r="408" spans="13:18" x14ac:dyDescent="0.2">
      <c r="M408" s="63"/>
      <c r="N408" s="63"/>
      <c r="O408" s="63"/>
      <c r="P408" s="63"/>
      <c r="Q408" s="63"/>
      <c r="R408" s="63"/>
    </row>
    <row r="409" spans="13:18" x14ac:dyDescent="0.2">
      <c r="M409" s="6"/>
      <c r="N409" s="6"/>
      <c r="O409" s="6"/>
      <c r="P409" s="6"/>
      <c r="Q409" s="6"/>
      <c r="R409" s="6"/>
    </row>
    <row r="410" spans="13:18" x14ac:dyDescent="0.2">
      <c r="M410" s="6"/>
      <c r="N410" s="6"/>
      <c r="O410" s="6"/>
      <c r="P410" s="6"/>
      <c r="Q410" s="6"/>
      <c r="R410" s="6"/>
    </row>
    <row r="411" spans="13:18" x14ac:dyDescent="0.2">
      <c r="M411" s="6"/>
      <c r="N411" s="6"/>
      <c r="O411" s="6"/>
      <c r="P411" s="6"/>
      <c r="Q411" s="6"/>
      <c r="R411" s="6"/>
    </row>
    <row r="412" spans="13:18" x14ac:dyDescent="0.2">
      <c r="M412" s="63"/>
      <c r="N412" s="63"/>
      <c r="O412" s="63"/>
      <c r="P412" s="63"/>
      <c r="Q412" s="63"/>
      <c r="R412" s="63"/>
    </row>
    <row r="413" spans="13:18" x14ac:dyDescent="0.2">
      <c r="M413" s="63"/>
      <c r="N413" s="63"/>
      <c r="O413" s="63"/>
      <c r="P413" s="63"/>
      <c r="Q413" s="63"/>
      <c r="R413" s="63"/>
    </row>
    <row r="414" spans="13:18" x14ac:dyDescent="0.2">
      <c r="M414" s="63"/>
      <c r="N414" s="63"/>
      <c r="O414" s="63"/>
      <c r="P414" s="63"/>
      <c r="Q414" s="63"/>
      <c r="R414" s="63"/>
    </row>
    <row r="415" spans="13:18" x14ac:dyDescent="0.2">
      <c r="M415" s="63"/>
      <c r="N415" s="63"/>
      <c r="O415" s="63"/>
      <c r="P415" s="63"/>
      <c r="Q415" s="63"/>
      <c r="R415" s="63"/>
    </row>
    <row r="416" spans="13:18" x14ac:dyDescent="0.2">
      <c r="M416" s="63"/>
      <c r="N416" s="63"/>
      <c r="O416" s="63"/>
      <c r="P416" s="63"/>
      <c r="Q416" s="63"/>
      <c r="R416" s="63"/>
    </row>
    <row r="417" spans="13:18" x14ac:dyDescent="0.2">
      <c r="M417" s="63"/>
      <c r="N417" s="63"/>
      <c r="O417" s="63"/>
      <c r="P417" s="63"/>
      <c r="Q417" s="63"/>
      <c r="R417" s="63"/>
    </row>
    <row r="418" spans="13:18" x14ac:dyDescent="0.2">
      <c r="M418" s="63"/>
      <c r="N418" s="63"/>
      <c r="O418" s="63"/>
      <c r="P418" s="63"/>
      <c r="Q418" s="63"/>
      <c r="R418" s="63"/>
    </row>
    <row r="419" spans="13:18" x14ac:dyDescent="0.2">
      <c r="M419" s="63"/>
      <c r="N419" s="63"/>
      <c r="O419" s="63"/>
      <c r="P419" s="63"/>
      <c r="Q419" s="63"/>
      <c r="R419" s="63"/>
    </row>
    <row r="420" spans="13:18" x14ac:dyDescent="0.2">
      <c r="M420" s="63"/>
      <c r="N420" s="63"/>
      <c r="O420" s="63"/>
      <c r="P420" s="63"/>
      <c r="Q420" s="63"/>
      <c r="R420" s="63"/>
    </row>
    <row r="421" spans="13:18" x14ac:dyDescent="0.2">
      <c r="M421" s="63"/>
      <c r="N421" s="63"/>
      <c r="O421" s="63"/>
      <c r="P421" s="63"/>
      <c r="Q421" s="63"/>
      <c r="R421" s="63"/>
    </row>
    <row r="422" spans="13:18" x14ac:dyDescent="0.2">
      <c r="M422" s="63"/>
      <c r="N422" s="63"/>
      <c r="O422" s="63"/>
      <c r="P422" s="63"/>
      <c r="Q422" s="63"/>
      <c r="R422" s="63"/>
    </row>
    <row r="423" spans="13:18" x14ac:dyDescent="0.2">
      <c r="M423" s="63"/>
      <c r="N423" s="63"/>
      <c r="O423" s="63"/>
      <c r="P423" s="63"/>
      <c r="Q423" s="63"/>
      <c r="R423" s="63"/>
    </row>
    <row r="424" spans="13:18" x14ac:dyDescent="0.2">
      <c r="M424" s="63"/>
      <c r="N424" s="63"/>
      <c r="O424" s="63"/>
      <c r="P424" s="63"/>
      <c r="Q424" s="63"/>
      <c r="R424" s="63"/>
    </row>
    <row r="425" spans="13:18" x14ac:dyDescent="0.2">
      <c r="M425" s="63"/>
      <c r="N425" s="63"/>
      <c r="O425" s="63"/>
      <c r="P425" s="63"/>
      <c r="Q425" s="63"/>
      <c r="R425" s="63"/>
    </row>
    <row r="426" spans="13:18" x14ac:dyDescent="0.2">
      <c r="M426" s="63"/>
      <c r="N426" s="63"/>
      <c r="O426" s="63"/>
      <c r="P426" s="63"/>
      <c r="Q426" s="63"/>
      <c r="R426" s="63"/>
    </row>
    <row r="427" spans="13:18" x14ac:dyDescent="0.2">
      <c r="M427" s="63"/>
      <c r="N427" s="63"/>
      <c r="O427" s="63"/>
      <c r="P427" s="63"/>
      <c r="Q427" s="63"/>
      <c r="R427" s="63"/>
    </row>
    <row r="428" spans="13:18" x14ac:dyDescent="0.2">
      <c r="M428" s="63"/>
      <c r="N428" s="63"/>
      <c r="O428" s="63"/>
      <c r="P428" s="63"/>
      <c r="Q428" s="63"/>
      <c r="R428" s="63"/>
    </row>
    <row r="429" spans="13:18" x14ac:dyDescent="0.2">
      <c r="M429" s="63"/>
      <c r="N429" s="63"/>
      <c r="O429" s="63"/>
      <c r="P429" s="63"/>
      <c r="Q429" s="63"/>
      <c r="R429" s="63"/>
    </row>
    <row r="430" spans="13:18" x14ac:dyDescent="0.2">
      <c r="M430" s="63"/>
      <c r="N430" s="63"/>
      <c r="O430" s="63"/>
      <c r="P430" s="63"/>
      <c r="Q430" s="63"/>
      <c r="R430" s="63"/>
    </row>
    <row r="431" spans="13:18" x14ac:dyDescent="0.2">
      <c r="M431" s="63"/>
      <c r="N431" s="63"/>
      <c r="O431" s="63"/>
      <c r="P431" s="63"/>
      <c r="Q431" s="63"/>
      <c r="R431" s="63"/>
    </row>
    <row r="432" spans="13:18" x14ac:dyDescent="0.2">
      <c r="M432" s="63"/>
      <c r="N432" s="63"/>
      <c r="O432" s="63"/>
      <c r="P432" s="63"/>
      <c r="Q432" s="63"/>
      <c r="R432" s="63"/>
    </row>
    <row r="433" spans="13:18" x14ac:dyDescent="0.2">
      <c r="M433" s="63"/>
      <c r="N433" s="63"/>
      <c r="O433" s="63"/>
      <c r="P433" s="63"/>
      <c r="Q433" s="63"/>
      <c r="R433" s="63"/>
    </row>
    <row r="434" spans="13:18" x14ac:dyDescent="0.2">
      <c r="M434" s="63"/>
      <c r="N434" s="63"/>
      <c r="O434" s="63"/>
      <c r="P434" s="63"/>
      <c r="Q434" s="63"/>
      <c r="R434" s="63"/>
    </row>
    <row r="435" spans="13:18" x14ac:dyDescent="0.2">
      <c r="M435" s="63"/>
      <c r="N435" s="63"/>
      <c r="O435" s="63"/>
      <c r="P435" s="63"/>
      <c r="Q435" s="63"/>
      <c r="R435" s="63"/>
    </row>
    <row r="436" spans="13:18" x14ac:dyDescent="0.2">
      <c r="M436" s="63"/>
      <c r="N436" s="63"/>
      <c r="O436" s="63"/>
      <c r="P436" s="63"/>
      <c r="Q436" s="63"/>
      <c r="R436" s="63"/>
    </row>
    <row r="437" spans="13:18" x14ac:dyDescent="0.2">
      <c r="M437" s="63"/>
      <c r="N437" s="63"/>
      <c r="O437" s="63"/>
      <c r="P437" s="63"/>
      <c r="Q437" s="63"/>
      <c r="R437" s="63"/>
    </row>
    <row r="438" spans="13:18" x14ac:dyDescent="0.2">
      <c r="M438" s="63"/>
      <c r="N438" s="63"/>
      <c r="O438" s="63"/>
      <c r="P438" s="63"/>
      <c r="Q438" s="63"/>
      <c r="R438" s="63"/>
    </row>
    <row r="439" spans="13:18" x14ac:dyDescent="0.2">
      <c r="M439" s="63"/>
      <c r="N439" s="63"/>
      <c r="O439" s="63"/>
      <c r="P439" s="63"/>
      <c r="Q439" s="63"/>
      <c r="R439" s="63"/>
    </row>
    <row r="440" spans="13:18" x14ac:dyDescent="0.2">
      <c r="M440" s="63"/>
      <c r="N440" s="63"/>
      <c r="O440" s="63"/>
      <c r="P440" s="63"/>
      <c r="Q440" s="63"/>
      <c r="R440" s="63"/>
    </row>
    <row r="441" spans="13:18" x14ac:dyDescent="0.2">
      <c r="M441" s="63"/>
      <c r="N441" s="63"/>
      <c r="O441" s="63"/>
      <c r="P441" s="63"/>
      <c r="Q441" s="63"/>
      <c r="R441" s="63"/>
    </row>
    <row r="442" spans="13:18" x14ac:dyDescent="0.2">
      <c r="M442" s="63"/>
      <c r="N442" s="63"/>
      <c r="O442" s="63"/>
      <c r="P442" s="63"/>
      <c r="Q442" s="63"/>
      <c r="R442" s="63"/>
    </row>
    <row r="443" spans="13:18" x14ac:dyDescent="0.2">
      <c r="M443" s="63"/>
      <c r="N443" s="63"/>
      <c r="O443" s="63"/>
      <c r="P443" s="63"/>
      <c r="Q443" s="63"/>
      <c r="R443" s="63"/>
    </row>
    <row r="444" spans="13:18" x14ac:dyDescent="0.2">
      <c r="M444" s="63"/>
      <c r="N444" s="63"/>
      <c r="O444" s="63"/>
      <c r="P444" s="63"/>
      <c r="Q444" s="63"/>
      <c r="R444" s="63"/>
    </row>
    <row r="445" spans="13:18" x14ac:dyDescent="0.2">
      <c r="M445" s="63"/>
      <c r="N445" s="63"/>
      <c r="O445" s="63"/>
      <c r="P445" s="63"/>
      <c r="Q445" s="63"/>
      <c r="R445" s="63"/>
    </row>
    <row r="446" spans="13:18" x14ac:dyDescent="0.2">
      <c r="M446" s="63"/>
      <c r="N446" s="63"/>
      <c r="O446" s="63"/>
      <c r="P446" s="63"/>
      <c r="Q446" s="63"/>
      <c r="R446" s="63"/>
    </row>
    <row r="447" spans="13:18" x14ac:dyDescent="0.2">
      <c r="M447" s="63"/>
      <c r="N447" s="63"/>
      <c r="O447" s="63"/>
      <c r="P447" s="63"/>
      <c r="Q447" s="63"/>
      <c r="R447" s="63"/>
    </row>
    <row r="448" spans="13:18" x14ac:dyDescent="0.2">
      <c r="M448" s="63"/>
      <c r="N448" s="63"/>
      <c r="O448" s="63"/>
      <c r="P448" s="63"/>
      <c r="Q448" s="63"/>
      <c r="R448" s="63"/>
    </row>
    <row r="449" spans="13:18" x14ac:dyDescent="0.2">
      <c r="M449" s="63"/>
      <c r="N449" s="63"/>
      <c r="O449" s="63"/>
      <c r="P449" s="63"/>
      <c r="Q449" s="63"/>
      <c r="R449" s="63"/>
    </row>
    <row r="450" spans="13:18" x14ac:dyDescent="0.2">
      <c r="M450" s="63"/>
      <c r="N450" s="63"/>
      <c r="O450" s="63"/>
      <c r="P450" s="63"/>
      <c r="Q450" s="63"/>
      <c r="R450" s="63"/>
    </row>
    <row r="451" spans="13:18" x14ac:dyDescent="0.2">
      <c r="M451" s="63"/>
      <c r="N451" s="63"/>
      <c r="O451" s="63"/>
      <c r="P451" s="63"/>
      <c r="Q451" s="63"/>
      <c r="R451" s="63"/>
    </row>
    <row r="452" spans="13:18" x14ac:dyDescent="0.2">
      <c r="M452" s="63"/>
      <c r="N452" s="63"/>
      <c r="O452" s="63"/>
      <c r="P452" s="63"/>
      <c r="Q452" s="63"/>
      <c r="R452" s="63"/>
    </row>
    <row r="453" spans="13:18" x14ac:dyDescent="0.2">
      <c r="M453" s="63"/>
      <c r="N453" s="63"/>
      <c r="O453" s="63"/>
      <c r="P453" s="63"/>
      <c r="Q453" s="63"/>
      <c r="R453" s="63"/>
    </row>
    <row r="454" spans="13:18" x14ac:dyDescent="0.2">
      <c r="M454" s="63"/>
      <c r="N454" s="63"/>
      <c r="O454" s="63"/>
      <c r="P454" s="63"/>
      <c r="Q454" s="63"/>
      <c r="R454" s="63"/>
    </row>
    <row r="455" spans="13:18" x14ac:dyDescent="0.2">
      <c r="M455" s="63"/>
      <c r="N455" s="63"/>
      <c r="O455" s="63"/>
      <c r="P455" s="63"/>
      <c r="Q455" s="63"/>
      <c r="R455" s="63"/>
    </row>
    <row r="456" spans="13:18" x14ac:dyDescent="0.2">
      <c r="M456" s="63"/>
      <c r="N456" s="63"/>
      <c r="O456" s="63"/>
      <c r="P456" s="63"/>
      <c r="Q456" s="63"/>
      <c r="R456" s="63"/>
    </row>
    <row r="457" spans="13:18" x14ac:dyDescent="0.2">
      <c r="M457" s="63"/>
      <c r="N457" s="63"/>
      <c r="O457" s="63"/>
      <c r="P457" s="63"/>
      <c r="Q457" s="63"/>
      <c r="R457" s="63"/>
    </row>
    <row r="458" spans="13:18" x14ac:dyDescent="0.2">
      <c r="M458" s="63"/>
      <c r="N458" s="63"/>
      <c r="O458" s="63"/>
      <c r="P458" s="63"/>
      <c r="Q458" s="63"/>
      <c r="R458" s="63"/>
    </row>
    <row r="459" spans="13:18" x14ac:dyDescent="0.2">
      <c r="M459" s="63"/>
      <c r="N459" s="63"/>
      <c r="O459" s="63"/>
      <c r="P459" s="63"/>
      <c r="Q459" s="63"/>
      <c r="R459" s="63"/>
    </row>
    <row r="460" spans="13:18" x14ac:dyDescent="0.2">
      <c r="M460" s="63"/>
      <c r="N460" s="63"/>
      <c r="O460" s="63"/>
      <c r="P460" s="63"/>
      <c r="Q460" s="63"/>
      <c r="R460" s="63"/>
    </row>
    <row r="461" spans="13:18" x14ac:dyDescent="0.2">
      <c r="M461" s="63"/>
      <c r="N461" s="63"/>
      <c r="O461" s="63"/>
      <c r="P461" s="63"/>
      <c r="Q461" s="63"/>
      <c r="R461" s="63"/>
    </row>
    <row r="462" spans="13:18" x14ac:dyDescent="0.2">
      <c r="M462" s="63"/>
      <c r="N462" s="63"/>
      <c r="O462" s="63"/>
      <c r="P462" s="63"/>
      <c r="Q462" s="63"/>
      <c r="R462" s="63"/>
    </row>
    <row r="463" spans="13:18" x14ac:dyDescent="0.2">
      <c r="M463" s="63"/>
      <c r="N463" s="63"/>
      <c r="O463" s="63"/>
      <c r="P463" s="63"/>
      <c r="Q463" s="63"/>
      <c r="R463" s="63"/>
    </row>
    <row r="464" spans="13:18" x14ac:dyDescent="0.2">
      <c r="M464" s="63"/>
      <c r="N464" s="63"/>
      <c r="O464" s="63"/>
      <c r="P464" s="63"/>
      <c r="Q464" s="63"/>
      <c r="R464" s="63"/>
    </row>
    <row r="465" spans="13:18" x14ac:dyDescent="0.2">
      <c r="M465" s="63"/>
      <c r="N465" s="63"/>
      <c r="O465" s="63"/>
      <c r="P465" s="63"/>
      <c r="Q465" s="63"/>
      <c r="R465" s="63"/>
    </row>
    <row r="466" spans="13:18" x14ac:dyDescent="0.2">
      <c r="M466" s="63"/>
      <c r="N466" s="63"/>
      <c r="O466" s="63"/>
      <c r="P466" s="63"/>
      <c r="Q466" s="63"/>
      <c r="R466" s="63"/>
    </row>
    <row r="467" spans="13:18" x14ac:dyDescent="0.2">
      <c r="M467" s="63"/>
      <c r="N467" s="63"/>
      <c r="O467" s="63"/>
      <c r="P467" s="63"/>
      <c r="Q467" s="63"/>
      <c r="R467" s="63"/>
    </row>
    <row r="468" spans="13:18" x14ac:dyDescent="0.2">
      <c r="M468" s="6"/>
      <c r="N468" s="6"/>
      <c r="O468" s="6"/>
      <c r="P468" s="6"/>
      <c r="Q468" s="6"/>
      <c r="R468" s="6"/>
    </row>
    <row r="469" spans="13:18" x14ac:dyDescent="0.2">
      <c r="M469" s="6"/>
      <c r="N469" s="6"/>
      <c r="O469" s="6"/>
      <c r="P469" s="6"/>
      <c r="Q469" s="6"/>
      <c r="R469" s="6"/>
    </row>
    <row r="470" spans="13:18" x14ac:dyDescent="0.2">
      <c r="M470" s="6" t="s">
        <v>139</v>
      </c>
      <c r="N470" s="6"/>
      <c r="O470" s="6"/>
      <c r="P470" s="6"/>
      <c r="Q470" s="6"/>
      <c r="R470" s="6"/>
    </row>
    <row r="471" spans="13:18" x14ac:dyDescent="0.2">
      <c r="M471" s="6"/>
      <c r="N471" s="6"/>
      <c r="O471" s="6"/>
      <c r="P471" s="6"/>
      <c r="Q471" s="6"/>
      <c r="R471" s="6"/>
    </row>
    <row r="472" spans="13:18" x14ac:dyDescent="0.2">
      <c r="M472" s="63"/>
      <c r="N472" s="63"/>
      <c r="O472" s="63"/>
      <c r="P472" s="63"/>
      <c r="Q472" s="63"/>
      <c r="R472" s="63"/>
    </row>
    <row r="473" spans="13:18" x14ac:dyDescent="0.2">
      <c r="M473" s="63"/>
      <c r="N473" s="63"/>
      <c r="O473" s="63"/>
      <c r="P473" s="63"/>
      <c r="Q473" s="63"/>
      <c r="R473" s="63"/>
    </row>
    <row r="474" spans="13:18" x14ac:dyDescent="0.2">
      <c r="M474" s="63"/>
      <c r="N474" s="63"/>
      <c r="O474" s="63"/>
      <c r="P474" s="63"/>
      <c r="Q474" s="63"/>
      <c r="R474" s="63"/>
    </row>
    <row r="475" spans="13:18" x14ac:dyDescent="0.2">
      <c r="M475" s="63"/>
      <c r="N475" s="63"/>
      <c r="O475" s="63"/>
      <c r="P475" s="63"/>
      <c r="Q475" s="63"/>
      <c r="R475" s="63"/>
    </row>
    <row r="476" spans="13:18" x14ac:dyDescent="0.2">
      <c r="M476" s="63"/>
      <c r="N476" s="63"/>
      <c r="O476" s="63"/>
      <c r="P476" s="63"/>
      <c r="Q476" s="63"/>
      <c r="R476" s="63"/>
    </row>
    <row r="477" spans="13:18" x14ac:dyDescent="0.2">
      <c r="M477" s="63"/>
      <c r="N477" s="63"/>
      <c r="O477" s="63"/>
      <c r="P477" s="63"/>
      <c r="Q477" s="63"/>
      <c r="R477" s="63"/>
    </row>
    <row r="478" spans="13:18" x14ac:dyDescent="0.2">
      <c r="M478" s="63"/>
      <c r="N478" s="63"/>
      <c r="O478" s="63"/>
      <c r="P478" s="63"/>
      <c r="Q478" s="63"/>
      <c r="R478" s="63"/>
    </row>
    <row r="479" spans="13:18" x14ac:dyDescent="0.2">
      <c r="M479" s="63"/>
      <c r="N479" s="63"/>
      <c r="O479" s="63"/>
      <c r="P479" s="63"/>
      <c r="Q479" s="63"/>
      <c r="R479" s="63"/>
    </row>
    <row r="480" spans="13:18" x14ac:dyDescent="0.2">
      <c r="M480" s="63"/>
      <c r="N480" s="63"/>
      <c r="O480" s="63"/>
      <c r="P480" s="63"/>
      <c r="Q480" s="63"/>
      <c r="R480" s="63"/>
    </row>
    <row r="481" spans="13:18" x14ac:dyDescent="0.2">
      <c r="M481" s="63"/>
      <c r="N481" s="63"/>
      <c r="O481" s="63"/>
      <c r="P481" s="63"/>
      <c r="Q481" s="63"/>
      <c r="R481" s="63"/>
    </row>
    <row r="482" spans="13:18" x14ac:dyDescent="0.2">
      <c r="M482" s="6"/>
      <c r="N482" s="6"/>
      <c r="O482" s="6"/>
      <c r="P482" s="6"/>
      <c r="Q482" s="6"/>
      <c r="R482" s="6"/>
    </row>
    <row r="483" spans="13:18" x14ac:dyDescent="0.2">
      <c r="M483" s="63"/>
      <c r="N483" s="63"/>
      <c r="O483" s="63"/>
      <c r="P483" s="63"/>
      <c r="Q483" s="63"/>
      <c r="R483" s="63"/>
    </row>
    <row r="484" spans="13:18" x14ac:dyDescent="0.2">
      <c r="M484" s="6"/>
      <c r="N484" s="6"/>
      <c r="O484" s="6"/>
      <c r="P484" s="6"/>
      <c r="Q484" s="6"/>
      <c r="R484" s="6"/>
    </row>
    <row r="485" spans="13:18" x14ac:dyDescent="0.2">
      <c r="M485" s="6"/>
      <c r="N485" s="6"/>
      <c r="O485" s="6"/>
      <c r="P485" s="6"/>
      <c r="Q485" s="6"/>
      <c r="R485" s="6"/>
    </row>
    <row r="486" spans="13:18" x14ac:dyDescent="0.2">
      <c r="M486" s="6"/>
      <c r="N486" s="6"/>
      <c r="O486" s="6"/>
      <c r="P486" s="6"/>
      <c r="Q486" s="6"/>
      <c r="R486" s="6"/>
    </row>
    <row r="487" spans="13:18" x14ac:dyDescent="0.2">
      <c r="M487" s="63"/>
      <c r="N487" s="63"/>
      <c r="O487" s="63"/>
      <c r="P487" s="63"/>
      <c r="Q487" s="63"/>
      <c r="R487" s="63"/>
    </row>
    <row r="488" spans="13:18" x14ac:dyDescent="0.2">
      <c r="M488" s="63"/>
      <c r="N488" s="63"/>
      <c r="O488" s="63"/>
      <c r="P488" s="63"/>
      <c r="Q488" s="63"/>
      <c r="R488" s="63"/>
    </row>
    <row r="489" spans="13:18" x14ac:dyDescent="0.2">
      <c r="M489" s="63"/>
      <c r="N489" s="63"/>
      <c r="O489" s="63"/>
      <c r="P489" s="63"/>
      <c r="Q489" s="63"/>
      <c r="R489" s="63"/>
    </row>
    <row r="490" spans="13:18" x14ac:dyDescent="0.2">
      <c r="M490" s="63"/>
      <c r="N490" s="63"/>
      <c r="O490" s="63"/>
      <c r="P490" s="63"/>
      <c r="Q490" s="63"/>
      <c r="R490" s="63"/>
    </row>
    <row r="491" spans="13:18" x14ac:dyDescent="0.2">
      <c r="M491" s="6"/>
      <c r="N491" s="6"/>
      <c r="O491" s="6"/>
      <c r="P491" s="6"/>
      <c r="Q491" s="6"/>
      <c r="R491" s="6"/>
    </row>
    <row r="492" spans="13:18" x14ac:dyDescent="0.2">
      <c r="M492" s="6"/>
      <c r="N492" s="6"/>
      <c r="O492" s="6"/>
      <c r="P492" s="6"/>
      <c r="Q492" s="6"/>
      <c r="R492" s="6"/>
    </row>
    <row r="493" spans="13:18" x14ac:dyDescent="0.2">
      <c r="M493" s="63"/>
      <c r="N493" s="63"/>
      <c r="O493" s="63"/>
      <c r="P493" s="63"/>
      <c r="Q493" s="63"/>
      <c r="R493" s="63"/>
    </row>
    <row r="494" spans="13:18" x14ac:dyDescent="0.2">
      <c r="M494" s="63"/>
      <c r="N494" s="63"/>
      <c r="O494" s="63"/>
      <c r="P494" s="63"/>
      <c r="Q494" s="63"/>
      <c r="R494" s="63"/>
    </row>
    <row r="495" spans="13:18" x14ac:dyDescent="0.2">
      <c r="M495" s="6"/>
      <c r="N495" s="6"/>
      <c r="O495" s="6"/>
      <c r="P495" s="6"/>
      <c r="Q495" s="6"/>
      <c r="R495" s="6"/>
    </row>
    <row r="496" spans="13:18" x14ac:dyDescent="0.2">
      <c r="M496" s="63"/>
      <c r="N496" s="63"/>
      <c r="O496" s="63"/>
      <c r="P496" s="63"/>
      <c r="Q496" s="63"/>
      <c r="R496" s="63"/>
    </row>
    <row r="497" spans="13:18" x14ac:dyDescent="0.2">
      <c r="M497" s="63"/>
      <c r="N497" s="63"/>
      <c r="O497" s="63"/>
      <c r="P497" s="63"/>
      <c r="Q497" s="63"/>
      <c r="R497" s="63"/>
    </row>
    <row r="498" spans="13:18" x14ac:dyDescent="0.2">
      <c r="M498" s="63"/>
      <c r="N498" s="63"/>
      <c r="O498" s="63"/>
      <c r="P498" s="63"/>
      <c r="Q498" s="63"/>
      <c r="R498" s="63"/>
    </row>
    <row r="499" spans="13:18" x14ac:dyDescent="0.2">
      <c r="M499" s="63"/>
      <c r="N499" s="63"/>
      <c r="O499" s="63"/>
      <c r="P499" s="63"/>
      <c r="Q499" s="63"/>
      <c r="R499" s="63"/>
    </row>
    <row r="500" spans="13:18" x14ac:dyDescent="0.2">
      <c r="M500" s="63"/>
      <c r="N500" s="63"/>
      <c r="O500" s="63"/>
      <c r="P500" s="63"/>
      <c r="Q500" s="63"/>
      <c r="R500" s="63"/>
    </row>
    <row r="501" spans="13:18" x14ac:dyDescent="0.2">
      <c r="M501" s="63"/>
      <c r="N501" s="63"/>
      <c r="O501" s="63"/>
      <c r="P501" s="63"/>
      <c r="Q501" s="63"/>
      <c r="R501" s="63"/>
    </row>
    <row r="502" spans="13:18" x14ac:dyDescent="0.2">
      <c r="M502" s="63"/>
      <c r="N502" s="63"/>
      <c r="O502" s="63"/>
      <c r="P502" s="63"/>
      <c r="Q502" s="63"/>
      <c r="R502" s="63"/>
    </row>
    <row r="503" spans="13:18" x14ac:dyDescent="0.2">
      <c r="M503" s="63"/>
      <c r="N503" s="63"/>
      <c r="O503" s="63"/>
      <c r="P503" s="63"/>
      <c r="Q503" s="63"/>
      <c r="R503" s="63"/>
    </row>
    <row r="504" spans="13:18" x14ac:dyDescent="0.2">
      <c r="M504" s="63"/>
      <c r="N504" s="63"/>
      <c r="O504" s="63"/>
      <c r="P504" s="63"/>
      <c r="Q504" s="63"/>
      <c r="R504" s="63"/>
    </row>
    <row r="505" spans="13:18" x14ac:dyDescent="0.2">
      <c r="M505" s="63"/>
      <c r="N505" s="63"/>
      <c r="O505" s="63"/>
      <c r="P505" s="63"/>
      <c r="Q505" s="63"/>
      <c r="R505" s="63"/>
    </row>
    <row r="506" spans="13:18" x14ac:dyDescent="0.2">
      <c r="M506" s="63"/>
      <c r="N506" s="63"/>
      <c r="O506" s="63"/>
      <c r="P506" s="63"/>
      <c r="Q506" s="63"/>
      <c r="R506" s="63"/>
    </row>
    <row r="507" spans="13:18" x14ac:dyDescent="0.2">
      <c r="M507" s="63"/>
      <c r="N507" s="63"/>
      <c r="O507" s="63"/>
      <c r="P507" s="63"/>
      <c r="Q507" s="63"/>
      <c r="R507" s="63"/>
    </row>
    <row r="508" spans="13:18" x14ac:dyDescent="0.2">
      <c r="M508" s="63"/>
      <c r="N508" s="63"/>
      <c r="O508" s="63"/>
      <c r="P508" s="63"/>
      <c r="Q508" s="63"/>
      <c r="R508" s="63"/>
    </row>
    <row r="509" spans="13:18" x14ac:dyDescent="0.2">
      <c r="M509" s="63"/>
      <c r="N509" s="63"/>
      <c r="O509" s="63"/>
      <c r="P509" s="63"/>
      <c r="Q509" s="63"/>
      <c r="R509" s="63"/>
    </row>
    <row r="510" spans="13:18" x14ac:dyDescent="0.2">
      <c r="M510" s="63"/>
      <c r="N510" s="63"/>
      <c r="O510" s="63"/>
      <c r="P510" s="63"/>
      <c r="Q510" s="63"/>
      <c r="R510" s="63"/>
    </row>
    <row r="511" spans="13:18" x14ac:dyDescent="0.2">
      <c r="M511" s="63"/>
      <c r="N511" s="63"/>
      <c r="O511" s="63"/>
      <c r="P511" s="63"/>
      <c r="Q511" s="63"/>
      <c r="R511" s="63"/>
    </row>
    <row r="512" spans="13:18" x14ac:dyDescent="0.2">
      <c r="M512" s="63"/>
      <c r="N512" s="63"/>
      <c r="O512" s="63"/>
      <c r="P512" s="63"/>
      <c r="Q512" s="63"/>
      <c r="R512" s="63"/>
    </row>
    <row r="513" spans="13:18" ht="64" x14ac:dyDescent="0.2">
      <c r="M513" s="63" t="s">
        <v>140</v>
      </c>
      <c r="N513" s="63"/>
      <c r="O513" s="63"/>
      <c r="P513" s="63"/>
      <c r="Q513" s="63"/>
      <c r="R513" s="63"/>
    </row>
    <row r="514" spans="13:18" x14ac:dyDescent="0.2">
      <c r="M514" s="63"/>
      <c r="N514" s="63"/>
      <c r="O514" s="63"/>
      <c r="P514" s="63"/>
      <c r="Q514" s="63"/>
      <c r="R514" s="63"/>
    </row>
    <row r="515" spans="13:18" x14ac:dyDescent="0.2">
      <c r="M515" s="63"/>
      <c r="N515" s="63"/>
      <c r="O515" s="63"/>
      <c r="P515" s="63"/>
      <c r="Q515" s="63"/>
      <c r="R515" s="63"/>
    </row>
    <row r="516" spans="13:18" x14ac:dyDescent="0.2">
      <c r="M516" s="63"/>
      <c r="N516" s="63"/>
      <c r="O516" s="63"/>
      <c r="P516" s="63"/>
      <c r="Q516" s="63"/>
      <c r="R516" s="63"/>
    </row>
    <row r="517" spans="13:18" x14ac:dyDescent="0.2">
      <c r="M517" s="6"/>
      <c r="N517" s="6"/>
      <c r="O517" s="6"/>
      <c r="P517" s="6"/>
      <c r="Q517" s="6"/>
      <c r="R517" s="6"/>
    </row>
    <row r="518" spans="13:18" x14ac:dyDescent="0.2">
      <c r="M518" s="63"/>
      <c r="N518" s="63"/>
      <c r="O518" s="63"/>
      <c r="P518" s="63"/>
      <c r="Q518" s="63"/>
      <c r="R518" s="63"/>
    </row>
    <row r="519" spans="13:18" x14ac:dyDescent="0.2">
      <c r="M519" s="63"/>
      <c r="N519" s="63"/>
      <c r="O519" s="63"/>
      <c r="P519" s="63"/>
      <c r="Q519" s="63"/>
      <c r="R519" s="63"/>
    </row>
    <row r="520" spans="13:18" x14ac:dyDescent="0.2">
      <c r="M520" s="63"/>
      <c r="N520" s="63"/>
      <c r="O520" s="63"/>
      <c r="P520" s="63"/>
      <c r="Q520" s="63"/>
      <c r="R520" s="63"/>
    </row>
    <row r="521" spans="13:18" x14ac:dyDescent="0.2">
      <c r="M521" s="63"/>
      <c r="N521" s="63"/>
      <c r="O521" s="63"/>
      <c r="P521" s="63"/>
      <c r="Q521" s="63"/>
      <c r="R521" s="63"/>
    </row>
    <row r="522" spans="13:18" x14ac:dyDescent="0.2">
      <c r="M522" s="63"/>
      <c r="N522" s="63"/>
      <c r="O522" s="63"/>
      <c r="P522" s="63"/>
      <c r="Q522" s="63"/>
      <c r="R522" s="63"/>
    </row>
    <row r="523" spans="13:18" x14ac:dyDescent="0.2">
      <c r="M523" s="63"/>
      <c r="N523" s="63"/>
      <c r="O523" s="63"/>
      <c r="P523" s="63"/>
      <c r="Q523" s="63"/>
      <c r="R523" s="63"/>
    </row>
    <row r="524" spans="13:18" x14ac:dyDescent="0.2">
      <c r="M524" s="63"/>
      <c r="N524" s="63"/>
      <c r="O524" s="63"/>
      <c r="P524" s="63"/>
      <c r="Q524" s="63"/>
      <c r="R524" s="63"/>
    </row>
    <row r="525" spans="13:18" x14ac:dyDescent="0.2">
      <c r="M525" s="63"/>
      <c r="N525" s="63"/>
      <c r="O525" s="63"/>
      <c r="P525" s="63"/>
      <c r="Q525" s="63"/>
      <c r="R525" s="63"/>
    </row>
    <row r="526" spans="13:18" x14ac:dyDescent="0.2">
      <c r="M526" s="63"/>
      <c r="N526" s="63"/>
      <c r="O526" s="63"/>
      <c r="P526" s="63"/>
      <c r="Q526" s="63"/>
      <c r="R526" s="63"/>
    </row>
    <row r="527" spans="13:18" x14ac:dyDescent="0.2">
      <c r="M527" s="63"/>
      <c r="N527" s="63"/>
      <c r="O527" s="63"/>
      <c r="P527" s="63"/>
      <c r="Q527" s="63"/>
      <c r="R527" s="63"/>
    </row>
    <row r="528" spans="13:18" x14ac:dyDescent="0.2">
      <c r="M528" s="63"/>
      <c r="N528" s="63"/>
      <c r="O528" s="63"/>
      <c r="P528" s="63"/>
      <c r="Q528" s="63"/>
      <c r="R528" s="63"/>
    </row>
    <row r="529" spans="13:18" x14ac:dyDescent="0.2">
      <c r="M529" s="63"/>
      <c r="N529" s="63"/>
      <c r="O529" s="63"/>
      <c r="P529" s="63"/>
      <c r="Q529" s="63"/>
      <c r="R529" s="63"/>
    </row>
    <row r="530" spans="13:18" x14ac:dyDescent="0.2">
      <c r="M530" s="63"/>
      <c r="N530" s="63"/>
      <c r="O530" s="63"/>
      <c r="P530" s="63"/>
      <c r="Q530" s="63"/>
      <c r="R530" s="63"/>
    </row>
    <row r="531" spans="13:18" x14ac:dyDescent="0.2">
      <c r="M531" s="63"/>
      <c r="N531" s="63"/>
      <c r="O531" s="63"/>
      <c r="P531" s="63"/>
      <c r="Q531" s="63"/>
      <c r="R531" s="63"/>
    </row>
    <row r="532" spans="13:18" x14ac:dyDescent="0.2">
      <c r="M532" s="6"/>
      <c r="N532" s="6"/>
      <c r="O532" s="6"/>
      <c r="P532" s="6"/>
      <c r="Q532" s="6"/>
      <c r="R532" s="6"/>
    </row>
    <row r="533" spans="13:18" x14ac:dyDescent="0.2">
      <c r="M533" s="6"/>
      <c r="N533" s="6"/>
      <c r="O533" s="6"/>
      <c r="P533" s="6"/>
      <c r="Q533" s="6"/>
      <c r="R533" s="6"/>
    </row>
    <row r="534" spans="13:18" x14ac:dyDescent="0.2">
      <c r="M534" s="63"/>
      <c r="N534" s="63"/>
      <c r="O534" s="63"/>
      <c r="P534" s="63"/>
      <c r="Q534" s="63"/>
      <c r="R534" s="63"/>
    </row>
    <row r="535" spans="13:18" x14ac:dyDescent="0.2">
      <c r="M535" s="63"/>
      <c r="N535" s="63"/>
      <c r="O535" s="63"/>
      <c r="P535" s="63"/>
      <c r="Q535" s="63"/>
      <c r="R535" s="63"/>
    </row>
    <row r="536" spans="13:18" x14ac:dyDescent="0.2">
      <c r="M536" s="63"/>
      <c r="N536" s="63"/>
      <c r="O536" s="63"/>
      <c r="P536" s="63"/>
      <c r="Q536" s="63"/>
      <c r="R536" s="63"/>
    </row>
    <row r="537" spans="13:18" x14ac:dyDescent="0.2">
      <c r="M537" s="63"/>
      <c r="N537" s="63"/>
      <c r="O537" s="63"/>
      <c r="P537" s="63"/>
      <c r="Q537" s="63"/>
      <c r="R537" s="63"/>
    </row>
    <row r="538" spans="13:18" x14ac:dyDescent="0.2">
      <c r="M538" s="63"/>
      <c r="N538" s="63"/>
      <c r="O538" s="63"/>
      <c r="P538" s="63"/>
      <c r="Q538" s="63"/>
      <c r="R538" s="63"/>
    </row>
    <row r="539" spans="13:18" x14ac:dyDescent="0.2">
      <c r="M539" s="63"/>
      <c r="N539" s="63"/>
      <c r="O539" s="63"/>
      <c r="P539" s="63"/>
      <c r="Q539" s="63"/>
      <c r="R539" s="63"/>
    </row>
    <row r="540" spans="13:18" x14ac:dyDescent="0.2">
      <c r="M540" s="6"/>
      <c r="N540" s="6"/>
      <c r="O540" s="6"/>
      <c r="P540" s="6"/>
      <c r="Q540" s="6"/>
      <c r="R540" s="6"/>
    </row>
    <row r="541" spans="13:18" x14ac:dyDescent="0.2">
      <c r="M541" s="6"/>
      <c r="N541" s="6"/>
      <c r="O541" s="6"/>
      <c r="P541" s="6"/>
      <c r="Q541" s="6"/>
      <c r="R541" s="6"/>
    </row>
    <row r="542" spans="13:18" x14ac:dyDescent="0.2">
      <c r="M542" s="63"/>
      <c r="N542" s="63"/>
      <c r="O542" s="63"/>
      <c r="P542" s="63"/>
      <c r="Q542" s="63"/>
      <c r="R542" s="63"/>
    </row>
    <row r="543" spans="13:18" x14ac:dyDescent="0.2">
      <c r="M543" s="63"/>
      <c r="N543" s="63"/>
      <c r="O543" s="63"/>
      <c r="P543" s="63"/>
      <c r="Q543" s="63"/>
      <c r="R543" s="63"/>
    </row>
    <row r="544" spans="13:18" x14ac:dyDescent="0.2">
      <c r="M544" s="63"/>
      <c r="N544" s="63"/>
      <c r="O544" s="63"/>
      <c r="P544" s="63"/>
      <c r="Q544" s="63"/>
      <c r="R544" s="63"/>
    </row>
    <row r="545" spans="13:18" x14ac:dyDescent="0.2">
      <c r="M545" s="63"/>
      <c r="N545" s="63"/>
      <c r="O545" s="63"/>
      <c r="P545" s="63"/>
      <c r="Q545" s="63"/>
      <c r="R545" s="63"/>
    </row>
    <row r="546" spans="13:18" x14ac:dyDescent="0.2">
      <c r="M546" s="63"/>
      <c r="N546" s="63"/>
      <c r="O546" s="63"/>
      <c r="P546" s="63"/>
      <c r="Q546" s="63"/>
      <c r="R546" s="63"/>
    </row>
    <row r="547" spans="13:18" x14ac:dyDescent="0.2">
      <c r="M547" s="63"/>
      <c r="N547" s="63"/>
      <c r="O547" s="63"/>
      <c r="P547" s="63"/>
      <c r="Q547" s="63"/>
      <c r="R547" s="63"/>
    </row>
    <row r="548" spans="13:18" x14ac:dyDescent="0.2">
      <c r="M548" s="63"/>
      <c r="N548" s="63"/>
      <c r="O548" s="63"/>
      <c r="P548" s="63"/>
      <c r="Q548" s="63"/>
      <c r="R548" s="63"/>
    </row>
    <row r="549" spans="13:18" x14ac:dyDescent="0.2">
      <c r="M549" s="63"/>
      <c r="N549" s="63"/>
      <c r="O549" s="63"/>
      <c r="P549" s="63"/>
      <c r="Q549" s="63"/>
      <c r="R549" s="63"/>
    </row>
    <row r="550" spans="13:18" x14ac:dyDescent="0.2">
      <c r="M550" s="63"/>
      <c r="N550" s="63"/>
      <c r="O550" s="63"/>
      <c r="P550" s="63"/>
      <c r="Q550" s="63"/>
      <c r="R550" s="63"/>
    </row>
    <row r="551" spans="13:18" x14ac:dyDescent="0.2">
      <c r="M551" s="63"/>
      <c r="N551" s="63"/>
      <c r="O551" s="63"/>
      <c r="P551" s="63"/>
      <c r="Q551" s="63"/>
      <c r="R551" s="63"/>
    </row>
    <row r="552" spans="13:18" x14ac:dyDescent="0.2">
      <c r="M552" s="63"/>
      <c r="N552" s="63"/>
      <c r="O552" s="63"/>
      <c r="P552" s="63"/>
      <c r="Q552" s="63"/>
      <c r="R552" s="63"/>
    </row>
    <row r="553" spans="13:18" x14ac:dyDescent="0.2">
      <c r="M553" s="63"/>
      <c r="N553" s="63"/>
      <c r="O553" s="63"/>
      <c r="P553" s="63"/>
      <c r="Q553" s="63"/>
      <c r="R553" s="63"/>
    </row>
    <row r="554" spans="13:18" x14ac:dyDescent="0.2">
      <c r="M554" s="6"/>
      <c r="N554" s="6"/>
      <c r="O554" s="6"/>
      <c r="P554" s="6"/>
      <c r="Q554" s="6"/>
      <c r="R554" s="6"/>
    </row>
    <row r="555" spans="13:18" x14ac:dyDescent="0.2">
      <c r="M555" s="6"/>
      <c r="N555" s="6"/>
      <c r="O555" s="6"/>
      <c r="P555" s="6"/>
      <c r="Q555" s="6"/>
      <c r="R555" s="6"/>
    </row>
    <row r="556" spans="13:18" x14ac:dyDescent="0.2">
      <c r="M556" s="6"/>
      <c r="N556" s="6"/>
      <c r="O556" s="6"/>
      <c r="P556" s="6"/>
      <c r="Q556" s="6"/>
      <c r="R556" s="6"/>
    </row>
    <row r="557" spans="13:18" x14ac:dyDescent="0.2">
      <c r="M557" s="6"/>
      <c r="N557" s="6"/>
      <c r="O557" s="6"/>
      <c r="P557" s="6"/>
      <c r="Q557" s="6"/>
      <c r="R557" s="6"/>
    </row>
    <row r="558" spans="13:18" x14ac:dyDescent="0.2">
      <c r="M558" s="63"/>
      <c r="N558" s="63"/>
      <c r="O558" s="63"/>
      <c r="P558" s="63"/>
      <c r="Q558" s="63"/>
      <c r="R558" s="63"/>
    </row>
    <row r="559" spans="13:18" x14ac:dyDescent="0.2">
      <c r="M559" s="63"/>
      <c r="N559" s="63"/>
      <c r="O559" s="63"/>
      <c r="P559" s="63"/>
      <c r="Q559" s="63"/>
      <c r="R559" s="63"/>
    </row>
    <row r="560" spans="13:18" x14ac:dyDescent="0.2">
      <c r="M560" s="6"/>
      <c r="N560" s="6"/>
      <c r="O560" s="6"/>
      <c r="P560" s="6"/>
      <c r="Q560" s="6"/>
      <c r="R560" s="6"/>
    </row>
    <row r="561" spans="13:18" x14ac:dyDescent="0.2">
      <c r="M561" s="63"/>
      <c r="N561" s="63"/>
      <c r="O561" s="63"/>
      <c r="P561" s="63"/>
      <c r="Q561" s="63"/>
      <c r="R561" s="63"/>
    </row>
    <row r="562" spans="13:18" x14ac:dyDescent="0.2">
      <c r="M562" s="63"/>
      <c r="N562" s="63"/>
      <c r="O562" s="63"/>
      <c r="P562" s="63"/>
      <c r="Q562" s="63"/>
      <c r="R562" s="63"/>
    </row>
    <row r="563" spans="13:18" x14ac:dyDescent="0.2">
      <c r="M563" s="63"/>
      <c r="N563" s="63"/>
      <c r="O563" s="63"/>
      <c r="P563" s="63"/>
      <c r="Q563" s="63"/>
      <c r="R563" s="63"/>
    </row>
    <row r="564" spans="13:18" x14ac:dyDescent="0.2">
      <c r="M564" s="63"/>
      <c r="N564" s="63"/>
      <c r="O564" s="63"/>
      <c r="P564" s="63"/>
      <c r="Q564" s="63"/>
      <c r="R564" s="63"/>
    </row>
    <row r="565" spans="13:18" x14ac:dyDescent="0.2">
      <c r="M565" s="63"/>
      <c r="N565" s="63"/>
      <c r="O565" s="63"/>
      <c r="P565" s="63"/>
      <c r="Q565" s="63"/>
      <c r="R565" s="63"/>
    </row>
    <row r="566" spans="13:18" x14ac:dyDescent="0.2">
      <c r="M566" s="63"/>
      <c r="N566" s="63"/>
      <c r="O566" s="63"/>
      <c r="P566" s="63"/>
      <c r="Q566" s="63"/>
      <c r="R566" s="63"/>
    </row>
    <row r="567" spans="13:18" x14ac:dyDescent="0.2">
      <c r="M567" s="63"/>
      <c r="N567" s="63"/>
      <c r="O567" s="63"/>
      <c r="P567" s="63"/>
      <c r="Q567" s="63"/>
      <c r="R567" s="63"/>
    </row>
    <row r="568" spans="13:18" x14ac:dyDescent="0.2">
      <c r="M568" s="63"/>
      <c r="N568" s="63"/>
      <c r="O568" s="63"/>
      <c r="P568" s="63"/>
      <c r="Q568" s="63"/>
      <c r="R568" s="63"/>
    </row>
    <row r="569" spans="13:18" x14ac:dyDescent="0.2">
      <c r="M569" s="63"/>
      <c r="N569" s="63"/>
      <c r="O569" s="63"/>
      <c r="P569" s="63"/>
      <c r="Q569" s="63"/>
      <c r="R569" s="63"/>
    </row>
    <row r="570" spans="13:18" x14ac:dyDescent="0.2">
      <c r="M570" s="63"/>
      <c r="N570" s="63"/>
      <c r="O570" s="63"/>
      <c r="P570" s="63"/>
      <c r="Q570" s="63"/>
      <c r="R570" s="63"/>
    </row>
    <row r="571" spans="13:18" x14ac:dyDescent="0.2">
      <c r="M571" s="63"/>
      <c r="N571" s="63"/>
      <c r="O571" s="63"/>
      <c r="P571" s="63"/>
      <c r="Q571" s="63"/>
      <c r="R571" s="63"/>
    </row>
    <row r="572" spans="13:18" x14ac:dyDescent="0.2">
      <c r="M572" s="63"/>
      <c r="N572" s="63"/>
      <c r="O572" s="63"/>
      <c r="P572" s="63"/>
      <c r="Q572" s="63"/>
      <c r="R572" s="63"/>
    </row>
    <row r="573" spans="13:18" x14ac:dyDescent="0.2">
      <c r="M573" s="63"/>
      <c r="N573" s="63"/>
      <c r="O573" s="63"/>
      <c r="P573" s="63"/>
      <c r="Q573" s="63"/>
      <c r="R573" s="63"/>
    </row>
    <row r="574" spans="13:18" x14ac:dyDescent="0.2">
      <c r="M574" s="63"/>
      <c r="N574" s="63"/>
      <c r="O574" s="63"/>
      <c r="P574" s="63"/>
      <c r="Q574" s="63"/>
      <c r="R574" s="63"/>
    </row>
    <row r="575" spans="13:18" x14ac:dyDescent="0.2">
      <c r="M575" s="6"/>
      <c r="N575" s="6"/>
      <c r="O575" s="6"/>
      <c r="P575" s="6"/>
      <c r="Q575" s="6"/>
      <c r="R575" s="6"/>
    </row>
    <row r="576" spans="13:18" x14ac:dyDescent="0.2">
      <c r="M576" s="63"/>
      <c r="N576" s="63"/>
      <c r="O576" s="63"/>
      <c r="P576" s="63"/>
      <c r="Q576" s="63"/>
      <c r="R576" s="63"/>
    </row>
    <row r="577" spans="13:18" x14ac:dyDescent="0.2">
      <c r="M577" s="63"/>
      <c r="N577" s="63"/>
      <c r="O577" s="63"/>
      <c r="P577" s="63"/>
      <c r="Q577" s="63"/>
      <c r="R577" s="63"/>
    </row>
    <row r="578" spans="13:18" x14ac:dyDescent="0.2">
      <c r="M578" s="63"/>
      <c r="N578" s="63"/>
      <c r="O578" s="63"/>
      <c r="P578" s="63"/>
      <c r="Q578" s="63"/>
      <c r="R578" s="63"/>
    </row>
    <row r="579" spans="13:18" x14ac:dyDescent="0.2">
      <c r="M579" s="63"/>
      <c r="N579" s="63"/>
      <c r="O579" s="63"/>
      <c r="P579" s="63"/>
      <c r="Q579" s="63"/>
      <c r="R579" s="63"/>
    </row>
    <row r="580" spans="13:18" x14ac:dyDescent="0.2">
      <c r="M580" s="63"/>
      <c r="N580" s="63"/>
      <c r="O580" s="63"/>
      <c r="P580" s="63"/>
      <c r="Q580" s="63"/>
      <c r="R580" s="63"/>
    </row>
    <row r="581" spans="13:18" x14ac:dyDescent="0.2">
      <c r="M581" s="63"/>
      <c r="N581" s="63"/>
      <c r="O581" s="63"/>
      <c r="P581" s="63"/>
      <c r="Q581" s="63"/>
      <c r="R581" s="63"/>
    </row>
    <row r="582" spans="13:18" x14ac:dyDescent="0.2">
      <c r="M582" s="63"/>
      <c r="N582" s="63"/>
      <c r="O582" s="63"/>
      <c r="P582" s="63"/>
      <c r="Q582" s="63"/>
      <c r="R582" s="63"/>
    </row>
    <row r="583" spans="13:18" x14ac:dyDescent="0.2">
      <c r="M583" s="63"/>
      <c r="N583" s="63"/>
      <c r="O583" s="63"/>
      <c r="P583" s="63"/>
      <c r="Q583" s="63"/>
      <c r="R583" s="63"/>
    </row>
    <row r="584" spans="13:18" x14ac:dyDescent="0.2">
      <c r="M584" s="63"/>
      <c r="N584" s="63"/>
      <c r="O584" s="63"/>
      <c r="P584" s="63"/>
      <c r="Q584" s="63"/>
      <c r="R584" s="63"/>
    </row>
    <row r="585" spans="13:18" x14ac:dyDescent="0.2">
      <c r="M585" s="63"/>
      <c r="N585" s="63"/>
      <c r="O585" s="63"/>
      <c r="P585" s="63"/>
      <c r="Q585" s="63"/>
      <c r="R585" s="63"/>
    </row>
    <row r="586" spans="13:18" x14ac:dyDescent="0.2">
      <c r="M586" s="63"/>
      <c r="N586" s="63"/>
      <c r="O586" s="63"/>
      <c r="P586" s="63"/>
      <c r="Q586" s="63"/>
      <c r="R586" s="63"/>
    </row>
    <row r="587" spans="13:18" x14ac:dyDescent="0.2">
      <c r="M587" s="63"/>
      <c r="N587" s="63"/>
      <c r="O587" s="63"/>
      <c r="P587" s="63"/>
      <c r="Q587" s="63"/>
      <c r="R587" s="63"/>
    </row>
    <row r="588" spans="13:18" x14ac:dyDescent="0.2">
      <c r="M588" s="63"/>
      <c r="N588" s="63"/>
      <c r="O588" s="63"/>
      <c r="P588" s="63"/>
      <c r="Q588" s="63"/>
      <c r="R588" s="63"/>
    </row>
    <row r="589" spans="13:18" x14ac:dyDescent="0.2">
      <c r="M589" s="63"/>
      <c r="N589" s="63"/>
      <c r="O589" s="63"/>
      <c r="P589" s="63"/>
      <c r="Q589" s="63"/>
      <c r="R589" s="63"/>
    </row>
    <row r="590" spans="13:18" x14ac:dyDescent="0.2">
      <c r="M590" s="63"/>
      <c r="N590" s="63"/>
      <c r="O590" s="63"/>
      <c r="P590" s="63"/>
      <c r="Q590" s="63"/>
      <c r="R590" s="63"/>
    </row>
    <row r="591" spans="13:18" x14ac:dyDescent="0.2">
      <c r="M591" s="63"/>
      <c r="N591" s="63"/>
      <c r="O591" s="63"/>
      <c r="P591" s="63"/>
      <c r="Q591" s="63"/>
      <c r="R591" s="63"/>
    </row>
    <row r="592" spans="13:18" x14ac:dyDescent="0.2">
      <c r="M592" s="63"/>
      <c r="N592" s="63"/>
      <c r="O592" s="63"/>
      <c r="P592" s="63"/>
      <c r="Q592" s="63"/>
      <c r="R592" s="63"/>
    </row>
    <row r="593" spans="13:18" x14ac:dyDescent="0.2">
      <c r="M593" s="63"/>
      <c r="N593" s="63"/>
      <c r="O593" s="63"/>
      <c r="P593" s="63"/>
      <c r="Q593" s="63"/>
      <c r="R593" s="63"/>
    </row>
    <row r="594" spans="13:18" x14ac:dyDescent="0.2">
      <c r="M594" s="63"/>
      <c r="N594" s="63"/>
      <c r="O594" s="63"/>
      <c r="P594" s="63"/>
      <c r="Q594" s="63"/>
      <c r="R594" s="63"/>
    </row>
    <row r="595" spans="13:18" x14ac:dyDescent="0.2">
      <c r="M595" s="63"/>
      <c r="N595" s="63"/>
      <c r="O595" s="63"/>
      <c r="P595" s="63"/>
      <c r="Q595" s="63"/>
      <c r="R595" s="63"/>
    </row>
    <row r="596" spans="13:18" x14ac:dyDescent="0.2">
      <c r="M596" s="63"/>
      <c r="N596" s="63"/>
      <c r="O596" s="63"/>
      <c r="P596" s="63"/>
      <c r="Q596" s="63"/>
      <c r="R596" s="63"/>
    </row>
    <row r="597" spans="13:18" x14ac:dyDescent="0.2">
      <c r="M597" s="63"/>
      <c r="N597" s="63"/>
      <c r="O597" s="63"/>
      <c r="P597" s="63"/>
      <c r="Q597" s="63"/>
      <c r="R597" s="63"/>
    </row>
    <row r="598" spans="13:18" x14ac:dyDescent="0.2">
      <c r="M598" s="63"/>
      <c r="N598" s="63"/>
      <c r="O598" s="63"/>
      <c r="P598" s="63"/>
      <c r="Q598" s="63"/>
      <c r="R598" s="63"/>
    </row>
    <row r="599" spans="13:18" x14ac:dyDescent="0.2">
      <c r="M599" s="63"/>
      <c r="N599" s="63"/>
      <c r="O599" s="63"/>
      <c r="P599" s="63"/>
      <c r="Q599" s="63"/>
      <c r="R599" s="63"/>
    </row>
    <row r="600" spans="13:18" x14ac:dyDescent="0.2">
      <c r="M600" s="63"/>
      <c r="N600" s="63"/>
      <c r="O600" s="63"/>
      <c r="P600" s="63"/>
      <c r="Q600" s="63"/>
      <c r="R600" s="63"/>
    </row>
    <row r="601" spans="13:18" x14ac:dyDescent="0.2">
      <c r="M601" s="63"/>
      <c r="N601" s="63"/>
      <c r="O601" s="63"/>
      <c r="P601" s="63"/>
      <c r="Q601" s="63"/>
      <c r="R601" s="63"/>
    </row>
    <row r="602" spans="13:18" x14ac:dyDescent="0.2">
      <c r="M602" s="63"/>
      <c r="N602" s="63"/>
      <c r="O602" s="63"/>
      <c r="P602" s="63"/>
      <c r="Q602" s="63"/>
      <c r="R602" s="63"/>
    </row>
    <row r="603" spans="13:18" x14ac:dyDescent="0.2">
      <c r="M603" s="63"/>
      <c r="N603" s="63"/>
      <c r="O603" s="63"/>
      <c r="P603" s="63"/>
      <c r="Q603" s="63"/>
      <c r="R603" s="63"/>
    </row>
    <row r="604" spans="13:18" x14ac:dyDescent="0.2">
      <c r="M604" s="63"/>
      <c r="N604" s="63"/>
      <c r="O604" s="63"/>
      <c r="P604" s="63"/>
      <c r="Q604" s="63"/>
      <c r="R604" s="63"/>
    </row>
    <row r="605" spans="13:18" x14ac:dyDescent="0.2">
      <c r="M605" s="63"/>
      <c r="N605" s="63"/>
      <c r="O605" s="63"/>
      <c r="P605" s="63"/>
      <c r="Q605" s="63"/>
      <c r="R605" s="63"/>
    </row>
    <row r="606" spans="13:18" x14ac:dyDescent="0.2">
      <c r="M606" s="63"/>
      <c r="N606" s="63"/>
      <c r="O606" s="63"/>
      <c r="P606" s="63"/>
      <c r="Q606" s="63"/>
      <c r="R606" s="63"/>
    </row>
    <row r="607" spans="13:18" x14ac:dyDescent="0.2">
      <c r="M607" s="63"/>
      <c r="N607" s="63"/>
      <c r="O607" s="63"/>
      <c r="P607" s="63"/>
      <c r="Q607" s="63"/>
      <c r="R607" s="63"/>
    </row>
    <row r="608" spans="13:18" x14ac:dyDescent="0.2">
      <c r="M608" s="6"/>
      <c r="N608" s="6"/>
      <c r="O608" s="6"/>
      <c r="P608" s="6"/>
      <c r="Q608" s="6"/>
      <c r="R608" s="6"/>
    </row>
    <row r="609" spans="13:18" x14ac:dyDescent="0.2">
      <c r="M609" s="6"/>
      <c r="N609" s="6"/>
      <c r="O609" s="6"/>
      <c r="P609" s="6"/>
      <c r="Q609" s="6"/>
      <c r="R609" s="6"/>
    </row>
    <row r="610" spans="13:18" x14ac:dyDescent="0.2">
      <c r="M610" s="6"/>
      <c r="N610" s="6"/>
      <c r="O610" s="6"/>
      <c r="P610" s="6"/>
      <c r="Q610" s="6"/>
      <c r="R610" s="6"/>
    </row>
    <row r="611" spans="13:18" x14ac:dyDescent="0.2">
      <c r="M611" s="6"/>
      <c r="N611" s="6"/>
      <c r="O611" s="6"/>
      <c r="P611" s="6"/>
      <c r="Q611" s="6"/>
      <c r="R611" s="6"/>
    </row>
    <row r="612" spans="13:18" x14ac:dyDescent="0.2">
      <c r="M612" s="6"/>
      <c r="N612" s="6"/>
      <c r="O612" s="6"/>
      <c r="P612" s="6"/>
      <c r="Q612" s="6"/>
      <c r="R612" s="6"/>
    </row>
    <row r="613" spans="13:18" x14ac:dyDescent="0.2">
      <c r="M613" s="63"/>
      <c r="N613" s="63"/>
      <c r="O613" s="63"/>
      <c r="P613" s="63"/>
      <c r="Q613" s="63"/>
      <c r="R613" s="63"/>
    </row>
    <row r="614" spans="13:18" x14ac:dyDescent="0.2">
      <c r="M614" s="63"/>
      <c r="N614" s="63"/>
      <c r="O614" s="63"/>
      <c r="P614" s="63"/>
      <c r="Q614" s="63"/>
      <c r="R614" s="63"/>
    </row>
    <row r="615" spans="13:18" x14ac:dyDescent="0.2">
      <c r="M615" s="63"/>
      <c r="N615" s="63"/>
      <c r="O615" s="63"/>
      <c r="P615" s="63"/>
      <c r="Q615" s="63"/>
      <c r="R615" s="63"/>
    </row>
    <row r="616" spans="13:18" x14ac:dyDescent="0.2">
      <c r="M616" s="63"/>
      <c r="N616" s="63"/>
      <c r="O616" s="63"/>
      <c r="P616" s="63"/>
      <c r="Q616" s="63"/>
      <c r="R616" s="63"/>
    </row>
    <row r="617" spans="13:18" x14ac:dyDescent="0.2">
      <c r="M617" s="63"/>
      <c r="N617" s="63"/>
      <c r="O617" s="63"/>
      <c r="P617" s="63"/>
      <c r="Q617" s="63"/>
      <c r="R617" s="63"/>
    </row>
    <row r="618" spans="13:18" x14ac:dyDescent="0.2">
      <c r="M618" s="63"/>
      <c r="N618" s="63"/>
      <c r="O618" s="63"/>
      <c r="P618" s="63"/>
      <c r="Q618" s="63"/>
      <c r="R618" s="63"/>
    </row>
    <row r="619" spans="13:18" x14ac:dyDescent="0.2">
      <c r="M619" s="63"/>
      <c r="N619" s="63"/>
      <c r="O619" s="63"/>
      <c r="P619" s="63"/>
      <c r="Q619" s="63"/>
      <c r="R619" s="63"/>
    </row>
    <row r="620" spans="13:18" x14ac:dyDescent="0.2">
      <c r="M620" s="63"/>
      <c r="N620" s="63"/>
      <c r="O620" s="63"/>
      <c r="P620" s="63"/>
      <c r="Q620" s="63"/>
      <c r="R620" s="63"/>
    </row>
    <row r="621" spans="13:18" x14ac:dyDescent="0.2">
      <c r="M621" s="63"/>
      <c r="N621" s="63"/>
      <c r="O621" s="63"/>
      <c r="P621" s="63"/>
      <c r="Q621" s="63"/>
      <c r="R621" s="63"/>
    </row>
    <row r="622" spans="13:18" x14ac:dyDescent="0.2">
      <c r="M622" s="63"/>
      <c r="N622" s="63"/>
      <c r="O622" s="63"/>
      <c r="P622" s="63"/>
      <c r="Q622" s="63"/>
      <c r="R622" s="63"/>
    </row>
    <row r="623" spans="13:18" x14ac:dyDescent="0.2">
      <c r="M623" s="63"/>
      <c r="N623" s="63"/>
      <c r="O623" s="63"/>
      <c r="P623" s="63"/>
      <c r="Q623" s="63"/>
      <c r="R623" s="63"/>
    </row>
    <row r="624" spans="13:18" x14ac:dyDescent="0.2">
      <c r="M624" s="63"/>
      <c r="N624" s="63"/>
      <c r="O624" s="63"/>
      <c r="P624" s="63"/>
      <c r="Q624" s="63"/>
      <c r="R624" s="63"/>
    </row>
    <row r="625" spans="13:18" x14ac:dyDescent="0.2">
      <c r="M625" s="6"/>
      <c r="N625" s="6"/>
      <c r="O625" s="6"/>
      <c r="P625" s="6"/>
      <c r="Q625" s="6"/>
      <c r="R625" s="6"/>
    </row>
    <row r="626" spans="13:18" x14ac:dyDescent="0.2">
      <c r="M626" s="6"/>
      <c r="N626" s="6"/>
      <c r="O626" s="6"/>
      <c r="P626" s="6"/>
      <c r="Q626" s="6"/>
      <c r="R626" s="6"/>
    </row>
    <row r="627" spans="13:18" x14ac:dyDescent="0.2">
      <c r="M627" s="6"/>
      <c r="N627" s="6"/>
      <c r="O627" s="6"/>
      <c r="P627" s="6"/>
      <c r="Q627" s="6"/>
      <c r="R627" s="6"/>
    </row>
    <row r="628" spans="13:18" x14ac:dyDescent="0.2">
      <c r="M628" s="6"/>
      <c r="N628" s="6"/>
      <c r="O628" s="6"/>
      <c r="P628" s="6"/>
      <c r="Q628" s="6"/>
      <c r="R628" s="6"/>
    </row>
    <row r="629" spans="13:18" x14ac:dyDescent="0.2">
      <c r="M629" s="63"/>
      <c r="N629" s="63"/>
      <c r="O629" s="63"/>
      <c r="P629" s="63"/>
      <c r="Q629" s="63"/>
      <c r="R629" s="63"/>
    </row>
    <row r="630" spans="13:18" x14ac:dyDescent="0.2">
      <c r="M630" s="63"/>
      <c r="N630" s="63"/>
      <c r="O630" s="63"/>
      <c r="P630" s="63"/>
      <c r="Q630" s="63"/>
      <c r="R630" s="63"/>
    </row>
    <row r="631" spans="13:18" x14ac:dyDescent="0.2">
      <c r="M631" s="63"/>
      <c r="N631" s="63"/>
      <c r="O631" s="63"/>
      <c r="P631" s="63"/>
      <c r="Q631" s="63"/>
      <c r="R631" s="63"/>
    </row>
    <row r="632" spans="13:18" x14ac:dyDescent="0.2">
      <c r="M632" s="63"/>
      <c r="N632" s="63"/>
      <c r="O632" s="63"/>
      <c r="P632" s="63"/>
      <c r="Q632" s="63"/>
      <c r="R632" s="63"/>
    </row>
    <row r="633" spans="13:18" x14ac:dyDescent="0.2">
      <c r="M633" s="63"/>
      <c r="N633" s="63"/>
      <c r="O633" s="63"/>
      <c r="P633" s="63"/>
      <c r="Q633" s="63"/>
      <c r="R633" s="63"/>
    </row>
    <row r="634" spans="13:18" x14ac:dyDescent="0.2">
      <c r="M634" s="63"/>
      <c r="N634" s="63"/>
      <c r="O634" s="63"/>
      <c r="P634" s="63"/>
      <c r="Q634" s="63"/>
      <c r="R634" s="63"/>
    </row>
    <row r="635" spans="13:18" x14ac:dyDescent="0.2">
      <c r="M635" s="63"/>
      <c r="N635" s="63"/>
      <c r="O635" s="63"/>
      <c r="P635" s="63"/>
      <c r="Q635" s="63"/>
      <c r="R635" s="63"/>
    </row>
    <row r="636" spans="13:18" x14ac:dyDescent="0.2">
      <c r="M636" s="63"/>
      <c r="N636" s="63"/>
      <c r="O636" s="63"/>
      <c r="P636" s="63"/>
      <c r="Q636" s="63"/>
      <c r="R636" s="63"/>
    </row>
    <row r="637" spans="13:18" x14ac:dyDescent="0.2">
      <c r="M637" s="63"/>
      <c r="N637" s="63"/>
      <c r="O637" s="63"/>
      <c r="P637" s="63"/>
      <c r="Q637" s="63"/>
      <c r="R637" s="63"/>
    </row>
    <row r="638" spans="13:18" x14ac:dyDescent="0.2">
      <c r="M638" s="63"/>
      <c r="N638" s="63"/>
      <c r="O638" s="63"/>
      <c r="P638" s="63"/>
      <c r="Q638" s="63"/>
      <c r="R638" s="63"/>
    </row>
    <row r="639" spans="13:18" x14ac:dyDescent="0.2">
      <c r="M639" s="63"/>
      <c r="N639" s="63"/>
      <c r="O639" s="63"/>
      <c r="P639" s="63"/>
      <c r="Q639" s="63"/>
      <c r="R639" s="63"/>
    </row>
    <row r="640" spans="13:18" x14ac:dyDescent="0.2">
      <c r="M640" s="63"/>
      <c r="N640" s="63"/>
      <c r="O640" s="63"/>
      <c r="P640" s="63"/>
      <c r="Q640" s="63"/>
      <c r="R640" s="63"/>
    </row>
    <row r="641" spans="13:18" x14ac:dyDescent="0.2">
      <c r="M641" s="63"/>
      <c r="N641" s="63"/>
      <c r="O641" s="63"/>
      <c r="P641" s="63"/>
      <c r="Q641" s="63"/>
      <c r="R641" s="63"/>
    </row>
    <row r="642" spans="13:18" x14ac:dyDescent="0.2">
      <c r="M642" s="63"/>
      <c r="N642" s="63"/>
      <c r="O642" s="63"/>
      <c r="P642" s="63"/>
      <c r="Q642" s="63"/>
      <c r="R642" s="63"/>
    </row>
    <row r="643" spans="13:18" x14ac:dyDescent="0.2">
      <c r="M643" s="63"/>
      <c r="N643" s="63"/>
      <c r="O643" s="63"/>
      <c r="P643" s="63"/>
      <c r="Q643" s="63"/>
      <c r="R643" s="63"/>
    </row>
    <row r="644" spans="13:18" x14ac:dyDescent="0.2">
      <c r="M644" s="63"/>
      <c r="N644" s="63"/>
      <c r="O644" s="63"/>
      <c r="P644" s="63"/>
      <c r="Q644" s="63"/>
      <c r="R644" s="63"/>
    </row>
    <row r="645" spans="13:18" x14ac:dyDescent="0.2">
      <c r="M645" s="63"/>
      <c r="N645" s="63"/>
      <c r="O645" s="63"/>
      <c r="P645" s="63"/>
      <c r="Q645" s="63"/>
      <c r="R645" s="63"/>
    </row>
    <row r="646" spans="13:18" x14ac:dyDescent="0.2">
      <c r="M646" s="63"/>
      <c r="N646" s="63"/>
      <c r="O646" s="63"/>
      <c r="P646" s="63"/>
      <c r="Q646" s="63"/>
      <c r="R646" s="63"/>
    </row>
    <row r="647" spans="13:18" x14ac:dyDescent="0.2">
      <c r="M647" s="63"/>
      <c r="N647" s="63"/>
      <c r="O647" s="63"/>
      <c r="P647" s="63"/>
      <c r="Q647" s="63"/>
      <c r="R647" s="63"/>
    </row>
    <row r="648" spans="13:18" x14ac:dyDescent="0.2">
      <c r="M648" s="63"/>
      <c r="N648" s="63"/>
      <c r="O648" s="63"/>
      <c r="P648" s="63"/>
      <c r="Q648" s="63"/>
      <c r="R648" s="63"/>
    </row>
    <row r="649" spans="13:18" x14ac:dyDescent="0.2">
      <c r="M649" s="63"/>
      <c r="N649" s="63"/>
      <c r="O649" s="63"/>
      <c r="P649" s="63"/>
      <c r="Q649" s="63"/>
      <c r="R649" s="63"/>
    </row>
    <row r="650" spans="13:18" x14ac:dyDescent="0.2">
      <c r="M650" s="63"/>
      <c r="N650" s="63"/>
      <c r="O650" s="63"/>
      <c r="P650" s="63"/>
      <c r="Q650" s="63"/>
      <c r="R650" s="63"/>
    </row>
    <row r="651" spans="13:18" x14ac:dyDescent="0.2">
      <c r="M651" s="63"/>
      <c r="N651" s="63"/>
      <c r="O651" s="63"/>
      <c r="P651" s="63"/>
      <c r="Q651" s="63"/>
      <c r="R651" s="63"/>
    </row>
    <row r="652" spans="13:18" x14ac:dyDescent="0.2">
      <c r="M652" s="63"/>
      <c r="N652" s="63"/>
      <c r="O652" s="63"/>
      <c r="P652" s="63"/>
      <c r="Q652" s="63"/>
      <c r="R652" s="63"/>
    </row>
    <row r="653" spans="13:18" x14ac:dyDescent="0.2">
      <c r="M653" s="63"/>
      <c r="N653" s="63"/>
      <c r="O653" s="63"/>
      <c r="P653" s="63"/>
      <c r="Q653" s="63"/>
      <c r="R653" s="63"/>
    </row>
    <row r="654" spans="13:18" x14ac:dyDescent="0.2">
      <c r="M654" s="63"/>
      <c r="N654" s="63"/>
      <c r="O654" s="63"/>
      <c r="P654" s="63"/>
      <c r="Q654" s="63"/>
      <c r="R654" s="63"/>
    </row>
    <row r="655" spans="13:18" x14ac:dyDescent="0.2">
      <c r="M655" s="63"/>
      <c r="N655" s="63"/>
      <c r="O655" s="63"/>
      <c r="P655" s="63"/>
      <c r="Q655" s="63"/>
      <c r="R655" s="63"/>
    </row>
    <row r="656" spans="13:18" x14ac:dyDescent="0.2">
      <c r="M656" s="63"/>
      <c r="N656" s="63"/>
      <c r="O656" s="63"/>
      <c r="P656" s="63"/>
      <c r="Q656" s="63"/>
      <c r="R656" s="63"/>
    </row>
    <row r="657" spans="13:18" x14ac:dyDescent="0.2">
      <c r="M657" s="63"/>
      <c r="N657" s="63"/>
      <c r="O657" s="63"/>
      <c r="P657" s="63"/>
      <c r="Q657" s="63"/>
      <c r="R657" s="63"/>
    </row>
    <row r="658" spans="13:18" x14ac:dyDescent="0.2">
      <c r="M658" s="63"/>
      <c r="N658" s="63"/>
      <c r="O658" s="63"/>
      <c r="P658" s="63"/>
      <c r="Q658" s="63"/>
      <c r="R658" s="63"/>
    </row>
    <row r="659" spans="13:18" x14ac:dyDescent="0.2">
      <c r="M659" s="63"/>
      <c r="N659" s="63"/>
      <c r="O659" s="63"/>
      <c r="P659" s="63"/>
      <c r="Q659" s="63"/>
      <c r="R659" s="63"/>
    </row>
    <row r="660" spans="13:18" x14ac:dyDescent="0.2">
      <c r="M660" s="63"/>
      <c r="N660" s="63"/>
      <c r="O660" s="63"/>
      <c r="P660" s="63"/>
      <c r="Q660" s="63"/>
      <c r="R660" s="63"/>
    </row>
    <row r="661" spans="13:18" x14ac:dyDescent="0.2">
      <c r="M661" s="63"/>
      <c r="N661" s="63"/>
      <c r="O661" s="63"/>
      <c r="P661" s="63"/>
      <c r="Q661" s="63"/>
      <c r="R661" s="63"/>
    </row>
    <row r="662" spans="13:18" x14ac:dyDescent="0.2">
      <c r="M662" s="63"/>
      <c r="N662" s="63"/>
      <c r="O662" s="63"/>
      <c r="P662" s="63"/>
      <c r="Q662" s="63"/>
      <c r="R662" s="63"/>
    </row>
    <row r="663" spans="13:18" x14ac:dyDescent="0.2">
      <c r="M663" s="63"/>
      <c r="N663" s="63"/>
      <c r="O663" s="63"/>
      <c r="P663" s="63"/>
      <c r="Q663" s="63"/>
      <c r="R663" s="63"/>
    </row>
    <row r="664" spans="13:18" x14ac:dyDescent="0.2">
      <c r="M664" s="63"/>
      <c r="N664" s="63"/>
      <c r="O664" s="63"/>
      <c r="P664" s="63"/>
      <c r="Q664" s="63"/>
      <c r="R664" s="63"/>
    </row>
    <row r="665" spans="13:18" x14ac:dyDescent="0.2">
      <c r="M665" s="63"/>
      <c r="N665" s="63"/>
      <c r="O665" s="63"/>
      <c r="P665" s="63"/>
      <c r="Q665" s="63"/>
      <c r="R665" s="63"/>
    </row>
    <row r="666" spans="13:18" x14ac:dyDescent="0.2">
      <c r="M666" s="6"/>
      <c r="N666" s="6"/>
      <c r="O666" s="6"/>
      <c r="P666" s="6"/>
      <c r="Q666" s="6"/>
      <c r="R666" s="6"/>
    </row>
    <row r="667" spans="13:18" x14ac:dyDescent="0.2">
      <c r="M667" s="6"/>
      <c r="N667" s="6"/>
      <c r="O667" s="6"/>
      <c r="P667" s="6"/>
      <c r="Q667" s="6"/>
      <c r="R667" s="6"/>
    </row>
    <row r="668" spans="13:18" x14ac:dyDescent="0.2">
      <c r="M668" s="63"/>
      <c r="N668" s="63"/>
      <c r="O668" s="63"/>
      <c r="P668" s="63"/>
      <c r="Q668" s="63"/>
      <c r="R668" s="63"/>
    </row>
    <row r="669" spans="13:18" x14ac:dyDescent="0.2">
      <c r="M669" s="6"/>
      <c r="N669" s="6"/>
      <c r="O669" s="6"/>
      <c r="P669" s="6"/>
      <c r="Q669" s="6"/>
      <c r="R669" s="6"/>
    </row>
    <row r="670" spans="13:18" x14ac:dyDescent="0.2">
      <c r="M670" s="6"/>
      <c r="N670" s="6"/>
      <c r="O670" s="6"/>
      <c r="P670" s="6"/>
      <c r="Q670" s="6"/>
      <c r="R670" s="6"/>
    </row>
    <row r="671" spans="13:18" x14ac:dyDescent="0.2">
      <c r="M671" s="6"/>
      <c r="N671" s="6"/>
      <c r="O671" s="6"/>
      <c r="P671" s="6"/>
      <c r="Q671" s="6"/>
      <c r="R671" s="6"/>
    </row>
    <row r="672" spans="13:18" x14ac:dyDescent="0.2">
      <c r="M672" s="63"/>
      <c r="N672" s="63"/>
      <c r="O672" s="63"/>
      <c r="P672" s="63"/>
      <c r="Q672" s="63"/>
      <c r="R672" s="63"/>
    </row>
    <row r="673" spans="13:18" x14ac:dyDescent="0.2">
      <c r="M673" s="63"/>
      <c r="N673" s="63"/>
      <c r="O673" s="63"/>
      <c r="P673" s="63"/>
      <c r="Q673" s="63"/>
      <c r="R673" s="63"/>
    </row>
    <row r="674" spans="13:18" x14ac:dyDescent="0.2">
      <c r="M674" s="63"/>
      <c r="N674" s="63"/>
      <c r="O674" s="63"/>
      <c r="P674" s="63"/>
      <c r="Q674" s="63"/>
      <c r="R674" s="63"/>
    </row>
    <row r="675" spans="13:18" x14ac:dyDescent="0.2">
      <c r="M675" s="63"/>
      <c r="N675" s="63"/>
      <c r="O675" s="63"/>
      <c r="P675" s="63"/>
      <c r="Q675" s="63"/>
      <c r="R675" s="63"/>
    </row>
    <row r="676" spans="13:18" x14ac:dyDescent="0.2">
      <c r="M676" s="63"/>
      <c r="N676" s="63"/>
      <c r="O676" s="63"/>
      <c r="P676" s="63"/>
      <c r="Q676" s="63"/>
      <c r="R676" s="63"/>
    </row>
    <row r="677" spans="13:18" x14ac:dyDescent="0.2">
      <c r="M677" s="63"/>
      <c r="N677" s="63"/>
      <c r="O677" s="63"/>
      <c r="P677" s="63"/>
      <c r="Q677" s="63"/>
      <c r="R677" s="63"/>
    </row>
    <row r="678" spans="13:18" x14ac:dyDescent="0.2">
      <c r="M678" s="63"/>
      <c r="N678" s="63"/>
      <c r="O678" s="63"/>
      <c r="P678" s="63"/>
      <c r="Q678" s="63"/>
      <c r="R678" s="63"/>
    </row>
    <row r="679" spans="13:18" x14ac:dyDescent="0.2">
      <c r="M679" s="63"/>
      <c r="N679" s="63"/>
      <c r="O679" s="63"/>
      <c r="P679" s="63"/>
      <c r="Q679" s="63"/>
      <c r="R679" s="63"/>
    </row>
    <row r="680" spans="13:18" x14ac:dyDescent="0.2">
      <c r="M680" s="63"/>
      <c r="N680" s="63"/>
      <c r="O680" s="63"/>
      <c r="P680" s="63"/>
      <c r="Q680" s="63"/>
      <c r="R680" s="63"/>
    </row>
    <row r="681" spans="13:18" x14ac:dyDescent="0.2">
      <c r="M681" s="63"/>
      <c r="N681" s="63"/>
      <c r="O681" s="63"/>
      <c r="P681" s="63"/>
      <c r="Q681" s="63"/>
      <c r="R681" s="63"/>
    </row>
    <row r="682" spans="13:18" x14ac:dyDescent="0.2">
      <c r="M682" s="63"/>
      <c r="N682" s="63"/>
      <c r="O682" s="63"/>
      <c r="P682" s="63"/>
      <c r="Q682" s="63"/>
      <c r="R682" s="63"/>
    </row>
    <row r="683" spans="13:18" x14ac:dyDescent="0.2">
      <c r="M683" s="63"/>
      <c r="N683" s="63"/>
      <c r="O683" s="63"/>
      <c r="P683" s="63"/>
      <c r="Q683" s="63"/>
      <c r="R683" s="63"/>
    </row>
    <row r="684" spans="13:18" x14ac:dyDescent="0.2">
      <c r="M684" s="63"/>
      <c r="N684" s="63"/>
      <c r="O684" s="63"/>
      <c r="P684" s="63"/>
      <c r="Q684" s="63"/>
      <c r="R684" s="63"/>
    </row>
    <row r="685" spans="13:18" x14ac:dyDescent="0.2">
      <c r="M685" s="63"/>
      <c r="N685" s="63"/>
      <c r="O685" s="63"/>
      <c r="P685" s="63"/>
      <c r="Q685" s="63"/>
      <c r="R685" s="63"/>
    </row>
    <row r="686" spans="13:18" x14ac:dyDescent="0.2">
      <c r="M686" s="6"/>
      <c r="N686" s="6"/>
      <c r="O686" s="6"/>
      <c r="P686" s="6"/>
      <c r="Q686" s="6"/>
      <c r="R686" s="6"/>
    </row>
    <row r="687" spans="13:18" x14ac:dyDescent="0.2">
      <c r="M687" s="6"/>
      <c r="N687" s="6"/>
      <c r="O687" s="6"/>
      <c r="P687" s="6"/>
      <c r="Q687" s="6"/>
      <c r="R687" s="6"/>
    </row>
    <row r="688" spans="13:18" x14ac:dyDescent="0.2">
      <c r="M688" s="6"/>
      <c r="N688" s="6"/>
      <c r="O688" s="6"/>
      <c r="P688" s="6"/>
      <c r="Q688" s="6"/>
      <c r="R688" s="6"/>
    </row>
    <row r="689" spans="13:18" x14ac:dyDescent="0.2">
      <c r="M689" s="6"/>
      <c r="N689" s="6"/>
      <c r="O689" s="6"/>
      <c r="P689" s="6"/>
      <c r="Q689" s="6"/>
      <c r="R689" s="6"/>
    </row>
    <row r="690" spans="13:18" x14ac:dyDescent="0.2">
      <c r="M690" s="6"/>
      <c r="N690" s="6"/>
      <c r="O690" s="6"/>
      <c r="P690" s="6"/>
      <c r="Q690" s="6"/>
      <c r="R690" s="6"/>
    </row>
    <row r="691" spans="13:18" x14ac:dyDescent="0.2">
      <c r="M691" s="63"/>
      <c r="N691" s="63"/>
      <c r="O691" s="63"/>
      <c r="P691" s="63"/>
      <c r="Q691" s="63"/>
      <c r="R691" s="63"/>
    </row>
    <row r="692" spans="13:18" x14ac:dyDescent="0.2">
      <c r="M692" s="63"/>
      <c r="N692" s="63"/>
      <c r="O692" s="63"/>
      <c r="P692" s="63"/>
      <c r="Q692" s="63"/>
      <c r="R692" s="63"/>
    </row>
    <row r="693" spans="13:18" x14ac:dyDescent="0.2">
      <c r="M693" s="63"/>
      <c r="N693" s="63"/>
      <c r="O693" s="63"/>
      <c r="P693" s="63"/>
      <c r="Q693" s="63"/>
      <c r="R693" s="63"/>
    </row>
    <row r="694" spans="13:18" x14ac:dyDescent="0.2">
      <c r="M694" s="63"/>
      <c r="N694" s="63"/>
      <c r="O694" s="63"/>
      <c r="P694" s="63"/>
      <c r="Q694" s="63"/>
      <c r="R694" s="63"/>
    </row>
    <row r="695" spans="13:18" x14ac:dyDescent="0.2">
      <c r="M695" s="63"/>
      <c r="N695" s="63"/>
      <c r="O695" s="63"/>
      <c r="P695" s="63"/>
      <c r="Q695" s="63"/>
      <c r="R695" s="63"/>
    </row>
    <row r="696" spans="13:18" x14ac:dyDescent="0.2">
      <c r="M696" s="63"/>
      <c r="N696" s="63"/>
      <c r="O696" s="63"/>
      <c r="P696" s="63"/>
      <c r="Q696" s="63"/>
      <c r="R696" s="63"/>
    </row>
    <row r="697" spans="13:18" x14ac:dyDescent="0.2">
      <c r="M697" s="63"/>
      <c r="N697" s="63"/>
      <c r="O697" s="63"/>
      <c r="P697" s="63"/>
      <c r="Q697" s="63"/>
      <c r="R697" s="63"/>
    </row>
    <row r="698" spans="13:18" x14ac:dyDescent="0.2">
      <c r="M698" s="63"/>
      <c r="N698" s="63"/>
      <c r="O698" s="63"/>
      <c r="P698" s="63"/>
      <c r="Q698" s="63"/>
      <c r="R698" s="63"/>
    </row>
    <row r="699" spans="13:18" x14ac:dyDescent="0.2">
      <c r="M699" s="63"/>
      <c r="N699" s="63"/>
      <c r="O699" s="63"/>
      <c r="P699" s="63"/>
      <c r="Q699" s="63"/>
      <c r="R699" s="63"/>
    </row>
    <row r="700" spans="13:18" x14ac:dyDescent="0.2">
      <c r="M700" s="63"/>
      <c r="N700" s="63"/>
      <c r="O700" s="63"/>
      <c r="P700" s="63"/>
      <c r="Q700" s="63"/>
      <c r="R700" s="63"/>
    </row>
    <row r="701" spans="13:18" x14ac:dyDescent="0.2">
      <c r="M701" s="63"/>
      <c r="N701" s="63"/>
      <c r="O701" s="63"/>
      <c r="P701" s="63"/>
      <c r="Q701" s="63"/>
      <c r="R701" s="63"/>
    </row>
    <row r="702" spans="13:18" x14ac:dyDescent="0.2">
      <c r="M702" s="63"/>
      <c r="N702" s="63"/>
      <c r="O702" s="63"/>
      <c r="P702" s="63"/>
      <c r="Q702" s="63"/>
      <c r="R702" s="63"/>
    </row>
    <row r="703" spans="13:18" x14ac:dyDescent="0.2">
      <c r="M703" s="63"/>
      <c r="N703" s="63"/>
      <c r="O703" s="63"/>
      <c r="P703" s="63"/>
      <c r="Q703" s="63"/>
      <c r="R703" s="63"/>
    </row>
    <row r="704" spans="13:18" x14ac:dyDescent="0.2">
      <c r="M704" s="6"/>
      <c r="N704" s="6"/>
      <c r="O704" s="6"/>
      <c r="P704" s="6"/>
      <c r="Q704" s="6"/>
      <c r="R704" s="6"/>
    </row>
    <row r="705" spans="13:18" x14ac:dyDescent="0.2">
      <c r="M705" s="63"/>
      <c r="N705" s="63"/>
      <c r="O705" s="63"/>
      <c r="P705" s="63"/>
      <c r="Q705" s="63"/>
      <c r="R705" s="63"/>
    </row>
    <row r="706" spans="13:18" x14ac:dyDescent="0.2">
      <c r="M706" s="63"/>
      <c r="N706" s="63"/>
      <c r="O706" s="63"/>
      <c r="P706" s="63"/>
      <c r="Q706" s="63"/>
      <c r="R706" s="63"/>
    </row>
    <row r="707" spans="13:18" x14ac:dyDescent="0.2">
      <c r="M707" s="63"/>
      <c r="N707" s="63"/>
      <c r="O707" s="63"/>
      <c r="P707" s="63"/>
      <c r="Q707" s="63"/>
      <c r="R707" s="63"/>
    </row>
    <row r="708" spans="13:18" x14ac:dyDescent="0.2">
      <c r="M708" s="63"/>
      <c r="N708" s="63"/>
      <c r="O708" s="63"/>
      <c r="P708" s="63"/>
      <c r="Q708" s="63"/>
      <c r="R708" s="63"/>
    </row>
    <row r="709" spans="13:18" x14ac:dyDescent="0.2">
      <c r="M709" s="63"/>
      <c r="N709" s="63"/>
      <c r="O709" s="63"/>
      <c r="P709" s="63"/>
      <c r="Q709" s="63"/>
      <c r="R709" s="63"/>
    </row>
    <row r="710" spans="13:18" x14ac:dyDescent="0.2">
      <c r="M710" s="63"/>
      <c r="N710" s="63"/>
      <c r="O710" s="63"/>
      <c r="P710" s="63"/>
      <c r="Q710" s="63"/>
      <c r="R710" s="63"/>
    </row>
    <row r="711" spans="13:18" x14ac:dyDescent="0.2">
      <c r="M711" s="63"/>
      <c r="N711" s="63"/>
      <c r="O711" s="63"/>
      <c r="P711" s="63"/>
      <c r="Q711" s="63"/>
      <c r="R711" s="63"/>
    </row>
    <row r="712" spans="13:18" x14ac:dyDescent="0.2">
      <c r="M712" s="63"/>
      <c r="N712" s="63"/>
      <c r="O712" s="63"/>
      <c r="P712" s="63"/>
      <c r="Q712" s="63"/>
      <c r="R712" s="63"/>
    </row>
    <row r="713" spans="13:18" x14ac:dyDescent="0.2">
      <c r="M713" s="63"/>
      <c r="N713" s="63"/>
      <c r="O713" s="63"/>
      <c r="P713" s="63"/>
      <c r="Q713" s="63"/>
      <c r="R713" s="63"/>
    </row>
    <row r="714" spans="13:18" x14ac:dyDescent="0.2">
      <c r="M714" s="63"/>
      <c r="N714" s="63"/>
      <c r="O714" s="63"/>
      <c r="P714" s="63"/>
      <c r="Q714" s="63"/>
      <c r="R714" s="63"/>
    </row>
    <row r="715" spans="13:18" x14ac:dyDescent="0.2">
      <c r="M715" s="6"/>
      <c r="N715" s="6"/>
      <c r="O715" s="6"/>
      <c r="P715" s="6"/>
      <c r="Q715" s="6"/>
      <c r="R715" s="6"/>
    </row>
    <row r="716" spans="13:18" x14ac:dyDescent="0.2">
      <c r="M716" s="63"/>
      <c r="N716" s="63"/>
      <c r="O716" s="63"/>
      <c r="P716" s="63"/>
      <c r="Q716" s="63"/>
      <c r="R716" s="63"/>
    </row>
    <row r="717" spans="13:18" x14ac:dyDescent="0.2">
      <c r="M717" s="63"/>
      <c r="N717" s="63"/>
      <c r="O717" s="63"/>
      <c r="P717" s="63"/>
      <c r="Q717" s="63"/>
      <c r="R717" s="63"/>
    </row>
    <row r="718" spans="13:18" x14ac:dyDescent="0.2">
      <c r="M718" s="63"/>
      <c r="N718" s="63"/>
      <c r="O718" s="63"/>
      <c r="P718" s="63"/>
      <c r="Q718" s="63"/>
      <c r="R718" s="63"/>
    </row>
    <row r="719" spans="13:18" x14ac:dyDescent="0.2">
      <c r="M719" s="63"/>
      <c r="N719" s="63"/>
      <c r="O719" s="63"/>
      <c r="P719" s="63"/>
      <c r="Q719" s="63"/>
      <c r="R719" s="63"/>
    </row>
    <row r="720" spans="13:18" x14ac:dyDescent="0.2">
      <c r="M720" s="63"/>
      <c r="N720" s="63"/>
      <c r="O720" s="63"/>
      <c r="P720" s="63"/>
      <c r="Q720" s="63"/>
      <c r="R720" s="63"/>
    </row>
    <row r="721" spans="13:18" x14ac:dyDescent="0.2">
      <c r="M721" s="63"/>
      <c r="N721" s="63"/>
      <c r="O721" s="63"/>
      <c r="P721" s="63"/>
      <c r="Q721" s="63"/>
      <c r="R721" s="63"/>
    </row>
    <row r="722" spans="13:18" x14ac:dyDescent="0.2">
      <c r="M722" s="63"/>
      <c r="N722" s="63"/>
      <c r="O722" s="63"/>
      <c r="P722" s="63"/>
      <c r="Q722" s="63"/>
      <c r="R722" s="63"/>
    </row>
    <row r="723" spans="13:18" x14ac:dyDescent="0.2">
      <c r="M723" s="63"/>
      <c r="N723" s="63"/>
      <c r="O723" s="63"/>
      <c r="P723" s="63"/>
      <c r="Q723" s="63"/>
      <c r="R723" s="63"/>
    </row>
    <row r="724" spans="13:18" x14ac:dyDescent="0.2">
      <c r="M724" s="63"/>
      <c r="N724" s="63"/>
      <c r="O724" s="63"/>
      <c r="P724" s="63"/>
      <c r="Q724" s="63"/>
      <c r="R724" s="63"/>
    </row>
    <row r="725" spans="13:18" x14ac:dyDescent="0.2">
      <c r="M725" s="63"/>
      <c r="N725" s="63"/>
      <c r="O725" s="63"/>
      <c r="P725" s="63"/>
      <c r="Q725" s="63"/>
      <c r="R725" s="63"/>
    </row>
    <row r="726" spans="13:18" x14ac:dyDescent="0.2">
      <c r="M726" s="63"/>
      <c r="N726" s="63"/>
      <c r="O726" s="63"/>
      <c r="P726" s="63"/>
      <c r="Q726" s="63"/>
      <c r="R726" s="63"/>
    </row>
    <row r="727" spans="13:18" x14ac:dyDescent="0.2">
      <c r="M727" s="63"/>
      <c r="N727" s="63"/>
      <c r="O727" s="63"/>
      <c r="P727" s="63"/>
      <c r="Q727" s="63"/>
      <c r="R727" s="63"/>
    </row>
    <row r="728" spans="13:18" x14ac:dyDescent="0.2">
      <c r="M728" s="63"/>
      <c r="N728" s="63"/>
      <c r="O728" s="63"/>
      <c r="P728" s="63"/>
      <c r="Q728" s="63"/>
      <c r="R728" s="63"/>
    </row>
    <row r="729" spans="13:18" x14ac:dyDescent="0.2">
      <c r="M729" s="63"/>
      <c r="N729" s="63"/>
      <c r="O729" s="63"/>
      <c r="P729" s="63"/>
      <c r="Q729" s="63"/>
      <c r="R729" s="63"/>
    </row>
    <row r="730" spans="13:18" x14ac:dyDescent="0.2">
      <c r="M730" s="63"/>
      <c r="N730" s="63"/>
      <c r="O730" s="63"/>
      <c r="P730" s="63"/>
      <c r="Q730" s="63"/>
      <c r="R730" s="63"/>
    </row>
    <row r="731" spans="13:18" x14ac:dyDescent="0.2">
      <c r="M731" s="63"/>
      <c r="N731" s="63"/>
      <c r="O731" s="63"/>
      <c r="P731" s="63"/>
      <c r="Q731" s="63"/>
      <c r="R731" s="63"/>
    </row>
    <row r="732" spans="13:18" x14ac:dyDescent="0.2">
      <c r="M732" s="63"/>
      <c r="N732" s="63"/>
      <c r="O732" s="63"/>
      <c r="P732" s="63"/>
      <c r="Q732" s="63"/>
      <c r="R732" s="63"/>
    </row>
    <row r="733" spans="13:18" x14ac:dyDescent="0.2">
      <c r="M733" s="63"/>
      <c r="N733" s="63"/>
      <c r="O733" s="63"/>
      <c r="P733" s="63"/>
      <c r="Q733" s="63"/>
      <c r="R733" s="63"/>
    </row>
    <row r="734" spans="13:18" x14ac:dyDescent="0.2">
      <c r="M734" s="63"/>
      <c r="N734" s="63"/>
      <c r="O734" s="63"/>
      <c r="P734" s="63"/>
      <c r="Q734" s="63"/>
      <c r="R734" s="63"/>
    </row>
    <row r="735" spans="13:18" x14ac:dyDescent="0.2">
      <c r="M735" s="63"/>
      <c r="N735" s="63"/>
      <c r="O735" s="63"/>
      <c r="P735" s="63"/>
      <c r="Q735" s="63"/>
      <c r="R735" s="63"/>
    </row>
    <row r="736" spans="13:18" x14ac:dyDescent="0.2">
      <c r="M736" s="63"/>
      <c r="N736" s="63"/>
      <c r="O736" s="63"/>
      <c r="P736" s="63"/>
      <c r="Q736" s="63"/>
      <c r="R736" s="63"/>
    </row>
    <row r="737" spans="13:18" x14ac:dyDescent="0.2">
      <c r="M737" s="63"/>
      <c r="N737" s="63"/>
      <c r="O737" s="63"/>
      <c r="P737" s="63"/>
      <c r="Q737" s="63"/>
      <c r="R737" s="63"/>
    </row>
    <row r="738" spans="13:18" x14ac:dyDescent="0.2">
      <c r="M738" s="63"/>
      <c r="N738" s="63"/>
      <c r="O738" s="63"/>
      <c r="P738" s="63"/>
      <c r="Q738" s="63"/>
      <c r="R738" s="63"/>
    </row>
    <row r="739" spans="13:18" x14ac:dyDescent="0.2">
      <c r="M739" s="63"/>
      <c r="N739" s="63"/>
      <c r="O739" s="63"/>
      <c r="P739" s="63"/>
      <c r="Q739" s="63"/>
      <c r="R739" s="63"/>
    </row>
    <row r="740" spans="13:18" x14ac:dyDescent="0.2">
      <c r="M740" s="63"/>
      <c r="N740" s="63"/>
      <c r="O740" s="63"/>
      <c r="P740" s="63"/>
      <c r="Q740" s="63"/>
      <c r="R740" s="63"/>
    </row>
    <row r="741" spans="13:18" x14ac:dyDescent="0.2">
      <c r="M741" s="63"/>
      <c r="N741" s="63"/>
      <c r="O741" s="63"/>
      <c r="P741" s="63"/>
      <c r="Q741" s="63"/>
      <c r="R741" s="63"/>
    </row>
    <row r="742" spans="13:18" x14ac:dyDescent="0.2">
      <c r="M742" s="63"/>
      <c r="N742" s="63"/>
      <c r="O742" s="63"/>
      <c r="P742" s="63"/>
      <c r="Q742" s="63"/>
      <c r="R742" s="63"/>
    </row>
    <row r="743" spans="13:18" x14ac:dyDescent="0.2">
      <c r="M743" s="63"/>
      <c r="N743" s="63"/>
      <c r="O743" s="63"/>
      <c r="P743" s="63"/>
      <c r="Q743" s="63"/>
      <c r="R743" s="63"/>
    </row>
    <row r="744" spans="13:18" ht="32" x14ac:dyDescent="0.2">
      <c r="M744" s="63" t="s">
        <v>141</v>
      </c>
      <c r="N744" s="63"/>
      <c r="O744" s="63"/>
      <c r="P744" s="63"/>
      <c r="Q744" s="63"/>
      <c r="R744" s="63"/>
    </row>
    <row r="745" spans="13:18" x14ac:dyDescent="0.2">
      <c r="M745" s="63"/>
      <c r="N745" s="63"/>
      <c r="O745" s="63"/>
      <c r="P745" s="63"/>
      <c r="Q745" s="63"/>
      <c r="R745" s="63"/>
    </row>
    <row r="746" spans="13:18" x14ac:dyDescent="0.2">
      <c r="M746" s="63"/>
      <c r="N746" s="63"/>
      <c r="O746" s="63"/>
      <c r="P746" s="63"/>
      <c r="Q746" s="63"/>
      <c r="R746" s="63"/>
    </row>
    <row r="747" spans="13:18" x14ac:dyDescent="0.2">
      <c r="M747" s="63"/>
      <c r="N747" s="63"/>
      <c r="O747" s="63"/>
      <c r="P747" s="63"/>
      <c r="Q747" s="63"/>
      <c r="R747" s="63"/>
    </row>
    <row r="748" spans="13:18" x14ac:dyDescent="0.2">
      <c r="M748" s="63"/>
      <c r="N748" s="63"/>
      <c r="O748" s="63"/>
      <c r="P748" s="63"/>
      <c r="Q748" s="63"/>
      <c r="R748" s="63"/>
    </row>
    <row r="749" spans="13:18" x14ac:dyDescent="0.2">
      <c r="M749" s="63"/>
      <c r="N749" s="63"/>
      <c r="O749" s="63"/>
      <c r="P749" s="63"/>
      <c r="Q749" s="63"/>
      <c r="R749" s="63"/>
    </row>
    <row r="750" spans="13:18" x14ac:dyDescent="0.2">
      <c r="M750" s="63"/>
      <c r="N750" s="63"/>
      <c r="O750" s="63"/>
      <c r="P750" s="63"/>
      <c r="Q750" s="63"/>
      <c r="R750" s="63"/>
    </row>
    <row r="751" spans="13:18" x14ac:dyDescent="0.2">
      <c r="M751" s="63"/>
      <c r="N751" s="63"/>
      <c r="O751" s="63"/>
      <c r="P751" s="63"/>
      <c r="Q751" s="63"/>
      <c r="R751" s="63"/>
    </row>
    <row r="752" spans="13:18" x14ac:dyDescent="0.2">
      <c r="M752" s="63"/>
      <c r="N752" s="63"/>
      <c r="O752" s="63"/>
      <c r="P752" s="63"/>
      <c r="Q752" s="63"/>
      <c r="R752" s="63"/>
    </row>
    <row r="753" spans="13:18" x14ac:dyDescent="0.2">
      <c r="M753" s="6"/>
      <c r="N753" s="6"/>
      <c r="O753" s="6"/>
      <c r="P753" s="6"/>
      <c r="Q753" s="6"/>
      <c r="R753" s="6"/>
    </row>
    <row r="754" spans="13:18" x14ac:dyDescent="0.2">
      <c r="M754" s="63"/>
      <c r="N754" s="63"/>
      <c r="O754" s="63"/>
      <c r="P754" s="63"/>
      <c r="Q754" s="63"/>
      <c r="R754" s="63"/>
    </row>
    <row r="755" spans="13:18" x14ac:dyDescent="0.2">
      <c r="M755" s="6"/>
      <c r="N755" s="6"/>
      <c r="O755" s="6"/>
      <c r="P755" s="6"/>
      <c r="Q755" s="6"/>
      <c r="R755" s="6"/>
    </row>
    <row r="756" spans="13:18" x14ac:dyDescent="0.2">
      <c r="M756" s="63"/>
      <c r="N756" s="63"/>
      <c r="O756" s="63"/>
      <c r="P756" s="63"/>
      <c r="Q756" s="63"/>
      <c r="R756" s="63"/>
    </row>
    <row r="757" spans="13:18" x14ac:dyDescent="0.2">
      <c r="M757" s="63"/>
      <c r="N757" s="63"/>
      <c r="O757" s="63"/>
      <c r="P757" s="63"/>
      <c r="Q757" s="63"/>
      <c r="R757" s="63"/>
    </row>
    <row r="758" spans="13:18" x14ac:dyDescent="0.2">
      <c r="M758" s="63"/>
      <c r="N758" s="63"/>
      <c r="O758" s="63"/>
      <c r="P758" s="63"/>
      <c r="Q758" s="63"/>
      <c r="R758" s="63"/>
    </row>
    <row r="759" spans="13:18" x14ac:dyDescent="0.2">
      <c r="M759" s="63"/>
      <c r="N759" s="63"/>
      <c r="O759" s="63"/>
      <c r="P759" s="63"/>
      <c r="Q759" s="63"/>
      <c r="R759" s="63"/>
    </row>
    <row r="760" spans="13:18" x14ac:dyDescent="0.2">
      <c r="M760" s="63"/>
      <c r="N760" s="63"/>
      <c r="O760" s="63"/>
      <c r="P760" s="63"/>
      <c r="Q760" s="63"/>
      <c r="R760" s="63"/>
    </row>
    <row r="761" spans="13:18" x14ac:dyDescent="0.2">
      <c r="M761" s="63"/>
      <c r="N761" s="63"/>
      <c r="O761" s="63"/>
      <c r="P761" s="63"/>
      <c r="Q761" s="63"/>
      <c r="R761" s="63"/>
    </row>
    <row r="762" spans="13:18" x14ac:dyDescent="0.2">
      <c r="M762" s="6"/>
      <c r="N762" s="6"/>
      <c r="O762" s="6"/>
      <c r="P762" s="6"/>
      <c r="Q762" s="6"/>
      <c r="R762" s="6"/>
    </row>
    <row r="763" spans="13:18" x14ac:dyDescent="0.2">
      <c r="M763" s="6"/>
      <c r="N763" s="6"/>
      <c r="O763" s="6"/>
      <c r="P763" s="6"/>
      <c r="Q763" s="6"/>
      <c r="R763" s="6"/>
    </row>
    <row r="764" spans="13:18" x14ac:dyDescent="0.2">
      <c r="M764" s="6"/>
      <c r="N764" s="6"/>
      <c r="O764" s="6"/>
      <c r="P764" s="6"/>
      <c r="Q764" s="6"/>
      <c r="R764" s="6"/>
    </row>
    <row r="765" spans="13:18" x14ac:dyDescent="0.2">
      <c r="M765" s="63"/>
      <c r="N765" s="63"/>
      <c r="O765" s="63"/>
      <c r="P765" s="63"/>
      <c r="Q765" s="63"/>
      <c r="R765" s="63"/>
    </row>
    <row r="766" spans="13:18" x14ac:dyDescent="0.2">
      <c r="M766" s="63"/>
      <c r="N766" s="63"/>
      <c r="O766" s="63"/>
      <c r="P766" s="63"/>
      <c r="Q766" s="63"/>
      <c r="R766" s="63"/>
    </row>
    <row r="767" spans="13:18" x14ac:dyDescent="0.2">
      <c r="M767" s="63"/>
      <c r="N767" s="63"/>
      <c r="O767" s="63"/>
      <c r="P767" s="63"/>
      <c r="Q767" s="63"/>
      <c r="R767" s="63"/>
    </row>
    <row r="768" spans="13:18" x14ac:dyDescent="0.2">
      <c r="M768" s="63"/>
      <c r="N768" s="63"/>
      <c r="O768" s="63"/>
      <c r="P768" s="63"/>
      <c r="Q768" s="63"/>
      <c r="R768" s="63"/>
    </row>
    <row r="769" spans="13:18" x14ac:dyDescent="0.2">
      <c r="M769" s="63"/>
      <c r="N769" s="63"/>
      <c r="O769" s="63"/>
      <c r="P769" s="63"/>
      <c r="Q769" s="63"/>
      <c r="R769" s="63"/>
    </row>
    <row r="770" spans="13:18" x14ac:dyDescent="0.2">
      <c r="M770" s="63"/>
      <c r="N770" s="63"/>
      <c r="O770" s="63"/>
      <c r="P770" s="63"/>
      <c r="Q770" s="63"/>
      <c r="R770" s="63"/>
    </row>
    <row r="771" spans="13:18" x14ac:dyDescent="0.2">
      <c r="M771" s="63"/>
      <c r="N771" s="63"/>
      <c r="O771" s="63"/>
      <c r="P771" s="63"/>
      <c r="Q771" s="63"/>
      <c r="R771" s="63"/>
    </row>
    <row r="772" spans="13:18" x14ac:dyDescent="0.2">
      <c r="M772" s="63"/>
      <c r="N772" s="63"/>
      <c r="O772" s="63"/>
      <c r="P772" s="63"/>
      <c r="Q772" s="63"/>
      <c r="R772" s="63"/>
    </row>
    <row r="773" spans="13:18" x14ac:dyDescent="0.2">
      <c r="M773" s="63"/>
      <c r="N773" s="63"/>
      <c r="O773" s="63"/>
      <c r="P773" s="63"/>
      <c r="Q773" s="63"/>
      <c r="R773" s="63"/>
    </row>
    <row r="774" spans="13:18" x14ac:dyDescent="0.2">
      <c r="M774" s="63"/>
      <c r="N774" s="63"/>
      <c r="O774" s="63"/>
      <c r="P774" s="63"/>
      <c r="Q774" s="63"/>
      <c r="R774" s="63"/>
    </row>
    <row r="775" spans="13:18" x14ac:dyDescent="0.2">
      <c r="M775" s="63"/>
      <c r="N775" s="63"/>
      <c r="O775" s="63"/>
      <c r="P775" s="63"/>
      <c r="Q775" s="63"/>
      <c r="R775" s="63"/>
    </row>
    <row r="776" spans="13:18" x14ac:dyDescent="0.2">
      <c r="M776" s="63"/>
      <c r="N776" s="63"/>
      <c r="O776" s="63"/>
      <c r="P776" s="63"/>
      <c r="Q776" s="63"/>
      <c r="R776" s="63"/>
    </row>
    <row r="777" spans="13:18" x14ac:dyDescent="0.2">
      <c r="M777" s="6"/>
      <c r="N777" s="6"/>
      <c r="O777" s="6"/>
      <c r="P777" s="6"/>
      <c r="Q777" s="6"/>
      <c r="R777" s="6"/>
    </row>
    <row r="778" spans="13:18" x14ac:dyDescent="0.2">
      <c r="M778" s="63"/>
      <c r="N778" s="63"/>
      <c r="O778" s="63"/>
      <c r="P778" s="63"/>
      <c r="Q778" s="63"/>
      <c r="R778" s="63"/>
    </row>
    <row r="779" spans="13:18" x14ac:dyDescent="0.2">
      <c r="M779" s="6"/>
      <c r="N779" s="6"/>
      <c r="O779" s="6"/>
      <c r="P779" s="6"/>
      <c r="Q779" s="6"/>
      <c r="R779" s="6"/>
    </row>
    <row r="780" spans="13:18" x14ac:dyDescent="0.2">
      <c r="M780" s="63"/>
      <c r="N780" s="63"/>
      <c r="O780" s="63"/>
      <c r="P780" s="63"/>
      <c r="Q780" s="63"/>
      <c r="R780" s="63"/>
    </row>
    <row r="781" spans="13:18" x14ac:dyDescent="0.2">
      <c r="M781" s="63"/>
      <c r="N781" s="63"/>
      <c r="O781" s="63"/>
      <c r="P781" s="63"/>
      <c r="Q781" s="63"/>
      <c r="R781" s="63"/>
    </row>
    <row r="782" spans="13:18" x14ac:dyDescent="0.2">
      <c r="M782" s="63"/>
      <c r="N782" s="63"/>
      <c r="O782" s="63"/>
      <c r="P782" s="63"/>
      <c r="Q782" s="63"/>
      <c r="R782" s="63"/>
    </row>
    <row r="783" spans="13:18" x14ac:dyDescent="0.2">
      <c r="M783" s="63"/>
      <c r="N783" s="63"/>
      <c r="O783" s="63"/>
      <c r="P783" s="63"/>
      <c r="Q783" s="63"/>
      <c r="R783" s="63"/>
    </row>
    <row r="784" spans="13:18" x14ac:dyDescent="0.2">
      <c r="M784" s="63"/>
      <c r="N784" s="63"/>
      <c r="O784" s="63"/>
      <c r="P784" s="63"/>
      <c r="Q784" s="63"/>
      <c r="R784" s="63"/>
    </row>
    <row r="785" spans="13:18" x14ac:dyDescent="0.2">
      <c r="M785" s="63"/>
      <c r="N785" s="63"/>
      <c r="O785" s="63"/>
      <c r="P785" s="63"/>
      <c r="Q785" s="63"/>
      <c r="R785" s="63"/>
    </row>
    <row r="786" spans="13:18" x14ac:dyDescent="0.2">
      <c r="M786" s="63"/>
      <c r="N786" s="63"/>
      <c r="O786" s="63"/>
      <c r="P786" s="63"/>
      <c r="Q786" s="63"/>
      <c r="R786" s="63"/>
    </row>
    <row r="787" spans="13:18" x14ac:dyDescent="0.2">
      <c r="M787" s="63"/>
      <c r="N787" s="63"/>
      <c r="O787" s="63"/>
      <c r="P787" s="63"/>
      <c r="Q787" s="63"/>
      <c r="R787" s="63"/>
    </row>
    <row r="788" spans="13:18" x14ac:dyDescent="0.2">
      <c r="M788" s="63"/>
      <c r="N788" s="63"/>
      <c r="O788" s="63"/>
      <c r="P788" s="63"/>
      <c r="Q788" s="63"/>
      <c r="R788" s="63"/>
    </row>
    <row r="789" spans="13:18" x14ac:dyDescent="0.2">
      <c r="M789" s="63"/>
      <c r="N789" s="63"/>
      <c r="O789" s="63"/>
      <c r="P789" s="63"/>
      <c r="Q789" s="63"/>
      <c r="R789" s="63"/>
    </row>
    <row r="790" spans="13:18" x14ac:dyDescent="0.2">
      <c r="M790" s="63"/>
      <c r="N790" s="63"/>
      <c r="O790" s="63"/>
      <c r="P790" s="63"/>
      <c r="Q790" s="63"/>
      <c r="R790" s="63"/>
    </row>
    <row r="791" spans="13:18" x14ac:dyDescent="0.2">
      <c r="M791" s="63"/>
      <c r="N791" s="63"/>
      <c r="O791" s="63"/>
      <c r="P791" s="63"/>
      <c r="Q791" s="63"/>
      <c r="R791" s="63"/>
    </row>
    <row r="792" spans="13:18" x14ac:dyDescent="0.2">
      <c r="M792" s="63"/>
      <c r="N792" s="63"/>
      <c r="O792" s="63"/>
      <c r="P792" s="63"/>
      <c r="Q792" s="63"/>
      <c r="R792" s="63"/>
    </row>
    <row r="793" spans="13:18" x14ac:dyDescent="0.2">
      <c r="M793" s="63"/>
      <c r="N793" s="63"/>
      <c r="O793" s="63"/>
      <c r="P793" s="63"/>
      <c r="Q793" s="63"/>
      <c r="R793" s="63"/>
    </row>
    <row r="794" spans="13:18" x14ac:dyDescent="0.2">
      <c r="M794" s="63"/>
      <c r="N794" s="63"/>
      <c r="O794" s="63"/>
      <c r="P794" s="63"/>
      <c r="Q794" s="63"/>
      <c r="R794" s="63"/>
    </row>
    <row r="795" spans="13:18" x14ac:dyDescent="0.2">
      <c r="M795" s="63"/>
      <c r="N795" s="63"/>
      <c r="O795" s="63"/>
      <c r="P795" s="63"/>
      <c r="Q795" s="63"/>
      <c r="R795" s="63"/>
    </row>
    <row r="796" spans="13:18" x14ac:dyDescent="0.2">
      <c r="M796" s="63"/>
      <c r="N796" s="63"/>
      <c r="O796" s="63"/>
      <c r="P796" s="63"/>
      <c r="Q796" s="63"/>
      <c r="R796" s="63"/>
    </row>
    <row r="797" spans="13:18" x14ac:dyDescent="0.2">
      <c r="M797" s="63"/>
      <c r="N797" s="63"/>
      <c r="O797" s="63"/>
      <c r="P797" s="63"/>
      <c r="Q797" s="63"/>
      <c r="R797" s="63"/>
    </row>
    <row r="798" spans="13:18" x14ac:dyDescent="0.2">
      <c r="M798" s="63"/>
      <c r="N798" s="63"/>
      <c r="O798" s="63"/>
      <c r="P798" s="63"/>
      <c r="Q798" s="63"/>
      <c r="R798" s="63"/>
    </row>
    <row r="799" spans="13:18" x14ac:dyDescent="0.2">
      <c r="M799" s="63"/>
      <c r="N799" s="63"/>
      <c r="O799" s="63"/>
      <c r="P799" s="63"/>
      <c r="Q799" s="63"/>
      <c r="R799" s="63"/>
    </row>
    <row r="800" spans="13:18" x14ac:dyDescent="0.2">
      <c r="M800" s="63"/>
      <c r="N800" s="63"/>
      <c r="O800" s="63"/>
      <c r="P800" s="63"/>
      <c r="Q800" s="63"/>
      <c r="R800" s="63"/>
    </row>
    <row r="801" spans="13:18" x14ac:dyDescent="0.2">
      <c r="M801" s="63"/>
      <c r="N801" s="63"/>
      <c r="O801" s="63"/>
      <c r="P801" s="63"/>
      <c r="Q801" s="63"/>
      <c r="R801" s="63"/>
    </row>
    <row r="802" spans="13:18" x14ac:dyDescent="0.2">
      <c r="M802" s="63"/>
      <c r="N802" s="63"/>
      <c r="O802" s="63"/>
      <c r="P802" s="63"/>
      <c r="Q802" s="63"/>
      <c r="R802" s="63"/>
    </row>
    <row r="803" spans="13:18" x14ac:dyDescent="0.2">
      <c r="M803" s="63"/>
      <c r="N803" s="63"/>
      <c r="O803" s="63"/>
      <c r="P803" s="63"/>
      <c r="Q803" s="63"/>
      <c r="R803" s="63"/>
    </row>
    <row r="804" spans="13:18" x14ac:dyDescent="0.2">
      <c r="M804" s="63"/>
      <c r="N804" s="63"/>
      <c r="O804" s="63"/>
      <c r="P804" s="63"/>
      <c r="Q804" s="63"/>
      <c r="R804" s="63"/>
    </row>
    <row r="805" spans="13:18" x14ac:dyDescent="0.2">
      <c r="M805" s="63"/>
      <c r="N805" s="63"/>
      <c r="O805" s="63"/>
      <c r="P805" s="63"/>
      <c r="Q805" s="63"/>
      <c r="R805" s="63"/>
    </row>
    <row r="806" spans="13:18" x14ac:dyDescent="0.2">
      <c r="M806" s="63"/>
      <c r="N806" s="63"/>
      <c r="O806" s="63"/>
      <c r="P806" s="63"/>
      <c r="Q806" s="63"/>
      <c r="R806" s="63"/>
    </row>
    <row r="807" spans="13:18" x14ac:dyDescent="0.2">
      <c r="M807" s="63"/>
      <c r="N807" s="63"/>
      <c r="O807" s="63"/>
      <c r="P807" s="63"/>
      <c r="Q807" s="63"/>
      <c r="R807" s="63"/>
    </row>
    <row r="808" spans="13:18" x14ac:dyDescent="0.2">
      <c r="M808" s="63"/>
      <c r="N808" s="63"/>
      <c r="O808" s="63"/>
      <c r="P808" s="63"/>
      <c r="Q808" s="63"/>
      <c r="R808" s="63"/>
    </row>
    <row r="809" spans="13:18" x14ac:dyDescent="0.2">
      <c r="M809" s="63"/>
      <c r="N809" s="63"/>
      <c r="O809" s="63"/>
      <c r="P809" s="63"/>
      <c r="Q809" s="63"/>
      <c r="R809" s="63"/>
    </row>
    <row r="810" spans="13:18" x14ac:dyDescent="0.2">
      <c r="M810" s="63"/>
      <c r="N810" s="63"/>
      <c r="O810" s="63"/>
      <c r="P810" s="63"/>
      <c r="Q810" s="63"/>
      <c r="R810" s="63"/>
    </row>
    <row r="811" spans="13:18" x14ac:dyDescent="0.2">
      <c r="M811" s="6"/>
      <c r="N811" s="6"/>
      <c r="O811" s="6"/>
      <c r="P811" s="6"/>
      <c r="Q811" s="6"/>
      <c r="R811" s="6"/>
    </row>
    <row r="812" spans="13:18" x14ac:dyDescent="0.2">
      <c r="M812" s="63"/>
      <c r="N812" s="63"/>
      <c r="O812" s="63"/>
      <c r="P812" s="63"/>
      <c r="Q812" s="63"/>
      <c r="R812" s="63"/>
    </row>
    <row r="813" spans="13:18" x14ac:dyDescent="0.2">
      <c r="M813" s="63"/>
      <c r="N813" s="63"/>
      <c r="O813" s="63"/>
      <c r="P813" s="63"/>
      <c r="Q813" s="63"/>
      <c r="R813" s="63"/>
    </row>
    <row r="814" spans="13:18" x14ac:dyDescent="0.2">
      <c r="M814" s="63"/>
      <c r="N814" s="63"/>
      <c r="O814" s="63"/>
      <c r="P814" s="63"/>
      <c r="Q814" s="63"/>
      <c r="R814" s="63"/>
    </row>
    <row r="815" spans="13:18" x14ac:dyDescent="0.2">
      <c r="M815" s="63"/>
      <c r="N815" s="63"/>
      <c r="O815" s="63"/>
      <c r="P815" s="63"/>
      <c r="Q815" s="63"/>
      <c r="R815" s="63"/>
    </row>
    <row r="816" spans="13:18" x14ac:dyDescent="0.2">
      <c r="M816" s="63"/>
      <c r="N816" s="63"/>
      <c r="O816" s="63"/>
      <c r="P816" s="63"/>
      <c r="Q816" s="63"/>
      <c r="R816" s="63"/>
    </row>
    <row r="817" spans="13:18" x14ac:dyDescent="0.2">
      <c r="M817" s="6"/>
      <c r="N817" s="6"/>
      <c r="O817" s="6"/>
      <c r="P817" s="6"/>
      <c r="Q817" s="6"/>
      <c r="R817" s="6"/>
    </row>
    <row r="818" spans="13:18" x14ac:dyDescent="0.2">
      <c r="M818" s="6"/>
      <c r="N818" s="6"/>
      <c r="O818" s="6"/>
      <c r="P818" s="6"/>
      <c r="Q818" s="6"/>
      <c r="R818" s="6"/>
    </row>
    <row r="819" spans="13:18" x14ac:dyDescent="0.2">
      <c r="M819" s="63"/>
      <c r="N819" s="63"/>
      <c r="O819" s="63"/>
      <c r="P819" s="63"/>
      <c r="Q819" s="63"/>
      <c r="R819" s="63"/>
    </row>
    <row r="820" spans="13:18" x14ac:dyDescent="0.2">
      <c r="M820" s="63"/>
      <c r="N820" s="63"/>
      <c r="O820" s="63"/>
      <c r="P820" s="63"/>
      <c r="Q820" s="63"/>
      <c r="R820" s="63"/>
    </row>
    <row r="821" spans="13:18" x14ac:dyDescent="0.2">
      <c r="M821" s="63"/>
      <c r="N821" s="63"/>
      <c r="O821" s="63"/>
      <c r="P821" s="63"/>
      <c r="Q821" s="63"/>
      <c r="R821" s="63"/>
    </row>
    <row r="822" spans="13:18" x14ac:dyDescent="0.2">
      <c r="M822" s="63"/>
      <c r="N822" s="63"/>
      <c r="O822" s="63"/>
      <c r="P822" s="63"/>
      <c r="Q822" s="63"/>
      <c r="R822" s="63"/>
    </row>
    <row r="823" spans="13:18" x14ac:dyDescent="0.2">
      <c r="M823" s="63"/>
      <c r="N823" s="63"/>
      <c r="O823" s="63"/>
      <c r="P823" s="63"/>
      <c r="Q823" s="63"/>
      <c r="R823" s="63"/>
    </row>
    <row r="824" spans="13:18" x14ac:dyDescent="0.2">
      <c r="M824" s="63"/>
      <c r="N824" s="63"/>
      <c r="O824" s="63"/>
      <c r="P824" s="63"/>
      <c r="Q824" s="63"/>
      <c r="R824" s="63"/>
    </row>
    <row r="825" spans="13:18" x14ac:dyDescent="0.2">
      <c r="M825" s="63"/>
      <c r="N825" s="63"/>
      <c r="O825" s="63"/>
      <c r="P825" s="63"/>
      <c r="Q825" s="63"/>
      <c r="R825" s="63"/>
    </row>
    <row r="826" spans="13:18" x14ac:dyDescent="0.2">
      <c r="M826" s="63"/>
      <c r="N826" s="63"/>
      <c r="O826" s="63"/>
      <c r="P826" s="63"/>
      <c r="Q826" s="63"/>
      <c r="R826" s="63"/>
    </row>
    <row r="827" spans="13:18" x14ac:dyDescent="0.2">
      <c r="M827" s="63"/>
      <c r="N827" s="63"/>
      <c r="O827" s="63"/>
      <c r="P827" s="63"/>
      <c r="Q827" s="63"/>
      <c r="R827" s="63"/>
    </row>
    <row r="828" spans="13:18" x14ac:dyDescent="0.2">
      <c r="M828" s="63"/>
      <c r="N828" s="63"/>
      <c r="O828" s="63"/>
      <c r="P828" s="63"/>
      <c r="Q828" s="63"/>
      <c r="R828" s="63"/>
    </row>
    <row r="829" spans="13:18" x14ac:dyDescent="0.2">
      <c r="M829" s="63"/>
      <c r="N829" s="63"/>
      <c r="O829" s="63"/>
      <c r="P829" s="63"/>
      <c r="Q829" s="63"/>
      <c r="R829" s="63"/>
    </row>
    <row r="830" spans="13:18" x14ac:dyDescent="0.2">
      <c r="M830" s="63"/>
      <c r="N830" s="63"/>
      <c r="O830" s="63"/>
      <c r="P830" s="63"/>
      <c r="Q830" s="63"/>
      <c r="R830" s="63"/>
    </row>
    <row r="831" spans="13:18" x14ac:dyDescent="0.2">
      <c r="M831" s="63"/>
      <c r="N831" s="63"/>
      <c r="O831" s="63"/>
      <c r="P831" s="63"/>
      <c r="Q831" s="63"/>
      <c r="R831" s="63"/>
    </row>
    <row r="832" spans="13:18" x14ac:dyDescent="0.2">
      <c r="M832" s="6"/>
      <c r="N832" s="6"/>
      <c r="O832" s="6"/>
      <c r="P832" s="6"/>
      <c r="Q832" s="6"/>
      <c r="R832" s="6"/>
    </row>
    <row r="833" spans="13:18" x14ac:dyDescent="0.2">
      <c r="M833" s="63"/>
      <c r="N833" s="63"/>
      <c r="O833" s="63"/>
      <c r="P833" s="63"/>
      <c r="Q833" s="63"/>
      <c r="R833" s="63"/>
    </row>
    <row r="834" spans="13:18" x14ac:dyDescent="0.2">
      <c r="M834" s="63"/>
      <c r="N834" s="63"/>
      <c r="O834" s="63"/>
      <c r="P834" s="63"/>
      <c r="Q834" s="63"/>
      <c r="R834" s="63"/>
    </row>
    <row r="835" spans="13:18" x14ac:dyDescent="0.2">
      <c r="M835" s="63"/>
      <c r="N835" s="63"/>
      <c r="O835" s="63"/>
      <c r="P835" s="63"/>
      <c r="Q835" s="63"/>
      <c r="R835" s="63"/>
    </row>
    <row r="836" spans="13:18" x14ac:dyDescent="0.2">
      <c r="M836" s="63"/>
      <c r="N836" s="63"/>
      <c r="O836" s="63"/>
      <c r="P836" s="63"/>
      <c r="Q836" s="63"/>
      <c r="R836" s="63"/>
    </row>
    <row r="837" spans="13:18" x14ac:dyDescent="0.2">
      <c r="M837" s="63"/>
      <c r="N837" s="63"/>
      <c r="O837" s="63"/>
      <c r="P837" s="63"/>
      <c r="Q837" s="63"/>
      <c r="R837" s="63"/>
    </row>
    <row r="838" spans="13:18" x14ac:dyDescent="0.2">
      <c r="M838" s="63"/>
      <c r="N838" s="63"/>
      <c r="O838" s="63"/>
      <c r="P838" s="63"/>
      <c r="Q838" s="63"/>
      <c r="R838" s="63"/>
    </row>
    <row r="839" spans="13:18" x14ac:dyDescent="0.2">
      <c r="M839" s="63"/>
      <c r="N839" s="63"/>
      <c r="O839" s="63"/>
      <c r="P839" s="63"/>
      <c r="Q839" s="63"/>
      <c r="R839" s="63"/>
    </row>
    <row r="840" spans="13:18" x14ac:dyDescent="0.2">
      <c r="M840" s="63"/>
      <c r="N840" s="63"/>
      <c r="O840" s="63"/>
      <c r="P840" s="63"/>
      <c r="Q840" s="63"/>
      <c r="R840" s="63"/>
    </row>
    <row r="841" spans="13:18" x14ac:dyDescent="0.2">
      <c r="M841" s="63"/>
      <c r="N841" s="63"/>
      <c r="O841" s="63"/>
      <c r="P841" s="63"/>
      <c r="Q841" s="63"/>
      <c r="R841" s="63"/>
    </row>
    <row r="842" spans="13:18" x14ac:dyDescent="0.2">
      <c r="M842" s="63"/>
      <c r="N842" s="63"/>
      <c r="O842" s="63"/>
      <c r="P842" s="63"/>
      <c r="Q842" s="63"/>
      <c r="R842" s="63"/>
    </row>
    <row r="843" spans="13:18" x14ac:dyDescent="0.2">
      <c r="M843" s="63"/>
      <c r="N843" s="63"/>
      <c r="O843" s="63"/>
      <c r="P843" s="63"/>
      <c r="Q843" s="63"/>
      <c r="R843" s="63"/>
    </row>
    <row r="844" spans="13:18" x14ac:dyDescent="0.2">
      <c r="M844" s="63"/>
      <c r="N844" s="63"/>
      <c r="O844" s="63"/>
      <c r="P844" s="63"/>
      <c r="Q844" s="63"/>
      <c r="R844" s="63"/>
    </row>
    <row r="845" spans="13:18" x14ac:dyDescent="0.2">
      <c r="M845" s="63"/>
      <c r="N845" s="63"/>
      <c r="O845" s="63"/>
      <c r="P845" s="63"/>
      <c r="Q845" s="63"/>
      <c r="R845" s="63"/>
    </row>
    <row r="846" spans="13:18" x14ac:dyDescent="0.2">
      <c r="M846" s="63"/>
      <c r="N846" s="63"/>
      <c r="O846" s="63"/>
      <c r="P846" s="63"/>
      <c r="Q846" s="63"/>
      <c r="R846" s="63"/>
    </row>
    <row r="847" spans="13:18" x14ac:dyDescent="0.2">
      <c r="M847" s="63"/>
      <c r="N847" s="63"/>
      <c r="O847" s="63"/>
      <c r="P847" s="63"/>
      <c r="Q847" s="63"/>
      <c r="R847" s="63"/>
    </row>
    <row r="848" spans="13:18" x14ac:dyDescent="0.2">
      <c r="M848" s="63"/>
      <c r="N848" s="63"/>
      <c r="O848" s="63"/>
      <c r="P848" s="63"/>
      <c r="Q848" s="63"/>
      <c r="R848" s="63"/>
    </row>
    <row r="849" spans="13:18" x14ac:dyDescent="0.2">
      <c r="M849" s="63"/>
      <c r="N849" s="63"/>
      <c r="O849" s="63"/>
      <c r="P849" s="63"/>
      <c r="Q849" s="63"/>
      <c r="R849" s="63"/>
    </row>
    <row r="850" spans="13:18" x14ac:dyDescent="0.2">
      <c r="M850" s="63"/>
      <c r="N850" s="63"/>
      <c r="O850" s="63"/>
      <c r="P850" s="63"/>
      <c r="Q850" s="63"/>
      <c r="R850" s="63"/>
    </row>
    <row r="851" spans="13:18" x14ac:dyDescent="0.2">
      <c r="M851" s="63"/>
      <c r="N851" s="63"/>
      <c r="O851" s="63"/>
      <c r="P851" s="63"/>
      <c r="Q851" s="63"/>
      <c r="R851" s="63"/>
    </row>
    <row r="852" spans="13:18" x14ac:dyDescent="0.2">
      <c r="M852" s="63"/>
      <c r="N852" s="63"/>
      <c r="O852" s="63"/>
      <c r="P852" s="63"/>
      <c r="Q852" s="63"/>
      <c r="R852" s="63"/>
    </row>
    <row r="853" spans="13:18" x14ac:dyDescent="0.2">
      <c r="M853" s="63"/>
      <c r="N853" s="63"/>
      <c r="O853" s="63"/>
      <c r="P853" s="63"/>
      <c r="Q853" s="63"/>
      <c r="R853" s="63"/>
    </row>
    <row r="854" spans="13:18" x14ac:dyDescent="0.2">
      <c r="M854" s="63"/>
      <c r="N854" s="63"/>
      <c r="O854" s="63"/>
      <c r="P854" s="63"/>
      <c r="Q854" s="63"/>
      <c r="R854" s="63"/>
    </row>
    <row r="855" spans="13:18" x14ac:dyDescent="0.2">
      <c r="M855" s="63"/>
      <c r="N855" s="63"/>
      <c r="O855" s="63"/>
      <c r="P855" s="63"/>
      <c r="Q855" s="63"/>
      <c r="R855" s="63"/>
    </row>
    <row r="856" spans="13:18" x14ac:dyDescent="0.2">
      <c r="M856" s="63"/>
      <c r="N856" s="63"/>
      <c r="O856" s="63"/>
      <c r="P856" s="63"/>
      <c r="Q856" s="63"/>
      <c r="R856" s="63"/>
    </row>
    <row r="857" spans="13:18" x14ac:dyDescent="0.2">
      <c r="M857" s="63"/>
      <c r="N857" s="63"/>
      <c r="O857" s="63"/>
      <c r="P857" s="63"/>
      <c r="Q857" s="63"/>
      <c r="R857" s="63"/>
    </row>
    <row r="858" spans="13:18" x14ac:dyDescent="0.2">
      <c r="M858" s="63"/>
      <c r="N858" s="63"/>
      <c r="O858" s="63"/>
      <c r="P858" s="63"/>
      <c r="Q858" s="63"/>
      <c r="R858" s="63"/>
    </row>
    <row r="859" spans="13:18" x14ac:dyDescent="0.2">
      <c r="M859" s="63"/>
      <c r="N859" s="63"/>
      <c r="O859" s="63"/>
      <c r="P859" s="63"/>
      <c r="Q859" s="63"/>
      <c r="R859" s="63"/>
    </row>
    <row r="860" spans="13:18" x14ac:dyDescent="0.2">
      <c r="M860" s="63"/>
      <c r="N860" s="63"/>
      <c r="O860" s="63"/>
      <c r="P860" s="63"/>
      <c r="Q860" s="63"/>
      <c r="R860" s="63"/>
    </row>
    <row r="861" spans="13:18" x14ac:dyDescent="0.2">
      <c r="M861" s="63"/>
      <c r="N861" s="63"/>
      <c r="O861" s="63"/>
      <c r="P861" s="63"/>
      <c r="Q861" s="63"/>
      <c r="R861" s="63"/>
    </row>
    <row r="862" spans="13:18" x14ac:dyDescent="0.2">
      <c r="M862" s="63"/>
      <c r="N862" s="63"/>
      <c r="O862" s="63"/>
      <c r="P862" s="63"/>
      <c r="Q862" s="63"/>
      <c r="R862" s="63"/>
    </row>
    <row r="863" spans="13:18" x14ac:dyDescent="0.2">
      <c r="M863" s="63"/>
      <c r="N863" s="63"/>
      <c r="O863" s="63"/>
      <c r="P863" s="63"/>
      <c r="Q863" s="63"/>
      <c r="R863" s="63"/>
    </row>
    <row r="864" spans="13:18" x14ac:dyDescent="0.2">
      <c r="M864" s="63"/>
      <c r="N864" s="63"/>
      <c r="O864" s="63"/>
      <c r="P864" s="63"/>
      <c r="Q864" s="63"/>
      <c r="R864" s="63"/>
    </row>
    <row r="865" spans="13:18" x14ac:dyDescent="0.2">
      <c r="M865" s="63"/>
      <c r="N865" s="63"/>
      <c r="O865" s="63"/>
      <c r="P865" s="63"/>
      <c r="Q865" s="63"/>
      <c r="R865" s="63"/>
    </row>
    <row r="866" spans="13:18" x14ac:dyDescent="0.2">
      <c r="M866" s="63"/>
      <c r="N866" s="63"/>
      <c r="O866" s="63"/>
      <c r="P866" s="63"/>
      <c r="Q866" s="63"/>
      <c r="R866" s="63"/>
    </row>
    <row r="867" spans="13:18" x14ac:dyDescent="0.2">
      <c r="M867" s="63"/>
      <c r="N867" s="63"/>
      <c r="O867" s="63"/>
      <c r="P867" s="63"/>
      <c r="Q867" s="63"/>
      <c r="R867" s="63"/>
    </row>
    <row r="868" spans="13:18" x14ac:dyDescent="0.2">
      <c r="M868" s="63"/>
      <c r="N868" s="63"/>
      <c r="O868" s="63"/>
      <c r="P868" s="63"/>
      <c r="Q868" s="63"/>
      <c r="R868" s="63"/>
    </row>
    <row r="869" spans="13:18" x14ac:dyDescent="0.2">
      <c r="M869" s="63"/>
      <c r="N869" s="63"/>
      <c r="O869" s="63"/>
      <c r="P869" s="63"/>
      <c r="Q869" s="63"/>
      <c r="R869" s="63"/>
    </row>
    <row r="870" spans="13:18" x14ac:dyDescent="0.2">
      <c r="M870" s="63"/>
      <c r="N870" s="63"/>
      <c r="O870" s="63"/>
      <c r="P870" s="63"/>
      <c r="Q870" s="63"/>
      <c r="R870" s="63"/>
    </row>
    <row r="871" spans="13:18" x14ac:dyDescent="0.2">
      <c r="M871" s="63"/>
      <c r="N871" s="63"/>
      <c r="O871" s="63"/>
      <c r="P871" s="63"/>
      <c r="Q871" s="63"/>
      <c r="R871" s="63"/>
    </row>
    <row r="872" spans="13:18" x14ac:dyDescent="0.2">
      <c r="M872" s="63"/>
      <c r="N872" s="63"/>
      <c r="O872" s="63"/>
      <c r="P872" s="63"/>
      <c r="Q872" s="63"/>
      <c r="R872" s="63"/>
    </row>
    <row r="873" spans="13:18" x14ac:dyDescent="0.2">
      <c r="M873" s="63"/>
      <c r="N873" s="63"/>
      <c r="O873" s="63"/>
      <c r="P873" s="63"/>
      <c r="Q873" s="63"/>
      <c r="R873" s="63"/>
    </row>
    <row r="874" spans="13:18" x14ac:dyDescent="0.2">
      <c r="M874" s="63"/>
      <c r="N874" s="63"/>
      <c r="O874" s="63"/>
      <c r="P874" s="63"/>
      <c r="Q874" s="63"/>
      <c r="R874" s="63"/>
    </row>
    <row r="875" spans="13:18" x14ac:dyDescent="0.2">
      <c r="M875" s="63"/>
      <c r="N875" s="63"/>
      <c r="O875" s="63"/>
      <c r="P875" s="63"/>
      <c r="Q875" s="63"/>
      <c r="R875" s="63"/>
    </row>
    <row r="876" spans="13:18" x14ac:dyDescent="0.2">
      <c r="M876" s="63"/>
      <c r="N876" s="63"/>
      <c r="O876" s="63"/>
      <c r="P876" s="63"/>
      <c r="Q876" s="63"/>
      <c r="R876" s="63"/>
    </row>
    <row r="877" spans="13:18" x14ac:dyDescent="0.2">
      <c r="M877" s="63"/>
      <c r="N877" s="63"/>
      <c r="O877" s="63"/>
      <c r="P877" s="63"/>
      <c r="Q877" s="63"/>
      <c r="R877" s="63"/>
    </row>
    <row r="878" spans="13:18" x14ac:dyDescent="0.2">
      <c r="M878" s="63"/>
      <c r="N878" s="63"/>
      <c r="O878" s="63"/>
      <c r="P878" s="63"/>
      <c r="Q878" s="63"/>
      <c r="R878" s="63"/>
    </row>
    <row r="879" spans="13:18" x14ac:dyDescent="0.2">
      <c r="M879" s="63"/>
      <c r="N879" s="63"/>
      <c r="O879" s="63"/>
      <c r="P879" s="63"/>
      <c r="Q879" s="63"/>
      <c r="R879" s="63"/>
    </row>
    <row r="880" spans="13:18" ht="32" x14ac:dyDescent="0.2">
      <c r="M880" s="63" t="s">
        <v>142</v>
      </c>
      <c r="N880" s="63"/>
      <c r="O880" s="63"/>
      <c r="P880" s="63"/>
      <c r="Q880" s="63"/>
      <c r="R880" s="63"/>
    </row>
    <row r="881" spans="1:18" x14ac:dyDescent="0.2">
      <c r="M881" s="63"/>
      <c r="N881" s="63"/>
      <c r="O881" s="63"/>
      <c r="P881" s="63"/>
      <c r="Q881" s="63"/>
      <c r="R881" s="63"/>
    </row>
    <row r="882" spans="1:18" x14ac:dyDescent="0.2">
      <c r="M882" s="63"/>
      <c r="N882" s="63"/>
      <c r="O882" s="63"/>
      <c r="P882" s="63"/>
      <c r="Q882" s="63"/>
      <c r="R882" s="63"/>
    </row>
    <row r="883" spans="1:18" x14ac:dyDescent="0.2">
      <c r="M883" s="63"/>
      <c r="N883" s="63"/>
      <c r="O883" s="63"/>
      <c r="P883" s="63"/>
      <c r="Q883" s="63"/>
      <c r="R883" s="63"/>
    </row>
    <row r="884" spans="1:18" x14ac:dyDescent="0.2">
      <c r="M884" s="63"/>
      <c r="N884" s="63"/>
      <c r="O884" s="63"/>
      <c r="P884" s="63"/>
      <c r="Q884" s="63"/>
      <c r="R884" s="63"/>
    </row>
    <row r="885" spans="1:18" x14ac:dyDescent="0.2">
      <c r="M885" s="63"/>
      <c r="N885" s="63"/>
      <c r="O885" s="63"/>
      <c r="P885" s="63"/>
      <c r="Q885" s="63"/>
      <c r="R885" s="63"/>
    </row>
    <row r="886" spans="1:18" x14ac:dyDescent="0.2">
      <c r="M886" s="63"/>
      <c r="N886" s="63"/>
      <c r="O886" s="63"/>
      <c r="P886" s="63"/>
      <c r="Q886" s="63"/>
      <c r="R886" s="63"/>
    </row>
    <row r="887" spans="1:18" x14ac:dyDescent="0.2">
      <c r="M887" s="63"/>
      <c r="N887" s="63"/>
      <c r="O887" s="63"/>
      <c r="P887" s="63"/>
      <c r="Q887" s="63"/>
      <c r="R887" s="63"/>
    </row>
    <row r="888" spans="1:18" x14ac:dyDescent="0.2">
      <c r="M888" s="63"/>
      <c r="N888" s="63"/>
      <c r="O888" s="63"/>
      <c r="P888" s="63"/>
      <c r="Q888" s="63"/>
      <c r="R888" s="63"/>
    </row>
    <row r="889" spans="1:18" x14ac:dyDescent="0.2">
      <c r="M889" s="63"/>
      <c r="N889" s="63"/>
      <c r="O889" s="63"/>
      <c r="P889" s="63"/>
      <c r="Q889" s="63"/>
      <c r="R889" s="63"/>
    </row>
    <row r="890" spans="1:18" x14ac:dyDescent="0.2">
      <c r="M890" s="63"/>
      <c r="N890" s="63"/>
      <c r="O890" s="63"/>
      <c r="P890" s="63"/>
      <c r="Q890" s="63"/>
      <c r="R890" s="63"/>
    </row>
    <row r="891" spans="1:18" x14ac:dyDescent="0.2">
      <c r="M891" s="63"/>
      <c r="N891" s="63"/>
      <c r="O891" s="63"/>
      <c r="P891" s="63"/>
      <c r="Q891" s="63"/>
      <c r="R891" s="63"/>
    </row>
    <row r="892" spans="1:18" x14ac:dyDescent="0.2">
      <c r="M892" s="63"/>
      <c r="N892" s="63"/>
      <c r="O892" s="63"/>
      <c r="P892" s="63"/>
      <c r="Q892" s="63"/>
      <c r="R892" s="63"/>
    </row>
    <row r="893" spans="1:18" x14ac:dyDescent="0.2">
      <c r="M893" s="63"/>
      <c r="N893" s="63"/>
      <c r="O893" s="63"/>
      <c r="P893" s="63"/>
      <c r="Q893" s="63"/>
      <c r="R893" s="63"/>
    </row>
    <row r="894" spans="1:18" x14ac:dyDescent="0.2">
      <c r="A894" s="6"/>
      <c r="B894" s="6"/>
      <c r="C894" s="6"/>
      <c r="E894" s="6"/>
      <c r="F894" s="6"/>
      <c r="G894" s="6"/>
      <c r="H894" s="6"/>
      <c r="I894" s="6"/>
      <c r="J894" s="6"/>
      <c r="K894" s="6"/>
      <c r="L894" s="6"/>
      <c r="M894" s="63"/>
      <c r="N894" s="63"/>
      <c r="O894" s="63"/>
      <c r="P894" s="63"/>
      <c r="Q894" s="63"/>
      <c r="R894" s="63"/>
    </row>
    <row r="895" spans="1:18" x14ac:dyDescent="0.2">
      <c r="A895" s="6"/>
      <c r="B895" s="6"/>
      <c r="C895" s="6"/>
      <c r="E895" s="6"/>
      <c r="F895" s="6"/>
      <c r="G895" s="6"/>
      <c r="H895" s="6"/>
      <c r="I895" s="6"/>
      <c r="J895" s="6"/>
      <c r="K895" s="6"/>
      <c r="L895" s="6"/>
      <c r="M895" s="63"/>
      <c r="N895" s="63"/>
      <c r="O895" s="63"/>
      <c r="P895" s="63"/>
      <c r="Q895" s="63"/>
      <c r="R895" s="63"/>
    </row>
    <row r="896" spans="1:18" x14ac:dyDescent="0.2">
      <c r="A896" s="6"/>
      <c r="B896" s="6"/>
      <c r="C896" s="6"/>
      <c r="E896" s="6"/>
      <c r="F896" s="6"/>
      <c r="G896" s="6"/>
      <c r="H896" s="6"/>
      <c r="I896" s="6"/>
      <c r="J896" s="6"/>
      <c r="K896" s="6"/>
      <c r="L896" s="6"/>
      <c r="M896" s="63"/>
      <c r="N896" s="63"/>
      <c r="O896" s="63"/>
      <c r="P896" s="63"/>
      <c r="Q896" s="63"/>
      <c r="R896" s="63"/>
    </row>
    <row r="897" spans="1:18" x14ac:dyDescent="0.2">
      <c r="A897" s="6"/>
      <c r="B897" s="6"/>
      <c r="C897" s="6"/>
      <c r="E897" s="6"/>
      <c r="F897" s="6"/>
      <c r="G897" s="6"/>
      <c r="H897" s="6"/>
      <c r="I897" s="6"/>
      <c r="J897" s="6"/>
      <c r="K897" s="6"/>
      <c r="L897" s="6"/>
      <c r="M897" s="63"/>
      <c r="N897" s="63"/>
      <c r="O897" s="63"/>
      <c r="P897" s="63"/>
      <c r="Q897" s="63"/>
      <c r="R897" s="63"/>
    </row>
    <row r="898" spans="1:18" x14ac:dyDescent="0.2">
      <c r="A898" s="6"/>
      <c r="B898" s="6"/>
      <c r="C898" s="6"/>
      <c r="E898" s="6"/>
      <c r="F898" s="6"/>
      <c r="G898" s="6"/>
      <c r="H898" s="6"/>
      <c r="I898" s="6"/>
      <c r="J898" s="6"/>
      <c r="K898" s="6"/>
      <c r="L898" s="6"/>
      <c r="M898" s="63"/>
      <c r="N898" s="63"/>
      <c r="O898" s="63"/>
      <c r="P898" s="63"/>
      <c r="Q898" s="63"/>
      <c r="R898" s="63"/>
    </row>
    <row r="899" spans="1:18" x14ac:dyDescent="0.2">
      <c r="A899" s="6"/>
      <c r="B899" s="6"/>
      <c r="C899" s="6"/>
      <c r="E899" s="6"/>
      <c r="F899" s="6"/>
      <c r="G899" s="6"/>
      <c r="H899" s="6"/>
      <c r="I899" s="6"/>
      <c r="J899" s="6"/>
      <c r="K899" s="6"/>
      <c r="L899" s="6"/>
      <c r="M899" s="63"/>
      <c r="N899" s="63"/>
      <c r="O899" s="63"/>
      <c r="P899" s="63"/>
      <c r="Q899" s="63"/>
      <c r="R899" s="63"/>
    </row>
    <row r="900" spans="1:18" x14ac:dyDescent="0.2">
      <c r="A900" s="6"/>
      <c r="B900" s="6"/>
      <c r="C900" s="6"/>
      <c r="E900" s="6"/>
      <c r="F900" s="6"/>
      <c r="G900" s="6"/>
      <c r="H900" s="6"/>
      <c r="I900" s="6"/>
      <c r="J900" s="6"/>
      <c r="K900" s="6"/>
      <c r="L900" s="6"/>
      <c r="M900" s="63"/>
      <c r="N900" s="63"/>
      <c r="O900" s="63"/>
      <c r="P900" s="63"/>
      <c r="Q900" s="63"/>
      <c r="R900" s="63"/>
    </row>
    <row r="901" spans="1:18" x14ac:dyDescent="0.2">
      <c r="A901" s="6"/>
      <c r="B901" s="6"/>
      <c r="C901" s="6"/>
      <c r="E901" s="6"/>
      <c r="F901" s="6"/>
      <c r="G901" s="6"/>
      <c r="H901" s="6"/>
      <c r="I901" s="6"/>
      <c r="J901" s="6"/>
      <c r="K901" s="6"/>
      <c r="L901" s="6"/>
      <c r="M901" s="63"/>
      <c r="N901" s="63"/>
      <c r="O901" s="63"/>
      <c r="P901" s="63"/>
      <c r="Q901" s="63"/>
      <c r="R901" s="63"/>
    </row>
    <row r="902" spans="1:18" x14ac:dyDescent="0.2">
      <c r="A902" s="6"/>
      <c r="B902" s="6"/>
      <c r="C902" s="6"/>
      <c r="E902" s="6"/>
      <c r="F902" s="6"/>
      <c r="G902" s="6"/>
      <c r="H902" s="6"/>
      <c r="I902" s="6"/>
      <c r="J902" s="6"/>
      <c r="K902" s="6"/>
      <c r="L902" s="6"/>
      <c r="M902" s="6"/>
      <c r="N902" s="6"/>
      <c r="O902" s="6"/>
      <c r="P902" s="6"/>
      <c r="Q902" s="6"/>
      <c r="R902" s="6"/>
    </row>
    <row r="903" spans="1:18" x14ac:dyDescent="0.2">
      <c r="A903" s="63"/>
      <c r="B903" s="63"/>
      <c r="C903" s="63"/>
      <c r="D903" s="63"/>
      <c r="E903" s="63"/>
      <c r="F903" s="63"/>
      <c r="G903" s="63"/>
      <c r="H903" s="63"/>
      <c r="I903" s="63"/>
      <c r="J903" s="63"/>
      <c r="K903" s="63"/>
      <c r="L903" s="63"/>
      <c r="M903" s="63"/>
      <c r="N903" s="63"/>
      <c r="O903" s="63"/>
      <c r="P903" s="63"/>
      <c r="Q903" s="63"/>
      <c r="R903" s="63"/>
    </row>
    <row r="904" spans="1:18" x14ac:dyDescent="0.2">
      <c r="A904" s="63"/>
      <c r="B904" s="63"/>
      <c r="C904" s="63"/>
      <c r="D904" s="63"/>
      <c r="E904" s="63"/>
      <c r="F904" s="63"/>
      <c r="G904" s="63"/>
      <c r="H904" s="63"/>
      <c r="I904" s="63"/>
      <c r="J904" s="63"/>
      <c r="K904" s="63"/>
      <c r="L904" s="63"/>
      <c r="M904" s="63"/>
      <c r="N904" s="63"/>
      <c r="O904" s="63"/>
      <c r="P904" s="63"/>
      <c r="Q904" s="63"/>
      <c r="R904" s="63"/>
    </row>
    <row r="905" spans="1:18" x14ac:dyDescent="0.2">
      <c r="A905" s="63"/>
      <c r="B905" s="63"/>
      <c r="C905" s="63"/>
      <c r="D905" s="63"/>
      <c r="E905" s="63"/>
      <c r="F905" s="63"/>
      <c r="G905" s="63"/>
      <c r="H905" s="63"/>
      <c r="I905" s="63"/>
      <c r="J905" s="63"/>
      <c r="K905" s="63"/>
      <c r="L905" s="63"/>
      <c r="M905" s="63"/>
      <c r="N905" s="63"/>
      <c r="O905" s="63"/>
      <c r="P905" s="63"/>
      <c r="Q905" s="63"/>
      <c r="R905" s="63"/>
    </row>
    <row r="906" spans="1:18" x14ac:dyDescent="0.2">
      <c r="A906" s="63"/>
      <c r="B906" s="63"/>
      <c r="C906" s="63"/>
      <c r="D906" s="63"/>
      <c r="E906" s="63"/>
      <c r="F906" s="63"/>
      <c r="G906" s="63"/>
      <c r="H906" s="63"/>
      <c r="I906" s="63"/>
      <c r="J906" s="63"/>
      <c r="K906" s="63"/>
      <c r="L906" s="63"/>
      <c r="M906" s="63"/>
      <c r="N906" s="63"/>
      <c r="O906" s="63"/>
      <c r="P906" s="63"/>
      <c r="Q906" s="63"/>
      <c r="R906" s="63"/>
    </row>
    <row r="907" spans="1:18" x14ac:dyDescent="0.2">
      <c r="A907" s="63"/>
      <c r="B907" s="63"/>
      <c r="C907" s="63"/>
      <c r="D907" s="63"/>
      <c r="E907" s="63"/>
      <c r="F907" s="63"/>
      <c r="G907" s="63"/>
      <c r="H907" s="63"/>
      <c r="I907" s="63"/>
      <c r="J907" s="63"/>
      <c r="K907" s="63"/>
      <c r="L907" s="63"/>
      <c r="M907" s="63"/>
      <c r="N907" s="63"/>
      <c r="O907" s="63"/>
      <c r="P907" s="63"/>
      <c r="Q907" s="63"/>
      <c r="R907" s="63"/>
    </row>
    <row r="908" spans="1:18" x14ac:dyDescent="0.2">
      <c r="A908" s="63"/>
      <c r="B908" s="63"/>
      <c r="C908" s="63"/>
      <c r="D908" s="63"/>
      <c r="E908" s="63"/>
      <c r="F908" s="63"/>
      <c r="G908" s="63"/>
      <c r="H908" s="63"/>
      <c r="I908" s="63"/>
      <c r="J908" s="63"/>
      <c r="K908" s="63"/>
      <c r="L908" s="63"/>
      <c r="M908" s="63"/>
      <c r="N908" s="63"/>
      <c r="O908" s="63"/>
      <c r="P908" s="63"/>
      <c r="Q908" s="63"/>
      <c r="R908" s="63"/>
    </row>
    <row r="909" spans="1:18" x14ac:dyDescent="0.2">
      <c r="A909" s="63"/>
      <c r="B909" s="63"/>
      <c r="C909" s="63"/>
      <c r="D909" s="63"/>
      <c r="E909" s="63"/>
      <c r="F909" s="63"/>
      <c r="G909" s="63"/>
      <c r="H909" s="63"/>
      <c r="I909" s="63"/>
      <c r="J909" s="63"/>
      <c r="K909" s="63"/>
      <c r="L909" s="63"/>
      <c r="M909" s="63"/>
      <c r="N909" s="63"/>
      <c r="O909" s="63"/>
      <c r="P909" s="63"/>
      <c r="Q909" s="63"/>
      <c r="R909" s="63"/>
    </row>
    <row r="910" spans="1:18" x14ac:dyDescent="0.2">
      <c r="A910" s="63"/>
      <c r="B910" s="63"/>
      <c r="C910" s="63"/>
      <c r="D910" s="63"/>
      <c r="E910" s="63"/>
      <c r="F910" s="63"/>
      <c r="G910" s="63"/>
      <c r="H910" s="63"/>
      <c r="I910" s="63"/>
      <c r="J910" s="63"/>
      <c r="K910" s="63"/>
      <c r="L910" s="63"/>
      <c r="M910" s="63"/>
      <c r="N910" s="63"/>
      <c r="O910" s="63"/>
      <c r="P910" s="63"/>
      <c r="Q910" s="63"/>
      <c r="R910" s="63"/>
    </row>
    <row r="911" spans="1:18" x14ac:dyDescent="0.2">
      <c r="A911" s="63"/>
      <c r="B911" s="63"/>
      <c r="C911" s="63"/>
      <c r="D911" s="63"/>
      <c r="E911" s="63"/>
      <c r="F911" s="63"/>
      <c r="G911" s="63"/>
      <c r="H911" s="63"/>
      <c r="I911" s="63"/>
      <c r="J911" s="63"/>
      <c r="K911" s="63"/>
      <c r="L911" s="63"/>
      <c r="M911" s="63"/>
      <c r="N911" s="63"/>
      <c r="O911" s="63"/>
      <c r="P911" s="63"/>
      <c r="Q911" s="63"/>
      <c r="R911" s="63"/>
    </row>
    <row r="912" spans="1:18" x14ac:dyDescent="0.2">
      <c r="A912" s="63"/>
      <c r="B912" s="63"/>
      <c r="C912" s="63"/>
      <c r="D912" s="63"/>
      <c r="E912" s="63"/>
      <c r="F912" s="63"/>
      <c r="G912" s="63"/>
      <c r="H912" s="63"/>
      <c r="I912" s="63"/>
      <c r="J912" s="63"/>
      <c r="K912" s="63"/>
      <c r="L912" s="63"/>
      <c r="M912" s="63"/>
      <c r="N912" s="63"/>
      <c r="O912" s="63"/>
      <c r="P912" s="63"/>
      <c r="Q912" s="63"/>
      <c r="R912" s="63"/>
    </row>
    <row r="913" spans="1:18" x14ac:dyDescent="0.2">
      <c r="A913" s="63"/>
      <c r="B913" s="63"/>
      <c r="C913" s="63"/>
      <c r="D913" s="63"/>
      <c r="E913" s="63"/>
      <c r="F913" s="63"/>
      <c r="G913" s="63"/>
      <c r="H913" s="63"/>
      <c r="I913" s="63"/>
      <c r="J913" s="63"/>
      <c r="K913" s="63"/>
      <c r="L913" s="63"/>
      <c r="M913" s="63"/>
      <c r="N913" s="63"/>
      <c r="O913" s="63"/>
      <c r="P913" s="63"/>
      <c r="Q913" s="63"/>
      <c r="R913" s="63"/>
    </row>
    <row r="914" spans="1:18" x14ac:dyDescent="0.2">
      <c r="A914" s="63"/>
      <c r="B914" s="63"/>
      <c r="C914" s="63"/>
      <c r="D914" s="63"/>
      <c r="E914" s="63"/>
      <c r="F914" s="63"/>
      <c r="G914" s="63"/>
      <c r="H914" s="63"/>
      <c r="I914" s="63"/>
      <c r="J914" s="63"/>
      <c r="K914" s="63"/>
      <c r="L914" s="63"/>
      <c r="M914" s="63"/>
      <c r="N914" s="63"/>
      <c r="O914" s="63"/>
      <c r="P914" s="63"/>
      <c r="Q914" s="63"/>
      <c r="R914" s="63"/>
    </row>
    <row r="915" spans="1:18" x14ac:dyDescent="0.2">
      <c r="A915" s="63"/>
      <c r="B915" s="63"/>
      <c r="C915" s="63"/>
      <c r="D915" s="63"/>
      <c r="E915" s="63"/>
      <c r="F915" s="63"/>
      <c r="G915" s="63"/>
      <c r="H915" s="63"/>
      <c r="I915" s="63"/>
      <c r="J915" s="63"/>
      <c r="K915" s="63"/>
      <c r="L915" s="63"/>
      <c r="M915" s="63"/>
      <c r="N915" s="63"/>
      <c r="O915" s="63"/>
      <c r="P915" s="63"/>
      <c r="Q915" s="63"/>
      <c r="R915" s="63"/>
    </row>
    <row r="916" spans="1:18" x14ac:dyDescent="0.2">
      <c r="A916" s="63"/>
      <c r="B916" s="63"/>
      <c r="C916" s="63"/>
      <c r="D916" s="63"/>
      <c r="E916" s="63"/>
      <c r="F916" s="63"/>
      <c r="G916" s="63"/>
      <c r="H916" s="63"/>
      <c r="I916" s="63"/>
      <c r="J916" s="63"/>
      <c r="K916" s="63"/>
      <c r="L916" s="63"/>
      <c r="M916" s="63"/>
      <c r="N916" s="63"/>
      <c r="O916" s="63"/>
      <c r="P916" s="63"/>
      <c r="Q916" s="63"/>
      <c r="R916" s="63"/>
    </row>
    <row r="917" spans="1:18" x14ac:dyDescent="0.2">
      <c r="A917" s="63"/>
      <c r="B917" s="63"/>
      <c r="C917" s="63"/>
      <c r="D917" s="63"/>
      <c r="E917" s="63"/>
      <c r="F917" s="63"/>
      <c r="G917" s="63"/>
      <c r="H917" s="63"/>
      <c r="I917" s="63"/>
      <c r="J917" s="63"/>
      <c r="K917" s="63"/>
      <c r="L917" s="63"/>
      <c r="M917" s="63"/>
      <c r="N917" s="63"/>
      <c r="O917" s="63"/>
      <c r="P917" s="63"/>
      <c r="Q917" s="63"/>
      <c r="R917" s="63"/>
    </row>
    <row r="918" spans="1:18" x14ac:dyDescent="0.2">
      <c r="A918" s="63"/>
      <c r="B918" s="63"/>
      <c r="C918" s="63"/>
      <c r="D918" s="63"/>
      <c r="E918" s="63"/>
      <c r="F918" s="63"/>
      <c r="G918" s="63"/>
      <c r="H918" s="63"/>
      <c r="I918" s="63"/>
      <c r="J918" s="63"/>
      <c r="K918" s="63"/>
      <c r="L918" s="63"/>
      <c r="M918" s="63"/>
      <c r="N918" s="63"/>
      <c r="O918" s="63"/>
      <c r="P918" s="63"/>
      <c r="Q918" s="63"/>
      <c r="R918" s="63"/>
    </row>
    <row r="919" spans="1:18" x14ac:dyDescent="0.2">
      <c r="A919" s="63"/>
      <c r="B919" s="63"/>
      <c r="C919" s="63"/>
      <c r="D919" s="63"/>
      <c r="E919" s="63"/>
      <c r="F919" s="63"/>
      <c r="G919" s="63"/>
      <c r="H919" s="63"/>
      <c r="I919" s="63"/>
      <c r="J919" s="63"/>
      <c r="K919" s="63"/>
      <c r="L919" s="63"/>
      <c r="M919" s="63"/>
      <c r="N919" s="63"/>
      <c r="O919" s="63"/>
      <c r="P919" s="63"/>
      <c r="Q919" s="63"/>
      <c r="R919" s="63"/>
    </row>
    <row r="920" spans="1:18" x14ac:dyDescent="0.2">
      <c r="A920" s="63"/>
      <c r="B920" s="63"/>
      <c r="C920" s="63"/>
      <c r="D920" s="63"/>
      <c r="E920" s="63"/>
      <c r="F920" s="63"/>
      <c r="G920" s="63"/>
      <c r="H920" s="63"/>
      <c r="I920" s="63"/>
      <c r="J920" s="63"/>
      <c r="K920" s="63"/>
      <c r="L920" s="63"/>
      <c r="M920" s="63"/>
      <c r="N920" s="63"/>
      <c r="O920" s="63"/>
      <c r="P920" s="63"/>
      <c r="Q920" s="63"/>
      <c r="R920" s="63"/>
    </row>
    <row r="921" spans="1:18" x14ac:dyDescent="0.2">
      <c r="A921" s="63"/>
      <c r="B921" s="63"/>
      <c r="C921" s="63"/>
      <c r="D921" s="63"/>
      <c r="E921" s="63"/>
      <c r="F921" s="63"/>
      <c r="G921" s="63"/>
      <c r="H921" s="63"/>
      <c r="I921" s="63"/>
      <c r="J921" s="63"/>
      <c r="K921" s="63"/>
      <c r="L921" s="63"/>
      <c r="M921" s="63"/>
      <c r="N921" s="63"/>
      <c r="O921" s="63"/>
      <c r="P921" s="63"/>
      <c r="Q921" s="63"/>
      <c r="R921" s="63"/>
    </row>
    <row r="922" spans="1:18" x14ac:dyDescent="0.2">
      <c r="A922" s="63"/>
      <c r="B922" s="63"/>
      <c r="C922" s="63"/>
      <c r="D922" s="63"/>
      <c r="E922" s="63"/>
      <c r="F922" s="63"/>
      <c r="G922" s="63"/>
      <c r="H922" s="63"/>
      <c r="I922" s="63"/>
      <c r="J922" s="63"/>
      <c r="K922" s="63"/>
      <c r="L922" s="63"/>
      <c r="M922" s="63"/>
      <c r="N922" s="63"/>
      <c r="O922" s="63"/>
      <c r="P922" s="63"/>
      <c r="Q922" s="63"/>
      <c r="R922" s="63"/>
    </row>
    <row r="923" spans="1:18" x14ac:dyDescent="0.2">
      <c r="A923" s="63"/>
      <c r="B923" s="63"/>
      <c r="C923" s="63"/>
      <c r="D923" s="63"/>
      <c r="E923" s="63"/>
      <c r="F923" s="63"/>
      <c r="G923" s="63"/>
      <c r="H923" s="63"/>
      <c r="I923" s="63"/>
      <c r="J923" s="63"/>
      <c r="K923" s="63"/>
      <c r="L923" s="63"/>
      <c r="M923" s="63"/>
      <c r="N923" s="63"/>
      <c r="O923" s="63"/>
      <c r="P923" s="63"/>
      <c r="Q923" s="63"/>
      <c r="R923" s="63"/>
    </row>
    <row r="924" spans="1:18" x14ac:dyDescent="0.2">
      <c r="A924" s="63"/>
      <c r="B924" s="63"/>
      <c r="C924" s="63"/>
      <c r="D924" s="63"/>
      <c r="E924" s="63"/>
      <c r="F924" s="63"/>
      <c r="G924" s="63"/>
      <c r="H924" s="63"/>
      <c r="I924" s="63"/>
      <c r="J924" s="63"/>
      <c r="K924" s="63"/>
      <c r="L924" s="63"/>
      <c r="M924" s="63"/>
      <c r="N924" s="63"/>
      <c r="O924" s="63"/>
      <c r="P924" s="63"/>
      <c r="Q924" s="63"/>
      <c r="R924" s="63"/>
    </row>
    <row r="925" spans="1:18" x14ac:dyDescent="0.2">
      <c r="A925" s="63"/>
      <c r="B925" s="63"/>
      <c r="C925" s="63"/>
      <c r="D925" s="63"/>
      <c r="E925" s="63"/>
      <c r="F925" s="63"/>
      <c r="G925" s="63"/>
      <c r="H925" s="63"/>
      <c r="I925" s="63"/>
      <c r="J925" s="63"/>
      <c r="K925" s="63"/>
      <c r="L925" s="63"/>
      <c r="M925" s="63"/>
      <c r="N925" s="63"/>
      <c r="O925" s="63"/>
      <c r="P925" s="63"/>
      <c r="Q925" s="63"/>
      <c r="R925" s="63"/>
    </row>
    <row r="926" spans="1:18" x14ac:dyDescent="0.2">
      <c r="A926" s="63"/>
      <c r="B926" s="63"/>
      <c r="C926" s="63"/>
      <c r="D926" s="63"/>
      <c r="E926" s="63"/>
      <c r="F926" s="63"/>
      <c r="G926" s="63"/>
      <c r="H926" s="63"/>
      <c r="I926" s="63"/>
      <c r="J926" s="63"/>
      <c r="K926" s="63"/>
      <c r="L926" s="63"/>
      <c r="M926" s="63"/>
      <c r="N926" s="63"/>
      <c r="O926" s="63"/>
      <c r="P926" s="63"/>
      <c r="Q926" s="63"/>
      <c r="R926" s="63"/>
    </row>
    <row r="927" spans="1:18" x14ac:dyDescent="0.2">
      <c r="A927" s="63"/>
      <c r="B927" s="63"/>
      <c r="C927" s="63"/>
      <c r="D927" s="63"/>
      <c r="E927" s="63"/>
      <c r="F927" s="63"/>
      <c r="G927" s="63"/>
      <c r="H927" s="63"/>
      <c r="I927" s="63"/>
      <c r="J927" s="63"/>
      <c r="K927" s="63"/>
      <c r="L927" s="63"/>
      <c r="M927" s="63"/>
      <c r="N927" s="63"/>
      <c r="O927" s="63"/>
      <c r="P927" s="63"/>
      <c r="Q927" s="63"/>
      <c r="R927" s="63"/>
    </row>
    <row r="928" spans="1:18" x14ac:dyDescent="0.2">
      <c r="A928" s="63"/>
      <c r="B928" s="63"/>
      <c r="C928" s="63"/>
      <c r="D928" s="63"/>
      <c r="E928" s="63"/>
      <c r="F928" s="63"/>
      <c r="G928" s="63"/>
      <c r="H928" s="63"/>
      <c r="I928" s="63"/>
      <c r="J928" s="63"/>
      <c r="K928" s="63"/>
      <c r="L928" s="63"/>
      <c r="M928" s="63"/>
      <c r="N928" s="63"/>
      <c r="O928" s="63"/>
      <c r="P928" s="63"/>
      <c r="Q928" s="63"/>
      <c r="R928" s="63"/>
    </row>
    <row r="929" spans="1:18" x14ac:dyDescent="0.2">
      <c r="A929" s="63"/>
      <c r="B929" s="63"/>
      <c r="C929" s="63"/>
      <c r="D929" s="63"/>
      <c r="E929" s="63"/>
      <c r="F929" s="63"/>
      <c r="G929" s="63"/>
      <c r="H929" s="63"/>
      <c r="I929" s="63"/>
      <c r="J929" s="63"/>
      <c r="K929" s="63"/>
      <c r="L929" s="63"/>
      <c r="M929" s="63"/>
      <c r="N929" s="63"/>
      <c r="O929" s="63"/>
      <c r="P929" s="63"/>
      <c r="Q929" s="63"/>
      <c r="R929" s="63"/>
    </row>
    <row r="930" spans="1:18" x14ac:dyDescent="0.2">
      <c r="A930" s="63"/>
      <c r="B930" s="63"/>
      <c r="C930" s="63"/>
      <c r="D930" s="63"/>
      <c r="E930" s="63"/>
      <c r="F930" s="63"/>
      <c r="G930" s="63"/>
      <c r="H930" s="63"/>
      <c r="I930" s="63"/>
      <c r="J930" s="63"/>
      <c r="K930" s="63"/>
      <c r="L930" s="63"/>
      <c r="M930" s="63"/>
      <c r="N930" s="63"/>
      <c r="O930" s="63"/>
      <c r="P930" s="63"/>
      <c r="Q930" s="63"/>
      <c r="R930" s="63"/>
    </row>
    <row r="931" spans="1:18" x14ac:dyDescent="0.2">
      <c r="A931" s="63"/>
      <c r="B931" s="63"/>
      <c r="C931" s="63"/>
      <c r="D931" s="63"/>
      <c r="E931" s="63"/>
      <c r="F931" s="63"/>
      <c r="G931" s="63"/>
      <c r="H931" s="63"/>
      <c r="I931" s="63"/>
      <c r="J931" s="63"/>
      <c r="K931" s="63"/>
      <c r="L931" s="63"/>
      <c r="M931" s="63"/>
      <c r="N931" s="63"/>
      <c r="O931" s="63"/>
      <c r="P931" s="63"/>
      <c r="Q931" s="63"/>
      <c r="R931" s="63"/>
    </row>
    <row r="932" spans="1:18" x14ac:dyDescent="0.2">
      <c r="A932" s="63"/>
      <c r="B932" s="63"/>
      <c r="C932" s="63"/>
      <c r="D932" s="63"/>
      <c r="E932" s="63"/>
      <c r="F932" s="63"/>
      <c r="G932" s="63"/>
      <c r="H932" s="63"/>
      <c r="I932" s="63"/>
      <c r="J932" s="63"/>
      <c r="K932" s="63"/>
      <c r="L932" s="63"/>
      <c r="M932" s="63"/>
      <c r="N932" s="63"/>
      <c r="O932" s="63"/>
      <c r="P932" s="63"/>
      <c r="Q932" s="63"/>
      <c r="R932" s="63"/>
    </row>
    <row r="933" spans="1:18" x14ac:dyDescent="0.2">
      <c r="A933" s="63"/>
      <c r="B933" s="63"/>
      <c r="C933" s="63"/>
      <c r="D933" s="63"/>
      <c r="E933" s="63"/>
      <c r="F933" s="63"/>
      <c r="G933" s="63"/>
      <c r="H933" s="63"/>
      <c r="I933" s="63"/>
      <c r="J933" s="63"/>
      <c r="K933" s="63"/>
      <c r="L933" s="63"/>
      <c r="M933" s="63"/>
      <c r="N933" s="63"/>
      <c r="O933" s="63"/>
      <c r="P933" s="63"/>
      <c r="Q933" s="63"/>
      <c r="R933" s="63"/>
    </row>
    <row r="934" spans="1:18" x14ac:dyDescent="0.2">
      <c r="A934" s="63"/>
      <c r="B934" s="63"/>
      <c r="C934" s="63"/>
      <c r="D934" s="63"/>
      <c r="E934" s="63"/>
      <c r="F934" s="63"/>
      <c r="G934" s="63"/>
      <c r="H934" s="63"/>
      <c r="I934" s="63"/>
      <c r="J934" s="63"/>
      <c r="K934" s="63"/>
      <c r="L934" s="63"/>
      <c r="M934" s="63"/>
      <c r="N934" s="63"/>
      <c r="O934" s="63"/>
      <c r="P934" s="63"/>
      <c r="Q934" s="63"/>
      <c r="R934" s="63"/>
    </row>
    <row r="935" spans="1:18" x14ac:dyDescent="0.2">
      <c r="A935" s="63"/>
      <c r="B935" s="63"/>
      <c r="C935" s="63"/>
      <c r="D935" s="63"/>
      <c r="E935" s="63"/>
      <c r="F935" s="63"/>
      <c r="G935" s="63"/>
      <c r="H935" s="63"/>
      <c r="I935" s="63"/>
      <c r="J935" s="63"/>
      <c r="K935" s="63"/>
      <c r="L935" s="63"/>
      <c r="M935" s="63"/>
      <c r="N935" s="63"/>
      <c r="O935" s="63"/>
      <c r="P935" s="63"/>
      <c r="Q935" s="63"/>
      <c r="R935" s="63"/>
    </row>
    <row r="936" spans="1:18" x14ac:dyDescent="0.2">
      <c r="A936" s="63"/>
      <c r="B936" s="63"/>
      <c r="C936" s="63"/>
      <c r="D936" s="63"/>
      <c r="E936" s="63"/>
      <c r="F936" s="63"/>
      <c r="G936" s="63"/>
      <c r="H936" s="63"/>
      <c r="I936" s="63"/>
      <c r="J936" s="63"/>
      <c r="K936" s="63"/>
      <c r="L936" s="63"/>
      <c r="M936" s="63"/>
      <c r="N936" s="63"/>
      <c r="O936" s="63"/>
      <c r="P936" s="63"/>
      <c r="Q936" s="63"/>
      <c r="R936" s="63"/>
    </row>
    <row r="937" spans="1:18" x14ac:dyDescent="0.2">
      <c r="A937" s="63"/>
      <c r="B937" s="63"/>
      <c r="C937" s="63"/>
      <c r="D937" s="63"/>
      <c r="E937" s="63"/>
      <c r="F937" s="63"/>
      <c r="G937" s="63"/>
      <c r="H937" s="63"/>
      <c r="I937" s="63"/>
      <c r="J937" s="63"/>
      <c r="K937" s="63"/>
      <c r="L937" s="63"/>
      <c r="M937" s="63"/>
      <c r="N937" s="63"/>
      <c r="O937" s="63"/>
      <c r="P937" s="63"/>
      <c r="Q937" s="63"/>
      <c r="R937" s="63"/>
    </row>
    <row r="938" spans="1:18" x14ac:dyDescent="0.2">
      <c r="A938" s="63"/>
      <c r="B938" s="63"/>
      <c r="C938" s="63"/>
      <c r="D938" s="63"/>
      <c r="E938" s="63"/>
      <c r="F938" s="63"/>
      <c r="G938" s="63"/>
      <c r="H938" s="63"/>
      <c r="I938" s="63"/>
      <c r="J938" s="63"/>
      <c r="K938" s="63"/>
      <c r="L938" s="63"/>
      <c r="M938" s="63"/>
      <c r="N938" s="63"/>
      <c r="O938" s="63"/>
      <c r="P938" s="63"/>
      <c r="Q938" s="63"/>
      <c r="R938" s="63"/>
    </row>
    <row r="939" spans="1:18" x14ac:dyDescent="0.2">
      <c r="A939" s="63"/>
      <c r="B939" s="63"/>
      <c r="C939" s="63"/>
      <c r="D939" s="63"/>
      <c r="E939" s="63"/>
      <c r="F939" s="63"/>
      <c r="G939" s="63"/>
      <c r="H939" s="63"/>
      <c r="I939" s="63"/>
      <c r="J939" s="63"/>
      <c r="K939" s="63"/>
      <c r="L939" s="63"/>
      <c r="M939" s="63"/>
      <c r="N939" s="63"/>
      <c r="O939" s="63"/>
      <c r="P939" s="63"/>
      <c r="Q939" s="63"/>
      <c r="R939" s="63"/>
    </row>
    <row r="940" spans="1:18" x14ac:dyDescent="0.2">
      <c r="A940" s="63"/>
      <c r="B940" s="63"/>
      <c r="C940" s="63"/>
      <c r="D940" s="63"/>
      <c r="E940" s="63"/>
      <c r="F940" s="63"/>
      <c r="G940" s="63"/>
      <c r="H940" s="63"/>
      <c r="I940" s="63"/>
      <c r="J940" s="63"/>
      <c r="K940" s="63"/>
      <c r="L940" s="63"/>
      <c r="M940" s="63"/>
      <c r="N940" s="63"/>
      <c r="O940" s="63"/>
      <c r="P940" s="63"/>
      <c r="Q940" s="63"/>
      <c r="R940" s="63"/>
    </row>
    <row r="941" spans="1:18" x14ac:dyDescent="0.2">
      <c r="A941" s="63"/>
      <c r="B941" s="63"/>
      <c r="C941" s="63"/>
      <c r="D941" s="63"/>
      <c r="E941" s="63"/>
      <c r="F941" s="63"/>
      <c r="G941" s="63"/>
      <c r="H941" s="63"/>
      <c r="I941" s="63"/>
      <c r="J941" s="63"/>
      <c r="K941" s="63"/>
      <c r="L941" s="63"/>
      <c r="M941" s="63"/>
      <c r="N941" s="63"/>
      <c r="O941" s="63"/>
      <c r="P941" s="63"/>
      <c r="Q941" s="63"/>
      <c r="R941" s="63"/>
    </row>
    <row r="942" spans="1:18" x14ac:dyDescent="0.2">
      <c r="A942" s="63"/>
      <c r="B942" s="63"/>
      <c r="C942" s="63"/>
      <c r="D942" s="63"/>
      <c r="E942" s="63"/>
      <c r="F942" s="63"/>
      <c r="G942" s="63"/>
      <c r="H942" s="63"/>
      <c r="I942" s="63"/>
      <c r="J942" s="63"/>
      <c r="K942" s="63"/>
      <c r="L942" s="63"/>
      <c r="M942" s="63"/>
      <c r="N942" s="63"/>
      <c r="O942" s="63"/>
      <c r="P942" s="63"/>
      <c r="Q942" s="63"/>
      <c r="R942" s="63"/>
    </row>
    <row r="943" spans="1:18" x14ac:dyDescent="0.2">
      <c r="A943" s="63"/>
      <c r="B943" s="63"/>
      <c r="C943" s="63"/>
      <c r="D943" s="63"/>
      <c r="E943" s="63"/>
      <c r="F943" s="63"/>
      <c r="G943" s="63"/>
      <c r="H943" s="63"/>
      <c r="I943" s="63"/>
      <c r="J943" s="63"/>
      <c r="K943" s="63"/>
      <c r="L943" s="63"/>
      <c r="M943" s="63"/>
      <c r="N943" s="63"/>
      <c r="O943" s="63"/>
      <c r="P943" s="63"/>
      <c r="Q943" s="63"/>
      <c r="R943" s="63"/>
    </row>
    <row r="944" spans="1:18" x14ac:dyDescent="0.2">
      <c r="A944" s="63"/>
      <c r="B944" s="63"/>
      <c r="C944" s="63"/>
      <c r="D944" s="63"/>
      <c r="E944" s="63"/>
      <c r="F944" s="63"/>
      <c r="G944" s="63"/>
      <c r="H944" s="63"/>
      <c r="I944" s="63"/>
      <c r="J944" s="63"/>
      <c r="K944" s="63"/>
      <c r="L944" s="63"/>
      <c r="M944" s="63"/>
      <c r="N944" s="63"/>
      <c r="O944" s="63"/>
      <c r="P944" s="63"/>
      <c r="Q944" s="63"/>
      <c r="R944" s="63"/>
    </row>
    <row r="945" spans="1:18" x14ac:dyDescent="0.2">
      <c r="A945" s="63"/>
      <c r="B945" s="63"/>
      <c r="C945" s="63"/>
      <c r="D945" s="63"/>
      <c r="E945" s="63"/>
      <c r="F945" s="63"/>
      <c r="G945" s="63"/>
      <c r="H945" s="63"/>
      <c r="I945" s="63"/>
      <c r="J945" s="63"/>
      <c r="K945" s="63"/>
      <c r="L945" s="63"/>
      <c r="M945" s="63"/>
      <c r="N945" s="63"/>
      <c r="O945" s="63"/>
      <c r="P945" s="63"/>
      <c r="Q945" s="63"/>
      <c r="R945" s="63"/>
    </row>
    <row r="946" spans="1:18" x14ac:dyDescent="0.2">
      <c r="A946" s="63"/>
      <c r="B946" s="63"/>
      <c r="C946" s="63"/>
      <c r="D946" s="63"/>
      <c r="E946" s="63"/>
      <c r="F946" s="63"/>
      <c r="G946" s="63"/>
      <c r="H946" s="63"/>
      <c r="I946" s="63"/>
      <c r="J946" s="63"/>
      <c r="K946" s="63"/>
      <c r="L946" s="63"/>
      <c r="M946" s="63"/>
      <c r="N946" s="63"/>
      <c r="O946" s="63"/>
      <c r="P946" s="63"/>
      <c r="Q946" s="63"/>
      <c r="R946" s="63"/>
    </row>
    <row r="947" spans="1:18" x14ac:dyDescent="0.2">
      <c r="A947" s="63"/>
      <c r="B947" s="63"/>
      <c r="C947" s="63"/>
      <c r="D947" s="63"/>
      <c r="E947" s="63"/>
      <c r="F947" s="63"/>
      <c r="G947" s="63"/>
      <c r="H947" s="63"/>
      <c r="I947" s="63"/>
      <c r="J947" s="63"/>
      <c r="K947" s="63"/>
      <c r="L947" s="63"/>
      <c r="M947" s="63"/>
      <c r="N947" s="63"/>
      <c r="O947" s="63"/>
      <c r="P947" s="63"/>
      <c r="Q947" s="63"/>
      <c r="R947" s="63"/>
    </row>
    <row r="948" spans="1:18" x14ac:dyDescent="0.2">
      <c r="A948" s="63"/>
      <c r="B948" s="63"/>
      <c r="C948" s="63"/>
      <c r="D948" s="63"/>
      <c r="E948" s="63"/>
      <c r="F948" s="63"/>
      <c r="G948" s="63"/>
      <c r="H948" s="63"/>
      <c r="I948" s="63"/>
      <c r="J948" s="63"/>
      <c r="K948" s="63"/>
      <c r="L948" s="63"/>
      <c r="M948" s="63"/>
      <c r="N948" s="63"/>
      <c r="O948" s="63"/>
      <c r="P948" s="63"/>
      <c r="Q948" s="63"/>
      <c r="R948" s="63"/>
    </row>
    <row r="949" spans="1:18" x14ac:dyDescent="0.2">
      <c r="A949" s="63"/>
      <c r="B949" s="63"/>
      <c r="C949" s="63"/>
      <c r="D949" s="63"/>
      <c r="E949" s="63"/>
      <c r="F949" s="63"/>
      <c r="G949" s="63"/>
      <c r="H949" s="63"/>
      <c r="I949" s="63"/>
      <c r="J949" s="63"/>
      <c r="K949" s="63"/>
      <c r="L949" s="63"/>
      <c r="M949" s="63"/>
      <c r="N949" s="63"/>
      <c r="O949" s="63"/>
      <c r="P949" s="63"/>
      <c r="Q949" s="63"/>
      <c r="R949" s="63"/>
    </row>
    <row r="950" spans="1:18" x14ac:dyDescent="0.2">
      <c r="A950" s="63"/>
      <c r="B950" s="63"/>
      <c r="C950" s="63"/>
      <c r="D950" s="63"/>
      <c r="E950" s="63"/>
      <c r="F950" s="63"/>
      <c r="G950" s="63"/>
      <c r="H950" s="63"/>
      <c r="I950" s="63"/>
      <c r="J950" s="63"/>
      <c r="K950" s="63"/>
      <c r="L950" s="63"/>
      <c r="M950" s="63"/>
      <c r="N950" s="63"/>
      <c r="O950" s="63"/>
      <c r="P950" s="63"/>
      <c r="Q950" s="63"/>
      <c r="R950" s="63"/>
    </row>
    <row r="951" spans="1:18" x14ac:dyDescent="0.2">
      <c r="A951" s="63"/>
      <c r="B951" s="63"/>
      <c r="C951" s="63"/>
      <c r="D951" s="63"/>
      <c r="E951" s="63"/>
      <c r="F951" s="63"/>
      <c r="G951" s="63"/>
      <c r="H951" s="63"/>
      <c r="I951" s="63"/>
      <c r="J951" s="63"/>
      <c r="K951" s="63"/>
      <c r="L951" s="63"/>
      <c r="M951" s="63"/>
      <c r="N951" s="63"/>
      <c r="O951" s="63"/>
      <c r="P951" s="63"/>
      <c r="Q951" s="63"/>
      <c r="R951" s="63"/>
    </row>
    <row r="952" spans="1:18" x14ac:dyDescent="0.2">
      <c r="A952" s="63"/>
      <c r="B952" s="63"/>
      <c r="C952" s="63"/>
      <c r="D952" s="63"/>
      <c r="E952" s="63"/>
      <c r="F952" s="63"/>
      <c r="G952" s="63"/>
      <c r="H952" s="63"/>
      <c r="I952" s="63"/>
      <c r="J952" s="63"/>
      <c r="K952" s="63"/>
      <c r="L952" s="63"/>
      <c r="M952" s="63"/>
      <c r="N952" s="63"/>
      <c r="O952" s="63"/>
      <c r="P952" s="63"/>
      <c r="Q952" s="63"/>
      <c r="R952" s="63"/>
    </row>
    <row r="953" spans="1:18" x14ac:dyDescent="0.2">
      <c r="A953" s="63"/>
      <c r="B953" s="63"/>
      <c r="C953" s="63"/>
      <c r="D953" s="63"/>
      <c r="E953" s="63"/>
      <c r="F953" s="63"/>
      <c r="G953" s="63"/>
      <c r="H953" s="63"/>
      <c r="I953" s="63"/>
      <c r="J953" s="63"/>
      <c r="K953" s="63"/>
      <c r="L953" s="63"/>
      <c r="M953" s="63"/>
      <c r="N953" s="63"/>
      <c r="O953" s="63"/>
      <c r="P953" s="63"/>
      <c r="Q953" s="63"/>
      <c r="R953" s="63"/>
    </row>
    <row r="954" spans="1:18" x14ac:dyDescent="0.2">
      <c r="A954" s="63"/>
      <c r="B954" s="63"/>
      <c r="C954" s="63"/>
      <c r="D954" s="63"/>
      <c r="E954" s="63"/>
      <c r="F954" s="63"/>
      <c r="G954" s="63"/>
      <c r="H954" s="63"/>
      <c r="I954" s="63"/>
      <c r="J954" s="63"/>
      <c r="K954" s="63"/>
      <c r="L954" s="63"/>
      <c r="M954" s="63"/>
      <c r="N954" s="63"/>
      <c r="O954" s="63"/>
      <c r="P954" s="63"/>
      <c r="Q954" s="63"/>
      <c r="R954" s="63"/>
    </row>
    <row r="955" spans="1:18" x14ac:dyDescent="0.2">
      <c r="A955" s="63"/>
      <c r="B955" s="63"/>
      <c r="C955" s="63"/>
      <c r="D955" s="63"/>
      <c r="E955" s="63"/>
      <c r="F955" s="63"/>
      <c r="G955" s="63"/>
      <c r="H955" s="63"/>
      <c r="I955" s="63"/>
      <c r="J955" s="63"/>
      <c r="K955" s="63"/>
      <c r="L955" s="63"/>
      <c r="M955" s="63"/>
      <c r="N955" s="63"/>
      <c r="O955" s="63"/>
      <c r="P955" s="63"/>
      <c r="Q955" s="63"/>
      <c r="R955" s="63"/>
    </row>
    <row r="956" spans="1:18" x14ac:dyDescent="0.2">
      <c r="A956" s="63"/>
      <c r="B956" s="63"/>
      <c r="C956" s="63"/>
      <c r="D956" s="63"/>
      <c r="E956" s="63"/>
      <c r="F956" s="63"/>
      <c r="G956" s="63"/>
      <c r="H956" s="63"/>
      <c r="I956" s="63"/>
      <c r="J956" s="63"/>
      <c r="K956" s="63"/>
      <c r="L956" s="63"/>
      <c r="M956" s="63"/>
      <c r="N956" s="63"/>
      <c r="O956" s="63"/>
      <c r="P956" s="63"/>
      <c r="Q956" s="63"/>
      <c r="R956" s="63"/>
    </row>
    <row r="957" spans="1:18" x14ac:dyDescent="0.2">
      <c r="A957" s="63"/>
      <c r="B957" s="63"/>
      <c r="C957" s="63"/>
      <c r="D957" s="63"/>
      <c r="E957" s="63"/>
      <c r="F957" s="63"/>
      <c r="G957" s="63"/>
      <c r="H957" s="63"/>
      <c r="I957" s="63"/>
      <c r="J957" s="63"/>
      <c r="K957" s="63"/>
      <c r="L957" s="63"/>
      <c r="M957" s="63"/>
      <c r="N957" s="63"/>
      <c r="O957" s="63"/>
      <c r="P957" s="63"/>
      <c r="Q957" s="63"/>
      <c r="R957" s="63"/>
    </row>
    <row r="958" spans="1:18" x14ac:dyDescent="0.2">
      <c r="A958" s="63"/>
      <c r="B958" s="63"/>
      <c r="C958" s="63"/>
      <c r="D958" s="63"/>
      <c r="E958" s="63"/>
      <c r="F958" s="63"/>
      <c r="G958" s="63"/>
      <c r="H958" s="63"/>
      <c r="I958" s="63"/>
      <c r="J958" s="63"/>
      <c r="K958" s="63"/>
      <c r="L958" s="63"/>
      <c r="M958" s="63"/>
      <c r="N958" s="63"/>
      <c r="O958" s="63"/>
      <c r="P958" s="63"/>
      <c r="Q958" s="63"/>
      <c r="R958" s="63"/>
    </row>
    <row r="959" spans="1:18" x14ac:dyDescent="0.2">
      <c r="A959" s="63"/>
      <c r="B959" s="63"/>
      <c r="C959" s="63"/>
      <c r="D959" s="63"/>
      <c r="E959" s="63"/>
      <c r="F959" s="63"/>
      <c r="G959" s="63"/>
      <c r="H959" s="63"/>
      <c r="I959" s="63"/>
      <c r="J959" s="63"/>
      <c r="K959" s="63"/>
      <c r="L959" s="63"/>
      <c r="M959" s="63"/>
      <c r="N959" s="63"/>
      <c r="O959" s="63"/>
      <c r="P959" s="63"/>
      <c r="Q959" s="63"/>
      <c r="R959" s="63"/>
    </row>
    <row r="960" spans="1:18" x14ac:dyDescent="0.2">
      <c r="A960" s="63"/>
      <c r="B960" s="63"/>
      <c r="C960" s="63"/>
      <c r="D960" s="63"/>
      <c r="E960" s="63"/>
      <c r="F960" s="63"/>
      <c r="G960" s="63"/>
      <c r="H960" s="63"/>
      <c r="I960" s="63"/>
      <c r="J960" s="63"/>
      <c r="K960" s="63"/>
      <c r="L960" s="63"/>
      <c r="M960" s="63"/>
      <c r="N960" s="63"/>
      <c r="O960" s="63"/>
      <c r="P960" s="63"/>
      <c r="Q960" s="63"/>
      <c r="R960" s="63"/>
    </row>
    <row r="961" spans="1:18" x14ac:dyDescent="0.2">
      <c r="A961" s="63"/>
      <c r="B961" s="63"/>
      <c r="C961" s="63"/>
      <c r="D961" s="63"/>
      <c r="E961" s="63"/>
      <c r="F961" s="63"/>
      <c r="G961" s="63"/>
      <c r="H961" s="63"/>
      <c r="I961" s="63"/>
      <c r="J961" s="63"/>
      <c r="K961" s="63"/>
      <c r="L961" s="63"/>
      <c r="M961" s="63"/>
      <c r="N961" s="63"/>
      <c r="O961" s="63"/>
      <c r="P961" s="63"/>
      <c r="Q961" s="63"/>
      <c r="R961" s="63"/>
    </row>
    <row r="962" spans="1:18" x14ac:dyDescent="0.2">
      <c r="A962" s="63"/>
      <c r="B962" s="63"/>
      <c r="C962" s="63"/>
      <c r="D962" s="63"/>
      <c r="E962" s="63"/>
      <c r="F962" s="63"/>
      <c r="G962" s="63"/>
      <c r="H962" s="63"/>
      <c r="I962" s="63"/>
      <c r="J962" s="63"/>
      <c r="K962" s="63"/>
      <c r="L962" s="63"/>
      <c r="M962" s="63"/>
      <c r="N962" s="63"/>
      <c r="O962" s="63"/>
      <c r="P962" s="63"/>
      <c r="Q962" s="63"/>
      <c r="R962" s="63"/>
    </row>
    <row r="963" spans="1:18" x14ac:dyDescent="0.2">
      <c r="A963" s="63"/>
      <c r="B963" s="63"/>
      <c r="C963" s="63"/>
      <c r="D963" s="63"/>
      <c r="E963" s="63"/>
      <c r="F963" s="63"/>
      <c r="G963" s="63"/>
      <c r="H963" s="63"/>
      <c r="I963" s="63"/>
      <c r="J963" s="63"/>
      <c r="K963" s="63"/>
      <c r="L963" s="63"/>
      <c r="M963" s="63"/>
      <c r="N963" s="63"/>
      <c r="O963" s="63"/>
      <c r="P963" s="63"/>
      <c r="Q963" s="63"/>
      <c r="R963" s="63"/>
    </row>
    <row r="964" spans="1:18" x14ac:dyDescent="0.2">
      <c r="A964" s="63"/>
      <c r="B964" s="63"/>
      <c r="C964" s="63"/>
      <c r="D964" s="63"/>
      <c r="E964" s="63"/>
      <c r="F964" s="63"/>
      <c r="G964" s="63"/>
      <c r="H964" s="63"/>
      <c r="I964" s="63"/>
      <c r="J964" s="63"/>
      <c r="K964" s="63"/>
      <c r="L964" s="63"/>
      <c r="M964" s="63"/>
      <c r="N964" s="63"/>
      <c r="O964" s="63"/>
      <c r="P964" s="63"/>
      <c r="Q964" s="63"/>
      <c r="R964" s="63"/>
    </row>
    <row r="965" spans="1:18" x14ac:dyDescent="0.2">
      <c r="A965" s="63"/>
      <c r="B965" s="63"/>
      <c r="C965" s="63"/>
      <c r="D965" s="63"/>
      <c r="E965" s="63"/>
      <c r="F965" s="63"/>
      <c r="G965" s="63"/>
      <c r="H965" s="63"/>
      <c r="I965" s="63"/>
      <c r="J965" s="63"/>
      <c r="K965" s="63"/>
      <c r="L965" s="63"/>
      <c r="M965" s="63"/>
      <c r="N965" s="63"/>
      <c r="O965" s="63"/>
      <c r="P965" s="63"/>
      <c r="Q965" s="63"/>
      <c r="R965" s="63"/>
    </row>
    <row r="966" spans="1:18" x14ac:dyDescent="0.2">
      <c r="A966" s="63"/>
      <c r="B966" s="63"/>
      <c r="C966" s="63"/>
      <c r="D966" s="63"/>
      <c r="E966" s="63"/>
      <c r="F966" s="63"/>
      <c r="G966" s="63"/>
      <c r="H966" s="63"/>
      <c r="I966" s="63"/>
      <c r="J966" s="63"/>
      <c r="K966" s="63"/>
      <c r="L966" s="63"/>
      <c r="M966" s="63"/>
      <c r="N966" s="63"/>
      <c r="O966" s="63"/>
      <c r="P966" s="63"/>
      <c r="Q966" s="63"/>
      <c r="R966" s="63"/>
    </row>
    <row r="967" spans="1:18" x14ac:dyDescent="0.2">
      <c r="A967" s="63"/>
      <c r="B967" s="63"/>
      <c r="C967" s="63"/>
      <c r="D967" s="63"/>
      <c r="E967" s="63"/>
      <c r="F967" s="63"/>
      <c r="G967" s="63"/>
      <c r="H967" s="63"/>
      <c r="I967" s="63"/>
      <c r="J967" s="63"/>
      <c r="K967" s="63"/>
      <c r="L967" s="63"/>
      <c r="M967" s="63"/>
      <c r="N967" s="63"/>
      <c r="O967" s="63"/>
      <c r="P967" s="63"/>
      <c r="Q967" s="63"/>
      <c r="R967" s="63"/>
    </row>
    <row r="968" spans="1:18" x14ac:dyDescent="0.2">
      <c r="A968" s="63"/>
      <c r="B968" s="63"/>
      <c r="C968" s="63"/>
      <c r="D968" s="63"/>
      <c r="E968" s="63"/>
      <c r="F968" s="63"/>
      <c r="G968" s="63"/>
      <c r="H968" s="63"/>
      <c r="I968" s="63"/>
      <c r="J968" s="63"/>
      <c r="K968" s="63"/>
      <c r="L968" s="63"/>
      <c r="M968" s="63"/>
      <c r="N968" s="63"/>
      <c r="O968" s="63"/>
      <c r="P968" s="63"/>
      <c r="Q968" s="63"/>
      <c r="R968" s="63"/>
    </row>
    <row r="969" spans="1:18" x14ac:dyDescent="0.2">
      <c r="A969" s="63"/>
      <c r="B969" s="63"/>
      <c r="C969" s="63"/>
      <c r="D969" s="63"/>
      <c r="E969" s="63"/>
      <c r="F969" s="63"/>
      <c r="G969" s="63"/>
      <c r="H969" s="63"/>
      <c r="I969" s="63"/>
      <c r="J969" s="63"/>
      <c r="K969" s="63"/>
      <c r="L969" s="63"/>
      <c r="M969" s="63"/>
      <c r="N969" s="63"/>
      <c r="O969" s="63"/>
      <c r="P969" s="63"/>
      <c r="Q969" s="63"/>
      <c r="R969" s="63"/>
    </row>
    <row r="970" spans="1:18" x14ac:dyDescent="0.2">
      <c r="A970" s="63"/>
      <c r="B970" s="63"/>
      <c r="C970" s="63"/>
      <c r="D970" s="63"/>
      <c r="E970" s="63"/>
      <c r="F970" s="63"/>
      <c r="G970" s="63"/>
      <c r="H970" s="63"/>
      <c r="I970" s="63"/>
      <c r="J970" s="63"/>
      <c r="K970" s="63"/>
      <c r="L970" s="63"/>
      <c r="M970" s="63"/>
      <c r="N970" s="63"/>
      <c r="O970" s="63"/>
      <c r="P970" s="63"/>
      <c r="Q970" s="63"/>
      <c r="R970" s="63"/>
    </row>
    <row r="971" spans="1:18" x14ac:dyDescent="0.2">
      <c r="A971" s="63"/>
      <c r="B971" s="63"/>
      <c r="C971" s="63"/>
      <c r="D971" s="63"/>
      <c r="E971" s="63"/>
      <c r="F971" s="63"/>
      <c r="G971" s="63"/>
      <c r="H971" s="63"/>
      <c r="I971" s="63"/>
      <c r="J971" s="63"/>
      <c r="K971" s="63"/>
      <c r="L971" s="63"/>
      <c r="M971" s="63"/>
      <c r="N971" s="63"/>
      <c r="O971" s="63"/>
      <c r="P971" s="63"/>
      <c r="Q971" s="63"/>
      <c r="R971" s="63"/>
    </row>
    <row r="972" spans="1:18" x14ac:dyDescent="0.2">
      <c r="A972" s="63"/>
      <c r="B972" s="63"/>
      <c r="C972" s="63"/>
      <c r="D972" s="63"/>
      <c r="E972" s="63"/>
      <c r="F972" s="63"/>
      <c r="G972" s="63"/>
      <c r="H972" s="63"/>
      <c r="I972" s="63"/>
      <c r="J972" s="63"/>
      <c r="K972" s="63"/>
      <c r="L972" s="63"/>
      <c r="M972" s="63"/>
      <c r="N972" s="63"/>
      <c r="O972" s="63"/>
      <c r="P972" s="63"/>
      <c r="Q972" s="63"/>
      <c r="R972" s="63"/>
    </row>
    <row r="973" spans="1:18" x14ac:dyDescent="0.2">
      <c r="A973" s="63"/>
      <c r="B973" s="63"/>
      <c r="C973" s="63"/>
      <c r="D973" s="63"/>
      <c r="E973" s="63"/>
      <c r="F973" s="63"/>
      <c r="G973" s="63"/>
      <c r="H973" s="63"/>
      <c r="I973" s="63"/>
      <c r="J973" s="63"/>
      <c r="K973" s="63"/>
      <c r="L973" s="63"/>
      <c r="M973" s="63"/>
      <c r="N973" s="63"/>
      <c r="O973" s="63"/>
      <c r="P973" s="63"/>
      <c r="Q973" s="63"/>
      <c r="R973" s="63"/>
    </row>
    <row r="974" spans="1:18" x14ac:dyDescent="0.2">
      <c r="A974" s="63"/>
      <c r="B974" s="63"/>
      <c r="C974" s="63"/>
      <c r="D974" s="63"/>
      <c r="E974" s="63"/>
      <c r="F974" s="63"/>
      <c r="G974" s="63"/>
      <c r="H974" s="63"/>
      <c r="I974" s="63"/>
      <c r="J974" s="63"/>
      <c r="K974" s="63"/>
      <c r="L974" s="63"/>
      <c r="M974" s="63"/>
      <c r="N974" s="63"/>
      <c r="O974" s="63"/>
      <c r="P974" s="63"/>
      <c r="Q974" s="63"/>
      <c r="R974" s="63"/>
    </row>
    <row r="975" spans="1:18" x14ac:dyDescent="0.2">
      <c r="A975" s="63"/>
      <c r="B975" s="63"/>
      <c r="C975" s="63"/>
      <c r="D975" s="63"/>
      <c r="E975" s="63"/>
      <c r="F975" s="63"/>
      <c r="G975" s="63"/>
      <c r="H975" s="63"/>
      <c r="I975" s="63"/>
      <c r="J975" s="63"/>
      <c r="K975" s="63"/>
      <c r="L975" s="63"/>
      <c r="M975" s="63"/>
      <c r="N975" s="63"/>
      <c r="O975" s="63"/>
      <c r="P975" s="63"/>
      <c r="Q975" s="63"/>
      <c r="R975" s="63"/>
    </row>
    <row r="976" spans="1:18" x14ac:dyDescent="0.2">
      <c r="A976" s="63"/>
      <c r="B976" s="63"/>
      <c r="C976" s="63"/>
      <c r="D976" s="63"/>
      <c r="E976" s="63"/>
      <c r="F976" s="63"/>
      <c r="G976" s="63"/>
      <c r="H976" s="63"/>
      <c r="I976" s="63"/>
      <c r="J976" s="63"/>
      <c r="K976" s="63"/>
      <c r="L976" s="63"/>
      <c r="M976" s="63"/>
      <c r="N976" s="63"/>
      <c r="O976" s="63"/>
      <c r="P976" s="63"/>
      <c r="Q976" s="63"/>
      <c r="R976" s="63"/>
    </row>
    <row r="977" spans="1:18" x14ac:dyDescent="0.2">
      <c r="A977" s="63"/>
      <c r="B977" s="63"/>
      <c r="C977" s="63"/>
      <c r="D977" s="63"/>
      <c r="E977" s="63"/>
      <c r="F977" s="63"/>
      <c r="G977" s="63"/>
      <c r="H977" s="63"/>
      <c r="I977" s="63"/>
      <c r="J977" s="63"/>
      <c r="K977" s="63"/>
      <c r="L977" s="63"/>
      <c r="M977" s="63"/>
      <c r="N977" s="63"/>
      <c r="O977" s="63"/>
      <c r="P977" s="63"/>
      <c r="Q977" s="63"/>
      <c r="R977" s="63"/>
    </row>
    <row r="978" spans="1:18" x14ac:dyDescent="0.2">
      <c r="A978" s="63"/>
      <c r="B978" s="63"/>
      <c r="C978" s="63"/>
      <c r="D978" s="63"/>
      <c r="E978" s="63"/>
      <c r="F978" s="63"/>
      <c r="G978" s="63"/>
      <c r="H978" s="63"/>
      <c r="I978" s="63"/>
      <c r="J978" s="63"/>
      <c r="K978" s="63"/>
      <c r="L978" s="63"/>
      <c r="M978" s="63"/>
      <c r="N978" s="63"/>
      <c r="O978" s="63"/>
      <c r="P978" s="63"/>
      <c r="Q978" s="63"/>
      <c r="R978" s="63"/>
    </row>
    <row r="979" spans="1:18" x14ac:dyDescent="0.2">
      <c r="A979" s="63"/>
      <c r="B979" s="63"/>
      <c r="C979" s="63"/>
      <c r="D979" s="63"/>
      <c r="E979" s="63"/>
      <c r="F979" s="63"/>
      <c r="G979" s="63"/>
      <c r="H979" s="63"/>
      <c r="I979" s="63"/>
      <c r="J979" s="63"/>
      <c r="K979" s="63"/>
      <c r="L979" s="63"/>
      <c r="M979" s="63"/>
      <c r="N979" s="63"/>
      <c r="O979" s="63"/>
      <c r="P979" s="63"/>
      <c r="Q979" s="63"/>
      <c r="R979" s="63"/>
    </row>
    <row r="980" spans="1:18" x14ac:dyDescent="0.2">
      <c r="A980" s="63"/>
      <c r="B980" s="63"/>
      <c r="C980" s="63"/>
      <c r="D980" s="63"/>
      <c r="E980" s="63"/>
      <c r="F980" s="63"/>
      <c r="G980" s="63"/>
      <c r="H980" s="63"/>
      <c r="I980" s="63"/>
      <c r="J980" s="63"/>
      <c r="K980" s="63"/>
      <c r="L980" s="63"/>
      <c r="M980" s="63"/>
      <c r="N980" s="63"/>
      <c r="O980" s="63"/>
      <c r="P980" s="63"/>
      <c r="Q980" s="63"/>
      <c r="R980" s="63"/>
    </row>
    <row r="981" spans="1:18" x14ac:dyDescent="0.2">
      <c r="A981" s="63"/>
      <c r="B981" s="63"/>
      <c r="C981" s="63"/>
      <c r="D981" s="63"/>
      <c r="E981" s="63"/>
      <c r="F981" s="63"/>
      <c r="G981" s="63"/>
      <c r="H981" s="63"/>
      <c r="I981" s="63"/>
      <c r="J981" s="63"/>
      <c r="K981" s="63"/>
      <c r="L981" s="63"/>
      <c r="M981" s="63"/>
      <c r="N981" s="63"/>
      <c r="O981" s="63"/>
      <c r="P981" s="63"/>
      <c r="Q981" s="63"/>
      <c r="R981" s="63"/>
    </row>
    <row r="982" spans="1:18" x14ac:dyDescent="0.2">
      <c r="A982" s="63"/>
      <c r="B982" s="63"/>
      <c r="C982" s="63"/>
      <c r="D982" s="63"/>
      <c r="E982" s="63"/>
      <c r="F982" s="63"/>
      <c r="G982" s="63"/>
      <c r="H982" s="63"/>
      <c r="I982" s="63"/>
      <c r="J982" s="63"/>
      <c r="K982" s="63"/>
      <c r="L982" s="63"/>
      <c r="M982" s="63"/>
      <c r="N982" s="63"/>
      <c r="O982" s="63"/>
      <c r="P982" s="63"/>
      <c r="Q982" s="63"/>
      <c r="R982" s="63"/>
    </row>
    <row r="983" spans="1:18" x14ac:dyDescent="0.2">
      <c r="A983" s="63"/>
      <c r="B983" s="63"/>
      <c r="C983" s="63"/>
      <c r="D983" s="63"/>
      <c r="E983" s="63"/>
      <c r="F983" s="63"/>
      <c r="G983" s="63"/>
      <c r="H983" s="63"/>
      <c r="I983" s="63"/>
      <c r="J983" s="63"/>
      <c r="K983" s="63"/>
      <c r="L983" s="63"/>
      <c r="M983" s="63"/>
      <c r="N983" s="63"/>
      <c r="O983" s="63"/>
      <c r="P983" s="63"/>
      <c r="Q983" s="63"/>
      <c r="R983" s="63"/>
    </row>
    <row r="984" spans="1:18" x14ac:dyDescent="0.2">
      <c r="A984" s="63"/>
      <c r="B984" s="63"/>
      <c r="C984" s="63"/>
      <c r="D984" s="63"/>
      <c r="E984" s="63"/>
      <c r="F984" s="63"/>
      <c r="G984" s="63"/>
      <c r="H984" s="63"/>
      <c r="I984" s="63"/>
      <c r="J984" s="63"/>
      <c r="K984" s="63"/>
      <c r="L984" s="63"/>
      <c r="M984" s="63"/>
      <c r="N984" s="63"/>
      <c r="O984" s="63"/>
      <c r="P984" s="63"/>
      <c r="Q984" s="63"/>
      <c r="R984" s="63"/>
    </row>
    <row r="985" spans="1:18" x14ac:dyDescent="0.2">
      <c r="A985" s="63"/>
      <c r="B985" s="63"/>
      <c r="C985" s="63"/>
      <c r="D985" s="63"/>
      <c r="E985" s="63"/>
      <c r="F985" s="63"/>
      <c r="G985" s="63"/>
      <c r="H985" s="63"/>
      <c r="I985" s="63"/>
      <c r="J985" s="63"/>
      <c r="K985" s="63"/>
      <c r="L985" s="63"/>
      <c r="M985" s="63"/>
      <c r="N985" s="63"/>
      <c r="O985" s="63"/>
      <c r="P985" s="63"/>
      <c r="Q985" s="63"/>
      <c r="R985" s="63"/>
    </row>
    <row r="986" spans="1:18" x14ac:dyDescent="0.2">
      <c r="A986" s="63"/>
      <c r="B986" s="63"/>
      <c r="C986" s="63"/>
      <c r="D986" s="63"/>
      <c r="E986" s="63"/>
      <c r="F986" s="63"/>
      <c r="G986" s="63"/>
      <c r="H986" s="63"/>
      <c r="I986" s="63"/>
      <c r="J986" s="63"/>
      <c r="K986" s="63"/>
      <c r="L986" s="63"/>
      <c r="M986" s="63"/>
      <c r="N986" s="63"/>
      <c r="O986" s="63"/>
      <c r="P986" s="63"/>
      <c r="Q986" s="63"/>
      <c r="R986" s="63"/>
    </row>
    <row r="987" spans="1:18" x14ac:dyDescent="0.2">
      <c r="A987" s="63"/>
      <c r="B987" s="63"/>
      <c r="C987" s="63"/>
      <c r="D987" s="63"/>
      <c r="E987" s="63"/>
      <c r="F987" s="63"/>
      <c r="G987" s="63"/>
      <c r="H987" s="63"/>
      <c r="I987" s="63"/>
      <c r="J987" s="63"/>
      <c r="K987" s="63"/>
      <c r="L987" s="63"/>
      <c r="M987" s="63"/>
      <c r="N987" s="63"/>
      <c r="O987" s="63"/>
      <c r="P987" s="63"/>
      <c r="Q987" s="63"/>
      <c r="R987" s="63"/>
    </row>
    <row r="988" spans="1:18" x14ac:dyDescent="0.2">
      <c r="A988" s="63"/>
      <c r="B988" s="63"/>
      <c r="C988" s="63"/>
      <c r="D988" s="63"/>
      <c r="E988" s="63"/>
      <c r="F988" s="63"/>
      <c r="G988" s="63"/>
      <c r="H988" s="63"/>
      <c r="I988" s="63"/>
      <c r="J988" s="63"/>
      <c r="K988" s="63"/>
      <c r="L988" s="63"/>
      <c r="M988" s="63"/>
      <c r="N988" s="63"/>
      <c r="O988" s="63"/>
      <c r="P988" s="63"/>
      <c r="Q988" s="63"/>
      <c r="R988" s="63"/>
    </row>
    <row r="989" spans="1:18" x14ac:dyDescent="0.2">
      <c r="A989" s="63"/>
      <c r="B989" s="63"/>
      <c r="C989" s="63"/>
      <c r="D989" s="63"/>
      <c r="E989" s="63"/>
      <c r="F989" s="63"/>
      <c r="G989" s="63"/>
      <c r="H989" s="63"/>
      <c r="I989" s="63"/>
      <c r="J989" s="63"/>
      <c r="K989" s="63"/>
      <c r="L989" s="63"/>
      <c r="M989" s="63"/>
      <c r="N989" s="63"/>
      <c r="O989" s="63"/>
      <c r="P989" s="63"/>
      <c r="Q989" s="63"/>
      <c r="R989" s="63"/>
    </row>
    <row r="990" spans="1:18" x14ac:dyDescent="0.2">
      <c r="A990" s="63"/>
      <c r="B990" s="63"/>
      <c r="C990" s="63"/>
      <c r="D990" s="63"/>
      <c r="E990" s="63"/>
      <c r="F990" s="63"/>
      <c r="G990" s="63"/>
      <c r="H990" s="63"/>
      <c r="I990" s="63"/>
      <c r="J990" s="63"/>
      <c r="K990" s="63"/>
      <c r="L990" s="63"/>
      <c r="M990" s="63"/>
      <c r="N990" s="63"/>
      <c r="O990" s="63"/>
      <c r="P990" s="63"/>
      <c r="Q990" s="63"/>
      <c r="R990" s="63"/>
    </row>
    <row r="991" spans="1:18" x14ac:dyDescent="0.2">
      <c r="A991" s="63"/>
      <c r="B991" s="63"/>
      <c r="C991" s="63"/>
      <c r="D991" s="63"/>
      <c r="E991" s="63"/>
      <c r="F991" s="63"/>
      <c r="G991" s="63"/>
      <c r="H991" s="63"/>
      <c r="I991" s="63"/>
      <c r="J991" s="63"/>
      <c r="K991" s="63"/>
      <c r="L991" s="63"/>
      <c r="M991" s="63"/>
      <c r="N991" s="63"/>
      <c r="O991" s="63"/>
      <c r="P991" s="63"/>
      <c r="Q991" s="63"/>
      <c r="R991" s="63"/>
    </row>
    <row r="992" spans="1:18" x14ac:dyDescent="0.2">
      <c r="A992" s="63"/>
      <c r="B992" s="63"/>
      <c r="C992" s="63"/>
      <c r="D992" s="63"/>
      <c r="E992" s="63"/>
      <c r="F992" s="63"/>
      <c r="G992" s="63"/>
      <c r="H992" s="63"/>
      <c r="I992" s="63"/>
      <c r="J992" s="63"/>
      <c r="K992" s="63"/>
      <c r="L992" s="63"/>
      <c r="M992" s="63"/>
      <c r="N992" s="63"/>
      <c r="O992" s="63"/>
      <c r="P992" s="63"/>
      <c r="Q992" s="63"/>
      <c r="R992" s="63"/>
    </row>
    <row r="993" spans="1:18" x14ac:dyDescent="0.2">
      <c r="A993" s="63"/>
      <c r="B993" s="63"/>
      <c r="C993" s="63"/>
      <c r="D993" s="63"/>
      <c r="E993" s="63"/>
      <c r="F993" s="63"/>
      <c r="G993" s="63"/>
      <c r="H993" s="63"/>
      <c r="I993" s="63"/>
      <c r="J993" s="63"/>
      <c r="K993" s="63"/>
      <c r="L993" s="63"/>
      <c r="M993" s="63"/>
      <c r="N993" s="63"/>
      <c r="O993" s="63"/>
      <c r="P993" s="63"/>
      <c r="Q993" s="63"/>
      <c r="R993" s="63"/>
    </row>
    <row r="994" spans="1:18" x14ac:dyDescent="0.2">
      <c r="A994" s="63"/>
      <c r="B994" s="63"/>
      <c r="C994" s="63"/>
      <c r="D994" s="63"/>
      <c r="E994" s="63"/>
      <c r="F994" s="63"/>
      <c r="G994" s="63"/>
      <c r="H994" s="63"/>
      <c r="I994" s="63"/>
      <c r="J994" s="63"/>
      <c r="K994" s="63"/>
      <c r="L994" s="63"/>
      <c r="M994" s="63"/>
      <c r="N994" s="63"/>
      <c r="O994" s="63"/>
      <c r="P994" s="63"/>
      <c r="Q994" s="63"/>
      <c r="R994" s="63"/>
    </row>
    <row r="995" spans="1:18" x14ac:dyDescent="0.2">
      <c r="A995" s="63"/>
      <c r="B995" s="63"/>
      <c r="C995" s="63"/>
      <c r="D995" s="63"/>
      <c r="E995" s="63"/>
      <c r="F995" s="63"/>
      <c r="G995" s="63"/>
      <c r="H995" s="63"/>
      <c r="I995" s="63"/>
      <c r="J995" s="63"/>
      <c r="K995" s="63"/>
      <c r="L995" s="63"/>
      <c r="M995" s="63"/>
      <c r="N995" s="63"/>
      <c r="O995" s="63"/>
      <c r="P995" s="63"/>
      <c r="Q995" s="63"/>
      <c r="R995" s="63"/>
    </row>
    <row r="996" spans="1:18" x14ac:dyDescent="0.2">
      <c r="A996" s="63"/>
      <c r="B996" s="63"/>
      <c r="C996" s="63"/>
      <c r="D996" s="63"/>
      <c r="E996" s="63"/>
      <c r="F996" s="63"/>
      <c r="G996" s="63"/>
      <c r="H996" s="63"/>
      <c r="I996" s="63"/>
      <c r="J996" s="63"/>
      <c r="K996" s="63"/>
      <c r="L996" s="63"/>
      <c r="M996" s="63"/>
      <c r="N996" s="63"/>
      <c r="O996" s="63"/>
      <c r="P996" s="63"/>
      <c r="Q996" s="63"/>
      <c r="R996" s="63"/>
    </row>
    <row r="997" spans="1:18" x14ac:dyDescent="0.2">
      <c r="A997" s="63"/>
      <c r="B997" s="63"/>
      <c r="C997" s="63"/>
      <c r="D997" s="63"/>
      <c r="E997" s="63"/>
      <c r="F997" s="63"/>
      <c r="G997" s="63"/>
      <c r="H997" s="63"/>
      <c r="I997" s="63"/>
      <c r="J997" s="63"/>
      <c r="K997" s="63"/>
      <c r="L997" s="63"/>
      <c r="M997" s="63"/>
      <c r="N997" s="63"/>
      <c r="O997" s="63"/>
      <c r="P997" s="63"/>
      <c r="Q997" s="63"/>
      <c r="R997" s="63"/>
    </row>
    <row r="998" spans="1:18" x14ac:dyDescent="0.2">
      <c r="A998" s="63"/>
      <c r="B998" s="63"/>
      <c r="C998" s="63"/>
      <c r="D998" s="63"/>
      <c r="E998" s="63"/>
      <c r="F998" s="63"/>
      <c r="G998" s="63"/>
      <c r="H998" s="63"/>
      <c r="I998" s="63"/>
      <c r="J998" s="63"/>
      <c r="K998" s="63"/>
      <c r="L998" s="63"/>
      <c r="M998" s="63"/>
      <c r="N998" s="63"/>
      <c r="O998" s="63"/>
      <c r="P998" s="63"/>
      <c r="Q998" s="63"/>
      <c r="R998" s="63"/>
    </row>
    <row r="999" spans="1:18" x14ac:dyDescent="0.2">
      <c r="A999" s="63"/>
      <c r="B999" s="63"/>
      <c r="C999" s="63"/>
      <c r="D999" s="63"/>
      <c r="E999" s="63"/>
      <c r="F999" s="63"/>
      <c r="G999" s="63"/>
      <c r="H999" s="63"/>
      <c r="I999" s="63"/>
      <c r="J999" s="63"/>
      <c r="K999" s="63"/>
      <c r="L999" s="63"/>
      <c r="M999" s="63"/>
      <c r="N999" s="63"/>
      <c r="O999" s="63"/>
      <c r="P999" s="63"/>
      <c r="Q999" s="63"/>
      <c r="R999" s="63"/>
    </row>
    <row r="1000" spans="1:18" x14ac:dyDescent="0.2">
      <c r="A1000" s="63"/>
      <c r="B1000" s="63"/>
      <c r="C1000" s="63"/>
      <c r="D1000" s="63"/>
      <c r="E1000" s="63"/>
      <c r="F1000" s="63"/>
      <c r="G1000" s="63"/>
      <c r="H1000" s="63"/>
      <c r="I1000" s="63"/>
      <c r="J1000" s="63"/>
      <c r="K1000" s="63"/>
      <c r="L1000" s="63"/>
      <c r="M1000" s="63"/>
      <c r="N1000" s="63"/>
      <c r="O1000" s="63"/>
      <c r="P1000" s="63"/>
      <c r="Q1000" s="63"/>
      <c r="R1000" s="63"/>
    </row>
    <row r="1001" spans="1:18" x14ac:dyDescent="0.2">
      <c r="A1001" s="63"/>
      <c r="B1001" s="63"/>
      <c r="C1001" s="63"/>
      <c r="D1001" s="63"/>
      <c r="E1001" s="63"/>
      <c r="F1001" s="63"/>
      <c r="G1001" s="63"/>
      <c r="H1001" s="63"/>
      <c r="I1001" s="63"/>
      <c r="J1001" s="63"/>
      <c r="K1001" s="63"/>
      <c r="L1001" s="63"/>
      <c r="M1001" s="63"/>
      <c r="N1001" s="63"/>
      <c r="O1001" s="63"/>
      <c r="P1001" s="63"/>
      <c r="Q1001" s="63"/>
      <c r="R1001" s="63"/>
    </row>
    <row r="1002" spans="1:18" x14ac:dyDescent="0.2">
      <c r="A1002" s="63"/>
      <c r="B1002" s="63"/>
      <c r="C1002" s="63"/>
      <c r="D1002" s="63"/>
      <c r="E1002" s="63"/>
      <c r="F1002" s="63"/>
      <c r="G1002" s="63"/>
      <c r="H1002" s="63"/>
      <c r="I1002" s="63"/>
      <c r="J1002" s="63"/>
      <c r="K1002" s="63"/>
      <c r="L1002" s="63"/>
      <c r="M1002" s="63"/>
      <c r="N1002" s="63"/>
      <c r="O1002" s="63"/>
      <c r="P1002" s="63"/>
      <c r="Q1002" s="63"/>
      <c r="R1002" s="63"/>
    </row>
    <row r="1003" spans="1:18" x14ac:dyDescent="0.2">
      <c r="A1003" s="63"/>
      <c r="B1003" s="63"/>
      <c r="C1003" s="63"/>
      <c r="D1003" s="63"/>
      <c r="E1003" s="63"/>
      <c r="F1003" s="63"/>
      <c r="G1003" s="63"/>
      <c r="H1003" s="63"/>
      <c r="I1003" s="63"/>
      <c r="J1003" s="63"/>
      <c r="K1003" s="63"/>
      <c r="L1003" s="63"/>
      <c r="M1003" s="63"/>
      <c r="N1003" s="63"/>
      <c r="O1003" s="63"/>
      <c r="P1003" s="63"/>
      <c r="Q1003" s="63"/>
      <c r="R1003" s="63"/>
    </row>
    <row r="1004" spans="1:18" x14ac:dyDescent="0.2">
      <c r="A1004" s="63"/>
      <c r="B1004" s="63"/>
      <c r="C1004" s="63"/>
      <c r="D1004" s="63"/>
      <c r="E1004" s="63"/>
      <c r="F1004" s="63"/>
      <c r="G1004" s="63"/>
      <c r="H1004" s="63"/>
      <c r="I1004" s="63"/>
      <c r="J1004" s="63"/>
      <c r="K1004" s="63"/>
      <c r="L1004" s="63"/>
      <c r="M1004" s="63"/>
      <c r="N1004" s="63"/>
      <c r="O1004" s="63"/>
      <c r="P1004" s="63"/>
      <c r="Q1004" s="63"/>
      <c r="R1004" s="63"/>
    </row>
    <row r="1005" spans="1:18" x14ac:dyDescent="0.2">
      <c r="A1005" s="63"/>
      <c r="B1005" s="63"/>
      <c r="C1005" s="63"/>
      <c r="D1005" s="63"/>
      <c r="E1005" s="63"/>
      <c r="F1005" s="63"/>
      <c r="G1005" s="63"/>
      <c r="H1005" s="63"/>
      <c r="I1005" s="63"/>
      <c r="J1005" s="63"/>
      <c r="K1005" s="63"/>
      <c r="L1005" s="63"/>
      <c r="M1005" s="63"/>
      <c r="N1005" s="63"/>
      <c r="O1005" s="63"/>
      <c r="P1005" s="63"/>
      <c r="Q1005" s="63"/>
      <c r="R1005" s="63"/>
    </row>
    <row r="1006" spans="1:18" x14ac:dyDescent="0.2">
      <c r="A1006" s="63"/>
      <c r="B1006" s="63"/>
      <c r="C1006" s="63"/>
      <c r="D1006" s="63"/>
      <c r="E1006" s="63"/>
      <c r="F1006" s="63"/>
      <c r="G1006" s="63"/>
      <c r="H1006" s="63"/>
      <c r="I1006" s="63"/>
      <c r="J1006" s="63"/>
      <c r="K1006" s="63"/>
      <c r="L1006" s="63"/>
      <c r="M1006" s="63"/>
      <c r="N1006" s="63"/>
      <c r="O1006" s="63"/>
      <c r="P1006" s="63"/>
      <c r="Q1006" s="63"/>
      <c r="R1006" s="63"/>
    </row>
    <row r="1007" spans="1:18" x14ac:dyDescent="0.2">
      <c r="A1007" s="63"/>
      <c r="B1007" s="63"/>
      <c r="C1007" s="63"/>
      <c r="D1007" s="63"/>
      <c r="E1007" s="63"/>
      <c r="F1007" s="63"/>
      <c r="G1007" s="63"/>
      <c r="H1007" s="63"/>
      <c r="I1007" s="63"/>
      <c r="J1007" s="63"/>
      <c r="K1007" s="63"/>
      <c r="L1007" s="63"/>
      <c r="M1007" s="63"/>
      <c r="N1007" s="63"/>
      <c r="O1007" s="63"/>
      <c r="P1007" s="63"/>
      <c r="Q1007" s="63"/>
      <c r="R1007" s="63"/>
    </row>
    <row r="1008" spans="1:18" x14ac:dyDescent="0.2">
      <c r="A1008" s="63"/>
      <c r="B1008" s="63"/>
      <c r="C1008" s="63"/>
      <c r="D1008" s="63"/>
      <c r="E1008" s="63"/>
      <c r="F1008" s="63"/>
      <c r="G1008" s="63"/>
      <c r="H1008" s="63"/>
      <c r="I1008" s="63"/>
      <c r="J1008" s="63"/>
      <c r="K1008" s="63"/>
      <c r="L1008" s="63"/>
      <c r="M1008" s="63"/>
      <c r="N1008" s="63"/>
      <c r="O1008" s="63"/>
      <c r="P1008" s="63"/>
      <c r="Q1008" s="63"/>
      <c r="R1008" s="63"/>
    </row>
    <row r="1009" spans="1:18" x14ac:dyDescent="0.2">
      <c r="A1009" s="63"/>
      <c r="B1009" s="63"/>
      <c r="C1009" s="63"/>
      <c r="D1009" s="63"/>
      <c r="E1009" s="63"/>
      <c r="F1009" s="63"/>
      <c r="G1009" s="63"/>
      <c r="H1009" s="63"/>
      <c r="I1009" s="63"/>
      <c r="J1009" s="63"/>
      <c r="K1009" s="63"/>
      <c r="L1009" s="63"/>
      <c r="M1009" s="63"/>
      <c r="N1009" s="63"/>
      <c r="O1009" s="63"/>
      <c r="P1009" s="63"/>
      <c r="Q1009" s="63"/>
      <c r="R1009" s="63"/>
    </row>
    <row r="1010" spans="1:18" x14ac:dyDescent="0.2">
      <c r="A1010" s="63"/>
      <c r="B1010" s="63"/>
      <c r="C1010" s="63"/>
      <c r="D1010" s="63"/>
      <c r="E1010" s="63"/>
      <c r="F1010" s="63"/>
      <c r="G1010" s="63"/>
      <c r="H1010" s="63"/>
      <c r="I1010" s="63"/>
      <c r="J1010" s="63"/>
      <c r="K1010" s="63"/>
      <c r="L1010" s="63"/>
      <c r="M1010" s="63"/>
      <c r="N1010" s="63"/>
      <c r="O1010" s="63"/>
      <c r="P1010" s="63"/>
      <c r="Q1010" s="63"/>
      <c r="R1010" s="63"/>
    </row>
    <row r="1011" spans="1:18" x14ac:dyDescent="0.2">
      <c r="A1011" s="63"/>
      <c r="B1011" s="63"/>
      <c r="C1011" s="63"/>
      <c r="D1011" s="63"/>
      <c r="E1011" s="63"/>
      <c r="F1011" s="63"/>
      <c r="G1011" s="63"/>
      <c r="H1011" s="63"/>
      <c r="I1011" s="63"/>
      <c r="J1011" s="63"/>
      <c r="K1011" s="63"/>
      <c r="L1011" s="63"/>
      <c r="M1011" s="63"/>
      <c r="N1011" s="63"/>
      <c r="O1011" s="63"/>
      <c r="P1011" s="63"/>
      <c r="Q1011" s="63"/>
      <c r="R1011" s="63"/>
    </row>
    <row r="1012" spans="1:18" x14ac:dyDescent="0.2">
      <c r="A1012" s="63"/>
      <c r="B1012" s="63"/>
      <c r="C1012" s="63"/>
      <c r="D1012" s="63"/>
      <c r="E1012" s="63"/>
      <c r="F1012" s="63"/>
      <c r="G1012" s="63"/>
      <c r="H1012" s="63"/>
      <c r="I1012" s="63"/>
      <c r="J1012" s="63"/>
      <c r="K1012" s="63"/>
      <c r="L1012" s="63"/>
      <c r="M1012" s="63"/>
      <c r="N1012" s="63"/>
      <c r="O1012" s="63"/>
      <c r="P1012" s="63"/>
      <c r="Q1012" s="63"/>
      <c r="R1012" s="63"/>
    </row>
    <row r="1013" spans="1:18" x14ac:dyDescent="0.2">
      <c r="A1013" s="63"/>
      <c r="B1013" s="63"/>
      <c r="C1013" s="63"/>
      <c r="D1013" s="63"/>
      <c r="E1013" s="63"/>
      <c r="F1013" s="63"/>
      <c r="G1013" s="63"/>
      <c r="H1013" s="63"/>
      <c r="I1013" s="63"/>
      <c r="J1013" s="63"/>
      <c r="K1013" s="63"/>
      <c r="L1013" s="63"/>
      <c r="M1013" s="63"/>
      <c r="N1013" s="63"/>
      <c r="O1013" s="63"/>
      <c r="P1013" s="63"/>
      <c r="Q1013" s="63"/>
      <c r="R1013" s="63"/>
    </row>
    <row r="1014" spans="1:18" x14ac:dyDescent="0.2">
      <c r="A1014" s="63"/>
      <c r="B1014" s="63"/>
      <c r="C1014" s="63"/>
      <c r="D1014" s="63"/>
      <c r="E1014" s="63"/>
      <c r="F1014" s="63"/>
      <c r="G1014" s="63"/>
      <c r="H1014" s="63"/>
      <c r="I1014" s="63"/>
      <c r="J1014" s="63"/>
      <c r="K1014" s="63"/>
      <c r="L1014" s="63"/>
      <c r="M1014" s="63"/>
      <c r="N1014" s="63"/>
      <c r="O1014" s="63"/>
      <c r="P1014" s="63"/>
      <c r="Q1014" s="63"/>
      <c r="R1014" s="63"/>
    </row>
    <row r="1015" spans="1:18" x14ac:dyDescent="0.2">
      <c r="A1015" s="63"/>
      <c r="B1015" s="63"/>
      <c r="C1015" s="63"/>
      <c r="D1015" s="63"/>
      <c r="E1015" s="63"/>
      <c r="F1015" s="63"/>
      <c r="G1015" s="63"/>
      <c r="H1015" s="63"/>
      <c r="I1015" s="63"/>
      <c r="J1015" s="63"/>
      <c r="K1015" s="63"/>
      <c r="L1015" s="63"/>
      <c r="M1015" s="63"/>
      <c r="N1015" s="63"/>
      <c r="O1015" s="63"/>
      <c r="P1015" s="63"/>
      <c r="Q1015" s="63"/>
      <c r="R1015" s="63"/>
    </row>
    <row r="1016" spans="1:18" x14ac:dyDescent="0.2">
      <c r="A1016" s="63"/>
      <c r="B1016" s="63"/>
      <c r="C1016" s="63"/>
      <c r="D1016" s="63"/>
      <c r="E1016" s="63"/>
      <c r="F1016" s="63"/>
      <c r="G1016" s="63"/>
      <c r="H1016" s="63"/>
      <c r="I1016" s="63"/>
      <c r="J1016" s="63"/>
      <c r="K1016" s="63"/>
      <c r="L1016" s="63"/>
      <c r="M1016" s="63"/>
      <c r="N1016" s="63"/>
      <c r="O1016" s="63"/>
      <c r="P1016" s="63"/>
      <c r="Q1016" s="63"/>
      <c r="R1016" s="63"/>
    </row>
    <row r="1017" spans="1:18" x14ac:dyDescent="0.2">
      <c r="A1017" s="63"/>
      <c r="B1017" s="63"/>
      <c r="C1017" s="63"/>
      <c r="D1017" s="63"/>
      <c r="E1017" s="63"/>
      <c r="F1017" s="63"/>
      <c r="G1017" s="63"/>
      <c r="H1017" s="63"/>
      <c r="I1017" s="63"/>
      <c r="J1017" s="63"/>
      <c r="K1017" s="63"/>
      <c r="L1017" s="63"/>
      <c r="M1017" s="63"/>
      <c r="N1017" s="63"/>
      <c r="O1017" s="63"/>
      <c r="P1017" s="63"/>
      <c r="Q1017" s="63"/>
      <c r="R1017" s="63"/>
    </row>
    <row r="1018" spans="1:18" x14ac:dyDescent="0.2">
      <c r="A1018" s="63"/>
      <c r="B1018" s="63"/>
      <c r="C1018" s="63"/>
      <c r="D1018" s="63"/>
      <c r="E1018" s="63"/>
      <c r="F1018" s="63"/>
      <c r="G1018" s="63"/>
      <c r="H1018" s="63"/>
      <c r="I1018" s="63"/>
      <c r="J1018" s="63"/>
      <c r="K1018" s="63"/>
      <c r="L1018" s="63"/>
      <c r="M1018" s="63"/>
      <c r="N1018" s="63"/>
      <c r="O1018" s="63"/>
      <c r="P1018" s="63"/>
      <c r="Q1018" s="63"/>
      <c r="R1018" s="63"/>
    </row>
    <row r="1019" spans="1:18" x14ac:dyDescent="0.2">
      <c r="A1019" s="63"/>
      <c r="B1019" s="63"/>
      <c r="C1019" s="63"/>
      <c r="D1019" s="63"/>
      <c r="E1019" s="63"/>
      <c r="F1019" s="63"/>
      <c r="G1019" s="63"/>
      <c r="H1019" s="63"/>
      <c r="I1019" s="63"/>
      <c r="J1019" s="63"/>
      <c r="K1019" s="63"/>
      <c r="L1019" s="63"/>
      <c r="M1019" s="63"/>
      <c r="N1019" s="63"/>
      <c r="O1019" s="63"/>
      <c r="P1019" s="63"/>
      <c r="Q1019" s="63"/>
      <c r="R1019" s="63"/>
    </row>
    <row r="1020" spans="1:18" x14ac:dyDescent="0.2">
      <c r="A1020" s="63"/>
      <c r="B1020" s="63"/>
      <c r="C1020" s="63"/>
      <c r="D1020" s="63"/>
      <c r="E1020" s="63"/>
      <c r="F1020" s="63"/>
      <c r="G1020" s="63"/>
      <c r="H1020" s="63"/>
      <c r="I1020" s="63"/>
      <c r="J1020" s="63"/>
      <c r="K1020" s="63"/>
      <c r="L1020" s="63"/>
      <c r="M1020" s="63"/>
      <c r="N1020" s="63"/>
      <c r="O1020" s="63"/>
      <c r="P1020" s="63"/>
      <c r="Q1020" s="63"/>
      <c r="R1020" s="63"/>
    </row>
    <row r="1021" spans="1:18" x14ac:dyDescent="0.2">
      <c r="A1021" s="63"/>
      <c r="B1021" s="63"/>
      <c r="C1021" s="63"/>
      <c r="D1021" s="63"/>
      <c r="E1021" s="63"/>
      <c r="F1021" s="63"/>
      <c r="G1021" s="63"/>
      <c r="H1021" s="63"/>
      <c r="I1021" s="63"/>
      <c r="J1021" s="63"/>
      <c r="K1021" s="63"/>
      <c r="L1021" s="63"/>
      <c r="M1021" s="63"/>
      <c r="N1021" s="63"/>
      <c r="O1021" s="63"/>
      <c r="P1021" s="63"/>
      <c r="Q1021" s="63"/>
      <c r="R1021" s="63"/>
    </row>
    <row r="1022" spans="1:18" x14ac:dyDescent="0.2">
      <c r="A1022" s="63"/>
      <c r="B1022" s="63"/>
      <c r="C1022" s="63"/>
      <c r="D1022" s="63"/>
      <c r="E1022" s="63"/>
      <c r="F1022" s="63"/>
      <c r="G1022" s="63"/>
      <c r="H1022" s="63"/>
      <c r="I1022" s="63"/>
      <c r="J1022" s="63"/>
      <c r="K1022" s="63"/>
      <c r="L1022" s="63"/>
      <c r="M1022" s="63"/>
      <c r="N1022" s="63"/>
      <c r="O1022" s="63"/>
      <c r="P1022" s="63"/>
      <c r="Q1022" s="63"/>
      <c r="R1022" s="63"/>
    </row>
    <row r="1023" spans="1:18" x14ac:dyDescent="0.2">
      <c r="A1023" s="63"/>
      <c r="B1023" s="63"/>
      <c r="C1023" s="63"/>
      <c r="D1023" s="63"/>
      <c r="E1023" s="63"/>
      <c r="F1023" s="63"/>
      <c r="G1023" s="63"/>
      <c r="H1023" s="63"/>
      <c r="I1023" s="63"/>
      <c r="J1023" s="63"/>
      <c r="K1023" s="63"/>
      <c r="L1023" s="63"/>
      <c r="M1023" s="63"/>
      <c r="N1023" s="63"/>
      <c r="O1023" s="63"/>
      <c r="P1023" s="63"/>
      <c r="Q1023" s="63"/>
      <c r="R1023" s="63"/>
    </row>
    <row r="1024" spans="1:18" x14ac:dyDescent="0.2">
      <c r="A1024" s="63"/>
      <c r="B1024" s="63"/>
      <c r="C1024" s="63"/>
      <c r="D1024" s="63"/>
      <c r="E1024" s="63"/>
      <c r="F1024" s="63"/>
      <c r="G1024" s="63"/>
      <c r="H1024" s="63"/>
      <c r="I1024" s="63"/>
      <c r="J1024" s="63"/>
      <c r="K1024" s="63"/>
      <c r="L1024" s="63"/>
      <c r="M1024" s="63"/>
      <c r="N1024" s="63"/>
      <c r="O1024" s="63"/>
      <c r="P1024" s="63"/>
      <c r="Q1024" s="63"/>
      <c r="R1024" s="63"/>
    </row>
    <row r="1025" spans="1:18" x14ac:dyDescent="0.2">
      <c r="A1025" s="63"/>
      <c r="B1025" s="63"/>
      <c r="C1025" s="63"/>
      <c r="D1025" s="63"/>
      <c r="E1025" s="63"/>
      <c r="F1025" s="63"/>
      <c r="G1025" s="63"/>
      <c r="H1025" s="63"/>
      <c r="I1025" s="63"/>
      <c r="J1025" s="63"/>
      <c r="K1025" s="63"/>
      <c r="L1025" s="63"/>
      <c r="M1025" s="63"/>
      <c r="N1025" s="63"/>
      <c r="O1025" s="63"/>
      <c r="P1025" s="63"/>
      <c r="Q1025" s="63"/>
      <c r="R1025" s="63"/>
    </row>
    <row r="1026" spans="1:18" x14ac:dyDescent="0.2">
      <c r="A1026" s="63"/>
      <c r="B1026" s="63"/>
      <c r="C1026" s="63"/>
      <c r="D1026" s="63"/>
      <c r="E1026" s="63"/>
      <c r="F1026" s="63"/>
      <c r="G1026" s="63"/>
      <c r="H1026" s="63"/>
      <c r="I1026" s="63"/>
      <c r="J1026" s="63"/>
      <c r="K1026" s="63"/>
      <c r="L1026" s="63"/>
      <c r="M1026" s="63"/>
      <c r="N1026" s="63"/>
      <c r="O1026" s="63"/>
      <c r="P1026" s="63"/>
      <c r="Q1026" s="63"/>
      <c r="R1026" s="63"/>
    </row>
    <row r="1027" spans="1:18" x14ac:dyDescent="0.2">
      <c r="A1027" s="63"/>
      <c r="B1027" s="63"/>
      <c r="C1027" s="63"/>
      <c r="D1027" s="63"/>
      <c r="E1027" s="63"/>
      <c r="F1027" s="63"/>
      <c r="G1027" s="63"/>
      <c r="H1027" s="63"/>
      <c r="I1027" s="63"/>
      <c r="J1027" s="63"/>
      <c r="K1027" s="63"/>
      <c r="L1027" s="63"/>
      <c r="M1027" s="63"/>
      <c r="N1027" s="63"/>
      <c r="O1027" s="63"/>
      <c r="P1027" s="63"/>
      <c r="Q1027" s="63"/>
      <c r="R1027" s="63"/>
    </row>
    <row r="1028" spans="1:18" x14ac:dyDescent="0.2">
      <c r="A1028" s="63"/>
      <c r="B1028" s="63"/>
      <c r="C1028" s="63"/>
      <c r="D1028" s="63"/>
      <c r="E1028" s="63"/>
      <c r="F1028" s="63"/>
      <c r="G1028" s="63"/>
      <c r="H1028" s="63"/>
      <c r="I1028" s="63"/>
      <c r="J1028" s="63"/>
      <c r="K1028" s="63"/>
      <c r="L1028" s="63"/>
      <c r="M1028" s="63"/>
      <c r="N1028" s="63"/>
      <c r="O1028" s="63"/>
      <c r="P1028" s="63"/>
      <c r="Q1028" s="63"/>
      <c r="R1028" s="63"/>
    </row>
    <row r="1029" spans="1:18" x14ac:dyDescent="0.2">
      <c r="A1029" s="63"/>
      <c r="B1029" s="63"/>
      <c r="C1029" s="63"/>
      <c r="D1029" s="63"/>
      <c r="E1029" s="63"/>
      <c r="F1029" s="63"/>
      <c r="G1029" s="63"/>
      <c r="H1029" s="63"/>
      <c r="I1029" s="63"/>
      <c r="J1029" s="63"/>
      <c r="K1029" s="63"/>
      <c r="L1029" s="63"/>
      <c r="M1029" s="63"/>
      <c r="N1029" s="63"/>
      <c r="O1029" s="63"/>
      <c r="P1029" s="63"/>
      <c r="Q1029" s="63"/>
      <c r="R1029" s="63"/>
    </row>
    <row r="1030" spans="1:18" x14ac:dyDescent="0.2">
      <c r="A1030" s="63"/>
      <c r="B1030" s="63"/>
      <c r="C1030" s="63"/>
      <c r="D1030" s="63"/>
      <c r="E1030" s="63"/>
      <c r="F1030" s="63"/>
      <c r="G1030" s="63"/>
      <c r="H1030" s="63"/>
      <c r="I1030" s="63"/>
      <c r="J1030" s="63"/>
      <c r="K1030" s="63"/>
      <c r="L1030" s="63"/>
      <c r="M1030" s="63"/>
      <c r="N1030" s="63"/>
      <c r="O1030" s="63"/>
      <c r="P1030" s="63"/>
      <c r="Q1030" s="63"/>
      <c r="R1030" s="63"/>
    </row>
    <row r="1031" spans="1:18" x14ac:dyDescent="0.2">
      <c r="A1031" s="63"/>
      <c r="B1031" s="63"/>
      <c r="C1031" s="63"/>
      <c r="D1031" s="63"/>
      <c r="E1031" s="63"/>
      <c r="F1031" s="63"/>
      <c r="G1031" s="63"/>
      <c r="H1031" s="63"/>
      <c r="I1031" s="63"/>
      <c r="J1031" s="63"/>
      <c r="K1031" s="63"/>
      <c r="L1031" s="63"/>
      <c r="M1031" s="63"/>
      <c r="N1031" s="63"/>
      <c r="O1031" s="63"/>
      <c r="P1031" s="63"/>
      <c r="Q1031" s="63"/>
      <c r="R1031" s="63"/>
    </row>
    <row r="1032" spans="1:18" x14ac:dyDescent="0.2">
      <c r="A1032" s="63"/>
      <c r="B1032" s="63"/>
      <c r="C1032" s="63"/>
      <c r="D1032" s="63"/>
      <c r="E1032" s="63"/>
      <c r="F1032" s="63"/>
      <c r="G1032" s="63"/>
      <c r="H1032" s="63"/>
      <c r="I1032" s="63"/>
      <c r="J1032" s="63"/>
      <c r="K1032" s="63"/>
      <c r="L1032" s="63"/>
      <c r="M1032" s="63"/>
      <c r="N1032" s="63"/>
      <c r="O1032" s="63"/>
      <c r="P1032" s="63"/>
      <c r="Q1032" s="63"/>
      <c r="R1032" s="63"/>
    </row>
    <row r="1033" spans="1:18" x14ac:dyDescent="0.2">
      <c r="A1033" s="63"/>
      <c r="B1033" s="63"/>
      <c r="C1033" s="63"/>
      <c r="D1033" s="63"/>
      <c r="E1033" s="63"/>
      <c r="F1033" s="63"/>
      <c r="G1033" s="63"/>
      <c r="H1033" s="63"/>
      <c r="I1033" s="63"/>
      <c r="J1033" s="63"/>
      <c r="K1033" s="63"/>
      <c r="L1033" s="63"/>
      <c r="M1033" s="63"/>
      <c r="N1033" s="63"/>
      <c r="O1033" s="63"/>
      <c r="P1033" s="63"/>
      <c r="Q1033" s="63"/>
      <c r="R1033" s="63"/>
    </row>
    <row r="1034" spans="1:18" x14ac:dyDescent="0.2">
      <c r="A1034" s="63"/>
      <c r="B1034" s="63"/>
      <c r="C1034" s="63"/>
      <c r="D1034" s="63"/>
      <c r="E1034" s="63"/>
      <c r="F1034" s="63"/>
      <c r="G1034" s="63"/>
      <c r="H1034" s="63"/>
      <c r="I1034" s="63"/>
      <c r="J1034" s="63"/>
      <c r="K1034" s="63"/>
      <c r="L1034" s="63"/>
      <c r="M1034" s="63"/>
      <c r="N1034" s="63"/>
      <c r="O1034" s="63"/>
      <c r="P1034" s="63"/>
      <c r="Q1034" s="63"/>
      <c r="R1034" s="63"/>
    </row>
    <row r="1035" spans="1:18" x14ac:dyDescent="0.2">
      <c r="A1035" s="63"/>
      <c r="B1035" s="63"/>
      <c r="C1035" s="63"/>
      <c r="D1035" s="63"/>
      <c r="E1035" s="63"/>
      <c r="F1035" s="63"/>
      <c r="G1035" s="63"/>
      <c r="H1035" s="63"/>
      <c r="I1035" s="63"/>
      <c r="J1035" s="63"/>
      <c r="K1035" s="63"/>
      <c r="L1035" s="63"/>
      <c r="M1035" s="63"/>
      <c r="N1035" s="63"/>
      <c r="O1035" s="63"/>
      <c r="P1035" s="63"/>
      <c r="Q1035" s="63"/>
      <c r="R1035" s="63"/>
    </row>
    <row r="1036" spans="1:18" x14ac:dyDescent="0.2">
      <c r="A1036" s="63"/>
      <c r="B1036" s="63"/>
      <c r="C1036" s="63"/>
      <c r="D1036" s="63"/>
      <c r="E1036" s="63"/>
      <c r="F1036" s="63"/>
      <c r="G1036" s="63"/>
      <c r="H1036" s="63"/>
      <c r="I1036" s="63"/>
      <c r="J1036" s="63"/>
      <c r="K1036" s="63"/>
      <c r="L1036" s="63"/>
      <c r="M1036" s="63"/>
      <c r="N1036" s="63"/>
      <c r="O1036" s="63"/>
      <c r="P1036" s="63"/>
      <c r="Q1036" s="63"/>
      <c r="R1036" s="63"/>
    </row>
    <row r="1037" spans="1:18" x14ac:dyDescent="0.2">
      <c r="A1037" s="63"/>
      <c r="B1037" s="63"/>
      <c r="C1037" s="63"/>
      <c r="D1037" s="63"/>
      <c r="E1037" s="63"/>
      <c r="F1037" s="63"/>
      <c r="G1037" s="63"/>
      <c r="H1037" s="63"/>
      <c r="I1037" s="63"/>
      <c r="J1037" s="63"/>
      <c r="K1037" s="63"/>
      <c r="L1037" s="63"/>
      <c r="M1037" s="63"/>
      <c r="N1037" s="63"/>
      <c r="O1037" s="63"/>
      <c r="P1037" s="63"/>
      <c r="Q1037" s="63"/>
      <c r="R1037" s="63"/>
    </row>
    <row r="1038" spans="1:18" x14ac:dyDescent="0.2">
      <c r="A1038" s="63"/>
      <c r="B1038" s="63"/>
      <c r="C1038" s="63"/>
      <c r="D1038" s="63"/>
      <c r="E1038" s="63"/>
      <c r="F1038" s="63"/>
      <c r="G1038" s="63"/>
      <c r="H1038" s="63"/>
      <c r="I1038" s="63"/>
      <c r="J1038" s="63"/>
      <c r="K1038" s="63"/>
      <c r="L1038" s="63"/>
      <c r="M1038" s="63"/>
      <c r="N1038" s="63"/>
      <c r="O1038" s="63"/>
      <c r="P1038" s="63"/>
      <c r="Q1038" s="63"/>
      <c r="R1038" s="63"/>
    </row>
    <row r="1039" spans="1:18" x14ac:dyDescent="0.2">
      <c r="A1039" s="63"/>
      <c r="B1039" s="63"/>
      <c r="C1039" s="63"/>
      <c r="D1039" s="63"/>
      <c r="E1039" s="63"/>
      <c r="F1039" s="63"/>
      <c r="G1039" s="63"/>
      <c r="H1039" s="63"/>
      <c r="I1039" s="63"/>
      <c r="J1039" s="63"/>
      <c r="K1039" s="63"/>
      <c r="L1039" s="63"/>
      <c r="M1039" s="63"/>
      <c r="N1039" s="63"/>
      <c r="O1039" s="63"/>
      <c r="P1039" s="63"/>
      <c r="Q1039" s="63"/>
      <c r="R1039" s="63"/>
    </row>
    <row r="1040" spans="1:18" x14ac:dyDescent="0.2">
      <c r="A1040" s="63"/>
      <c r="B1040" s="63"/>
      <c r="C1040" s="63"/>
      <c r="D1040" s="63"/>
      <c r="E1040" s="63"/>
      <c r="F1040" s="63"/>
      <c r="G1040" s="63"/>
      <c r="H1040" s="63"/>
      <c r="I1040" s="63"/>
      <c r="J1040" s="63"/>
      <c r="K1040" s="63"/>
      <c r="L1040" s="63"/>
      <c r="M1040" s="63"/>
      <c r="N1040" s="63"/>
      <c r="O1040" s="63"/>
      <c r="P1040" s="63"/>
      <c r="Q1040" s="63"/>
      <c r="R1040" s="63"/>
    </row>
    <row r="1041" spans="1:18" x14ac:dyDescent="0.2">
      <c r="A1041" s="63"/>
      <c r="B1041" s="63"/>
      <c r="C1041" s="63"/>
      <c r="D1041" s="63"/>
      <c r="E1041" s="63"/>
      <c r="F1041" s="63"/>
      <c r="G1041" s="63"/>
      <c r="H1041" s="63"/>
      <c r="I1041" s="63"/>
      <c r="J1041" s="63"/>
      <c r="K1041" s="63"/>
      <c r="L1041" s="63"/>
      <c r="M1041" s="63"/>
      <c r="N1041" s="63"/>
      <c r="O1041" s="63"/>
      <c r="P1041" s="63"/>
      <c r="Q1041" s="63"/>
      <c r="R1041" s="63"/>
    </row>
    <row r="1042" spans="1:18" x14ac:dyDescent="0.2">
      <c r="A1042" s="63"/>
      <c r="B1042" s="63"/>
      <c r="C1042" s="63"/>
      <c r="D1042" s="63"/>
      <c r="E1042" s="63"/>
      <c r="F1042" s="63"/>
      <c r="G1042" s="63"/>
      <c r="H1042" s="63"/>
      <c r="I1042" s="63"/>
      <c r="J1042" s="63"/>
      <c r="K1042" s="63"/>
      <c r="L1042" s="63"/>
      <c r="M1042" s="63"/>
      <c r="N1042" s="63"/>
      <c r="O1042" s="63"/>
      <c r="P1042" s="63"/>
      <c r="Q1042" s="63"/>
      <c r="R1042" s="63"/>
    </row>
    <row r="1043" spans="1:18" x14ac:dyDescent="0.2">
      <c r="A1043" s="63"/>
      <c r="B1043" s="63"/>
      <c r="C1043" s="63"/>
      <c r="D1043" s="63"/>
      <c r="E1043" s="63"/>
      <c r="F1043" s="63"/>
      <c r="G1043" s="63"/>
      <c r="H1043" s="63"/>
      <c r="I1043" s="63"/>
      <c r="J1043" s="63"/>
      <c r="K1043" s="63"/>
      <c r="L1043" s="63"/>
      <c r="M1043" s="63"/>
      <c r="N1043" s="63"/>
      <c r="O1043" s="63"/>
      <c r="P1043" s="63"/>
      <c r="Q1043" s="63"/>
      <c r="R1043" s="63"/>
    </row>
    <row r="1044" spans="1:18" x14ac:dyDescent="0.2">
      <c r="A1044" s="63"/>
      <c r="B1044" s="63"/>
      <c r="C1044" s="63"/>
      <c r="D1044" s="63"/>
      <c r="E1044" s="63"/>
      <c r="F1044" s="63"/>
      <c r="G1044" s="63"/>
      <c r="H1044" s="63"/>
      <c r="I1044" s="63"/>
      <c r="J1044" s="63"/>
      <c r="K1044" s="63"/>
      <c r="L1044" s="63"/>
      <c r="M1044" s="63"/>
      <c r="N1044" s="63"/>
      <c r="O1044" s="63"/>
      <c r="P1044" s="63"/>
      <c r="Q1044" s="63"/>
      <c r="R1044" s="63"/>
    </row>
    <row r="1045" spans="1:18" x14ac:dyDescent="0.2">
      <c r="A1045" s="63"/>
      <c r="B1045" s="63"/>
      <c r="C1045" s="63"/>
      <c r="D1045" s="63"/>
      <c r="E1045" s="63"/>
      <c r="F1045" s="63"/>
      <c r="G1045" s="63"/>
      <c r="H1045" s="63"/>
      <c r="I1045" s="63"/>
      <c r="J1045" s="63"/>
      <c r="K1045" s="63"/>
      <c r="L1045" s="63"/>
      <c r="M1045" s="63"/>
      <c r="N1045" s="63"/>
      <c r="O1045" s="63"/>
      <c r="P1045" s="63"/>
      <c r="Q1045" s="63"/>
      <c r="R1045" s="63"/>
    </row>
    <row r="1046" spans="1:18" x14ac:dyDescent="0.2">
      <c r="A1046" s="63"/>
      <c r="B1046" s="63"/>
      <c r="C1046" s="63"/>
      <c r="D1046" s="63"/>
      <c r="E1046" s="63"/>
      <c r="F1046" s="63"/>
      <c r="G1046" s="63"/>
      <c r="H1046" s="63"/>
      <c r="I1046" s="63"/>
      <c r="J1046" s="63"/>
      <c r="K1046" s="63"/>
      <c r="L1046" s="63"/>
      <c r="M1046" s="63"/>
      <c r="N1046" s="63"/>
      <c r="O1046" s="63"/>
      <c r="P1046" s="63"/>
      <c r="Q1046" s="63"/>
      <c r="R1046" s="63"/>
    </row>
  </sheetData>
  <autoFilter ref="A1:M3" xr:uid="{79AF84AB-2C5C-43D0-A7A5-3B4578722C0D}"/>
  <sortState xmlns:xlrd2="http://schemas.microsoft.com/office/spreadsheetml/2017/richdata2" ref="A2:Q3">
    <sortCondition ref="D2:D3"/>
  </sortState>
  <conditionalFormatting sqref="D1:D1048576">
    <cfRule type="containsErrors" dxfId="16" priority="2">
      <formula>ISERROR(D1)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4"/>
  <sheetViews>
    <sheetView workbookViewId="0">
      <pane ySplit="1" topLeftCell="A2" activePane="bottomLeft" state="frozen"/>
      <selection pane="bottomLeft" activeCell="G45" sqref="G45"/>
    </sheetView>
  </sheetViews>
  <sheetFormatPr baseColWidth="10" defaultColWidth="8.83203125" defaultRowHeight="15" x14ac:dyDescent="0.2"/>
  <cols>
    <col min="1" max="1" width="19" customWidth="1"/>
    <col min="2" max="2" width="12.5" customWidth="1"/>
    <col min="3" max="3" width="8.5" customWidth="1"/>
    <col min="4" max="4" width="8.5" style="3" customWidth="1"/>
    <col min="5" max="5" width="8.5" style="6" customWidth="1"/>
    <col min="6" max="6" width="9.1640625" style="6" customWidth="1"/>
    <col min="7" max="7" width="11.1640625" style="3" customWidth="1"/>
    <col min="8" max="8" width="14.5" style="6" customWidth="1"/>
    <col min="9" max="9" width="7.5" style="3" customWidth="1"/>
    <col min="10" max="10" width="47.6640625" customWidth="1"/>
    <col min="11" max="11" width="12.83203125" customWidth="1"/>
    <col min="13" max="13" width="44.5" customWidth="1"/>
  </cols>
  <sheetData>
    <row r="1" spans="1:15" ht="64" x14ac:dyDescent="0.2">
      <c r="A1" s="18" t="s">
        <v>149</v>
      </c>
      <c r="B1" s="19" t="s">
        <v>150</v>
      </c>
      <c r="C1" s="21" t="s">
        <v>151</v>
      </c>
      <c r="D1" s="21" t="s">
        <v>152</v>
      </c>
      <c r="E1" s="21" t="s">
        <v>153</v>
      </c>
      <c r="F1" s="21" t="s">
        <v>1144</v>
      </c>
      <c r="G1" s="21" t="s">
        <v>1145</v>
      </c>
      <c r="H1" s="21" t="s">
        <v>1146</v>
      </c>
      <c r="I1" s="21" t="s">
        <v>1147</v>
      </c>
      <c r="J1" s="19" t="s">
        <v>1148</v>
      </c>
      <c r="K1" s="21" t="s">
        <v>1149</v>
      </c>
      <c r="L1" s="21" t="s">
        <v>1150</v>
      </c>
      <c r="M1" s="21" t="s">
        <v>1148</v>
      </c>
      <c r="N1" s="6"/>
      <c r="O1" s="6"/>
    </row>
    <row r="2" spans="1:15" ht="16" x14ac:dyDescent="0.2">
      <c r="A2" s="7" t="s">
        <v>1151</v>
      </c>
      <c r="B2" s="7" t="s">
        <v>267</v>
      </c>
      <c r="C2" s="1" t="s">
        <v>268</v>
      </c>
      <c r="D2" s="1"/>
      <c r="E2" s="1" t="s">
        <v>269</v>
      </c>
      <c r="F2" s="25" t="s">
        <v>1152</v>
      </c>
      <c r="G2" s="22">
        <v>1</v>
      </c>
      <c r="H2" s="25"/>
      <c r="I2" s="8"/>
      <c r="J2" s="7" t="s">
        <v>1153</v>
      </c>
      <c r="K2" s="25" t="s">
        <v>1152</v>
      </c>
      <c r="L2" s="22">
        <v>1</v>
      </c>
      <c r="M2" s="30" t="s">
        <v>1154</v>
      </c>
      <c r="N2" s="7"/>
      <c r="O2" s="22"/>
    </row>
    <row r="3" spans="1:15" ht="16" x14ac:dyDescent="0.2">
      <c r="A3" s="7" t="s">
        <v>162</v>
      </c>
      <c r="B3" s="7" t="s">
        <v>163</v>
      </c>
      <c r="C3" s="1" t="s">
        <v>164</v>
      </c>
      <c r="D3" s="1"/>
      <c r="E3" s="1" t="s">
        <v>164</v>
      </c>
      <c r="F3" s="25" t="s">
        <v>1155</v>
      </c>
      <c r="G3" s="22">
        <v>0.6</v>
      </c>
      <c r="H3" s="25" t="s">
        <v>1156</v>
      </c>
      <c r="I3" s="8"/>
      <c r="J3" s="29" t="s">
        <v>1157</v>
      </c>
      <c r="K3" s="25" t="s">
        <v>1155</v>
      </c>
      <c r="L3" s="22">
        <v>0.6</v>
      </c>
      <c r="M3" s="30"/>
      <c r="N3" s="7"/>
      <c r="O3" s="22"/>
    </row>
    <row r="4" spans="1:15" x14ac:dyDescent="0.2">
      <c r="A4" s="7" t="s">
        <v>327</v>
      </c>
      <c r="B4" s="16" t="s">
        <v>328</v>
      </c>
      <c r="C4" s="1" t="s">
        <v>187</v>
      </c>
      <c r="D4" s="1"/>
      <c r="E4" s="1" t="s">
        <v>326</v>
      </c>
      <c r="F4" s="25" t="s">
        <v>1152</v>
      </c>
      <c r="G4" s="22">
        <v>1</v>
      </c>
      <c r="H4" s="25"/>
      <c r="I4" s="8"/>
      <c r="J4" s="15"/>
      <c r="K4" s="25" t="s">
        <v>1152</v>
      </c>
      <c r="L4" s="22">
        <v>1</v>
      </c>
      <c r="M4" s="30"/>
      <c r="N4" s="7"/>
      <c r="O4" s="22"/>
    </row>
    <row r="5" spans="1:15" s="6" customFormat="1" x14ac:dyDescent="0.2">
      <c r="A5" s="7" t="s">
        <v>1158</v>
      </c>
      <c r="B5" s="16" t="s">
        <v>330</v>
      </c>
      <c r="C5" s="1" t="s">
        <v>187</v>
      </c>
      <c r="D5" s="1"/>
      <c r="E5" s="1" t="s">
        <v>326</v>
      </c>
      <c r="F5" s="25" t="s">
        <v>1152</v>
      </c>
      <c r="G5" s="22">
        <v>1</v>
      </c>
      <c r="H5" s="25"/>
      <c r="I5" s="8"/>
      <c r="J5" s="15" t="s">
        <v>331</v>
      </c>
      <c r="K5" s="25" t="s">
        <v>1152</v>
      </c>
      <c r="L5" s="22">
        <v>1</v>
      </c>
      <c r="M5" s="30"/>
      <c r="N5" s="7"/>
      <c r="O5" s="22"/>
    </row>
    <row r="6" spans="1:15" s="6" customFormat="1" ht="16" x14ac:dyDescent="0.2">
      <c r="A6" s="7" t="s">
        <v>410</v>
      </c>
      <c r="B6" s="7" t="s">
        <v>411</v>
      </c>
      <c r="C6" s="7" t="s">
        <v>173</v>
      </c>
      <c r="D6" s="7" t="s">
        <v>164</v>
      </c>
      <c r="E6" s="6" t="s">
        <v>174</v>
      </c>
      <c r="F6" s="8" t="s">
        <v>1155</v>
      </c>
      <c r="G6" s="23">
        <v>0.5</v>
      </c>
      <c r="H6" s="8"/>
      <c r="I6" s="8"/>
      <c r="J6" s="30" t="s">
        <v>412</v>
      </c>
      <c r="K6" s="8" t="s">
        <v>1155</v>
      </c>
      <c r="L6" s="23">
        <v>0.5</v>
      </c>
      <c r="M6" s="30"/>
      <c r="N6" s="7"/>
      <c r="O6" s="23"/>
    </row>
    <row r="7" spans="1:15" x14ac:dyDescent="0.2">
      <c r="A7" s="7" t="s">
        <v>332</v>
      </c>
      <c r="B7" s="16" t="s">
        <v>333</v>
      </c>
      <c r="C7" s="1" t="s">
        <v>187</v>
      </c>
      <c r="D7" s="1"/>
      <c r="E7" s="1" t="s">
        <v>174</v>
      </c>
      <c r="F7" s="25" t="s">
        <v>1152</v>
      </c>
      <c r="G7" s="22">
        <v>1</v>
      </c>
      <c r="H7" s="25"/>
      <c r="I7" s="8"/>
      <c r="J7" s="16"/>
      <c r="K7" s="25" t="s">
        <v>1152</v>
      </c>
      <c r="L7" s="22">
        <v>1</v>
      </c>
      <c r="M7" s="30"/>
      <c r="N7" s="7"/>
      <c r="O7" s="22"/>
    </row>
    <row r="8" spans="1:15" s="6" customFormat="1" x14ac:dyDescent="0.2">
      <c r="A8" s="7" t="s">
        <v>413</v>
      </c>
      <c r="B8" s="16" t="s">
        <v>414</v>
      </c>
      <c r="C8" s="1" t="s">
        <v>173</v>
      </c>
      <c r="D8" s="1"/>
      <c r="E8" s="1" t="s">
        <v>174</v>
      </c>
      <c r="F8" s="25" t="s">
        <v>1152</v>
      </c>
      <c r="G8" s="22">
        <v>1</v>
      </c>
      <c r="H8" s="25"/>
      <c r="I8" s="8"/>
      <c r="J8" s="16"/>
      <c r="K8" s="25" t="s">
        <v>1152</v>
      </c>
      <c r="L8" s="22">
        <v>1</v>
      </c>
      <c r="M8" s="30"/>
      <c r="N8" s="7"/>
      <c r="O8" s="22"/>
    </row>
    <row r="9" spans="1:15" x14ac:dyDescent="0.2">
      <c r="A9" s="7" t="s">
        <v>166</v>
      </c>
      <c r="B9" s="7" t="s">
        <v>167</v>
      </c>
      <c r="C9" s="1" t="s">
        <v>164</v>
      </c>
      <c r="D9" s="1"/>
      <c r="E9" s="1" t="s">
        <v>164</v>
      </c>
      <c r="F9" s="25" t="s">
        <v>1152</v>
      </c>
      <c r="G9" s="22">
        <v>1</v>
      </c>
      <c r="H9" s="25"/>
      <c r="I9" s="8"/>
      <c r="J9" s="7"/>
      <c r="K9" s="25" t="s">
        <v>1152</v>
      </c>
      <c r="L9" s="22">
        <v>1</v>
      </c>
      <c r="M9" s="30"/>
      <c r="N9" s="7"/>
      <c r="O9" s="22"/>
    </row>
    <row r="10" spans="1:15" s="6" customFormat="1" ht="16" x14ac:dyDescent="0.2">
      <c r="A10" s="7" t="s">
        <v>415</v>
      </c>
      <c r="B10" s="7" t="s">
        <v>416</v>
      </c>
      <c r="C10" s="7" t="s">
        <v>173</v>
      </c>
      <c r="D10" s="7" t="s">
        <v>164</v>
      </c>
      <c r="E10" s="1" t="s">
        <v>174</v>
      </c>
      <c r="F10" s="8" t="s">
        <v>1155</v>
      </c>
      <c r="G10" s="23">
        <v>0.5</v>
      </c>
      <c r="H10" s="8"/>
      <c r="I10" s="8"/>
      <c r="J10" s="30" t="s">
        <v>412</v>
      </c>
      <c r="K10" s="8" t="s">
        <v>1155</v>
      </c>
      <c r="L10" s="23">
        <v>0.5</v>
      </c>
      <c r="M10" s="30"/>
      <c r="N10" s="7"/>
      <c r="O10" s="23"/>
    </row>
    <row r="11" spans="1:15" s="6" customFormat="1" x14ac:dyDescent="0.2">
      <c r="A11" s="7" t="s">
        <v>270</v>
      </c>
      <c r="B11" s="16" t="s">
        <v>271</v>
      </c>
      <c r="C11" s="1" t="s">
        <v>268</v>
      </c>
      <c r="D11" s="1"/>
      <c r="E11" s="1" t="s">
        <v>269</v>
      </c>
      <c r="F11" s="25" t="s">
        <v>1152</v>
      </c>
      <c r="G11" s="22">
        <v>1</v>
      </c>
      <c r="H11" s="25"/>
      <c r="I11" s="8"/>
      <c r="J11" s="7"/>
      <c r="K11" s="25" t="s">
        <v>1152</v>
      </c>
      <c r="L11" s="22">
        <v>1</v>
      </c>
      <c r="M11" s="30"/>
      <c r="N11" s="7"/>
      <c r="O11" s="22"/>
    </row>
    <row r="12" spans="1:15" s="6" customFormat="1" ht="16" x14ac:dyDescent="0.2">
      <c r="A12" s="7" t="s">
        <v>272</v>
      </c>
      <c r="B12" s="16" t="s">
        <v>273</v>
      </c>
      <c r="C12" s="1" t="s">
        <v>268</v>
      </c>
      <c r="D12" s="1"/>
      <c r="E12" s="1" t="s">
        <v>269</v>
      </c>
      <c r="F12" s="25" t="s">
        <v>1155</v>
      </c>
      <c r="G12" s="22">
        <v>0.6</v>
      </c>
      <c r="H12" s="25" t="s">
        <v>1156</v>
      </c>
      <c r="I12" s="8"/>
      <c r="J12" s="30" t="s">
        <v>274</v>
      </c>
      <c r="K12" s="25" t="s">
        <v>1155</v>
      </c>
      <c r="L12" s="22">
        <v>0.6</v>
      </c>
      <c r="M12" s="30"/>
      <c r="N12" s="7"/>
      <c r="O12" s="22"/>
    </row>
    <row r="13" spans="1:15" s="6" customFormat="1" ht="16" x14ac:dyDescent="0.2">
      <c r="A13" s="7" t="s">
        <v>1159</v>
      </c>
      <c r="B13" s="16" t="s">
        <v>1160</v>
      </c>
      <c r="C13" s="1" t="s">
        <v>173</v>
      </c>
      <c r="D13" s="1"/>
      <c r="E13" s="1" t="s">
        <v>174</v>
      </c>
      <c r="F13" s="25" t="s">
        <v>1155</v>
      </c>
      <c r="G13" s="22">
        <v>0.5</v>
      </c>
      <c r="H13" s="25"/>
      <c r="I13" s="8"/>
      <c r="J13" s="30" t="s">
        <v>1161</v>
      </c>
      <c r="K13" s="25" t="s">
        <v>1155</v>
      </c>
      <c r="L13" s="22">
        <v>0.5</v>
      </c>
      <c r="M13" s="30" t="s">
        <v>1162</v>
      </c>
      <c r="N13" s="7"/>
      <c r="O13" s="22"/>
    </row>
    <row r="14" spans="1:15" ht="48" x14ac:dyDescent="0.2">
      <c r="A14" s="7" t="s">
        <v>168</v>
      </c>
      <c r="B14" s="7" t="s">
        <v>169</v>
      </c>
      <c r="C14" s="1" t="s">
        <v>164</v>
      </c>
      <c r="D14" s="1"/>
      <c r="E14" s="1" t="s">
        <v>164</v>
      </c>
      <c r="F14" s="25" t="s">
        <v>1152</v>
      </c>
      <c r="G14" s="22">
        <v>1</v>
      </c>
      <c r="H14" s="25"/>
      <c r="I14" s="8"/>
      <c r="J14" s="6"/>
      <c r="K14" s="25" t="s">
        <v>1152</v>
      </c>
      <c r="L14" s="22">
        <v>1</v>
      </c>
      <c r="M14" s="29" t="s">
        <v>1163</v>
      </c>
      <c r="N14" s="7"/>
      <c r="O14" s="22"/>
    </row>
    <row r="15" spans="1:15" x14ac:dyDescent="0.2">
      <c r="A15" s="10" t="s">
        <v>417</v>
      </c>
      <c r="B15" s="4" t="s">
        <v>418</v>
      </c>
      <c r="C15" s="1" t="s">
        <v>173</v>
      </c>
      <c r="D15" s="1" t="s">
        <v>187</v>
      </c>
      <c r="E15" s="1" t="s">
        <v>174</v>
      </c>
      <c r="F15" s="25" t="s">
        <v>1152</v>
      </c>
      <c r="G15" s="22">
        <v>1</v>
      </c>
      <c r="H15" s="25"/>
      <c r="I15" s="8"/>
      <c r="J15" s="16"/>
      <c r="K15" s="25" t="s">
        <v>1152</v>
      </c>
      <c r="L15" s="22">
        <v>1</v>
      </c>
      <c r="M15" s="30"/>
      <c r="N15" s="7"/>
      <c r="O15" s="22"/>
    </row>
    <row r="16" spans="1:15" ht="16" x14ac:dyDescent="0.2">
      <c r="A16" s="7" t="s">
        <v>216</v>
      </c>
      <c r="B16" s="1" t="s">
        <v>197</v>
      </c>
      <c r="C16" s="1" t="s">
        <v>217</v>
      </c>
      <c r="D16" s="1"/>
      <c r="E16" s="1" t="s">
        <v>217</v>
      </c>
      <c r="F16" s="25" t="s">
        <v>1155</v>
      </c>
      <c r="G16" s="22">
        <v>0.25</v>
      </c>
      <c r="H16" s="25" t="s">
        <v>1164</v>
      </c>
      <c r="I16" s="25"/>
      <c r="J16" s="29" t="s">
        <v>1165</v>
      </c>
      <c r="K16" s="25" t="s">
        <v>1155</v>
      </c>
      <c r="L16" s="22">
        <v>0.25</v>
      </c>
      <c r="M16" s="29"/>
      <c r="N16" s="1"/>
      <c r="O16" s="22"/>
    </row>
    <row r="17" spans="1:15" x14ac:dyDescent="0.2">
      <c r="A17" s="7" t="s">
        <v>334</v>
      </c>
      <c r="B17" s="16" t="s">
        <v>335</v>
      </c>
      <c r="C17" s="1" t="s">
        <v>187</v>
      </c>
      <c r="D17" s="1"/>
      <c r="E17" s="1" t="s">
        <v>326</v>
      </c>
      <c r="F17" s="25" t="s">
        <v>1152</v>
      </c>
      <c r="G17" s="22">
        <v>1</v>
      </c>
      <c r="H17" s="25"/>
      <c r="I17" s="8"/>
      <c r="J17" s="16"/>
      <c r="K17" s="25" t="s">
        <v>1152</v>
      </c>
      <c r="L17" s="22">
        <v>1</v>
      </c>
      <c r="M17" s="30"/>
      <c r="N17" s="7"/>
      <c r="O17" s="22"/>
    </row>
    <row r="18" spans="1:15" x14ac:dyDescent="0.2">
      <c r="A18" s="7" t="s">
        <v>171</v>
      </c>
      <c r="B18" s="7" t="s">
        <v>172</v>
      </c>
      <c r="C18" s="1" t="s">
        <v>164</v>
      </c>
      <c r="D18" s="1"/>
      <c r="E18" s="1" t="s">
        <v>174</v>
      </c>
      <c r="F18" s="25" t="s">
        <v>1152</v>
      </c>
      <c r="G18" s="22">
        <v>1</v>
      </c>
      <c r="H18" s="25"/>
      <c r="I18" s="8"/>
      <c r="J18" s="7"/>
      <c r="K18" s="25" t="s">
        <v>1152</v>
      </c>
      <c r="L18" s="22">
        <v>1</v>
      </c>
      <c r="M18" s="30"/>
      <c r="N18" s="7"/>
      <c r="O18" s="22"/>
    </row>
    <row r="19" spans="1:15" x14ac:dyDescent="0.2">
      <c r="A19" s="7" t="s">
        <v>1166</v>
      </c>
      <c r="B19" s="16" t="s">
        <v>163</v>
      </c>
      <c r="C19" s="1" t="s">
        <v>187</v>
      </c>
      <c r="D19" s="1"/>
      <c r="E19" s="1" t="s">
        <v>326</v>
      </c>
      <c r="F19" s="25" t="s">
        <v>1152</v>
      </c>
      <c r="G19" s="22">
        <v>1</v>
      </c>
      <c r="H19" s="25"/>
      <c r="I19" s="8"/>
      <c r="J19" s="7"/>
      <c r="K19" s="25" t="s">
        <v>1152</v>
      </c>
      <c r="L19" s="22">
        <v>1</v>
      </c>
      <c r="M19" s="30"/>
      <c r="N19" s="7"/>
      <c r="O19" s="22"/>
    </row>
    <row r="20" spans="1:15" x14ac:dyDescent="0.2">
      <c r="A20" s="7" t="s">
        <v>218</v>
      </c>
      <c r="B20" s="1" t="s">
        <v>219</v>
      </c>
      <c r="C20" s="1" t="s">
        <v>217</v>
      </c>
      <c r="D20" s="1" t="s">
        <v>187</v>
      </c>
      <c r="E20" s="1" t="s">
        <v>217</v>
      </c>
      <c r="F20" s="25" t="s">
        <v>1152</v>
      </c>
      <c r="G20" s="22">
        <v>1</v>
      </c>
      <c r="H20" s="25"/>
      <c r="I20" s="25"/>
      <c r="J20" s="1"/>
      <c r="K20" s="25" t="s">
        <v>1152</v>
      </c>
      <c r="L20" s="22">
        <v>1</v>
      </c>
      <c r="M20" s="29"/>
      <c r="N20" s="1"/>
      <c r="O20" s="22"/>
    </row>
    <row r="21" spans="1:15" ht="32" x14ac:dyDescent="0.2">
      <c r="A21" s="7" t="s">
        <v>336</v>
      </c>
      <c r="B21" s="16" t="s">
        <v>172</v>
      </c>
      <c r="C21" s="1" t="s">
        <v>187</v>
      </c>
      <c r="D21" s="1"/>
      <c r="E21" s="1" t="s">
        <v>326</v>
      </c>
      <c r="F21" s="25" t="s">
        <v>1155</v>
      </c>
      <c r="G21" s="22">
        <v>0.5</v>
      </c>
      <c r="H21" s="25" t="s">
        <v>1167</v>
      </c>
      <c r="I21" s="8" t="s">
        <v>1168</v>
      </c>
      <c r="J21" s="31" t="s">
        <v>350</v>
      </c>
      <c r="K21" s="25" t="s">
        <v>1155</v>
      </c>
      <c r="L21" s="22">
        <v>0.5</v>
      </c>
      <c r="M21" s="30" t="s">
        <v>1169</v>
      </c>
      <c r="N21" s="7"/>
      <c r="O21" s="22"/>
    </row>
    <row r="22" spans="1:15" ht="16" x14ac:dyDescent="0.2">
      <c r="A22" s="7" t="s">
        <v>220</v>
      </c>
      <c r="B22" s="1" t="s">
        <v>221</v>
      </c>
      <c r="C22" s="1" t="s">
        <v>217</v>
      </c>
      <c r="D22" s="1"/>
      <c r="E22" s="1" t="s">
        <v>174</v>
      </c>
      <c r="F22" s="25" t="s">
        <v>1155</v>
      </c>
      <c r="G22" s="22">
        <v>0.5</v>
      </c>
      <c r="H22" s="25" t="s">
        <v>1170</v>
      </c>
      <c r="I22" s="25"/>
      <c r="J22" s="29" t="s">
        <v>222</v>
      </c>
      <c r="K22" s="25" t="s">
        <v>1155</v>
      </c>
      <c r="L22" s="22">
        <v>0.5</v>
      </c>
      <c r="M22" s="29"/>
      <c r="N22" s="1"/>
      <c r="O22" s="22"/>
    </row>
    <row r="23" spans="1:15" s="6" customFormat="1" x14ac:dyDescent="0.2">
      <c r="A23" s="7" t="s">
        <v>278</v>
      </c>
      <c r="B23" s="1" t="s">
        <v>279</v>
      </c>
      <c r="C23" s="1" t="s">
        <v>268</v>
      </c>
      <c r="D23" s="1"/>
      <c r="E23" s="1" t="s">
        <v>269</v>
      </c>
      <c r="F23" s="25" t="s">
        <v>1152</v>
      </c>
      <c r="G23" s="22">
        <v>1</v>
      </c>
      <c r="H23" s="25"/>
      <c r="I23" s="25"/>
      <c r="J23" s="1"/>
      <c r="K23" s="25" t="s">
        <v>1152</v>
      </c>
      <c r="L23" s="22">
        <v>1</v>
      </c>
      <c r="M23" s="29"/>
      <c r="N23" s="1"/>
      <c r="O23" s="22"/>
    </row>
    <row r="24" spans="1:15" ht="16" x14ac:dyDescent="0.2">
      <c r="A24" s="7" t="s">
        <v>223</v>
      </c>
      <c r="B24" s="1" t="s">
        <v>224</v>
      </c>
      <c r="C24" s="1" t="s">
        <v>217</v>
      </c>
      <c r="D24" s="1"/>
      <c r="E24" s="1" t="s">
        <v>217</v>
      </c>
      <c r="F24" s="25" t="s">
        <v>1171</v>
      </c>
      <c r="G24" s="22">
        <v>0</v>
      </c>
      <c r="H24" s="25" t="s">
        <v>1167</v>
      </c>
      <c r="I24" s="25" t="s">
        <v>16</v>
      </c>
      <c r="J24" s="1" t="s">
        <v>225</v>
      </c>
      <c r="K24" s="25" t="s">
        <v>1171</v>
      </c>
      <c r="L24" s="22">
        <v>0</v>
      </c>
      <c r="M24" s="29" t="s">
        <v>1172</v>
      </c>
      <c r="N24" s="1"/>
      <c r="O24" s="22"/>
    </row>
    <row r="25" spans="1:15" x14ac:dyDescent="0.2">
      <c r="A25" s="9" t="s">
        <v>338</v>
      </c>
      <c r="B25" s="15" t="s">
        <v>339</v>
      </c>
      <c r="C25" s="1" t="s">
        <v>187</v>
      </c>
      <c r="D25" s="1"/>
      <c r="E25" s="1" t="s">
        <v>326</v>
      </c>
      <c r="F25" s="25" t="s">
        <v>1152</v>
      </c>
      <c r="G25" s="22">
        <v>1</v>
      </c>
      <c r="H25" s="25"/>
      <c r="I25" s="8"/>
      <c r="J25" s="15"/>
      <c r="K25" s="25" t="s">
        <v>1152</v>
      </c>
      <c r="L25" s="22">
        <v>1</v>
      </c>
      <c r="M25" s="30"/>
      <c r="N25" s="7"/>
      <c r="O25" s="22"/>
    </row>
    <row r="26" spans="1:15" s="6" customFormat="1" ht="16" x14ac:dyDescent="0.2">
      <c r="A26" s="9" t="s">
        <v>340</v>
      </c>
      <c r="B26" s="15" t="s">
        <v>163</v>
      </c>
      <c r="C26" s="1" t="s">
        <v>187</v>
      </c>
      <c r="D26" s="1"/>
      <c r="E26" s="1" t="s">
        <v>326</v>
      </c>
      <c r="F26" s="25" t="s">
        <v>1171</v>
      </c>
      <c r="G26" s="22">
        <v>0</v>
      </c>
      <c r="H26" s="25" t="s">
        <v>1170</v>
      </c>
      <c r="I26" s="8"/>
      <c r="J26" s="15" t="s">
        <v>1173</v>
      </c>
      <c r="K26" s="25" t="s">
        <v>1171</v>
      </c>
      <c r="L26" s="22">
        <v>0</v>
      </c>
      <c r="M26" s="29" t="s">
        <v>1174</v>
      </c>
      <c r="N26" s="7"/>
      <c r="O26" s="22"/>
    </row>
    <row r="27" spans="1:15" s="6" customFormat="1" ht="16" x14ac:dyDescent="0.2">
      <c r="A27" s="9" t="s">
        <v>342</v>
      </c>
      <c r="B27" s="15" t="s">
        <v>343</v>
      </c>
      <c r="C27" s="1" t="s">
        <v>187</v>
      </c>
      <c r="D27" s="1"/>
      <c r="E27" s="1" t="s">
        <v>326</v>
      </c>
      <c r="F27" s="25" t="s">
        <v>1155</v>
      </c>
      <c r="G27" s="22">
        <v>0.5</v>
      </c>
      <c r="H27" s="25"/>
      <c r="I27" s="8"/>
      <c r="J27" s="15" t="s">
        <v>1175</v>
      </c>
      <c r="K27" s="25" t="s">
        <v>1155</v>
      </c>
      <c r="L27" s="22">
        <v>0.5</v>
      </c>
      <c r="M27" s="29" t="s">
        <v>1176</v>
      </c>
      <c r="N27" s="7"/>
      <c r="O27" s="22"/>
    </row>
    <row r="28" spans="1:15" ht="32" x14ac:dyDescent="0.2">
      <c r="A28" s="7" t="s">
        <v>345</v>
      </c>
      <c r="B28" s="16" t="s">
        <v>346</v>
      </c>
      <c r="C28" s="1" t="s">
        <v>187</v>
      </c>
      <c r="D28" s="1"/>
      <c r="E28" s="1" t="s">
        <v>326</v>
      </c>
      <c r="F28" s="25" t="s">
        <v>1155</v>
      </c>
      <c r="G28" s="22">
        <v>0.5</v>
      </c>
      <c r="H28" s="25" t="s">
        <v>1167</v>
      </c>
      <c r="I28" s="8" t="s">
        <v>16</v>
      </c>
      <c r="J28" s="31" t="s">
        <v>347</v>
      </c>
      <c r="K28" s="25" t="s">
        <v>1155</v>
      </c>
      <c r="L28" s="22">
        <v>0.5</v>
      </c>
      <c r="M28" s="30" t="s">
        <v>1177</v>
      </c>
      <c r="N28" s="7"/>
      <c r="O28" s="22"/>
    </row>
    <row r="29" spans="1:15" s="6" customFormat="1" ht="16" x14ac:dyDescent="0.2">
      <c r="A29" s="7" t="s">
        <v>280</v>
      </c>
      <c r="B29" s="16" t="s">
        <v>281</v>
      </c>
      <c r="C29" s="1" t="s">
        <v>268</v>
      </c>
      <c r="D29" s="1"/>
      <c r="E29" s="1" t="s">
        <v>269</v>
      </c>
      <c r="F29" s="25" t="s">
        <v>1155</v>
      </c>
      <c r="G29" s="22">
        <v>0.2</v>
      </c>
      <c r="H29" s="25" t="s">
        <v>1156</v>
      </c>
      <c r="I29" s="8"/>
      <c r="J29" s="32" t="s">
        <v>1178</v>
      </c>
      <c r="K29" s="25" t="s">
        <v>1155</v>
      </c>
      <c r="L29" s="22">
        <v>0.2</v>
      </c>
      <c r="M29" s="29"/>
      <c r="N29" s="7"/>
      <c r="O29" s="22"/>
    </row>
    <row r="30" spans="1:15" x14ac:dyDescent="0.2">
      <c r="A30" s="12" t="s">
        <v>419</v>
      </c>
      <c r="B30" s="5" t="s">
        <v>420</v>
      </c>
      <c r="C30" s="1" t="s">
        <v>173</v>
      </c>
      <c r="D30" s="1" t="s">
        <v>187</v>
      </c>
      <c r="E30" s="1" t="s">
        <v>326</v>
      </c>
      <c r="F30" s="25" t="s">
        <v>1152</v>
      </c>
      <c r="G30" s="22">
        <v>1</v>
      </c>
      <c r="H30" s="25"/>
      <c r="I30" s="8"/>
      <c r="J30" s="15"/>
      <c r="K30" s="25" t="s">
        <v>1152</v>
      </c>
      <c r="L30" s="22">
        <v>1</v>
      </c>
      <c r="M30" s="30"/>
      <c r="N30" s="7"/>
      <c r="O30" s="22"/>
    </row>
    <row r="31" spans="1:15" s="6" customFormat="1" x14ac:dyDescent="0.2">
      <c r="A31" s="12" t="s">
        <v>421</v>
      </c>
      <c r="B31" s="5" t="s">
        <v>422</v>
      </c>
      <c r="C31" s="1" t="s">
        <v>173</v>
      </c>
      <c r="D31" s="1"/>
      <c r="E31" s="1" t="s">
        <v>174</v>
      </c>
      <c r="F31" s="25" t="s">
        <v>1152</v>
      </c>
      <c r="G31" s="22">
        <v>1</v>
      </c>
      <c r="H31" s="25"/>
      <c r="I31" s="8"/>
      <c r="J31" s="15"/>
      <c r="K31" s="25" t="s">
        <v>1152</v>
      </c>
      <c r="L31" s="22">
        <v>1</v>
      </c>
      <c r="M31" s="30"/>
      <c r="N31" s="7"/>
      <c r="O31" s="22"/>
    </row>
    <row r="32" spans="1:15" ht="16" x14ac:dyDescent="0.2">
      <c r="A32" s="7" t="s">
        <v>423</v>
      </c>
      <c r="B32" s="7" t="s">
        <v>232</v>
      </c>
      <c r="C32" s="1" t="s">
        <v>173</v>
      </c>
      <c r="D32" s="1"/>
      <c r="E32" s="1" t="s">
        <v>174</v>
      </c>
      <c r="F32" s="25" t="s">
        <v>1152</v>
      </c>
      <c r="G32" s="22">
        <v>1</v>
      </c>
      <c r="H32" s="8"/>
      <c r="I32" s="8"/>
      <c r="J32" s="15" t="s">
        <v>1179</v>
      </c>
      <c r="K32" s="25" t="s">
        <v>1152</v>
      </c>
      <c r="L32" s="22">
        <v>1</v>
      </c>
      <c r="M32" s="30" t="s">
        <v>1179</v>
      </c>
      <c r="N32" s="7"/>
      <c r="O32" s="22"/>
    </row>
    <row r="33" spans="1:15" ht="16" x14ac:dyDescent="0.2">
      <c r="A33" s="7" t="s">
        <v>175</v>
      </c>
      <c r="B33" s="7" t="s">
        <v>176</v>
      </c>
      <c r="C33" s="1" t="s">
        <v>164</v>
      </c>
      <c r="D33" s="1"/>
      <c r="E33" s="1" t="s">
        <v>164</v>
      </c>
      <c r="F33" s="25" t="s">
        <v>1152</v>
      </c>
      <c r="G33" s="22">
        <v>1</v>
      </c>
      <c r="H33" s="25"/>
      <c r="I33" s="8"/>
      <c r="J33" s="1" t="s">
        <v>1179</v>
      </c>
      <c r="K33" s="25" t="s">
        <v>1152</v>
      </c>
      <c r="L33" s="22">
        <v>1</v>
      </c>
      <c r="M33" s="30" t="s">
        <v>1179</v>
      </c>
      <c r="N33" s="7"/>
      <c r="O33" s="22"/>
    </row>
    <row r="34" spans="1:15" x14ac:dyDescent="0.2">
      <c r="A34" s="7" t="s">
        <v>226</v>
      </c>
      <c r="B34" s="1" t="s">
        <v>227</v>
      </c>
      <c r="C34" s="1" t="s">
        <v>217</v>
      </c>
      <c r="D34" s="1"/>
      <c r="E34" s="1" t="s">
        <v>217</v>
      </c>
      <c r="F34" s="25" t="s">
        <v>1152</v>
      </c>
      <c r="G34" s="22">
        <v>1</v>
      </c>
      <c r="H34" s="25"/>
      <c r="I34" s="25"/>
      <c r="J34" s="1"/>
      <c r="K34" s="25" t="s">
        <v>1152</v>
      </c>
      <c r="L34" s="22">
        <v>1</v>
      </c>
      <c r="M34" s="29"/>
      <c r="N34" s="1"/>
      <c r="O34" s="22"/>
    </row>
    <row r="35" spans="1:15" ht="16" x14ac:dyDescent="0.2">
      <c r="A35" s="7" t="s">
        <v>228</v>
      </c>
      <c r="B35" s="1" t="s">
        <v>229</v>
      </c>
      <c r="C35" s="1" t="s">
        <v>217</v>
      </c>
      <c r="D35" s="1"/>
      <c r="E35" s="1" t="s">
        <v>217</v>
      </c>
      <c r="F35" s="25" t="s">
        <v>1152</v>
      </c>
      <c r="G35" s="22">
        <v>1</v>
      </c>
      <c r="H35" s="25"/>
      <c r="I35" s="25"/>
      <c r="J35" s="1" t="s">
        <v>230</v>
      </c>
      <c r="K35" s="26" t="s">
        <v>1152</v>
      </c>
      <c r="L35" s="24">
        <v>1</v>
      </c>
      <c r="M35" s="29" t="s">
        <v>1180</v>
      </c>
      <c r="N35" s="1"/>
      <c r="O35" s="22"/>
    </row>
    <row r="36" spans="1:15" s="6" customFormat="1" x14ac:dyDescent="0.2">
      <c r="A36" s="7" t="s">
        <v>283</v>
      </c>
      <c r="B36" s="1" t="s">
        <v>284</v>
      </c>
      <c r="C36" s="1" t="s">
        <v>268</v>
      </c>
      <c r="D36" s="1"/>
      <c r="E36" s="1" t="s">
        <v>269</v>
      </c>
      <c r="F36" s="25" t="s">
        <v>1152</v>
      </c>
      <c r="G36" s="22">
        <v>1</v>
      </c>
      <c r="H36" s="25"/>
      <c r="I36" s="25"/>
      <c r="J36" s="1"/>
      <c r="K36" s="25" t="s">
        <v>1152</v>
      </c>
      <c r="L36" s="22">
        <v>1</v>
      </c>
      <c r="M36" s="29"/>
      <c r="N36" s="1"/>
      <c r="O36" s="22"/>
    </row>
    <row r="37" spans="1:15" x14ac:dyDescent="0.2">
      <c r="A37" s="7" t="s">
        <v>285</v>
      </c>
      <c r="B37" s="7" t="s">
        <v>286</v>
      </c>
      <c r="C37" s="1" t="s">
        <v>268</v>
      </c>
      <c r="D37" s="1"/>
      <c r="E37" s="1" t="s">
        <v>269</v>
      </c>
      <c r="F37" s="25" t="s">
        <v>1152</v>
      </c>
      <c r="G37" s="22">
        <v>1</v>
      </c>
      <c r="H37" s="8"/>
      <c r="I37" s="8"/>
      <c r="J37" s="7"/>
      <c r="K37" s="25" t="s">
        <v>1152</v>
      </c>
      <c r="L37" s="22">
        <v>1</v>
      </c>
      <c r="M37" s="30"/>
      <c r="N37" s="7"/>
      <c r="O37" s="22"/>
    </row>
    <row r="38" spans="1:15" ht="32" x14ac:dyDescent="0.2">
      <c r="A38" s="11" t="s">
        <v>348</v>
      </c>
      <c r="B38" s="5" t="s">
        <v>349</v>
      </c>
      <c r="C38" s="1" t="s">
        <v>187</v>
      </c>
      <c r="D38" s="1"/>
      <c r="E38" s="1" t="s">
        <v>326</v>
      </c>
      <c r="F38" s="25" t="s">
        <v>1155</v>
      </c>
      <c r="G38" s="22">
        <v>0.5</v>
      </c>
      <c r="H38" s="25" t="s">
        <v>1167</v>
      </c>
      <c r="I38" s="8" t="s">
        <v>1168</v>
      </c>
      <c r="J38" s="31" t="s">
        <v>350</v>
      </c>
      <c r="K38" s="25" t="s">
        <v>1155</v>
      </c>
      <c r="L38" s="22">
        <v>0.5</v>
      </c>
      <c r="M38" s="30" t="s">
        <v>1169</v>
      </c>
      <c r="N38" s="7"/>
      <c r="O38" s="22"/>
    </row>
    <row r="39" spans="1:15" s="6" customFormat="1" x14ac:dyDescent="0.2">
      <c r="A39" s="11" t="s">
        <v>231</v>
      </c>
      <c r="B39" s="5" t="s">
        <v>232</v>
      </c>
      <c r="C39" s="1" t="s">
        <v>217</v>
      </c>
      <c r="D39" s="1"/>
      <c r="E39" s="1" t="s">
        <v>217</v>
      </c>
      <c r="F39" s="25" t="s">
        <v>1152</v>
      </c>
      <c r="G39" s="22">
        <v>1</v>
      </c>
      <c r="H39" s="25"/>
      <c r="I39" s="8"/>
      <c r="J39" s="15" t="s">
        <v>233</v>
      </c>
      <c r="K39" s="25" t="s">
        <v>1152</v>
      </c>
      <c r="L39" s="22">
        <v>1</v>
      </c>
      <c r="M39" s="30"/>
      <c r="N39" s="7"/>
      <c r="O39" s="22"/>
    </row>
    <row r="40" spans="1:15" x14ac:dyDescent="0.2">
      <c r="A40" s="7" t="s">
        <v>234</v>
      </c>
      <c r="B40" s="1" t="s">
        <v>235</v>
      </c>
      <c r="C40" s="1" t="s">
        <v>217</v>
      </c>
      <c r="D40" s="1"/>
      <c r="E40" s="1" t="s">
        <v>217</v>
      </c>
      <c r="F40" s="25" t="s">
        <v>1152</v>
      </c>
      <c r="G40" s="22">
        <v>1</v>
      </c>
      <c r="H40" s="25"/>
      <c r="I40" s="25"/>
      <c r="J40" s="1"/>
      <c r="K40" s="25" t="s">
        <v>1152</v>
      </c>
      <c r="L40" s="22">
        <v>1</v>
      </c>
      <c r="M40" s="29"/>
      <c r="N40" s="1"/>
      <c r="O40" s="22"/>
    </row>
    <row r="41" spans="1:15" s="6" customFormat="1" x14ac:dyDescent="0.2">
      <c r="A41" s="7" t="s">
        <v>1181</v>
      </c>
      <c r="B41" s="1" t="s">
        <v>1182</v>
      </c>
      <c r="C41" s="1" t="s">
        <v>268</v>
      </c>
      <c r="D41" s="1"/>
      <c r="E41" s="1" t="s">
        <v>269</v>
      </c>
      <c r="F41" s="25" t="s">
        <v>1152</v>
      </c>
      <c r="G41" s="22">
        <v>1</v>
      </c>
      <c r="H41" s="25"/>
      <c r="I41" s="25"/>
      <c r="J41" s="1"/>
      <c r="K41" s="25" t="s">
        <v>1152</v>
      </c>
      <c r="L41" s="22">
        <v>1</v>
      </c>
      <c r="M41" s="29"/>
      <c r="N41" s="1"/>
      <c r="O41" s="22"/>
    </row>
    <row r="42" spans="1:15" x14ac:dyDescent="0.2">
      <c r="A42" s="7" t="s">
        <v>237</v>
      </c>
      <c r="B42" s="1" t="s">
        <v>238</v>
      </c>
      <c r="C42" s="1" t="s">
        <v>217</v>
      </c>
      <c r="D42" s="1"/>
      <c r="E42" s="1" t="s">
        <v>217</v>
      </c>
      <c r="F42" s="25" t="s">
        <v>1152</v>
      </c>
      <c r="G42" s="22">
        <v>1</v>
      </c>
      <c r="H42" s="25"/>
      <c r="I42" s="25"/>
      <c r="J42" s="1"/>
      <c r="K42" s="25" t="s">
        <v>1152</v>
      </c>
      <c r="L42" s="22">
        <v>1</v>
      </c>
      <c r="M42" s="29"/>
      <c r="N42" s="1"/>
      <c r="O42" s="22"/>
    </row>
    <row r="43" spans="1:15" s="6" customFormat="1" x14ac:dyDescent="0.2">
      <c r="A43" s="7" t="s">
        <v>239</v>
      </c>
      <c r="B43" s="1" t="s">
        <v>240</v>
      </c>
      <c r="C43" s="1" t="s">
        <v>217</v>
      </c>
      <c r="D43" s="1"/>
      <c r="E43" s="1" t="s">
        <v>217</v>
      </c>
      <c r="F43" s="25" t="s">
        <v>1152</v>
      </c>
      <c r="G43" s="22">
        <v>1</v>
      </c>
      <c r="H43" s="25"/>
      <c r="I43" s="25"/>
      <c r="J43" s="1" t="s">
        <v>331</v>
      </c>
      <c r="K43" s="25" t="s">
        <v>1152</v>
      </c>
      <c r="L43" s="22">
        <v>1</v>
      </c>
      <c r="M43" s="29"/>
      <c r="N43" s="1"/>
      <c r="O43" s="22"/>
    </row>
    <row r="44" spans="1:15" s="6" customFormat="1" x14ac:dyDescent="0.2">
      <c r="A44" s="7" t="s">
        <v>287</v>
      </c>
      <c r="B44" s="1" t="s">
        <v>288</v>
      </c>
      <c r="C44" s="1" t="s">
        <v>268</v>
      </c>
      <c r="D44" s="1"/>
      <c r="E44" s="1" t="s">
        <v>269</v>
      </c>
      <c r="F44" s="25" t="s">
        <v>1152</v>
      </c>
      <c r="G44" s="22">
        <v>1</v>
      </c>
      <c r="H44" s="25"/>
      <c r="I44" s="25"/>
      <c r="J44" s="1"/>
      <c r="K44" s="25" t="s">
        <v>1152</v>
      </c>
      <c r="L44" s="22">
        <v>1</v>
      </c>
      <c r="M44" s="29"/>
      <c r="N44" s="1"/>
      <c r="O44" s="22"/>
    </row>
    <row r="45" spans="1:15" x14ac:dyDescent="0.2">
      <c r="A45" s="7" t="s">
        <v>178</v>
      </c>
      <c r="B45" s="7" t="s">
        <v>179</v>
      </c>
      <c r="C45" s="1" t="s">
        <v>164</v>
      </c>
      <c r="D45" s="1"/>
      <c r="E45" s="1" t="s">
        <v>164</v>
      </c>
      <c r="F45" s="25" t="s">
        <v>1152</v>
      </c>
      <c r="G45" s="22">
        <v>1</v>
      </c>
      <c r="H45" s="25"/>
      <c r="I45" s="8"/>
      <c r="J45" s="7"/>
      <c r="K45" s="25" t="s">
        <v>1152</v>
      </c>
      <c r="L45" s="22">
        <v>1</v>
      </c>
      <c r="M45" s="30"/>
      <c r="N45" s="7"/>
      <c r="O45" s="22"/>
    </row>
    <row r="46" spans="1:15" ht="16" x14ac:dyDescent="0.2">
      <c r="A46" s="7" t="s">
        <v>180</v>
      </c>
      <c r="B46" s="7" t="s">
        <v>181</v>
      </c>
      <c r="C46" s="1" t="s">
        <v>164</v>
      </c>
      <c r="D46" s="1"/>
      <c r="E46" s="1" t="s">
        <v>164</v>
      </c>
      <c r="F46" s="25" t="s">
        <v>1152</v>
      </c>
      <c r="G46" s="22">
        <v>1</v>
      </c>
      <c r="H46" s="25"/>
      <c r="I46" s="8"/>
      <c r="J46" s="7" t="s">
        <v>1179</v>
      </c>
      <c r="K46" s="25" t="s">
        <v>1152</v>
      </c>
      <c r="L46" s="22">
        <v>1</v>
      </c>
      <c r="M46" s="30" t="s">
        <v>1179</v>
      </c>
      <c r="N46" s="7"/>
      <c r="O46" s="22"/>
    </row>
    <row r="47" spans="1:15" ht="16" x14ac:dyDescent="0.2">
      <c r="A47" s="13" t="s">
        <v>354</v>
      </c>
      <c r="B47" s="15" t="s">
        <v>355</v>
      </c>
      <c r="C47" s="1" t="s">
        <v>187</v>
      </c>
      <c r="D47" s="1"/>
      <c r="E47" s="1" t="s">
        <v>326</v>
      </c>
      <c r="F47" s="25" t="s">
        <v>1155</v>
      </c>
      <c r="G47" s="22">
        <v>0.5</v>
      </c>
      <c r="H47" s="25" t="s">
        <v>1183</v>
      </c>
      <c r="I47" s="8" t="s">
        <v>16</v>
      </c>
      <c r="J47" s="31" t="s">
        <v>356</v>
      </c>
      <c r="K47" s="25" t="s">
        <v>1155</v>
      </c>
      <c r="L47" s="22">
        <v>0.5</v>
      </c>
      <c r="M47" s="30" t="s">
        <v>1184</v>
      </c>
      <c r="N47" s="7"/>
      <c r="O47" s="22"/>
    </row>
    <row r="48" spans="1:15" x14ac:dyDescent="0.2">
      <c r="A48" s="7" t="s">
        <v>424</v>
      </c>
      <c r="B48" s="7" t="s">
        <v>425</v>
      </c>
      <c r="C48" s="1" t="s">
        <v>173</v>
      </c>
      <c r="D48" s="1" t="s">
        <v>164</v>
      </c>
      <c r="E48" s="1" t="s">
        <v>174</v>
      </c>
      <c r="F48" s="25" t="s">
        <v>1152</v>
      </c>
      <c r="G48" s="22">
        <v>1</v>
      </c>
      <c r="H48" s="25"/>
      <c r="I48" s="8"/>
      <c r="J48" s="7"/>
      <c r="K48" s="25" t="s">
        <v>1152</v>
      </c>
      <c r="L48" s="22">
        <v>1</v>
      </c>
      <c r="M48" s="30"/>
      <c r="N48" s="7"/>
      <c r="O48" s="22"/>
    </row>
    <row r="49" spans="1:15" s="6" customFormat="1" x14ac:dyDescent="0.2">
      <c r="A49" s="7" t="s">
        <v>426</v>
      </c>
      <c r="B49" s="7" t="s">
        <v>427</v>
      </c>
      <c r="C49" s="1" t="s">
        <v>173</v>
      </c>
      <c r="D49" s="1"/>
      <c r="E49" s="1" t="s">
        <v>174</v>
      </c>
      <c r="F49" s="25" t="s">
        <v>1152</v>
      </c>
      <c r="G49" s="22">
        <v>1</v>
      </c>
      <c r="H49" s="25"/>
      <c r="I49" s="8"/>
      <c r="J49" s="7"/>
      <c r="K49" s="25" t="s">
        <v>1152</v>
      </c>
      <c r="L49" s="22">
        <v>1</v>
      </c>
      <c r="M49" s="30"/>
      <c r="N49" s="7"/>
      <c r="O49" s="22"/>
    </row>
    <row r="50" spans="1:15" x14ac:dyDescent="0.2">
      <c r="A50" s="7" t="s">
        <v>241</v>
      </c>
      <c r="B50" s="1" t="s">
        <v>242</v>
      </c>
      <c r="C50" s="1" t="s">
        <v>217</v>
      </c>
      <c r="D50" s="1"/>
      <c r="E50" s="1" t="s">
        <v>217</v>
      </c>
      <c r="F50" s="25" t="s">
        <v>1152</v>
      </c>
      <c r="G50" s="22">
        <v>1</v>
      </c>
      <c r="H50" s="25"/>
      <c r="I50" s="25"/>
      <c r="J50" s="1"/>
      <c r="K50" s="25" t="s">
        <v>1152</v>
      </c>
      <c r="L50" s="22">
        <v>1</v>
      </c>
      <c r="M50" s="29"/>
      <c r="N50" s="1"/>
      <c r="O50" s="22"/>
    </row>
    <row r="51" spans="1:15" ht="16" x14ac:dyDescent="0.2">
      <c r="A51" s="11" t="s">
        <v>357</v>
      </c>
      <c r="B51" s="5" t="s">
        <v>179</v>
      </c>
      <c r="C51" s="1" t="s">
        <v>187</v>
      </c>
      <c r="D51" s="1"/>
      <c r="E51" s="1" t="s">
        <v>326</v>
      </c>
      <c r="F51" s="25" t="s">
        <v>1155</v>
      </c>
      <c r="G51" s="22">
        <v>0.5</v>
      </c>
      <c r="H51" s="25" t="s">
        <v>1170</v>
      </c>
      <c r="I51" s="8"/>
      <c r="J51" s="31" t="s">
        <v>358</v>
      </c>
      <c r="K51" s="25" t="s">
        <v>1155</v>
      </c>
      <c r="L51" s="22">
        <v>0.5</v>
      </c>
      <c r="M51" s="30"/>
      <c r="N51" s="7"/>
      <c r="O51" s="22"/>
    </row>
    <row r="52" spans="1:15" x14ac:dyDescent="0.2">
      <c r="A52" s="9" t="s">
        <v>359</v>
      </c>
      <c r="B52" s="15" t="s">
        <v>163</v>
      </c>
      <c r="C52" s="1" t="s">
        <v>187</v>
      </c>
      <c r="D52" s="1"/>
      <c r="E52" s="1" t="s">
        <v>326</v>
      </c>
      <c r="F52" s="25" t="s">
        <v>1152</v>
      </c>
      <c r="G52" s="22">
        <v>1</v>
      </c>
      <c r="H52" s="25"/>
      <c r="I52" s="8"/>
      <c r="J52" s="15"/>
      <c r="K52" s="25" t="s">
        <v>1152</v>
      </c>
      <c r="L52" s="22">
        <v>1</v>
      </c>
      <c r="M52" s="30"/>
      <c r="N52" s="7"/>
      <c r="O52" s="22"/>
    </row>
    <row r="53" spans="1:15" s="6" customFormat="1" x14ac:dyDescent="0.2">
      <c r="A53" s="9" t="s">
        <v>289</v>
      </c>
      <c r="B53" s="15" t="s">
        <v>290</v>
      </c>
      <c r="C53" s="1" t="s">
        <v>268</v>
      </c>
      <c r="D53" s="1"/>
      <c r="E53" s="1" t="s">
        <v>269</v>
      </c>
      <c r="F53" s="25" t="s">
        <v>1152</v>
      </c>
      <c r="G53" s="22">
        <v>1</v>
      </c>
      <c r="H53" s="25"/>
      <c r="I53" s="8"/>
      <c r="J53" s="15"/>
      <c r="K53" s="25" t="s">
        <v>1152</v>
      </c>
      <c r="L53" s="22">
        <v>1</v>
      </c>
      <c r="M53" s="30"/>
      <c r="N53" s="7"/>
      <c r="O53" s="22"/>
    </row>
    <row r="54" spans="1:15" ht="16" x14ac:dyDescent="0.2">
      <c r="A54" s="7" t="s">
        <v>243</v>
      </c>
      <c r="B54" s="1" t="s">
        <v>244</v>
      </c>
      <c r="C54" s="1" t="s">
        <v>217</v>
      </c>
      <c r="D54" s="1"/>
      <c r="E54" s="1" t="s">
        <v>217</v>
      </c>
      <c r="F54" s="25" t="s">
        <v>1155</v>
      </c>
      <c r="G54" s="22">
        <v>0.25</v>
      </c>
      <c r="H54" s="25" t="s">
        <v>1164</v>
      </c>
      <c r="I54" s="25"/>
      <c r="J54" s="29" t="s">
        <v>245</v>
      </c>
      <c r="K54" s="25" t="s">
        <v>1155</v>
      </c>
      <c r="L54" s="22">
        <v>0.25</v>
      </c>
      <c r="M54" s="29"/>
      <c r="N54" s="1"/>
      <c r="O54" s="22"/>
    </row>
    <row r="55" spans="1:15" s="6" customFormat="1" x14ac:dyDescent="0.2">
      <c r="A55" s="7" t="s">
        <v>291</v>
      </c>
      <c r="B55" s="1" t="s">
        <v>292</v>
      </c>
      <c r="C55" s="1" t="s">
        <v>268</v>
      </c>
      <c r="D55" s="1"/>
      <c r="E55" s="1" t="s">
        <v>269</v>
      </c>
      <c r="F55" s="25" t="s">
        <v>1152</v>
      </c>
      <c r="G55" s="22">
        <v>1</v>
      </c>
      <c r="H55" s="25"/>
      <c r="I55" s="25"/>
      <c r="J55" s="1"/>
      <c r="K55" s="25" t="s">
        <v>1152</v>
      </c>
      <c r="L55" s="22">
        <v>1</v>
      </c>
      <c r="M55" s="29"/>
      <c r="N55" s="1"/>
      <c r="O55" s="22"/>
    </row>
    <row r="56" spans="1:15" ht="16" x14ac:dyDescent="0.2">
      <c r="A56" s="7" t="s">
        <v>360</v>
      </c>
      <c r="B56" s="16" t="s">
        <v>361</v>
      </c>
      <c r="C56" s="1" t="s">
        <v>187</v>
      </c>
      <c r="D56" s="1"/>
      <c r="E56" s="1" t="s">
        <v>326</v>
      </c>
      <c r="F56" s="25" t="s">
        <v>1155</v>
      </c>
      <c r="G56" s="22">
        <v>0.5</v>
      </c>
      <c r="H56" s="25" t="s">
        <v>1170</v>
      </c>
      <c r="I56" s="8"/>
      <c r="J56" s="32" t="s">
        <v>1185</v>
      </c>
      <c r="K56" s="25" t="s">
        <v>1152</v>
      </c>
      <c r="L56" s="22">
        <v>1</v>
      </c>
      <c r="M56" s="30"/>
      <c r="N56" s="7"/>
      <c r="O56" s="22"/>
    </row>
    <row r="57" spans="1:15" ht="32" x14ac:dyDescent="0.2">
      <c r="A57" s="7" t="s">
        <v>182</v>
      </c>
      <c r="B57" s="7" t="s">
        <v>183</v>
      </c>
      <c r="C57" s="1" t="s">
        <v>164</v>
      </c>
      <c r="D57" s="1"/>
      <c r="E57" s="1" t="s">
        <v>164</v>
      </c>
      <c r="F57" s="25" t="s">
        <v>1155</v>
      </c>
      <c r="G57" s="22">
        <v>0.5</v>
      </c>
      <c r="H57" s="25" t="s">
        <v>1170</v>
      </c>
      <c r="I57" s="8"/>
      <c r="J57" s="30" t="s">
        <v>1186</v>
      </c>
      <c r="K57" s="25" t="s">
        <v>1155</v>
      </c>
      <c r="L57" s="22">
        <v>0.5</v>
      </c>
      <c r="M57" s="30"/>
      <c r="N57" s="7"/>
      <c r="O57" s="22"/>
    </row>
    <row r="58" spans="1:15" x14ac:dyDescent="0.2">
      <c r="A58" s="7" t="s">
        <v>366</v>
      </c>
      <c r="B58" s="16" t="s">
        <v>367</v>
      </c>
      <c r="C58" s="1" t="s">
        <v>187</v>
      </c>
      <c r="D58" s="1"/>
      <c r="E58" s="1" t="s">
        <v>326</v>
      </c>
      <c r="F58" s="25" t="s">
        <v>1152</v>
      </c>
      <c r="G58" s="22">
        <v>1</v>
      </c>
      <c r="H58" s="25"/>
      <c r="I58" s="8"/>
      <c r="J58" s="15"/>
      <c r="K58" s="25" t="s">
        <v>1152</v>
      </c>
      <c r="L58" s="22">
        <v>1</v>
      </c>
      <c r="M58" s="30"/>
      <c r="N58" s="7"/>
      <c r="O58" s="22"/>
    </row>
    <row r="59" spans="1:15" s="6" customFormat="1" x14ac:dyDescent="0.2">
      <c r="A59" s="7" t="s">
        <v>293</v>
      </c>
      <c r="B59" s="16" t="s">
        <v>294</v>
      </c>
      <c r="C59" s="1" t="s">
        <v>268</v>
      </c>
      <c r="D59" s="1"/>
      <c r="E59" s="1" t="s">
        <v>269</v>
      </c>
      <c r="F59" s="25" t="s">
        <v>1152</v>
      </c>
      <c r="G59" s="22">
        <v>1</v>
      </c>
      <c r="H59" s="25"/>
      <c r="I59" s="8"/>
      <c r="J59" s="15"/>
      <c r="K59" s="25" t="s">
        <v>1152</v>
      </c>
      <c r="L59" s="22">
        <v>1</v>
      </c>
      <c r="M59" s="30"/>
      <c r="N59" s="7"/>
      <c r="O59" s="22"/>
    </row>
    <row r="60" spans="1:15" x14ac:dyDescent="0.2">
      <c r="A60" s="7" t="s">
        <v>368</v>
      </c>
      <c r="B60" s="16" t="s">
        <v>369</v>
      </c>
      <c r="C60" s="1" t="s">
        <v>187</v>
      </c>
      <c r="D60" s="1"/>
      <c r="E60" s="1" t="s">
        <v>326</v>
      </c>
      <c r="F60" s="25" t="s">
        <v>1152</v>
      </c>
      <c r="G60" s="22">
        <v>1</v>
      </c>
      <c r="H60" s="25"/>
      <c r="I60" s="8"/>
      <c r="J60" s="15"/>
      <c r="K60" s="25" t="s">
        <v>1152</v>
      </c>
      <c r="L60" s="22">
        <v>1</v>
      </c>
      <c r="M60" s="30"/>
      <c r="N60" s="7"/>
      <c r="O60" s="22"/>
    </row>
    <row r="61" spans="1:15" s="6" customFormat="1" x14ac:dyDescent="0.2">
      <c r="A61" s="7" t="s">
        <v>368</v>
      </c>
      <c r="B61" s="16" t="s">
        <v>432</v>
      </c>
      <c r="C61" s="1" t="s">
        <v>173</v>
      </c>
      <c r="D61" s="1"/>
      <c r="E61" s="1" t="s">
        <v>174</v>
      </c>
      <c r="F61" s="25" t="s">
        <v>1152</v>
      </c>
      <c r="G61" s="22">
        <v>1</v>
      </c>
      <c r="H61" s="25"/>
      <c r="I61" s="8"/>
      <c r="J61" s="15"/>
      <c r="K61" s="25" t="s">
        <v>1152</v>
      </c>
      <c r="L61" s="22">
        <v>1</v>
      </c>
      <c r="M61" s="30"/>
      <c r="N61" s="7"/>
      <c r="O61" s="22"/>
    </row>
    <row r="62" spans="1:15" s="6" customFormat="1" x14ac:dyDescent="0.2">
      <c r="A62" s="7" t="s">
        <v>433</v>
      </c>
      <c r="B62" s="16" t="s">
        <v>434</v>
      </c>
      <c r="C62" s="1" t="s">
        <v>173</v>
      </c>
      <c r="D62" s="1"/>
      <c r="E62" s="1" t="s">
        <v>174</v>
      </c>
      <c r="F62" s="25" t="s">
        <v>1152</v>
      </c>
      <c r="G62" s="22">
        <v>1</v>
      </c>
      <c r="H62" s="25"/>
      <c r="I62" s="8"/>
      <c r="J62" s="15"/>
      <c r="K62" s="25" t="s">
        <v>1152</v>
      </c>
      <c r="L62" s="22">
        <v>1</v>
      </c>
      <c r="M62" s="30"/>
      <c r="N62" s="7"/>
      <c r="O62" s="22"/>
    </row>
    <row r="63" spans="1:15" s="6" customFormat="1" x14ac:dyDescent="0.2">
      <c r="A63" s="7" t="s">
        <v>433</v>
      </c>
      <c r="B63" s="16" t="s">
        <v>435</v>
      </c>
      <c r="C63" s="1" t="s">
        <v>173</v>
      </c>
      <c r="D63" s="1"/>
      <c r="E63" s="1" t="s">
        <v>174</v>
      </c>
      <c r="F63" s="25" t="s">
        <v>1152</v>
      </c>
      <c r="G63" s="22">
        <v>1</v>
      </c>
      <c r="H63" s="25"/>
      <c r="I63" s="8"/>
      <c r="J63" s="15"/>
      <c r="K63" s="25" t="s">
        <v>1152</v>
      </c>
      <c r="L63" s="22">
        <v>1</v>
      </c>
      <c r="M63" s="30"/>
      <c r="N63" s="7"/>
      <c r="O63" s="22"/>
    </row>
    <row r="64" spans="1:15" s="6" customFormat="1" x14ac:dyDescent="0.2">
      <c r="A64" s="7" t="s">
        <v>436</v>
      </c>
      <c r="B64" s="16" t="s">
        <v>437</v>
      </c>
      <c r="C64" s="1" t="s">
        <v>173</v>
      </c>
      <c r="D64" s="1"/>
      <c r="E64" s="1" t="s">
        <v>174</v>
      </c>
      <c r="F64" s="25" t="s">
        <v>1152</v>
      </c>
      <c r="G64" s="22">
        <v>1</v>
      </c>
      <c r="H64" s="25"/>
      <c r="I64" s="8"/>
      <c r="J64" s="15"/>
      <c r="K64" s="25" t="s">
        <v>1152</v>
      </c>
      <c r="L64" s="22">
        <v>1</v>
      </c>
      <c r="M64" s="30"/>
      <c r="N64" s="7"/>
      <c r="O64" s="22"/>
    </row>
    <row r="65" spans="1:15" ht="16" x14ac:dyDescent="0.2">
      <c r="A65" s="9" t="s">
        <v>370</v>
      </c>
      <c r="B65" s="16" t="s">
        <v>371</v>
      </c>
      <c r="C65" s="1" t="s">
        <v>187</v>
      </c>
      <c r="D65" s="1"/>
      <c r="E65" s="1" t="s">
        <v>326</v>
      </c>
      <c r="F65" s="25" t="s">
        <v>1152</v>
      </c>
      <c r="G65" s="22">
        <v>1</v>
      </c>
      <c r="H65" s="25"/>
      <c r="I65" s="8"/>
      <c r="J65" s="7" t="s">
        <v>1187</v>
      </c>
      <c r="K65" s="25" t="s">
        <v>1152</v>
      </c>
      <c r="L65" s="22">
        <v>1</v>
      </c>
      <c r="M65" s="30" t="s">
        <v>1179</v>
      </c>
      <c r="N65" s="7"/>
      <c r="O65" s="22"/>
    </row>
    <row r="66" spans="1:15" s="6" customFormat="1" ht="16" x14ac:dyDescent="0.2">
      <c r="A66" s="9" t="s">
        <v>438</v>
      </c>
      <c r="B66" s="16" t="s">
        <v>439</v>
      </c>
      <c r="C66" s="1" t="s">
        <v>173</v>
      </c>
      <c r="D66" s="1"/>
      <c r="E66" s="1" t="s">
        <v>174</v>
      </c>
      <c r="F66" s="25" t="s">
        <v>1155</v>
      </c>
      <c r="G66" s="22">
        <v>0.2</v>
      </c>
      <c r="H66" s="25" t="s">
        <v>1156</v>
      </c>
      <c r="I66" s="8"/>
      <c r="J66" s="30" t="s">
        <v>440</v>
      </c>
      <c r="K66" s="25" t="s">
        <v>1155</v>
      </c>
      <c r="L66" s="22">
        <v>0.2</v>
      </c>
      <c r="M66" s="29"/>
      <c r="N66" s="7"/>
      <c r="O66" s="22"/>
    </row>
    <row r="67" spans="1:15" ht="16" x14ac:dyDescent="0.2">
      <c r="A67" s="13" t="s">
        <v>373</v>
      </c>
      <c r="B67" s="15" t="s">
        <v>374</v>
      </c>
      <c r="C67" s="1" t="s">
        <v>187</v>
      </c>
      <c r="D67" s="1"/>
      <c r="E67" s="1" t="s">
        <v>326</v>
      </c>
      <c r="F67" s="25" t="s">
        <v>1155</v>
      </c>
      <c r="G67" s="22">
        <v>0.5</v>
      </c>
      <c r="H67" s="25" t="s">
        <v>1170</v>
      </c>
      <c r="I67" s="8"/>
      <c r="J67" s="31" t="s">
        <v>375</v>
      </c>
      <c r="K67" s="25" t="s">
        <v>1155</v>
      </c>
      <c r="L67" s="22">
        <v>0.5</v>
      </c>
      <c r="M67" s="30"/>
      <c r="N67" s="7"/>
      <c r="O67" s="22"/>
    </row>
    <row r="68" spans="1:15" x14ac:dyDescent="0.2">
      <c r="A68" s="7" t="s">
        <v>1188</v>
      </c>
      <c r="B68" s="7" t="s">
        <v>219</v>
      </c>
      <c r="C68" s="1" t="s">
        <v>268</v>
      </c>
      <c r="D68" s="1"/>
      <c r="E68" s="1" t="s">
        <v>269</v>
      </c>
      <c r="F68" s="25" t="s">
        <v>1152</v>
      </c>
      <c r="G68" s="22">
        <v>1</v>
      </c>
      <c r="H68" s="8"/>
      <c r="I68" s="8"/>
      <c r="J68" s="7"/>
      <c r="K68" s="25" t="s">
        <v>1152</v>
      </c>
      <c r="L68" s="22">
        <v>1</v>
      </c>
      <c r="M68" s="30"/>
      <c r="N68" s="7"/>
      <c r="O68" s="22"/>
    </row>
    <row r="69" spans="1:15" x14ac:dyDescent="0.2">
      <c r="A69" s="7" t="s">
        <v>246</v>
      </c>
      <c r="B69" s="1" t="s">
        <v>247</v>
      </c>
      <c r="C69" s="1" t="s">
        <v>217</v>
      </c>
      <c r="D69" s="1"/>
      <c r="E69" s="1" t="s">
        <v>217</v>
      </c>
      <c r="F69" s="25" t="s">
        <v>1152</v>
      </c>
      <c r="G69" s="22">
        <v>1</v>
      </c>
      <c r="H69" s="25"/>
      <c r="I69" s="25"/>
      <c r="J69" s="1"/>
      <c r="K69" s="25" t="s">
        <v>1152</v>
      </c>
      <c r="L69" s="22">
        <v>1</v>
      </c>
      <c r="M69" s="29"/>
      <c r="N69" s="1"/>
      <c r="O69" s="22"/>
    </row>
    <row r="70" spans="1:15" x14ac:dyDescent="0.2">
      <c r="A70" s="7" t="s">
        <v>185</v>
      </c>
      <c r="B70" s="7" t="s">
        <v>186</v>
      </c>
      <c r="C70" s="1" t="s">
        <v>164</v>
      </c>
      <c r="D70" s="1" t="s">
        <v>187</v>
      </c>
      <c r="E70" s="1" t="s">
        <v>164</v>
      </c>
      <c r="F70" s="25" t="s">
        <v>1152</v>
      </c>
      <c r="G70" s="22">
        <v>1</v>
      </c>
      <c r="H70" s="25"/>
      <c r="I70" s="8"/>
      <c r="J70" s="7"/>
      <c r="K70" s="25" t="s">
        <v>1152</v>
      </c>
      <c r="L70" s="22">
        <v>1</v>
      </c>
      <c r="M70" s="30"/>
      <c r="N70" s="7"/>
      <c r="O70" s="22"/>
    </row>
    <row r="71" spans="1:15" x14ac:dyDescent="0.2">
      <c r="A71" s="7" t="s">
        <v>441</v>
      </c>
      <c r="B71" s="7" t="s">
        <v>442</v>
      </c>
      <c r="C71" s="1" t="s">
        <v>173</v>
      </c>
      <c r="D71" s="1" t="s">
        <v>164</v>
      </c>
      <c r="E71" s="1" t="s">
        <v>174</v>
      </c>
      <c r="F71" s="25" t="s">
        <v>1171</v>
      </c>
      <c r="G71" s="22">
        <v>0</v>
      </c>
      <c r="H71" s="25" t="s">
        <v>1189</v>
      </c>
      <c r="I71" s="8" t="s">
        <v>15</v>
      </c>
      <c r="J71" s="7" t="s">
        <v>443</v>
      </c>
      <c r="K71" s="25" t="s">
        <v>1171</v>
      </c>
      <c r="L71" s="22">
        <v>0</v>
      </c>
      <c r="M71" s="30"/>
      <c r="N71" s="7"/>
      <c r="O71" s="22"/>
    </row>
    <row r="72" spans="1:15" s="6" customFormat="1" ht="16" x14ac:dyDescent="0.2">
      <c r="A72" s="7" t="s">
        <v>295</v>
      </c>
      <c r="B72" s="7" t="s">
        <v>232</v>
      </c>
      <c r="C72" s="1" t="s">
        <v>268</v>
      </c>
      <c r="D72" s="1"/>
      <c r="E72" s="1" t="s">
        <v>269</v>
      </c>
      <c r="F72" s="25" t="s">
        <v>1155</v>
      </c>
      <c r="G72" s="22">
        <v>0.5</v>
      </c>
      <c r="H72" s="25" t="s">
        <v>1170</v>
      </c>
      <c r="I72" s="8"/>
      <c r="J72" s="29" t="s">
        <v>1190</v>
      </c>
      <c r="K72" s="25" t="s">
        <v>1155</v>
      </c>
      <c r="L72" s="22">
        <v>0.5</v>
      </c>
      <c r="M72" s="30" t="s">
        <v>1191</v>
      </c>
      <c r="N72" s="7"/>
      <c r="O72" s="22"/>
    </row>
    <row r="73" spans="1:15" ht="16" x14ac:dyDescent="0.2">
      <c r="A73" s="7" t="s">
        <v>379</v>
      </c>
      <c r="B73" s="16" t="s">
        <v>163</v>
      </c>
      <c r="C73" s="1" t="s">
        <v>187</v>
      </c>
      <c r="D73" s="1"/>
      <c r="E73" s="1" t="s">
        <v>326</v>
      </c>
      <c r="F73" s="25" t="s">
        <v>1155</v>
      </c>
      <c r="G73" s="22">
        <v>0.8</v>
      </c>
      <c r="H73" s="25" t="s">
        <v>1156</v>
      </c>
      <c r="I73" s="8"/>
      <c r="J73" s="32" t="s">
        <v>380</v>
      </c>
      <c r="K73" s="25" t="s">
        <v>1155</v>
      </c>
      <c r="L73" s="22">
        <v>0.8</v>
      </c>
      <c r="M73" s="30"/>
      <c r="N73" s="7"/>
      <c r="O73" s="22"/>
    </row>
    <row r="74" spans="1:15" s="6" customFormat="1" x14ac:dyDescent="0.2">
      <c r="A74" s="7" t="s">
        <v>444</v>
      </c>
      <c r="B74" s="16" t="s">
        <v>445</v>
      </c>
      <c r="C74" s="1" t="s">
        <v>173</v>
      </c>
      <c r="D74" s="1"/>
      <c r="E74" s="1" t="s">
        <v>174</v>
      </c>
      <c r="F74" s="25" t="s">
        <v>1152</v>
      </c>
      <c r="G74" s="22">
        <v>1</v>
      </c>
      <c r="H74" s="25"/>
      <c r="I74" s="8"/>
      <c r="J74" s="16"/>
      <c r="K74" s="25" t="s">
        <v>1152</v>
      </c>
      <c r="L74" s="22">
        <v>1</v>
      </c>
      <c r="M74" s="30"/>
      <c r="N74" s="7"/>
      <c r="O74" s="22"/>
    </row>
    <row r="75" spans="1:15" ht="16" x14ac:dyDescent="0.2">
      <c r="A75" s="7" t="s">
        <v>381</v>
      </c>
      <c r="B75" s="16" t="s">
        <v>382</v>
      </c>
      <c r="C75" s="1" t="s">
        <v>187</v>
      </c>
      <c r="D75" s="1" t="s">
        <v>217</v>
      </c>
      <c r="E75" s="1" t="s">
        <v>174</v>
      </c>
      <c r="F75" s="25" t="s">
        <v>1155</v>
      </c>
      <c r="G75" s="22">
        <v>0.8</v>
      </c>
      <c r="H75" s="25" t="s">
        <v>1156</v>
      </c>
      <c r="I75" s="8"/>
      <c r="J75" s="32" t="s">
        <v>383</v>
      </c>
      <c r="K75" s="25" t="s">
        <v>1155</v>
      </c>
      <c r="L75" s="22">
        <v>0.8</v>
      </c>
      <c r="M75" s="30"/>
      <c r="N75" s="7"/>
      <c r="O75" s="22"/>
    </row>
    <row r="76" spans="1:15" ht="16" x14ac:dyDescent="0.2">
      <c r="A76" s="7" t="s">
        <v>249</v>
      </c>
      <c r="B76" s="16" t="s">
        <v>195</v>
      </c>
      <c r="C76" s="1" t="s">
        <v>187</v>
      </c>
      <c r="D76" s="1"/>
      <c r="E76" s="1" t="s">
        <v>326</v>
      </c>
      <c r="F76" s="25" t="s">
        <v>1155</v>
      </c>
      <c r="G76" s="22">
        <v>0.5</v>
      </c>
      <c r="H76" s="25" t="s">
        <v>1189</v>
      </c>
      <c r="I76" s="8" t="s">
        <v>16</v>
      </c>
      <c r="J76" s="31" t="s">
        <v>384</v>
      </c>
      <c r="K76" s="25" t="s">
        <v>1171</v>
      </c>
      <c r="L76" s="22">
        <v>0</v>
      </c>
      <c r="M76" s="30" t="s">
        <v>1192</v>
      </c>
      <c r="N76" s="7"/>
      <c r="O76" s="22"/>
    </row>
    <row r="77" spans="1:15" s="6" customFormat="1" x14ac:dyDescent="0.2">
      <c r="A77" s="7" t="s">
        <v>249</v>
      </c>
      <c r="B77" s="16" t="s">
        <v>446</v>
      </c>
      <c r="C77" s="1" t="s">
        <v>173</v>
      </c>
      <c r="D77" s="1"/>
      <c r="E77" s="1" t="s">
        <v>174</v>
      </c>
      <c r="F77" s="25" t="s">
        <v>1152</v>
      </c>
      <c r="G77" s="22">
        <v>1</v>
      </c>
      <c r="H77" s="25"/>
      <c r="I77" s="8"/>
      <c r="J77" s="15"/>
      <c r="K77" s="25" t="s">
        <v>1152</v>
      </c>
      <c r="L77" s="22">
        <v>1</v>
      </c>
      <c r="M77" s="30"/>
      <c r="N77" s="7"/>
      <c r="O77" s="22"/>
    </row>
    <row r="78" spans="1:15" x14ac:dyDescent="0.2">
      <c r="A78" s="7" t="s">
        <v>297</v>
      </c>
      <c r="B78" s="7" t="s">
        <v>298</v>
      </c>
      <c r="C78" s="1" t="s">
        <v>268</v>
      </c>
      <c r="D78" s="1"/>
      <c r="E78" s="1" t="s">
        <v>269</v>
      </c>
      <c r="F78" s="25" t="s">
        <v>1171</v>
      </c>
      <c r="G78" s="23">
        <v>0</v>
      </c>
      <c r="H78" s="8" t="s">
        <v>1170</v>
      </c>
      <c r="I78" s="8"/>
      <c r="J78" s="7" t="s">
        <v>299</v>
      </c>
      <c r="K78" s="25" t="s">
        <v>1171</v>
      </c>
      <c r="L78" s="23">
        <v>0</v>
      </c>
      <c r="M78" s="30"/>
      <c r="N78" s="7"/>
      <c r="O78" s="23"/>
    </row>
    <row r="79" spans="1:15" ht="16" x14ac:dyDescent="0.2">
      <c r="A79" s="14" t="s">
        <v>385</v>
      </c>
      <c r="B79" s="16" t="s">
        <v>386</v>
      </c>
      <c r="C79" s="1" t="s">
        <v>187</v>
      </c>
      <c r="D79" s="1" t="s">
        <v>217</v>
      </c>
      <c r="E79" s="1" t="s">
        <v>217</v>
      </c>
      <c r="F79" s="25" t="s">
        <v>1155</v>
      </c>
      <c r="G79" s="22">
        <v>0.5</v>
      </c>
      <c r="H79" s="25" t="s">
        <v>1156</v>
      </c>
      <c r="I79" s="8"/>
      <c r="J79" s="32" t="s">
        <v>387</v>
      </c>
      <c r="K79" s="25" t="s">
        <v>1155</v>
      </c>
      <c r="L79" s="22">
        <v>0.5</v>
      </c>
      <c r="M79" s="30" t="s">
        <v>1193</v>
      </c>
      <c r="N79" s="7"/>
      <c r="O79" s="22"/>
    </row>
    <row r="80" spans="1:15" x14ac:dyDescent="0.2">
      <c r="A80" s="10" t="s">
        <v>248</v>
      </c>
      <c r="B80" s="20" t="s">
        <v>249</v>
      </c>
      <c r="C80" s="20" t="s">
        <v>217</v>
      </c>
      <c r="D80" s="20" t="s">
        <v>173</v>
      </c>
      <c r="E80" s="1" t="s">
        <v>174</v>
      </c>
      <c r="F80" s="26" t="s">
        <v>1152</v>
      </c>
      <c r="G80" s="24">
        <v>1</v>
      </c>
      <c r="H80" s="26"/>
      <c r="I80" s="26"/>
      <c r="J80" s="20"/>
      <c r="K80" s="26" t="s">
        <v>1152</v>
      </c>
      <c r="L80" s="24">
        <v>1</v>
      </c>
      <c r="M80" s="34"/>
      <c r="N80" s="20"/>
      <c r="O80" s="24"/>
    </row>
    <row r="81" spans="1:15" x14ac:dyDescent="0.2">
      <c r="A81" s="7" t="s">
        <v>188</v>
      </c>
      <c r="B81" s="7" t="s">
        <v>189</v>
      </c>
      <c r="C81" s="1" t="s">
        <v>164</v>
      </c>
      <c r="D81" s="1"/>
      <c r="E81" s="1" t="s">
        <v>164</v>
      </c>
      <c r="F81" s="25" t="s">
        <v>1152</v>
      </c>
      <c r="G81" s="22">
        <v>1</v>
      </c>
      <c r="H81" s="25"/>
      <c r="I81" s="8"/>
      <c r="J81" s="7"/>
      <c r="K81" s="25" t="s">
        <v>1152</v>
      </c>
      <c r="L81" s="22">
        <v>1</v>
      </c>
      <c r="M81" s="30"/>
      <c r="N81" s="7"/>
      <c r="O81" s="22"/>
    </row>
    <row r="82" spans="1:15" x14ac:dyDescent="0.2">
      <c r="A82" s="7" t="s">
        <v>250</v>
      </c>
      <c r="B82" s="1" t="s">
        <v>251</v>
      </c>
      <c r="C82" s="1" t="s">
        <v>217</v>
      </c>
      <c r="D82" s="1"/>
      <c r="E82" s="1" t="s">
        <v>217</v>
      </c>
      <c r="F82" s="25" t="s">
        <v>1152</v>
      </c>
      <c r="G82" s="22">
        <v>1</v>
      </c>
      <c r="H82" s="25"/>
      <c r="I82" s="25"/>
      <c r="J82" s="1"/>
      <c r="K82" s="25" t="s">
        <v>1152</v>
      </c>
      <c r="L82" s="22">
        <v>1</v>
      </c>
      <c r="M82" s="29"/>
      <c r="N82" s="1"/>
      <c r="O82" s="22"/>
    </row>
    <row r="83" spans="1:15" ht="16" x14ac:dyDescent="0.2">
      <c r="A83" s="9" t="s">
        <v>388</v>
      </c>
      <c r="B83" s="15" t="s">
        <v>389</v>
      </c>
      <c r="C83" s="1" t="s">
        <v>187</v>
      </c>
      <c r="D83" s="1"/>
      <c r="E83" s="1" t="s">
        <v>326</v>
      </c>
      <c r="F83" s="25" t="s">
        <v>1152</v>
      </c>
      <c r="G83" s="22">
        <v>1</v>
      </c>
      <c r="H83" s="25"/>
      <c r="I83" s="8"/>
      <c r="J83" s="15" t="s">
        <v>390</v>
      </c>
      <c r="K83" s="26" t="s">
        <v>1152</v>
      </c>
      <c r="L83" s="24">
        <v>1</v>
      </c>
      <c r="M83" s="30" t="s">
        <v>1180</v>
      </c>
      <c r="N83" s="7"/>
      <c r="O83" s="22"/>
    </row>
    <row r="84" spans="1:15" ht="32" x14ac:dyDescent="0.2">
      <c r="A84" s="7" t="s">
        <v>252</v>
      </c>
      <c r="B84" s="1" t="s">
        <v>253</v>
      </c>
      <c r="C84" s="1" t="s">
        <v>217</v>
      </c>
      <c r="D84" s="1"/>
      <c r="E84" s="1" t="s">
        <v>217</v>
      </c>
      <c r="F84" s="25" t="s">
        <v>1155</v>
      </c>
      <c r="G84" s="22">
        <v>0.5</v>
      </c>
      <c r="H84" s="25" t="s">
        <v>1170</v>
      </c>
      <c r="I84" s="25"/>
      <c r="J84" s="29" t="s">
        <v>254</v>
      </c>
      <c r="K84" s="25" t="s">
        <v>1155</v>
      </c>
      <c r="L84" s="22">
        <v>0.5</v>
      </c>
      <c r="M84" s="29"/>
      <c r="N84" s="1"/>
      <c r="O84" s="22"/>
    </row>
    <row r="85" spans="1:15" s="6" customFormat="1" x14ac:dyDescent="0.2">
      <c r="A85" s="7" t="s">
        <v>300</v>
      </c>
      <c r="B85" s="1" t="s">
        <v>301</v>
      </c>
      <c r="C85" s="1" t="s">
        <v>268</v>
      </c>
      <c r="D85" s="1"/>
      <c r="E85" s="1" t="s">
        <v>269</v>
      </c>
      <c r="F85" s="25" t="s">
        <v>1152</v>
      </c>
      <c r="G85" s="22">
        <v>1</v>
      </c>
      <c r="H85" s="25"/>
      <c r="I85" s="25"/>
      <c r="J85" s="1"/>
      <c r="K85" s="25" t="s">
        <v>1152</v>
      </c>
      <c r="L85" s="22">
        <v>1</v>
      </c>
      <c r="M85" s="29"/>
      <c r="N85" s="1"/>
      <c r="O85" s="22"/>
    </row>
    <row r="86" spans="1:15" s="6" customFormat="1" x14ac:dyDescent="0.2">
      <c r="A86" s="7" t="s">
        <v>447</v>
      </c>
      <c r="B86" s="1" t="s">
        <v>374</v>
      </c>
      <c r="C86" s="1" t="s">
        <v>173</v>
      </c>
      <c r="D86" s="1"/>
      <c r="E86" s="1" t="s">
        <v>174</v>
      </c>
      <c r="F86" s="25" t="s">
        <v>1152</v>
      </c>
      <c r="G86" s="22">
        <v>1</v>
      </c>
      <c r="H86" s="25"/>
      <c r="I86" s="25"/>
      <c r="J86" s="1"/>
      <c r="K86" s="25" t="s">
        <v>1152</v>
      </c>
      <c r="L86" s="22">
        <v>1</v>
      </c>
      <c r="M86" s="29"/>
      <c r="N86" s="1"/>
      <c r="O86" s="22"/>
    </row>
    <row r="87" spans="1:15" s="6" customFormat="1" x14ac:dyDescent="0.2">
      <c r="A87" s="10" t="s">
        <v>448</v>
      </c>
      <c r="B87" s="20" t="s">
        <v>449</v>
      </c>
      <c r="C87" s="20" t="s">
        <v>173</v>
      </c>
      <c r="D87" s="20"/>
      <c r="E87" s="1" t="s">
        <v>174</v>
      </c>
      <c r="F87" s="26" t="s">
        <v>1152</v>
      </c>
      <c r="G87" s="24">
        <v>1</v>
      </c>
      <c r="H87" s="26"/>
      <c r="I87" s="26"/>
      <c r="J87" s="20"/>
      <c r="K87" s="26" t="s">
        <v>1152</v>
      </c>
      <c r="L87" s="24">
        <v>1</v>
      </c>
      <c r="M87" s="34"/>
      <c r="N87" s="20"/>
      <c r="O87" s="24"/>
    </row>
    <row r="88" spans="1:15" s="6" customFormat="1" x14ac:dyDescent="0.2">
      <c r="A88" s="7" t="s">
        <v>450</v>
      </c>
      <c r="B88" s="1" t="s">
        <v>416</v>
      </c>
      <c r="C88" s="1" t="s">
        <v>173</v>
      </c>
      <c r="D88" s="1"/>
      <c r="E88" s="1" t="s">
        <v>174</v>
      </c>
      <c r="F88" s="25" t="s">
        <v>1152</v>
      </c>
      <c r="G88" s="22">
        <v>1</v>
      </c>
      <c r="H88" s="25"/>
      <c r="I88" s="25"/>
      <c r="J88" s="1"/>
      <c r="K88" s="25" t="s">
        <v>1152</v>
      </c>
      <c r="L88" s="22">
        <v>1</v>
      </c>
      <c r="M88" s="29"/>
      <c r="N88" s="1"/>
      <c r="O88" s="22"/>
    </row>
    <row r="89" spans="1:15" s="6" customFormat="1" ht="32" x14ac:dyDescent="0.2">
      <c r="A89" s="7" t="s">
        <v>304</v>
      </c>
      <c r="B89" s="1" t="s">
        <v>227</v>
      </c>
      <c r="C89" s="1" t="s">
        <v>268</v>
      </c>
      <c r="D89" s="1"/>
      <c r="E89" s="1" t="s">
        <v>269</v>
      </c>
      <c r="F89" s="25" t="s">
        <v>1152</v>
      </c>
      <c r="G89" s="22">
        <v>1</v>
      </c>
      <c r="H89" s="25"/>
      <c r="I89" s="25"/>
      <c r="J89" s="29" t="s">
        <v>1194</v>
      </c>
      <c r="K89" s="25" t="s">
        <v>1152</v>
      </c>
      <c r="L89" s="22">
        <v>1</v>
      </c>
      <c r="M89" s="29" t="s">
        <v>1195</v>
      </c>
      <c r="N89" s="1"/>
      <c r="O89" s="22"/>
    </row>
    <row r="90" spans="1:15" s="6" customFormat="1" ht="16" x14ac:dyDescent="0.2">
      <c r="A90" s="7" t="s">
        <v>305</v>
      </c>
      <c r="B90" s="1" t="s">
        <v>306</v>
      </c>
      <c r="C90" s="1" t="s">
        <v>268</v>
      </c>
      <c r="D90" s="1"/>
      <c r="E90" s="1" t="s">
        <v>269</v>
      </c>
      <c r="F90" s="25" t="s">
        <v>1155</v>
      </c>
      <c r="G90" s="22">
        <v>0.5</v>
      </c>
      <c r="H90" s="25" t="s">
        <v>1156</v>
      </c>
      <c r="I90" s="25"/>
      <c r="J90" s="29" t="s">
        <v>1196</v>
      </c>
      <c r="K90" s="25" t="s">
        <v>1155</v>
      </c>
      <c r="L90" s="22">
        <v>0.5</v>
      </c>
      <c r="M90" s="29"/>
      <c r="N90" s="1"/>
      <c r="O90" s="22"/>
    </row>
    <row r="91" spans="1:15" s="6" customFormat="1" ht="32" x14ac:dyDescent="0.2">
      <c r="A91" s="7" t="s">
        <v>308</v>
      </c>
      <c r="B91" s="1" t="s">
        <v>309</v>
      </c>
      <c r="C91" s="1" t="s">
        <v>268</v>
      </c>
      <c r="D91" s="1"/>
      <c r="E91" s="1" t="s">
        <v>269</v>
      </c>
      <c r="F91" s="25" t="s">
        <v>1155</v>
      </c>
      <c r="G91" s="22">
        <v>0.5</v>
      </c>
      <c r="H91" s="25"/>
      <c r="I91" s="25"/>
      <c r="J91" s="29" t="s">
        <v>1197</v>
      </c>
      <c r="K91" s="25" t="s">
        <v>1152</v>
      </c>
      <c r="L91" s="22">
        <v>1</v>
      </c>
      <c r="M91" s="29" t="s">
        <v>1198</v>
      </c>
      <c r="N91" s="1"/>
      <c r="O91" s="22"/>
    </row>
    <row r="92" spans="1:15" ht="32" x14ac:dyDescent="0.2">
      <c r="A92" s="11" t="s">
        <v>391</v>
      </c>
      <c r="B92" s="5" t="s">
        <v>392</v>
      </c>
      <c r="C92" s="1" t="s">
        <v>187</v>
      </c>
      <c r="D92" s="1"/>
      <c r="E92" s="1" t="s">
        <v>326</v>
      </c>
      <c r="F92" s="25" t="s">
        <v>1155</v>
      </c>
      <c r="G92" s="22">
        <v>0.5</v>
      </c>
      <c r="H92" s="25" t="s">
        <v>1156</v>
      </c>
      <c r="I92" s="8"/>
      <c r="J92" s="32" t="s">
        <v>393</v>
      </c>
      <c r="K92" s="25" t="s">
        <v>1155</v>
      </c>
      <c r="L92" s="22">
        <v>0.5</v>
      </c>
      <c r="M92" s="30" t="s">
        <v>1193</v>
      </c>
      <c r="N92" s="7"/>
      <c r="O92" s="22"/>
    </row>
    <row r="93" spans="1:15" x14ac:dyDescent="0.2">
      <c r="A93" s="7" t="s">
        <v>190</v>
      </c>
      <c r="B93" s="7" t="s">
        <v>191</v>
      </c>
      <c r="C93" s="1" t="s">
        <v>164</v>
      </c>
      <c r="D93" s="1"/>
      <c r="E93" s="1" t="s">
        <v>164</v>
      </c>
      <c r="F93" s="25" t="s">
        <v>1152</v>
      </c>
      <c r="G93" s="22">
        <v>1</v>
      </c>
      <c r="H93" s="25"/>
      <c r="I93" s="8"/>
      <c r="J93" s="7"/>
      <c r="K93" s="25" t="s">
        <v>1152</v>
      </c>
      <c r="L93" s="22">
        <v>1</v>
      </c>
      <c r="M93" s="30"/>
      <c r="N93" s="7"/>
      <c r="O93" s="22"/>
    </row>
    <row r="94" spans="1:15" s="6" customFormat="1" x14ac:dyDescent="0.2">
      <c r="A94" s="10" t="s">
        <v>310</v>
      </c>
      <c r="B94" s="20" t="s">
        <v>249</v>
      </c>
      <c r="C94" s="20" t="s">
        <v>268</v>
      </c>
      <c r="D94" s="20"/>
      <c r="E94" s="1" t="s">
        <v>269</v>
      </c>
      <c r="F94" s="26" t="s">
        <v>1171</v>
      </c>
      <c r="G94" s="24">
        <v>0</v>
      </c>
      <c r="H94" s="26" t="s">
        <v>1199</v>
      </c>
      <c r="I94" s="27"/>
      <c r="J94" s="10" t="s">
        <v>311</v>
      </c>
      <c r="K94" s="26" t="s">
        <v>1171</v>
      </c>
      <c r="L94" s="24">
        <v>0</v>
      </c>
      <c r="M94" s="35"/>
      <c r="N94" s="10"/>
      <c r="O94" s="24"/>
    </row>
    <row r="95" spans="1:15" x14ac:dyDescent="0.2">
      <c r="A95" s="7" t="s">
        <v>255</v>
      </c>
      <c r="B95" s="1" t="s">
        <v>256</v>
      </c>
      <c r="C95" s="1" t="s">
        <v>217</v>
      </c>
      <c r="D95" s="1"/>
      <c r="E95" s="1" t="s">
        <v>217</v>
      </c>
      <c r="F95" s="25" t="s">
        <v>1152</v>
      </c>
      <c r="G95" s="22">
        <v>1</v>
      </c>
      <c r="H95" s="25"/>
      <c r="I95" s="25"/>
      <c r="J95" s="1"/>
      <c r="K95" s="25" t="s">
        <v>1152</v>
      </c>
      <c r="L95" s="22">
        <v>1</v>
      </c>
      <c r="M95" s="29"/>
      <c r="N95" s="1"/>
      <c r="O95" s="22"/>
    </row>
    <row r="96" spans="1:15" x14ac:dyDescent="0.2">
      <c r="A96" s="7" t="s">
        <v>192</v>
      </c>
      <c r="B96" s="7" t="s">
        <v>193</v>
      </c>
      <c r="C96" s="1" t="s">
        <v>164</v>
      </c>
      <c r="D96" s="1"/>
      <c r="E96" s="1" t="s">
        <v>164</v>
      </c>
      <c r="F96" s="25" t="s">
        <v>1152</v>
      </c>
      <c r="G96" s="22">
        <v>1</v>
      </c>
      <c r="H96" s="25"/>
      <c r="I96" s="8"/>
      <c r="J96" s="7"/>
      <c r="K96" s="25" t="s">
        <v>1152</v>
      </c>
      <c r="L96" s="22">
        <v>1</v>
      </c>
      <c r="M96" s="30"/>
      <c r="N96" s="7"/>
      <c r="O96" s="22"/>
    </row>
    <row r="97" spans="1:15" x14ac:dyDescent="0.2">
      <c r="A97" s="11" t="s">
        <v>394</v>
      </c>
      <c r="B97" s="15" t="s">
        <v>395</v>
      </c>
      <c r="C97" s="1" t="s">
        <v>187</v>
      </c>
      <c r="D97" s="1"/>
      <c r="E97" s="1" t="s">
        <v>326</v>
      </c>
      <c r="F97" s="25" t="s">
        <v>1152</v>
      </c>
      <c r="G97" s="22">
        <v>1</v>
      </c>
      <c r="H97" s="25"/>
      <c r="I97" s="8"/>
      <c r="J97" s="5" t="s">
        <v>1200</v>
      </c>
      <c r="K97" s="25" t="s">
        <v>1152</v>
      </c>
      <c r="L97" s="22">
        <v>1</v>
      </c>
      <c r="M97" s="30"/>
      <c r="N97" s="7"/>
      <c r="O97" s="22"/>
    </row>
    <row r="98" spans="1:15" x14ac:dyDescent="0.2">
      <c r="A98" s="7" t="s">
        <v>194</v>
      </c>
      <c r="B98" s="7" t="s">
        <v>195</v>
      </c>
      <c r="C98" s="1" t="s">
        <v>164</v>
      </c>
      <c r="D98" s="1"/>
      <c r="E98" s="1" t="s">
        <v>164</v>
      </c>
      <c r="F98" s="25" t="s">
        <v>1152</v>
      </c>
      <c r="G98" s="22">
        <v>1</v>
      </c>
      <c r="H98" s="25"/>
      <c r="I98" s="8"/>
      <c r="J98" s="7"/>
      <c r="K98" s="25" t="s">
        <v>1152</v>
      </c>
      <c r="L98" s="22">
        <v>1</v>
      </c>
      <c r="M98" s="30"/>
      <c r="N98" s="7"/>
      <c r="O98" s="22"/>
    </row>
    <row r="99" spans="1:15" s="6" customFormat="1" x14ac:dyDescent="0.2">
      <c r="A99" s="7" t="s">
        <v>314</v>
      </c>
      <c r="B99" s="7" t="s">
        <v>315</v>
      </c>
      <c r="C99" s="1" t="s">
        <v>268</v>
      </c>
      <c r="D99" s="1"/>
      <c r="E99" s="1" t="s">
        <v>269</v>
      </c>
      <c r="F99" s="25" t="s">
        <v>1152</v>
      </c>
      <c r="G99" s="22">
        <v>1</v>
      </c>
      <c r="H99" s="25"/>
      <c r="I99" s="8"/>
      <c r="J99" s="7"/>
      <c r="K99" s="25" t="s">
        <v>1152</v>
      </c>
      <c r="L99" s="22">
        <v>1</v>
      </c>
      <c r="M99" s="30"/>
      <c r="N99" s="7"/>
    </row>
    <row r="100" spans="1:15" x14ac:dyDescent="0.2">
      <c r="A100" s="7" t="s">
        <v>257</v>
      </c>
      <c r="B100" s="1" t="s">
        <v>258</v>
      </c>
      <c r="C100" s="1" t="s">
        <v>217</v>
      </c>
      <c r="D100" s="1"/>
      <c r="E100" s="1" t="s">
        <v>217</v>
      </c>
      <c r="F100" s="25" t="s">
        <v>1152</v>
      </c>
      <c r="G100" s="22">
        <v>1</v>
      </c>
      <c r="H100" s="25"/>
      <c r="I100" s="25"/>
      <c r="J100" s="1"/>
      <c r="K100" s="25" t="s">
        <v>1152</v>
      </c>
      <c r="L100" s="22">
        <v>1</v>
      </c>
      <c r="M100" s="29"/>
      <c r="N100" s="1"/>
      <c r="O100" s="6"/>
    </row>
    <row r="101" spans="1:15" x14ac:dyDescent="0.2">
      <c r="A101" s="7" t="s">
        <v>196</v>
      </c>
      <c r="B101" s="7" t="s">
        <v>197</v>
      </c>
      <c r="C101" s="1" t="s">
        <v>164</v>
      </c>
      <c r="D101" s="1"/>
      <c r="E101" s="1" t="s">
        <v>164</v>
      </c>
      <c r="F101" s="25" t="s">
        <v>1152</v>
      </c>
      <c r="G101" s="22">
        <v>1</v>
      </c>
      <c r="H101" s="25"/>
      <c r="I101" s="8"/>
      <c r="J101" s="7"/>
      <c r="K101" s="25" t="s">
        <v>1152</v>
      </c>
      <c r="L101" s="22">
        <v>1</v>
      </c>
      <c r="M101" s="30"/>
      <c r="N101" s="7"/>
      <c r="O101" s="6"/>
    </row>
    <row r="102" spans="1:15" x14ac:dyDescent="0.2">
      <c r="A102" s="7" t="s">
        <v>259</v>
      </c>
      <c r="B102" s="1" t="s">
        <v>260</v>
      </c>
      <c r="C102" s="1" t="s">
        <v>217</v>
      </c>
      <c r="D102" s="1"/>
      <c r="E102" s="1" t="s">
        <v>217</v>
      </c>
      <c r="F102" s="25" t="s">
        <v>1152</v>
      </c>
      <c r="G102" s="22">
        <v>1</v>
      </c>
      <c r="H102" s="25"/>
      <c r="I102" s="25"/>
      <c r="J102" s="1"/>
      <c r="K102" s="25" t="s">
        <v>1152</v>
      </c>
      <c r="L102" s="22">
        <v>1</v>
      </c>
      <c r="M102" s="29"/>
      <c r="N102" s="1"/>
      <c r="O102" s="6"/>
    </row>
    <row r="103" spans="1:15" x14ac:dyDescent="0.2">
      <c r="A103" s="9" t="s">
        <v>397</v>
      </c>
      <c r="B103" s="15" t="s">
        <v>398</v>
      </c>
      <c r="C103" s="1" t="s">
        <v>187</v>
      </c>
      <c r="D103" s="1"/>
      <c r="E103" s="1" t="s">
        <v>326</v>
      </c>
      <c r="F103" s="25" t="s">
        <v>1152</v>
      </c>
      <c r="G103" s="22">
        <v>1</v>
      </c>
      <c r="H103" s="25"/>
      <c r="I103" s="8"/>
      <c r="J103" s="16"/>
      <c r="K103" s="25" t="s">
        <v>1152</v>
      </c>
      <c r="L103" s="22">
        <v>1</v>
      </c>
      <c r="M103" s="30"/>
      <c r="N103" s="7"/>
      <c r="O103" s="6"/>
    </row>
    <row r="104" spans="1:15" s="6" customFormat="1" x14ac:dyDescent="0.2">
      <c r="A104" s="9" t="s">
        <v>452</v>
      </c>
      <c r="B104" s="15" t="s">
        <v>193</v>
      </c>
      <c r="C104" s="1" t="s">
        <v>173</v>
      </c>
      <c r="D104" s="1"/>
      <c r="E104" s="1" t="s">
        <v>174</v>
      </c>
      <c r="F104" s="25" t="s">
        <v>1152</v>
      </c>
      <c r="G104" s="22">
        <v>1</v>
      </c>
      <c r="H104" s="25"/>
      <c r="I104" s="8"/>
      <c r="J104" s="16"/>
      <c r="K104" s="25" t="s">
        <v>1152</v>
      </c>
      <c r="L104" s="22">
        <v>1</v>
      </c>
      <c r="M104" s="30"/>
      <c r="N104" s="7"/>
    </row>
    <row r="105" spans="1:15" x14ac:dyDescent="0.2">
      <c r="A105" s="7" t="s">
        <v>399</v>
      </c>
      <c r="B105" s="16" t="s">
        <v>400</v>
      </c>
      <c r="C105" s="1" t="s">
        <v>187</v>
      </c>
      <c r="D105" s="1"/>
      <c r="E105" s="1" t="s">
        <v>326</v>
      </c>
      <c r="F105" s="25" t="s">
        <v>1152</v>
      </c>
      <c r="G105" s="22">
        <v>1</v>
      </c>
      <c r="H105" s="25"/>
      <c r="I105" s="8"/>
      <c r="J105" s="15"/>
      <c r="K105" s="25" t="s">
        <v>1152</v>
      </c>
      <c r="L105" s="22">
        <v>1</v>
      </c>
      <c r="M105" s="30"/>
      <c r="N105" s="7"/>
      <c r="O105" s="6"/>
    </row>
    <row r="106" spans="1:15" x14ac:dyDescent="0.2">
      <c r="A106" s="13" t="s">
        <v>401</v>
      </c>
      <c r="B106" s="15" t="s">
        <v>367</v>
      </c>
      <c r="C106" s="1" t="s">
        <v>187</v>
      </c>
      <c r="D106" s="1"/>
      <c r="E106" s="1" t="s">
        <v>326</v>
      </c>
      <c r="F106" s="25" t="s">
        <v>1152</v>
      </c>
      <c r="G106" s="22">
        <v>1</v>
      </c>
      <c r="H106" s="25"/>
      <c r="I106" s="8"/>
      <c r="J106" s="15"/>
      <c r="K106" s="25" t="s">
        <v>1152</v>
      </c>
      <c r="L106" s="22">
        <v>1</v>
      </c>
      <c r="M106" s="30"/>
      <c r="N106" s="7"/>
      <c r="O106" s="6"/>
    </row>
    <row r="107" spans="1:15" s="6" customFormat="1" x14ac:dyDescent="0.2">
      <c r="A107" s="13" t="s">
        <v>319</v>
      </c>
      <c r="B107" s="15" t="s">
        <v>320</v>
      </c>
      <c r="C107" s="1" t="s">
        <v>268</v>
      </c>
      <c r="D107" s="1"/>
      <c r="E107" s="1" t="s">
        <v>269</v>
      </c>
      <c r="F107" s="25" t="s">
        <v>1152</v>
      </c>
      <c r="G107" s="22">
        <v>1</v>
      </c>
      <c r="H107" s="25"/>
      <c r="I107" s="8"/>
      <c r="J107" s="15"/>
      <c r="K107" s="25" t="s">
        <v>1152</v>
      </c>
      <c r="L107" s="22">
        <v>1</v>
      </c>
      <c r="M107" s="30"/>
      <c r="N107" s="7"/>
    </row>
    <row r="108" spans="1:15" x14ac:dyDescent="0.2">
      <c r="A108" s="7" t="s">
        <v>198</v>
      </c>
      <c r="B108" s="7" t="s">
        <v>199</v>
      </c>
      <c r="C108" s="1" t="s">
        <v>164</v>
      </c>
      <c r="D108" s="1"/>
      <c r="E108" s="1" t="s">
        <v>164</v>
      </c>
      <c r="F108" s="25" t="s">
        <v>1152</v>
      </c>
      <c r="G108" s="22">
        <v>1</v>
      </c>
      <c r="H108" s="25"/>
      <c r="I108" s="8"/>
      <c r="J108" s="7"/>
      <c r="K108" s="25" t="s">
        <v>1152</v>
      </c>
      <c r="L108" s="22">
        <v>1</v>
      </c>
      <c r="M108" s="30"/>
      <c r="N108" s="7"/>
      <c r="O108" s="6"/>
    </row>
    <row r="109" spans="1:15" s="6" customFormat="1" x14ac:dyDescent="0.2">
      <c r="A109" s="13" t="s">
        <v>312</v>
      </c>
      <c r="B109" s="7" t="s">
        <v>313</v>
      </c>
      <c r="C109" s="1" t="s">
        <v>268</v>
      </c>
      <c r="D109" s="1"/>
      <c r="E109" s="1" t="s">
        <v>269</v>
      </c>
      <c r="F109" s="25" t="s">
        <v>1152</v>
      </c>
      <c r="G109" s="22">
        <v>1</v>
      </c>
      <c r="H109" s="25"/>
      <c r="I109" s="8"/>
      <c r="J109" s="7"/>
      <c r="K109" s="25" t="s">
        <v>1152</v>
      </c>
      <c r="L109" s="22">
        <v>1</v>
      </c>
      <c r="M109" s="30"/>
      <c r="N109" s="7"/>
    </row>
    <row r="110" spans="1:15" x14ac:dyDescent="0.2">
      <c r="A110" s="7" t="s">
        <v>200</v>
      </c>
      <c r="B110" s="7" t="s">
        <v>201</v>
      </c>
      <c r="C110" s="1" t="s">
        <v>164</v>
      </c>
      <c r="D110" s="1"/>
      <c r="E110" s="1" t="s">
        <v>164</v>
      </c>
      <c r="F110" s="25" t="s">
        <v>1152</v>
      </c>
      <c r="G110" s="22">
        <v>1</v>
      </c>
      <c r="H110" s="25"/>
      <c r="I110" s="8"/>
      <c r="J110" s="7"/>
      <c r="K110" s="25" t="s">
        <v>1152</v>
      </c>
      <c r="L110" s="22">
        <v>1</v>
      </c>
      <c r="M110" s="30"/>
      <c r="N110" s="7"/>
      <c r="O110" s="6"/>
    </row>
    <row r="111" spans="1:15" ht="48" x14ac:dyDescent="0.2">
      <c r="A111" s="9" t="s">
        <v>402</v>
      </c>
      <c r="B111" s="15" t="s">
        <v>1201</v>
      </c>
      <c r="C111" s="1" t="s">
        <v>187</v>
      </c>
      <c r="D111" s="1"/>
      <c r="E111" s="1" t="s">
        <v>174</v>
      </c>
      <c r="F111" s="25" t="s">
        <v>1155</v>
      </c>
      <c r="G111" s="22">
        <v>0.5</v>
      </c>
      <c r="H111" s="25" t="s">
        <v>1167</v>
      </c>
      <c r="I111" s="8" t="s">
        <v>16</v>
      </c>
      <c r="J111" s="31" t="s">
        <v>404</v>
      </c>
      <c r="K111" s="25" t="s">
        <v>1152</v>
      </c>
      <c r="L111" s="22">
        <v>1</v>
      </c>
      <c r="M111" s="30" t="s">
        <v>1202</v>
      </c>
      <c r="N111" s="7"/>
      <c r="O111" s="6"/>
    </row>
    <row r="112" spans="1:15" x14ac:dyDescent="0.2">
      <c r="A112" s="7" t="s">
        <v>261</v>
      </c>
      <c r="B112" s="1" t="s">
        <v>262</v>
      </c>
      <c r="C112" s="1" t="s">
        <v>217</v>
      </c>
      <c r="D112" s="1"/>
      <c r="E112" s="1" t="s">
        <v>217</v>
      </c>
      <c r="F112" s="25" t="s">
        <v>1152</v>
      </c>
      <c r="G112" s="22">
        <v>1</v>
      </c>
      <c r="H112" s="25"/>
      <c r="I112" s="25"/>
      <c r="J112" s="1"/>
      <c r="K112" s="25" t="s">
        <v>1152</v>
      </c>
      <c r="L112" s="22">
        <v>1</v>
      </c>
      <c r="M112" s="29"/>
      <c r="N112" s="1"/>
      <c r="O112" s="6"/>
    </row>
    <row r="113" spans="1:14" s="6" customFormat="1" x14ac:dyDescent="0.2">
      <c r="A113" s="9" t="s">
        <v>453</v>
      </c>
      <c r="B113" s="1" t="s">
        <v>454</v>
      </c>
      <c r="C113" s="1" t="s">
        <v>173</v>
      </c>
      <c r="D113" s="1"/>
      <c r="E113" s="1" t="s">
        <v>174</v>
      </c>
      <c r="F113" s="25" t="s">
        <v>1152</v>
      </c>
      <c r="G113" s="22">
        <v>1</v>
      </c>
      <c r="H113" s="25"/>
      <c r="I113" s="25"/>
      <c r="J113" s="1"/>
      <c r="K113" s="25" t="s">
        <v>1152</v>
      </c>
      <c r="L113" s="22">
        <v>1</v>
      </c>
      <c r="M113" s="29"/>
      <c r="N113" s="1"/>
    </row>
    <row r="114" spans="1:14" s="6" customFormat="1" x14ac:dyDescent="0.2">
      <c r="A114" s="9" t="s">
        <v>455</v>
      </c>
      <c r="B114" s="1" t="s">
        <v>456</v>
      </c>
      <c r="C114" s="1" t="s">
        <v>173</v>
      </c>
      <c r="D114" s="1"/>
      <c r="E114" s="1" t="s">
        <v>174</v>
      </c>
      <c r="F114" s="25" t="s">
        <v>1152</v>
      </c>
      <c r="G114" s="22">
        <v>1</v>
      </c>
      <c r="H114" s="25"/>
      <c r="I114" s="25"/>
      <c r="J114" s="1"/>
      <c r="K114" s="25" t="s">
        <v>1152</v>
      </c>
      <c r="L114" s="22">
        <v>1</v>
      </c>
      <c r="M114" s="29"/>
      <c r="N114" s="1"/>
    </row>
    <row r="115" spans="1:14" x14ac:dyDescent="0.2">
      <c r="A115" s="9" t="s">
        <v>202</v>
      </c>
      <c r="B115" s="7" t="s">
        <v>203</v>
      </c>
      <c r="C115" s="1" t="s">
        <v>164</v>
      </c>
      <c r="D115" s="7"/>
      <c r="E115" s="6" t="s">
        <v>164</v>
      </c>
      <c r="F115" s="25" t="s">
        <v>1152</v>
      </c>
      <c r="G115" s="22">
        <v>1</v>
      </c>
      <c r="H115" s="8"/>
      <c r="I115" s="8"/>
      <c r="J115" s="7"/>
      <c r="K115" s="25" t="s">
        <v>1152</v>
      </c>
      <c r="L115" s="22">
        <v>1</v>
      </c>
      <c r="M115" s="30"/>
      <c r="N115" s="7"/>
    </row>
    <row r="116" spans="1:14" x14ac:dyDescent="0.2">
      <c r="A116" s="9" t="s">
        <v>1203</v>
      </c>
      <c r="B116" s="1" t="s">
        <v>290</v>
      </c>
      <c r="C116" s="1" t="s">
        <v>268</v>
      </c>
      <c r="D116" s="7"/>
      <c r="E116" s="6" t="s">
        <v>269</v>
      </c>
      <c r="F116" s="8" t="s">
        <v>1152</v>
      </c>
      <c r="G116" s="23">
        <v>1</v>
      </c>
      <c r="H116" s="8"/>
      <c r="I116" s="8"/>
      <c r="J116" s="7" t="s">
        <v>1204</v>
      </c>
      <c r="K116" s="36" t="s">
        <v>1152</v>
      </c>
      <c r="L116" s="28">
        <v>1</v>
      </c>
      <c r="M116" s="6" t="s">
        <v>1205</v>
      </c>
      <c r="N116" s="6"/>
    </row>
    <row r="117" spans="1:14" x14ac:dyDescent="0.2">
      <c r="A117" s="7"/>
      <c r="B117" s="7"/>
      <c r="C117" s="7"/>
      <c r="D117" s="7"/>
      <c r="E117" s="7"/>
      <c r="F117" s="8"/>
      <c r="G117" s="23"/>
      <c r="H117" s="8"/>
      <c r="I117" s="8"/>
      <c r="J117" s="7"/>
      <c r="K117" s="6"/>
      <c r="L117" s="28"/>
      <c r="M117" s="6"/>
      <c r="N117" s="6"/>
    </row>
    <row r="120" spans="1:14" x14ac:dyDescent="0.2">
      <c r="A120" s="7" t="s">
        <v>1206</v>
      </c>
      <c r="B120" s="7"/>
      <c r="C120" s="7"/>
      <c r="D120" s="7"/>
      <c r="E120" s="7"/>
      <c r="F120" s="7"/>
      <c r="G120" s="7"/>
      <c r="H120" s="7"/>
      <c r="I120" s="7"/>
      <c r="J120" s="7"/>
      <c r="K120" s="6"/>
      <c r="L120" s="6"/>
      <c r="M120" s="6" t="s">
        <v>1207</v>
      </c>
      <c r="N120" s="6">
        <v>115</v>
      </c>
    </row>
    <row r="121" spans="1:14" x14ac:dyDescent="0.2">
      <c r="A121" s="7" t="s">
        <v>1208</v>
      </c>
      <c r="B121" s="7"/>
      <c r="C121" s="7"/>
      <c r="D121" s="7"/>
      <c r="E121" s="7"/>
      <c r="F121" s="7"/>
      <c r="G121" s="7"/>
      <c r="H121" s="7"/>
      <c r="I121" s="7"/>
      <c r="J121" s="7"/>
      <c r="K121" s="6"/>
      <c r="L121" s="6"/>
      <c r="M121" s="6" t="s">
        <v>1209</v>
      </c>
      <c r="N121" s="28">
        <f>SUM(L2:L116)</f>
        <v>96.199999999999989</v>
      </c>
    </row>
    <row r="122" spans="1:14" x14ac:dyDescent="0.2">
      <c r="A122" s="7"/>
      <c r="B122" s="7"/>
      <c r="C122" s="7"/>
      <c r="D122" s="7"/>
      <c r="E122" s="7"/>
      <c r="F122" s="7"/>
      <c r="G122" s="7"/>
      <c r="H122" s="7"/>
      <c r="I122" s="7"/>
      <c r="J122" s="7"/>
      <c r="K122" s="6"/>
      <c r="L122" s="6"/>
      <c r="M122" s="6"/>
      <c r="N122" s="28"/>
    </row>
    <row r="123" spans="1:14" x14ac:dyDescent="0.2">
      <c r="A123" s="11"/>
      <c r="B123" s="5"/>
      <c r="C123" s="20"/>
      <c r="D123" s="20"/>
      <c r="E123" s="20"/>
      <c r="F123" s="20"/>
      <c r="G123" s="20"/>
      <c r="H123" s="20"/>
      <c r="I123" s="10"/>
      <c r="J123" s="5"/>
      <c r="K123" s="6"/>
      <c r="L123" s="6"/>
      <c r="M123" s="6"/>
      <c r="N123" s="6"/>
    </row>
    <row r="124" spans="1:14" x14ac:dyDescent="0.2">
      <c r="A124" s="7"/>
      <c r="B124" s="1"/>
      <c r="C124" s="7"/>
      <c r="D124" s="7"/>
      <c r="E124" s="7"/>
      <c r="F124" s="7"/>
      <c r="G124" s="7"/>
      <c r="H124" s="7"/>
      <c r="I124" s="7"/>
      <c r="J124" s="7"/>
      <c r="K124" s="6"/>
      <c r="L124" s="6"/>
      <c r="M124" s="6"/>
      <c r="N124" s="6"/>
    </row>
  </sheetData>
  <autoFilter ref="A1:M116" xr:uid="{7B8E6C1C-954B-411A-A6C0-5E6715C6D584}"/>
  <sortState xmlns:xlrd2="http://schemas.microsoft.com/office/spreadsheetml/2017/richdata2" ref="A2:J112">
    <sortCondition ref="A2"/>
  </sortState>
  <dataValidations count="1">
    <dataValidation showDropDown="1" showInputMessage="1" showErrorMessage="1" sqref="C1" xr:uid="{D6F8F816-03D9-4326-A233-6E5D1F773F80}"/>
  </dataValidation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E3CF-A97C-4BDC-8184-FDB8BAF0D7E2}">
  <dimension ref="A1:D34"/>
  <sheetViews>
    <sheetView workbookViewId="0">
      <pane ySplit="1" topLeftCell="A2" activePane="bottomLeft" state="frozen"/>
      <selection pane="bottomLeft" activeCell="A2" sqref="A2:C34"/>
    </sheetView>
  </sheetViews>
  <sheetFormatPr baseColWidth="10" defaultColWidth="8.83203125" defaultRowHeight="15" x14ac:dyDescent="0.2"/>
  <cols>
    <col min="1" max="1" width="13.83203125" customWidth="1"/>
    <col min="2" max="2" width="22.6640625" customWidth="1"/>
    <col min="4" max="4" width="9.83203125" customWidth="1"/>
  </cols>
  <sheetData>
    <row r="1" spans="1:4" x14ac:dyDescent="0.2">
      <c r="A1" s="2" t="s">
        <v>149</v>
      </c>
      <c r="B1" s="2" t="s">
        <v>150</v>
      </c>
      <c r="C1" s="2" t="s">
        <v>1210</v>
      </c>
      <c r="D1" s="33"/>
    </row>
    <row r="2" spans="1:4" s="6" customFormat="1" x14ac:dyDescent="0.2">
      <c r="A2" s="17" t="s">
        <v>1211</v>
      </c>
      <c r="B2" s="17" t="s">
        <v>1212</v>
      </c>
      <c r="C2" s="6" t="s">
        <v>326</v>
      </c>
    </row>
    <row r="3" spans="1:4" x14ac:dyDescent="0.2">
      <c r="A3" s="6" t="s">
        <v>324</v>
      </c>
      <c r="B3" s="6" t="s">
        <v>325</v>
      </c>
      <c r="C3" s="6" t="s">
        <v>326</v>
      </c>
      <c r="D3" s="6"/>
    </row>
    <row r="4" spans="1:4" s="6" customFormat="1" x14ac:dyDescent="0.2">
      <c r="A4" s="6" t="s">
        <v>459</v>
      </c>
      <c r="B4" s="6" t="s">
        <v>460</v>
      </c>
      <c r="C4" s="6" t="s">
        <v>174</v>
      </c>
    </row>
    <row r="5" spans="1:4" s="6" customFormat="1" x14ac:dyDescent="0.2">
      <c r="A5" s="6" t="s">
        <v>1213</v>
      </c>
      <c r="B5" s="6" t="s">
        <v>463</v>
      </c>
      <c r="C5" s="6" t="s">
        <v>326</v>
      </c>
    </row>
    <row r="6" spans="1:4" s="6" customFormat="1" x14ac:dyDescent="0.2">
      <c r="A6" s="6" t="s">
        <v>464</v>
      </c>
      <c r="B6" s="6" t="s">
        <v>465</v>
      </c>
      <c r="C6" s="6" t="s">
        <v>174</v>
      </c>
    </row>
    <row r="7" spans="1:4" x14ac:dyDescent="0.2">
      <c r="A7" s="6" t="s">
        <v>466</v>
      </c>
      <c r="B7" s="6" t="s">
        <v>467</v>
      </c>
      <c r="C7" s="6" t="s">
        <v>174</v>
      </c>
      <c r="D7" s="6"/>
    </row>
    <row r="8" spans="1:4" s="6" customFormat="1" x14ac:dyDescent="0.2">
      <c r="A8" s="6" t="s">
        <v>1214</v>
      </c>
      <c r="B8" s="6" t="s">
        <v>1215</v>
      </c>
      <c r="C8" s="6" t="s">
        <v>174</v>
      </c>
    </row>
    <row r="9" spans="1:4" x14ac:dyDescent="0.2">
      <c r="A9" s="6" t="s">
        <v>468</v>
      </c>
      <c r="B9" s="6" t="s">
        <v>361</v>
      </c>
      <c r="C9" s="6" t="s">
        <v>174</v>
      </c>
      <c r="D9" s="6"/>
    </row>
    <row r="10" spans="1:4" x14ac:dyDescent="0.2">
      <c r="A10" s="6" t="s">
        <v>1216</v>
      </c>
      <c r="B10" s="6" t="s">
        <v>1217</v>
      </c>
      <c r="C10" s="6" t="s">
        <v>326</v>
      </c>
      <c r="D10" s="6"/>
    </row>
    <row r="11" spans="1:4" s="6" customFormat="1" x14ac:dyDescent="0.2">
      <c r="A11" s="6" t="s">
        <v>1218</v>
      </c>
      <c r="B11" s="6" t="s">
        <v>1219</v>
      </c>
      <c r="C11" s="6" t="s">
        <v>1220</v>
      </c>
    </row>
    <row r="12" spans="1:4" s="6" customFormat="1" x14ac:dyDescent="0.2">
      <c r="A12" s="6" t="s">
        <v>469</v>
      </c>
      <c r="B12" s="6" t="s">
        <v>470</v>
      </c>
      <c r="C12" s="6" t="s">
        <v>174</v>
      </c>
    </row>
    <row r="13" spans="1:4" s="6" customFormat="1" x14ac:dyDescent="0.2">
      <c r="A13" s="17" t="s">
        <v>1221</v>
      </c>
      <c r="B13" s="17" t="s">
        <v>1222</v>
      </c>
      <c r="C13" s="17" t="s">
        <v>326</v>
      </c>
    </row>
    <row r="14" spans="1:4" x14ac:dyDescent="0.2">
      <c r="A14" s="6" t="s">
        <v>1223</v>
      </c>
      <c r="B14" s="6" t="s">
        <v>1224</v>
      </c>
      <c r="C14" s="6" t="s">
        <v>326</v>
      </c>
      <c r="D14" s="6"/>
    </row>
    <row r="15" spans="1:4" x14ac:dyDescent="0.2">
      <c r="A15" s="6" t="s">
        <v>1225</v>
      </c>
      <c r="B15" s="6" t="s">
        <v>1226</v>
      </c>
      <c r="C15" s="6" t="s">
        <v>326</v>
      </c>
      <c r="D15" s="6"/>
    </row>
    <row r="16" spans="1:4" s="6" customFormat="1" x14ac:dyDescent="0.2">
      <c r="A16" s="6" t="s">
        <v>428</v>
      </c>
      <c r="B16" s="6" t="s">
        <v>429</v>
      </c>
      <c r="C16" s="6" t="s">
        <v>174</v>
      </c>
    </row>
    <row r="17" spans="1:3" s="6" customFormat="1" x14ac:dyDescent="0.2">
      <c r="A17" s="6" t="s">
        <v>465</v>
      </c>
      <c r="B17" s="6" t="s">
        <v>1227</v>
      </c>
      <c r="C17" s="6" t="s">
        <v>174</v>
      </c>
    </row>
    <row r="18" spans="1:3" x14ac:dyDescent="0.2">
      <c r="A18" s="6" t="s">
        <v>1228</v>
      </c>
      <c r="B18" s="6" t="s">
        <v>1229</v>
      </c>
      <c r="C18" s="6" t="s">
        <v>174</v>
      </c>
    </row>
    <row r="19" spans="1:3" s="6" customFormat="1" x14ac:dyDescent="0.2">
      <c r="A19" s="6" t="s">
        <v>1230</v>
      </c>
      <c r="B19" s="6" t="s">
        <v>251</v>
      </c>
      <c r="C19" s="6" t="s">
        <v>174</v>
      </c>
    </row>
    <row r="20" spans="1:3" s="6" customFormat="1" x14ac:dyDescent="0.2">
      <c r="A20" s="6" t="s">
        <v>433</v>
      </c>
      <c r="B20" s="6" t="s">
        <v>1231</v>
      </c>
      <c r="C20" s="6" t="s">
        <v>174</v>
      </c>
    </row>
    <row r="21" spans="1:3" s="6" customFormat="1" x14ac:dyDescent="0.2">
      <c r="A21" s="6" t="s">
        <v>1232</v>
      </c>
      <c r="B21" s="6" t="s">
        <v>1233</v>
      </c>
      <c r="C21" s="6" t="s">
        <v>1220</v>
      </c>
    </row>
    <row r="22" spans="1:3" s="6" customFormat="1" x14ac:dyDescent="0.2">
      <c r="A22" s="6" t="s">
        <v>474</v>
      </c>
      <c r="B22" s="6" t="s">
        <v>475</v>
      </c>
      <c r="C22" s="6" t="s">
        <v>326</v>
      </c>
    </row>
    <row r="23" spans="1:3" x14ac:dyDescent="0.2">
      <c r="A23" s="6" t="s">
        <v>476</v>
      </c>
      <c r="B23" s="6" t="s">
        <v>477</v>
      </c>
      <c r="C23" s="6" t="s">
        <v>174</v>
      </c>
    </row>
    <row r="24" spans="1:3" s="6" customFormat="1" x14ac:dyDescent="0.2">
      <c r="A24" s="6" t="s">
        <v>1234</v>
      </c>
      <c r="B24" s="6" t="s">
        <v>1235</v>
      </c>
      <c r="C24" s="6" t="s">
        <v>174</v>
      </c>
    </row>
    <row r="25" spans="1:3" s="6" customFormat="1" x14ac:dyDescent="0.2">
      <c r="A25" s="6" t="s">
        <v>1236</v>
      </c>
      <c r="B25" s="6" t="s">
        <v>1237</v>
      </c>
      <c r="C25" s="6" t="s">
        <v>174</v>
      </c>
    </row>
    <row r="26" spans="1:3" x14ac:dyDescent="0.2">
      <c r="A26" s="6" t="s">
        <v>478</v>
      </c>
      <c r="B26" s="6" t="s">
        <v>479</v>
      </c>
      <c r="C26" s="6" t="s">
        <v>174</v>
      </c>
    </row>
    <row r="27" spans="1:3" x14ac:dyDescent="0.2">
      <c r="A27" s="6" t="s">
        <v>480</v>
      </c>
      <c r="B27" s="6" t="s">
        <v>481</v>
      </c>
      <c r="C27" s="6" t="s">
        <v>174</v>
      </c>
    </row>
    <row r="28" spans="1:3" x14ac:dyDescent="0.2">
      <c r="A28" s="6" t="s">
        <v>482</v>
      </c>
      <c r="B28" s="6" t="s">
        <v>483</v>
      </c>
      <c r="C28" s="6" t="s">
        <v>174</v>
      </c>
    </row>
    <row r="29" spans="1:3" s="6" customFormat="1" x14ac:dyDescent="0.2">
      <c r="A29" s="6" t="s">
        <v>1238</v>
      </c>
      <c r="B29" s="6" t="s">
        <v>1239</v>
      </c>
      <c r="C29" s="6" t="s">
        <v>174</v>
      </c>
    </row>
    <row r="30" spans="1:3" x14ac:dyDescent="0.2">
      <c r="A30" s="6" t="s">
        <v>1240</v>
      </c>
      <c r="B30" s="6" t="s">
        <v>1241</v>
      </c>
      <c r="C30" s="6" t="s">
        <v>326</v>
      </c>
    </row>
    <row r="31" spans="1:3" s="6" customFormat="1" x14ac:dyDescent="0.2">
      <c r="A31" s="6" t="s">
        <v>402</v>
      </c>
      <c r="B31" s="6" t="s">
        <v>1242</v>
      </c>
      <c r="C31" s="6" t="s">
        <v>174</v>
      </c>
    </row>
    <row r="32" spans="1:3" s="6" customFormat="1" x14ac:dyDescent="0.2">
      <c r="A32" s="6" t="s">
        <v>484</v>
      </c>
      <c r="B32" s="6" t="s">
        <v>485</v>
      </c>
      <c r="C32" s="6" t="s">
        <v>174</v>
      </c>
    </row>
    <row r="33" spans="1:3" x14ac:dyDescent="0.2">
      <c r="A33" s="6" t="s">
        <v>204</v>
      </c>
      <c r="B33" s="6" t="s">
        <v>1243</v>
      </c>
      <c r="C33" s="6" t="s">
        <v>174</v>
      </c>
    </row>
    <row r="34" spans="1:3" x14ac:dyDescent="0.2">
      <c r="A34" s="6" t="s">
        <v>1244</v>
      </c>
      <c r="B34" s="6" t="s">
        <v>1245</v>
      </c>
      <c r="C34" s="6" t="s">
        <v>174</v>
      </c>
    </row>
  </sheetData>
  <autoFilter ref="A1:C34" xr:uid="{EE28DE98-89F4-407C-B887-015CC4F2DB7E}"/>
  <sortState xmlns:xlrd2="http://schemas.microsoft.com/office/spreadsheetml/2017/richdata2" ref="A3:B33">
    <sortCondition ref="A3"/>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9420D-BA39-411E-82D5-3A11BDC4FF28}">
  <dimension ref="A1:O41"/>
  <sheetViews>
    <sheetView zoomScale="110" zoomScaleNormal="110" workbookViewId="0">
      <pane ySplit="3" topLeftCell="A4" activePane="bottomLeft" state="frozen"/>
      <selection pane="bottomLeft" activeCell="L29" sqref="L29"/>
    </sheetView>
  </sheetViews>
  <sheetFormatPr baseColWidth="10" defaultColWidth="9" defaultRowHeight="15" x14ac:dyDescent="0.2"/>
  <cols>
    <col min="1" max="1" width="9" style="36" customWidth="1"/>
    <col min="2" max="2" width="11.1640625" style="36" customWidth="1"/>
    <col min="3" max="3" width="19" style="6" customWidth="1"/>
    <col min="4" max="4" width="12.5" style="6" customWidth="1"/>
    <col min="5" max="7" width="8.5" style="6" customWidth="1"/>
    <col min="8" max="8" width="9" style="38" customWidth="1"/>
    <col min="9" max="9" width="43.5" style="6" customWidth="1"/>
    <col min="10" max="10" width="18.1640625" style="6" customWidth="1"/>
    <col min="11" max="11" width="13.6640625" style="36" customWidth="1"/>
    <col min="12" max="12" width="18.6640625" style="36" customWidth="1"/>
    <col min="13" max="13" width="39.83203125" style="6" customWidth="1"/>
    <col min="14" max="14" width="14.1640625" style="36" customWidth="1"/>
    <col min="15" max="15" width="18" style="6" customWidth="1"/>
    <col min="16" max="16384" width="9" style="6"/>
  </cols>
  <sheetData>
    <row r="1" spans="1:15" x14ac:dyDescent="0.2">
      <c r="C1" s="6" t="s">
        <v>143</v>
      </c>
      <c r="E1" s="36" t="s">
        <v>144</v>
      </c>
      <c r="F1" s="37" t="s">
        <v>145</v>
      </c>
    </row>
    <row r="2" spans="1:15" x14ac:dyDescent="0.2">
      <c r="E2" s="51" t="s">
        <v>146</v>
      </c>
      <c r="F2" s="37" t="s">
        <v>147</v>
      </c>
    </row>
    <row r="3" spans="1:15" ht="64" x14ac:dyDescent="0.2">
      <c r="B3" s="45" t="s">
        <v>148</v>
      </c>
      <c r="C3" s="18" t="s">
        <v>149</v>
      </c>
      <c r="D3" s="19" t="s">
        <v>150</v>
      </c>
      <c r="E3" s="21" t="s">
        <v>151</v>
      </c>
      <c r="F3" s="21" t="s">
        <v>152</v>
      </c>
      <c r="G3" s="21" t="s">
        <v>153</v>
      </c>
      <c r="H3" s="39" t="s">
        <v>154</v>
      </c>
      <c r="I3" s="21" t="s">
        <v>155</v>
      </c>
      <c r="J3" s="39" t="s">
        <v>156</v>
      </c>
      <c r="K3" s="43" t="s">
        <v>157</v>
      </c>
      <c r="L3" s="43" t="s">
        <v>158</v>
      </c>
      <c r="M3" s="21" t="s">
        <v>159</v>
      </c>
      <c r="N3" s="43" t="s">
        <v>160</v>
      </c>
      <c r="O3" s="43" t="s">
        <v>161</v>
      </c>
    </row>
    <row r="4" spans="1:15" ht="16" x14ac:dyDescent="0.2">
      <c r="A4" s="36">
        <v>1</v>
      </c>
      <c r="B4" s="36" t="str">
        <f>INDEX('School Staff List'!$C$2:$C$262,MATCH('Aero 24.5.21'!C4,'School Staff List'!$B$2:$B$262,0))</f>
        <v>da48y</v>
      </c>
      <c r="C4" s="7" t="s">
        <v>162</v>
      </c>
      <c r="D4" s="7" t="s">
        <v>163</v>
      </c>
      <c r="E4" s="1" t="s">
        <v>164</v>
      </c>
      <c r="F4" s="1"/>
      <c r="G4" s="1" t="s">
        <v>164</v>
      </c>
      <c r="H4" s="59">
        <v>0.6</v>
      </c>
      <c r="I4" s="30" t="s">
        <v>165</v>
      </c>
      <c r="J4" s="41">
        <f>H4*5</f>
        <v>3</v>
      </c>
      <c r="K4" s="41">
        <f>COUNTIF('Projects submitted 24.5.21'!B:B,'Aero 24.5.21'!B4)</f>
        <v>0</v>
      </c>
      <c r="L4" s="27">
        <f>SUMIF('Projects submitted 24.5.21'!B:B, 'Aero 24.5.21'!B4, 'Projects submitted 24.5.21'!F:F)</f>
        <v>0</v>
      </c>
      <c r="M4" s="7" t="str">
        <f>INDEX('School Staff List'!$D$2:$D$262,MATCH('Aero 24.5.21'!B4,'School Staff List'!$C$2:$C$262,0))</f>
        <v>dave.anderson@glasgow.ac.uk</v>
      </c>
      <c r="N4" s="44" t="e">
        <f>IF(MATCH(C4, 'School Staff List'!$J$2:$J$13, 0)&gt;0, "yes", "no")</f>
        <v>#N/A</v>
      </c>
      <c r="O4" s="6" t="str">
        <f>C4</f>
        <v>Anderson</v>
      </c>
    </row>
    <row r="5" spans="1:15" x14ac:dyDescent="0.2">
      <c r="A5" s="36">
        <f>A4+1</f>
        <v>2</v>
      </c>
      <c r="B5" s="36" t="str">
        <f>INDEX('School Staff List'!$C$2:$C$262,MATCH('Aero 24.5.21'!C5,'School Staff List'!$B$2:$B$262,0))</f>
        <v>gnb1j</v>
      </c>
      <c r="C5" s="7" t="s">
        <v>166</v>
      </c>
      <c r="D5" s="7" t="s">
        <v>167</v>
      </c>
      <c r="E5" s="1" t="s">
        <v>164</v>
      </c>
      <c r="F5" s="1"/>
      <c r="G5" s="1" t="s">
        <v>164</v>
      </c>
      <c r="H5" s="59">
        <v>1</v>
      </c>
      <c r="I5" s="30"/>
      <c r="J5" s="41">
        <f t="shared" ref="J5:J21" si="0">H5*5</f>
        <v>5</v>
      </c>
      <c r="K5" s="41">
        <f>COUNTIF('Projects submitted 24.5.21'!B:B,'Aero 24.5.21'!B5)</f>
        <v>0</v>
      </c>
      <c r="L5" s="27">
        <f>SUMIF('Projects submitted 24.5.21'!B:B, 'Aero 24.5.21'!B5, 'Projects submitted 24.5.21'!F:F)</f>
        <v>0</v>
      </c>
      <c r="M5" s="7" t="str">
        <f>INDEX('School Staff List'!$D$2:$D$262,MATCH('Aero 24.5.21'!B5,'School Staff List'!$C$2:$C$262,0))</f>
        <v>george.barakos@glasgow.ac.uk</v>
      </c>
      <c r="N5" s="44" t="e">
        <f>IF(MATCH(C5, 'School Staff List'!$J$2:$J$13, 0)&gt;0, "yes", "no")</f>
        <v>#N/A</v>
      </c>
      <c r="O5" s="6" t="str">
        <f t="shared" ref="O5:O21" si="1">C5</f>
        <v>Barakos</v>
      </c>
    </row>
    <row r="6" spans="1:15" ht="16" x14ac:dyDescent="0.2">
      <c r="A6" s="36">
        <f t="shared" ref="A6:A21" si="2">A5+1</f>
        <v>3</v>
      </c>
      <c r="B6" s="36" t="str">
        <f>INDEX('School Staff List'!$C$2:$C$262,MATCH('Aero 24.5.21'!C6,'School Staff List'!$B$2:$B$262,0))</f>
        <v>ab367r</v>
      </c>
      <c r="C6" s="7" t="s">
        <v>168</v>
      </c>
      <c r="D6" s="7" t="s">
        <v>169</v>
      </c>
      <c r="E6" s="1" t="s">
        <v>164</v>
      </c>
      <c r="F6" s="1"/>
      <c r="G6" s="1" t="s">
        <v>164</v>
      </c>
      <c r="H6" s="59">
        <v>0</v>
      </c>
      <c r="I6" s="29" t="s">
        <v>170</v>
      </c>
      <c r="J6" s="41">
        <f t="shared" si="0"/>
        <v>0</v>
      </c>
      <c r="K6" s="41">
        <f>COUNTIF('Projects submitted 24.5.21'!B:B,'Aero 24.5.21'!B6)</f>
        <v>0</v>
      </c>
      <c r="L6" s="27">
        <f>SUMIF('Projects submitted 24.5.21'!B:B, 'Aero 24.5.21'!B6, 'Projects submitted 24.5.21'!F:F)</f>
        <v>0</v>
      </c>
      <c r="M6" s="7" t="str">
        <f>INDEX('School Staff List'!$D$2:$D$262,MATCH('Aero 24.5.21'!B6,'School Staff List'!$C$2:$C$262,0))</f>
        <v>angela.busse@glasgow.ac.uk</v>
      </c>
      <c r="N6" s="44" t="e">
        <f>IF(MATCH(C6, 'School Staff List'!$J$2:$J$13, 0)&gt;0, "yes", "no")</f>
        <v>#N/A</v>
      </c>
      <c r="O6" s="6" t="str">
        <f t="shared" si="1"/>
        <v>Busse</v>
      </c>
    </row>
    <row r="7" spans="1:15" x14ac:dyDescent="0.2">
      <c r="A7" s="36">
        <f t="shared" si="2"/>
        <v>4</v>
      </c>
      <c r="B7" s="36" t="str">
        <f>INDEX('School Staff List'!$C$2:$C$262,MATCH('Aero 24.5.21'!C7,'School Staff List'!$B$2:$B$262,0))</f>
        <v>mc218k</v>
      </c>
      <c r="C7" s="7" t="s">
        <v>171</v>
      </c>
      <c r="D7" s="7" t="s">
        <v>172</v>
      </c>
      <c r="E7" s="1" t="s">
        <v>164</v>
      </c>
      <c r="F7" s="1" t="s">
        <v>173</v>
      </c>
      <c r="G7" s="1" t="s">
        <v>174</v>
      </c>
      <c r="H7" s="59">
        <v>1</v>
      </c>
      <c r="I7" s="30"/>
      <c r="J7" s="41">
        <f t="shared" si="0"/>
        <v>5</v>
      </c>
      <c r="K7" s="41">
        <f>COUNTIF('Projects submitted 24.5.21'!B:B,'Aero 24.5.21'!B7)</f>
        <v>0</v>
      </c>
      <c r="L7" s="27">
        <f>SUMIF('Projects submitted 24.5.21'!B:B, 'Aero 24.5.21'!B7, 'Projects submitted 24.5.21'!F:F)</f>
        <v>0</v>
      </c>
      <c r="M7" s="7" t="str">
        <f>INDEX('School Staff List'!$D$2:$D$262,MATCH('Aero 24.5.21'!B7,'School Staff List'!$C$2:$C$262,0))</f>
        <v>matteo.ceriotti@glasgow.ac.uk</v>
      </c>
      <c r="N7" s="44" t="e">
        <f>IF(MATCH(C7, 'School Staff List'!$J$2:$J$13, 0)&gt;0, "yes", "no")</f>
        <v>#N/A</v>
      </c>
      <c r="O7" s="6" t="str">
        <f t="shared" si="1"/>
        <v>Ceriotti</v>
      </c>
    </row>
    <row r="8" spans="1:15" ht="16" x14ac:dyDescent="0.2">
      <c r="A8" s="36">
        <f t="shared" si="2"/>
        <v>5</v>
      </c>
      <c r="B8" s="36" t="str">
        <f>INDEX('School Staff List'!$C$2:$C$262,MATCH('Aero 24.5.21'!C8,'School Staff List'!$B$2:$B$262,0))</f>
        <v>mf223b</v>
      </c>
      <c r="C8" s="7" t="s">
        <v>175</v>
      </c>
      <c r="D8" s="7" t="s">
        <v>176</v>
      </c>
      <c r="E8" s="1" t="s">
        <v>164</v>
      </c>
      <c r="F8" s="1"/>
      <c r="G8" s="1" t="s">
        <v>164</v>
      </c>
      <c r="H8" s="59">
        <v>1</v>
      </c>
      <c r="I8" s="30" t="s">
        <v>177</v>
      </c>
      <c r="J8" s="41">
        <f t="shared" si="0"/>
        <v>5</v>
      </c>
      <c r="K8" s="41">
        <f>COUNTIF('Projects submitted 24.5.21'!B:B,'Aero 24.5.21'!B8)</f>
        <v>0</v>
      </c>
      <c r="L8" s="95">
        <f>SUMIF('Projects submitted 24.5.21'!B:B, 'Aero 24.5.21'!B8, 'Projects submitted 24.5.21'!F:F)</f>
        <v>0</v>
      </c>
      <c r="M8" s="7" t="str">
        <f>INDEX('School Staff List'!$D$2:$D$262,MATCH('Aero 24.5.21'!B8,'School Staff List'!$C$2:$C$262,0))</f>
        <v>mohammad.fotouhi@glasgow.ac.uk</v>
      </c>
      <c r="N8" s="44" t="e">
        <f>IF(MATCH(C8, 'School Staff List'!$J$2:$J$13, 0)&gt;0, "yes", "no")</f>
        <v>#N/A</v>
      </c>
      <c r="O8" s="6" t="str">
        <f t="shared" si="1"/>
        <v>Fotouhi</v>
      </c>
    </row>
    <row r="9" spans="1:15" x14ac:dyDescent="0.2">
      <c r="A9" s="36">
        <f t="shared" si="2"/>
        <v>6</v>
      </c>
      <c r="B9" s="54" t="s">
        <v>26</v>
      </c>
      <c r="C9" s="7" t="s">
        <v>178</v>
      </c>
      <c r="D9" s="7" t="s">
        <v>179</v>
      </c>
      <c r="E9" s="1" t="s">
        <v>164</v>
      </c>
      <c r="F9" s="1"/>
      <c r="G9" s="1" t="s">
        <v>164</v>
      </c>
      <c r="H9" s="59">
        <v>1</v>
      </c>
      <c r="I9" s="30"/>
      <c r="J9" s="41">
        <f t="shared" si="0"/>
        <v>5</v>
      </c>
      <c r="K9" s="41">
        <f>COUNTIF('Projects submitted 24.5.21'!B:B,'Aero 24.5.21'!B9)</f>
        <v>0</v>
      </c>
      <c r="L9" s="27">
        <f>SUMIF('Projects submitted 24.5.21'!B:B, 'Aero 24.5.21'!B9, 'Projects submitted 24.5.21'!F:F)</f>
        <v>0</v>
      </c>
      <c r="M9" s="7" t="str">
        <f>INDEX('School Staff List'!$D$2:$D$262,MATCH('Aero 24.5.21'!B9,'School Staff List'!$C$2:$C$262,0))</f>
        <v>richard.green@glasgow.ac.uk</v>
      </c>
      <c r="N9" s="55" t="str">
        <f>IF(MATCH(C9, 'School Staff List'!$J$2:$J$13, 0)&gt;0, "yes", "no")</f>
        <v>yes</v>
      </c>
      <c r="O9" s="6" t="str">
        <f t="shared" si="1"/>
        <v>Green</v>
      </c>
    </row>
    <row r="10" spans="1:15" ht="16" x14ac:dyDescent="0.2">
      <c r="A10" s="36">
        <f t="shared" si="2"/>
        <v>7</v>
      </c>
      <c r="B10" s="50" t="str">
        <f>INDEX('School Staff List'!$C$2:$C$262,MATCH('Aero 24.5.21'!C10,'School Staff List'!$B$2:$B$262,0))</f>
        <v>eg183j</v>
      </c>
      <c r="C10" s="7" t="s">
        <v>180</v>
      </c>
      <c r="D10" s="7" t="s">
        <v>181</v>
      </c>
      <c r="E10" s="1" t="s">
        <v>164</v>
      </c>
      <c r="F10" s="1"/>
      <c r="G10" s="1" t="s">
        <v>164</v>
      </c>
      <c r="H10" s="59">
        <v>1</v>
      </c>
      <c r="I10" s="30" t="s">
        <v>177</v>
      </c>
      <c r="J10" s="41">
        <f t="shared" si="0"/>
        <v>5</v>
      </c>
      <c r="K10" s="41">
        <f>COUNTIF('Projects submitted 24.5.21'!B:B,'Aero 24.5.21'!B10)</f>
        <v>0</v>
      </c>
      <c r="L10" s="27">
        <f>SUMIF('Projects submitted 24.5.21'!B:B, 'Aero 24.5.21'!B10, 'Projects submitted 24.5.21'!F:F)</f>
        <v>0</v>
      </c>
      <c r="M10" s="7" t="str">
        <f>INDEX('School Staff List'!$D$2:$D$262,MATCH('Aero 24.5.21'!B10,'School Staff List'!$C$2:$C$262,0))</f>
        <v>enric.grustangutierrez@glasgow.ac.uk</v>
      </c>
      <c r="N10" s="44" t="e">
        <f>IF(MATCH(C10, 'School Staff List'!$J$2:$J$13, 0)&gt;0, "yes", "no")</f>
        <v>#N/A</v>
      </c>
      <c r="O10" s="6" t="str">
        <f t="shared" si="1"/>
        <v>Grustan Gutierrez</v>
      </c>
    </row>
    <row r="11" spans="1:15" ht="16" x14ac:dyDescent="0.2">
      <c r="A11" s="36">
        <f t="shared" si="2"/>
        <v>8</v>
      </c>
      <c r="B11" s="36" t="str">
        <f>INDEX('School Staff List'!$C$2:$C$262,MATCH('Aero 24.5.21'!C11,'School Staff List'!$B$2:$B$262,0))</f>
        <v>kk106q</v>
      </c>
      <c r="C11" s="7" t="s">
        <v>182</v>
      </c>
      <c r="D11" s="7" t="s">
        <v>183</v>
      </c>
      <c r="E11" s="1" t="s">
        <v>164</v>
      </c>
      <c r="F11" s="1"/>
      <c r="G11" s="1" t="s">
        <v>164</v>
      </c>
      <c r="H11" s="59">
        <v>0.6</v>
      </c>
      <c r="I11" s="30" t="s">
        <v>184</v>
      </c>
      <c r="J11" s="41">
        <f t="shared" si="0"/>
        <v>3</v>
      </c>
      <c r="K11" s="41">
        <f>COUNTIF('Projects submitted 24.5.21'!B:B,'Aero 24.5.21'!B11)</f>
        <v>0</v>
      </c>
      <c r="L11" s="27">
        <f>SUMIF('Projects submitted 24.5.21'!B:B, 'Aero 24.5.21'!B11, 'Projects submitted 24.5.21'!F:F)</f>
        <v>0</v>
      </c>
      <c r="M11" s="7" t="str">
        <f>INDEX('School Staff List'!$D$2:$D$262,MATCH('Aero 24.5.21'!B11,'School Staff List'!$C$2:$C$262,0))</f>
        <v>kostas.kontis@glasgow.ac.uk</v>
      </c>
      <c r="N11" s="44" t="e">
        <f>IF(MATCH(C11, 'School Staff List'!$J$2:$J$13, 0)&gt;0, "yes", "no")</f>
        <v>#N/A</v>
      </c>
      <c r="O11" s="6" t="str">
        <f t="shared" si="1"/>
        <v>Kontis</v>
      </c>
    </row>
    <row r="12" spans="1:15" x14ac:dyDescent="0.2">
      <c r="A12" s="36">
        <f t="shared" si="2"/>
        <v>9</v>
      </c>
      <c r="B12" s="36" t="str">
        <f>INDEX('School Staff List'!$C$2:$C$262,MATCH('Aero 24.5.21'!C12,'School Staff List'!$B$2:$B$262,0))</f>
        <v>ewmg2k</v>
      </c>
      <c r="C12" s="7" t="s">
        <v>185</v>
      </c>
      <c r="D12" s="7" t="s">
        <v>186</v>
      </c>
      <c r="E12" s="1" t="s">
        <v>164</v>
      </c>
      <c r="F12" s="1" t="s">
        <v>187</v>
      </c>
      <c r="G12" s="1" t="s">
        <v>164</v>
      </c>
      <c r="H12" s="59">
        <v>1</v>
      </c>
      <c r="I12" s="30"/>
      <c r="J12" s="41">
        <f t="shared" si="0"/>
        <v>5</v>
      </c>
      <c r="K12" s="41">
        <f>COUNTIF('Projects submitted 24.5.21'!B:B,'Aero 24.5.21'!B12)</f>
        <v>0</v>
      </c>
      <c r="L12" s="27">
        <f>SUMIF('Projects submitted 24.5.21'!B:B, 'Aero 24.5.21'!B12, 'Projects submitted 24.5.21'!F:F)</f>
        <v>0</v>
      </c>
      <c r="M12" s="7" t="str">
        <f>INDEX('School Staff List'!$D$2:$D$262,MATCH('Aero 24.5.21'!B12,'School Staff List'!$C$2:$C$262,0))</f>
        <v>euan.mcgookin@glasgow.ac.uk</v>
      </c>
      <c r="N12" s="44" t="e">
        <f>IF(MATCH(C12, 'School Staff List'!$J$2:$J$13, 0)&gt;0, "yes", "no")</f>
        <v>#N/A</v>
      </c>
      <c r="O12" s="6" t="str">
        <f t="shared" si="1"/>
        <v>McGookin</v>
      </c>
    </row>
    <row r="13" spans="1:15" x14ac:dyDescent="0.2">
      <c r="A13" s="36">
        <f t="shared" si="2"/>
        <v>10</v>
      </c>
      <c r="B13" s="36" t="str">
        <f>INDEX('School Staff List'!$C$2:$C$262,MATCH('Aero 24.5.21'!C13,'School Staff List'!$B$2:$B$262,0))</f>
        <v>kr109b</v>
      </c>
      <c r="C13" s="7" t="s">
        <v>188</v>
      </c>
      <c r="D13" s="7" t="s">
        <v>189</v>
      </c>
      <c r="E13" s="1" t="s">
        <v>164</v>
      </c>
      <c r="F13" s="1"/>
      <c r="G13" s="1" t="s">
        <v>164</v>
      </c>
      <c r="H13" s="59">
        <v>1</v>
      </c>
      <c r="I13" s="30"/>
      <c r="J13" s="41">
        <f t="shared" si="0"/>
        <v>5</v>
      </c>
      <c r="K13" s="41">
        <f>COUNTIF('Projects submitted 24.5.21'!B:B,'Aero 24.5.21'!B13)</f>
        <v>0</v>
      </c>
      <c r="L13" s="27">
        <f>SUMIF('Projects submitted 24.5.21'!B:B, 'Aero 24.5.21'!B13, 'Projects submitted 24.5.21'!F:F)</f>
        <v>0</v>
      </c>
      <c r="M13" s="7" t="str">
        <f>INDEX('School Staff List'!$D$2:$D$262,MATCH('Aero 24.5.21'!B13,'School Staff List'!$C$2:$C$262,0))</f>
        <v>kiran.ramesh@glasgow.ac.uk</v>
      </c>
      <c r="N13" s="44" t="e">
        <f>IF(MATCH(C13, 'School Staff List'!$J$2:$J$13, 0)&gt;0, "yes", "no")</f>
        <v>#N/A</v>
      </c>
      <c r="O13" s="6" t="str">
        <f t="shared" si="1"/>
        <v>Ramesh</v>
      </c>
    </row>
    <row r="14" spans="1:15" x14ac:dyDescent="0.2">
      <c r="A14" s="36">
        <f t="shared" si="2"/>
        <v>11</v>
      </c>
      <c r="B14" s="36" t="str">
        <f>INDEX('School Staff List'!$C$2:$C$262,MATCH('Aero 24.5.21'!C14,'School Staff List'!$B$2:$B$262,0))</f>
        <v>rs263t</v>
      </c>
      <c r="C14" s="7" t="s">
        <v>190</v>
      </c>
      <c r="D14" s="7" t="s">
        <v>191</v>
      </c>
      <c r="E14" s="1" t="s">
        <v>164</v>
      </c>
      <c r="F14" s="1"/>
      <c r="G14" s="1" t="s">
        <v>164</v>
      </c>
      <c r="H14" s="59">
        <v>1</v>
      </c>
      <c r="I14" s="30"/>
      <c r="J14" s="41">
        <f t="shared" si="0"/>
        <v>5</v>
      </c>
      <c r="K14" s="41">
        <f>COUNTIF('Projects submitted 24.5.21'!B:B,'Aero 24.5.21'!B14)</f>
        <v>0</v>
      </c>
      <c r="L14" s="27">
        <f>SUMIF('Projects submitted 24.5.21'!B:B, 'Aero 24.5.21'!B14, 'Projects submitted 24.5.21'!F:F)</f>
        <v>0</v>
      </c>
      <c r="M14" s="7" t="str">
        <f>INDEX('School Staff List'!$D$2:$D$262,MATCH('Aero 24.5.21'!B14,'School Staff List'!$C$2:$C$262,0))</f>
        <v>rene.steijl@glasgow.ac.uk</v>
      </c>
      <c r="N14" s="44" t="e">
        <f>IF(MATCH(C14, 'School Staff List'!$J$2:$J$13, 0)&gt;0, "yes", "no")</f>
        <v>#N/A</v>
      </c>
      <c r="O14" s="6" t="str">
        <f t="shared" si="1"/>
        <v>Steijl</v>
      </c>
    </row>
    <row r="15" spans="1:15" x14ac:dyDescent="0.2">
      <c r="A15" s="36">
        <f t="shared" si="2"/>
        <v>12</v>
      </c>
      <c r="B15" s="36" t="str">
        <f>INDEX('School Staff List'!$C$2:$C$262,MATCH('Aero 24.5.21'!C15,'School Staff List'!$B$2:$B$262,0))</f>
        <v>it43p</v>
      </c>
      <c r="C15" s="7" t="s">
        <v>192</v>
      </c>
      <c r="D15" s="7" t="s">
        <v>193</v>
      </c>
      <c r="E15" s="1" t="s">
        <v>164</v>
      </c>
      <c r="F15" s="1"/>
      <c r="G15" s="1" t="s">
        <v>164</v>
      </c>
      <c r="H15" s="59">
        <v>1</v>
      </c>
      <c r="I15" s="30"/>
      <c r="J15" s="41">
        <f t="shared" si="0"/>
        <v>5</v>
      </c>
      <c r="K15" s="41">
        <f>COUNTIF('Projects submitted 24.5.21'!B:B,'Aero 24.5.21'!B15)</f>
        <v>0</v>
      </c>
      <c r="L15" s="27">
        <f>SUMIF('Projects submitted 24.5.21'!B:B, 'Aero 24.5.21'!B15, 'Projects submitted 24.5.21'!F:F)</f>
        <v>0</v>
      </c>
      <c r="M15" s="7" t="str">
        <f>INDEX('School Staff List'!$D$2:$D$262,MATCH('Aero 24.5.21'!B15,'School Staff List'!$C$2:$C$262,0))</f>
        <v>ian.taylor@glasgow.ac.uk</v>
      </c>
      <c r="N15" s="44" t="e">
        <f>IF(MATCH(C15, 'School Staff List'!$J$2:$J$13, 0)&gt;0, "yes", "no")</f>
        <v>#N/A</v>
      </c>
      <c r="O15" s="6" t="str">
        <f t="shared" si="1"/>
        <v>Taylor</v>
      </c>
    </row>
    <row r="16" spans="1:15" x14ac:dyDescent="0.2">
      <c r="A16" s="36">
        <f t="shared" si="2"/>
        <v>13</v>
      </c>
      <c r="B16" s="36" t="str">
        <f>INDEX('School Staff List'!$C$2:$C$262,MATCH('Aero 24.5.21'!C16,'School Staff List'!$B$2:$B$262,0))</f>
        <v>dgt1d</v>
      </c>
      <c r="C16" s="7" t="s">
        <v>194</v>
      </c>
      <c r="D16" s="7" t="s">
        <v>195</v>
      </c>
      <c r="E16" s="1" t="s">
        <v>164</v>
      </c>
      <c r="F16" s="1"/>
      <c r="G16" s="1" t="s">
        <v>164</v>
      </c>
      <c r="H16" s="59">
        <v>1</v>
      </c>
      <c r="I16" s="30"/>
      <c r="J16" s="41">
        <f t="shared" si="0"/>
        <v>5</v>
      </c>
      <c r="K16" s="41">
        <f>COUNTIF('Projects submitted 24.5.21'!B:B,'Aero 24.5.21'!B16)</f>
        <v>0</v>
      </c>
      <c r="L16" s="27">
        <f>SUMIF('Projects submitted 24.5.21'!B:B, 'Aero 24.5.21'!B16, 'Projects submitted 24.5.21'!F:F)</f>
        <v>0</v>
      </c>
      <c r="M16" s="7" t="str">
        <f>INDEX('School Staff List'!$D$2:$D$262,MATCH('Aero 24.5.21'!B16,'School Staff List'!$C$2:$C$262,0))</f>
        <v>douglas.thomson@glasgow.ac.uk</v>
      </c>
      <c r="N16" s="44" t="e">
        <f>IF(MATCH(C16, 'School Staff List'!$J$2:$J$13, 0)&gt;0, "yes", "no")</f>
        <v>#N/A</v>
      </c>
      <c r="O16" s="6" t="str">
        <f t="shared" si="1"/>
        <v>Thomson</v>
      </c>
    </row>
    <row r="17" spans="1:15" x14ac:dyDescent="0.2">
      <c r="A17" s="36">
        <f t="shared" si="2"/>
        <v>14</v>
      </c>
      <c r="B17" s="36" t="str">
        <f>INDEX('School Staff List'!$C$2:$C$262,MATCH('Aero 24.5.21'!C17,'School Staff List'!$B$2:$B$262,0))</f>
        <v>mv2x</v>
      </c>
      <c r="C17" s="7" t="s">
        <v>196</v>
      </c>
      <c r="D17" s="7" t="s">
        <v>197</v>
      </c>
      <c r="E17" s="1" t="s">
        <v>164</v>
      </c>
      <c r="F17" s="1"/>
      <c r="G17" s="1" t="s">
        <v>164</v>
      </c>
      <c r="H17" s="59">
        <v>1</v>
      </c>
      <c r="I17" s="30"/>
      <c r="J17" s="41">
        <f t="shared" si="0"/>
        <v>5</v>
      </c>
      <c r="K17" s="41">
        <f>COUNTIF('Projects submitted 24.5.21'!B:B,'Aero 24.5.21'!B17)</f>
        <v>0</v>
      </c>
      <c r="L17" s="27">
        <f>SUMIF('Projects submitted 24.5.21'!B:B, 'Aero 24.5.21'!B17, 'Projects submitted 24.5.21'!F:F)</f>
        <v>0</v>
      </c>
      <c r="M17" s="7" t="str">
        <f>INDEX('School Staff List'!$D$2:$D$262,MATCH('Aero 24.5.21'!B17,'School Staff List'!$C$2:$C$262,0))</f>
        <v>marco.vezza@glasgow.ac.uk</v>
      </c>
      <c r="N17" s="44" t="e">
        <f>IF(MATCH(C17, 'School Staff List'!$J$2:$J$13, 0)&gt;0, "yes", "no")</f>
        <v>#N/A</v>
      </c>
      <c r="O17" s="6" t="str">
        <f t="shared" si="1"/>
        <v>Vezza</v>
      </c>
    </row>
    <row r="18" spans="1:15" x14ac:dyDescent="0.2">
      <c r="A18" s="36">
        <f t="shared" si="2"/>
        <v>15</v>
      </c>
      <c r="B18" s="36" t="str">
        <f>INDEX('School Staff List'!$C$2:$C$262,MATCH('Aero 24.5.21'!C18,'School Staff List'!$B$2:$B$262,0))</f>
        <v>cw199s</v>
      </c>
      <c r="C18" s="7" t="s">
        <v>198</v>
      </c>
      <c r="D18" s="7" t="s">
        <v>199</v>
      </c>
      <c r="E18" s="1" t="s">
        <v>164</v>
      </c>
      <c r="F18" s="1"/>
      <c r="G18" s="1" t="s">
        <v>164</v>
      </c>
      <c r="H18" s="59">
        <v>1</v>
      </c>
      <c r="I18" s="30"/>
      <c r="J18" s="41">
        <f t="shared" si="0"/>
        <v>5</v>
      </c>
      <c r="K18" s="41">
        <f>COUNTIF('Projects submitted 24.5.21'!B:B,'Aero 24.5.21'!B18)</f>
        <v>0</v>
      </c>
      <c r="L18" s="27">
        <f>SUMIF('Projects submitted 24.5.21'!B:B, 'Aero 24.5.21'!B18, 'Projects submitted 24.5.21'!F:F)</f>
        <v>0</v>
      </c>
      <c r="M18" s="7" t="str">
        <f>INDEX('School Staff List'!$D$2:$D$262,MATCH('Aero 24.5.21'!B18,'School Staff List'!$C$2:$C$262,0))</f>
        <v>craig.white.2@glasgow.ac.uk</v>
      </c>
      <c r="N18" s="44" t="e">
        <f>IF(MATCH(C18, 'School Staff List'!$J$2:$J$13, 0)&gt;0, "yes", "no")</f>
        <v>#N/A</v>
      </c>
      <c r="O18" s="6" t="str">
        <f t="shared" si="1"/>
        <v>White</v>
      </c>
    </row>
    <row r="19" spans="1:15" x14ac:dyDescent="0.2">
      <c r="A19" s="36">
        <f t="shared" si="2"/>
        <v>16</v>
      </c>
      <c r="B19" s="36" t="str">
        <f>INDEX('School Staff List'!$C$2:$C$262,MATCH('Aero 24.5.21'!C19,'School Staff List'!$B$2:$B$262,0))</f>
        <v>kjw8c</v>
      </c>
      <c r="C19" s="7" t="s">
        <v>200</v>
      </c>
      <c r="D19" s="7" t="s">
        <v>201</v>
      </c>
      <c r="E19" s="1" t="s">
        <v>164</v>
      </c>
      <c r="F19" s="1"/>
      <c r="G19" s="1" t="s">
        <v>164</v>
      </c>
      <c r="H19" s="59">
        <v>1</v>
      </c>
      <c r="I19" s="30"/>
      <c r="J19" s="41">
        <f t="shared" si="0"/>
        <v>5</v>
      </c>
      <c r="K19" s="41">
        <f>COUNTIF('Projects submitted 24.5.21'!B:B,'Aero 24.5.21'!B19)</f>
        <v>0</v>
      </c>
      <c r="L19" s="27">
        <f>SUMIF('Projects submitted 24.5.21'!B:B, 'Aero 24.5.21'!B19, 'Projects submitted 24.5.21'!F:F)</f>
        <v>0</v>
      </c>
      <c r="M19" s="7" t="str">
        <f>INDEX('School Staff List'!$D$2:$D$262,MATCH('Aero 24.5.21'!B19,'School Staff List'!$C$2:$C$262,0))</f>
        <v>kevin.worrall@glasgow.ac.uk</v>
      </c>
      <c r="N19" s="44" t="e">
        <f>IF(MATCH(C19, 'School Staff List'!$J$2:$J$13, 0)&gt;0, "yes", "no")</f>
        <v>#N/A</v>
      </c>
      <c r="O19" s="6" t="str">
        <f t="shared" si="1"/>
        <v>Worrall</v>
      </c>
    </row>
    <row r="20" spans="1:15" x14ac:dyDescent="0.2">
      <c r="A20" s="36">
        <f t="shared" si="2"/>
        <v>17</v>
      </c>
      <c r="B20" s="36" t="str">
        <f>INDEX('School Staff List'!$C$2:$C$262,MATCH('Aero 24.5.21'!C20,'School Staff List'!$B$2:$B$262,0))</f>
        <v>hzb1x</v>
      </c>
      <c r="C20" s="9" t="s">
        <v>202</v>
      </c>
      <c r="D20" s="7" t="s">
        <v>203</v>
      </c>
      <c r="E20" s="1" t="s">
        <v>164</v>
      </c>
      <c r="F20" s="7"/>
      <c r="G20" s="6" t="s">
        <v>164</v>
      </c>
      <c r="H20" s="59">
        <v>1</v>
      </c>
      <c r="I20" s="30"/>
      <c r="J20" s="41">
        <f t="shared" si="0"/>
        <v>5</v>
      </c>
      <c r="K20" s="41">
        <f>COUNTIF('Projects submitted 24.5.21'!B:B,'Aero 24.5.21'!B20)</f>
        <v>0</v>
      </c>
      <c r="L20" s="27">
        <f>SUMIF('Projects submitted 24.5.21'!B:B, 'Aero 24.5.21'!B20, 'Projects submitted 24.5.21'!F:F)</f>
        <v>0</v>
      </c>
      <c r="M20" s="7" t="str">
        <f>INDEX('School Staff List'!$D$2:$D$262,MATCH('Aero 24.5.21'!B20,'School Staff List'!$C$2:$C$262,0))</f>
        <v>hossein.zare-behtash@glasgow.ac.uk</v>
      </c>
      <c r="N20" s="44" t="e">
        <f>IF(MATCH(C20, 'School Staff List'!$J$2:$J$13, 0)&gt;0, "yes", "no")</f>
        <v>#N/A</v>
      </c>
      <c r="O20" s="6" t="str">
        <f t="shared" si="1"/>
        <v>Zare-Behtash</v>
      </c>
    </row>
    <row r="21" spans="1:15" x14ac:dyDescent="0.2">
      <c r="A21" s="36">
        <f t="shared" si="2"/>
        <v>18</v>
      </c>
      <c r="B21" s="54" t="s">
        <v>38</v>
      </c>
      <c r="C21" s="9" t="s">
        <v>204</v>
      </c>
      <c r="D21" s="7" t="s">
        <v>205</v>
      </c>
      <c r="E21" s="1" t="s">
        <v>164</v>
      </c>
      <c r="F21" s="7"/>
      <c r="G21" s="6" t="s">
        <v>164</v>
      </c>
      <c r="H21" s="59">
        <v>1</v>
      </c>
      <c r="I21" s="30"/>
      <c r="J21" s="41">
        <f t="shared" si="0"/>
        <v>5</v>
      </c>
      <c r="K21" s="41">
        <f>COUNTIF('Projects submitted 24.5.21'!B:B,'Aero 24.5.21'!B21)</f>
        <v>0</v>
      </c>
      <c r="L21" s="27">
        <f>SUMIF('Projects submitted 24.5.21'!B:B, 'Aero 24.5.21'!B21, 'Projects submitted 24.5.21'!F:F)</f>
        <v>0</v>
      </c>
      <c r="M21" s="7" t="str">
        <f>INDEX('School Staff List'!$D$2:$D$262,MATCH('Aero 24.5.21'!B21,'School Staff List'!$C$2:$C$262,0))</f>
        <v>dezong.zhao@glasgow.ac.uk</v>
      </c>
      <c r="N21" s="55" t="str">
        <f>IF(MATCH(C21, 'School Staff List'!$J$2:$J$13, 0)&gt;0, "yes", "no")</f>
        <v>yes</v>
      </c>
      <c r="O21" s="6" t="str">
        <f t="shared" si="1"/>
        <v>Zhao</v>
      </c>
    </row>
    <row r="22" spans="1:15" x14ac:dyDescent="0.2">
      <c r="C22" s="9"/>
      <c r="D22" s="7"/>
      <c r="E22" s="1"/>
      <c r="F22" s="7"/>
      <c r="H22" s="78"/>
      <c r="I22" s="30"/>
      <c r="J22" s="41"/>
      <c r="K22" s="41"/>
      <c r="L22" s="27"/>
      <c r="N22" s="44"/>
    </row>
    <row r="23" spans="1:15" ht="16" x14ac:dyDescent="0.2">
      <c r="C23" s="9"/>
      <c r="D23" s="7"/>
      <c r="E23" s="1"/>
      <c r="F23" s="7"/>
      <c r="H23" s="40"/>
      <c r="I23" s="84" t="s">
        <v>206</v>
      </c>
      <c r="J23" s="80">
        <f>SUM(J4:J21)</f>
        <v>81</v>
      </c>
      <c r="K23" s="80">
        <f t="shared" ref="K23:L23" si="3">SUM(K4:K20)</f>
        <v>0</v>
      </c>
      <c r="L23" s="80">
        <f t="shared" si="3"/>
        <v>0</v>
      </c>
      <c r="N23" s="44"/>
    </row>
    <row r="24" spans="1:15" x14ac:dyDescent="0.2">
      <c r="A24" s="92"/>
      <c r="B24" s="92"/>
      <c r="C24" s="89"/>
      <c r="D24" s="90"/>
      <c r="E24" s="91"/>
      <c r="F24" s="90"/>
      <c r="G24" s="85"/>
      <c r="H24" s="93"/>
      <c r="I24" s="30"/>
      <c r="J24" s="42"/>
      <c r="K24" s="41"/>
      <c r="L24" s="8"/>
      <c r="N24" s="44"/>
    </row>
    <row r="25" spans="1:15" x14ac:dyDescent="0.2">
      <c r="A25" s="92"/>
      <c r="B25" s="92"/>
      <c r="C25" s="85"/>
      <c r="D25" s="85"/>
      <c r="E25" s="85"/>
      <c r="F25" s="85"/>
      <c r="G25" s="85"/>
      <c r="H25" s="94"/>
      <c r="K25" s="62" t="s">
        <v>207</v>
      </c>
      <c r="L25" s="36">
        <f>SUM(L4:L20)</f>
        <v>0</v>
      </c>
    </row>
    <row r="26" spans="1:15" x14ac:dyDescent="0.2">
      <c r="A26" s="92"/>
      <c r="B26" s="92"/>
      <c r="C26" s="85"/>
      <c r="D26" s="85"/>
      <c r="E26" s="85"/>
      <c r="F26" s="85"/>
      <c r="G26" s="85"/>
      <c r="H26" s="94"/>
      <c r="K26" s="51" t="s">
        <v>208</v>
      </c>
      <c r="L26" s="36">
        <v>73</v>
      </c>
    </row>
    <row r="27" spans="1:15" x14ac:dyDescent="0.2">
      <c r="A27" s="92"/>
      <c r="B27" s="92"/>
      <c r="C27" s="85"/>
      <c r="D27" s="85"/>
      <c r="E27" s="85"/>
      <c r="F27" s="85"/>
      <c r="G27" s="85"/>
      <c r="H27" s="94"/>
      <c r="K27" s="51" t="s">
        <v>209</v>
      </c>
      <c r="L27" s="38">
        <v>4</v>
      </c>
      <c r="M27" s="6" t="s">
        <v>210</v>
      </c>
    </row>
    <row r="28" spans="1:15" x14ac:dyDescent="0.2">
      <c r="A28" s="92"/>
      <c r="B28" s="92"/>
      <c r="C28" s="85"/>
      <c r="D28" s="85"/>
      <c r="E28" s="85"/>
      <c r="F28" s="85"/>
      <c r="G28" s="85"/>
      <c r="H28" s="94"/>
      <c r="J28" s="49"/>
      <c r="K28" s="79" t="s">
        <v>211</v>
      </c>
      <c r="L28" s="80">
        <f>L26-L27</f>
        <v>69</v>
      </c>
    </row>
    <row r="29" spans="1:15" x14ac:dyDescent="0.2">
      <c r="A29" s="92"/>
      <c r="B29" s="92"/>
      <c r="C29" s="85"/>
      <c r="D29" s="85"/>
      <c r="E29" s="85"/>
      <c r="F29" s="85"/>
      <c r="G29" s="85"/>
      <c r="H29" s="94"/>
    </row>
    <row r="30" spans="1:15" x14ac:dyDescent="0.2">
      <c r="A30" s="92"/>
      <c r="B30" s="92"/>
      <c r="C30" s="85"/>
      <c r="D30" s="85"/>
      <c r="E30" s="85"/>
      <c r="F30" s="85"/>
      <c r="G30" s="85"/>
      <c r="H30" s="94"/>
    </row>
    <row r="31" spans="1:15" x14ac:dyDescent="0.2">
      <c r="A31" s="92"/>
      <c r="B31" s="92"/>
      <c r="C31" s="85"/>
      <c r="D31" s="85"/>
      <c r="E31" s="85"/>
      <c r="F31" s="85"/>
      <c r="G31" s="85"/>
      <c r="H31" s="94"/>
    </row>
    <row r="32" spans="1:15" x14ac:dyDescent="0.2">
      <c r="A32" s="92"/>
      <c r="B32" s="92"/>
      <c r="C32" s="85"/>
      <c r="D32" s="85"/>
      <c r="E32" s="85"/>
      <c r="F32" s="85"/>
      <c r="G32" s="85"/>
      <c r="H32" s="94"/>
    </row>
    <row r="33" spans="1:8" x14ac:dyDescent="0.2">
      <c r="A33" s="92"/>
      <c r="B33" s="92"/>
      <c r="C33" s="85"/>
      <c r="D33" s="85"/>
      <c r="E33" s="85"/>
      <c r="F33" s="85"/>
      <c r="G33" s="85"/>
      <c r="H33" s="94"/>
    </row>
    <row r="34" spans="1:8" x14ac:dyDescent="0.2">
      <c r="A34" s="92"/>
      <c r="B34" s="92"/>
      <c r="C34" s="85"/>
      <c r="D34" s="85"/>
      <c r="E34" s="85"/>
      <c r="F34" s="85"/>
      <c r="G34" s="85"/>
      <c r="H34" s="94"/>
    </row>
    <row r="35" spans="1:8" x14ac:dyDescent="0.2">
      <c r="A35" s="92"/>
      <c r="B35" s="92"/>
      <c r="C35" s="85"/>
      <c r="D35" s="85"/>
      <c r="E35" s="85"/>
      <c r="F35" s="85"/>
      <c r="G35" s="85"/>
      <c r="H35" s="94"/>
    </row>
    <row r="36" spans="1:8" x14ac:dyDescent="0.2">
      <c r="A36" s="92"/>
      <c r="B36" s="92"/>
      <c r="C36" s="85"/>
      <c r="D36" s="85"/>
      <c r="E36" s="85"/>
      <c r="F36" s="85"/>
      <c r="G36" s="85"/>
      <c r="H36" s="94"/>
    </row>
    <row r="37" spans="1:8" x14ac:dyDescent="0.2">
      <c r="A37" s="92"/>
      <c r="B37" s="92"/>
      <c r="C37" s="85"/>
      <c r="D37" s="85"/>
      <c r="E37" s="85"/>
      <c r="F37" s="85"/>
      <c r="G37" s="85"/>
      <c r="H37" s="94"/>
    </row>
    <row r="38" spans="1:8" x14ac:dyDescent="0.2">
      <c r="A38" s="92"/>
      <c r="B38" s="92"/>
      <c r="C38" s="85"/>
      <c r="D38" s="85"/>
      <c r="E38" s="85"/>
      <c r="F38" s="85"/>
      <c r="G38" s="85"/>
      <c r="H38" s="94"/>
    </row>
    <row r="39" spans="1:8" x14ac:dyDescent="0.2">
      <c r="A39" s="92"/>
      <c r="B39" s="92"/>
      <c r="C39" s="85"/>
      <c r="D39" s="85"/>
      <c r="E39" s="85"/>
      <c r="F39" s="85"/>
      <c r="G39" s="85"/>
      <c r="H39" s="94"/>
    </row>
    <row r="40" spans="1:8" x14ac:dyDescent="0.2">
      <c r="A40" s="92"/>
      <c r="B40" s="92"/>
      <c r="C40" s="85"/>
      <c r="D40" s="85"/>
      <c r="E40" s="85"/>
      <c r="F40" s="85"/>
      <c r="G40" s="85"/>
      <c r="H40" s="94"/>
    </row>
    <row r="41" spans="1:8" x14ac:dyDescent="0.2">
      <c r="A41" s="92"/>
      <c r="B41" s="92"/>
      <c r="C41" s="85"/>
      <c r="D41" s="85"/>
      <c r="E41" s="85"/>
      <c r="F41" s="85"/>
      <c r="G41" s="85"/>
      <c r="H41" s="94"/>
    </row>
  </sheetData>
  <autoFilter ref="C3:L23" xr:uid="{7B8E6C1C-954B-411A-A6C0-5E6715C6D584}"/>
  <conditionalFormatting sqref="L24 L22">
    <cfRule type="expression" dxfId="15" priority="3">
      <formula>L22&gt;(J22)</formula>
    </cfRule>
  </conditionalFormatting>
  <conditionalFormatting sqref="L24 L22">
    <cfRule type="expression" dxfId="14" priority="2">
      <formula>L22&lt;J22</formula>
    </cfRule>
  </conditionalFormatting>
  <conditionalFormatting sqref="L26">
    <cfRule type="expression" dxfId="13" priority="1">
      <formula>L26&gt;(K26)</formula>
    </cfRule>
  </conditionalFormatting>
  <dataValidations count="1">
    <dataValidation showDropDown="1" showInputMessage="1" showErrorMessage="1" sqref="E3" xr:uid="{BA8F3425-29E6-4660-9B29-3985BC5AB311}"/>
  </dataValidations>
  <hyperlinks>
    <hyperlink ref="F1" r:id="rId1" display="mailto:Ian.Taylor@glasgow.ac.uk" xr:uid="{EE5C9F01-599B-4420-983B-F1A365CAE9F5}"/>
    <hyperlink ref="F2" r:id="rId2" xr:uid="{BB45F9E1-6753-4130-A395-6A6D70D724B3}"/>
  </hyperlinks>
  <pageMargins left="0.7" right="0.7" top="0.75" bottom="0.75" header="0.3" footer="0.3"/>
  <pageSetup paperSize="9" orientation="portrait" horizontalDpi="4294967293"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F4C6-664F-4186-A15C-CB850D18851F}">
  <dimension ref="A1:O41"/>
  <sheetViews>
    <sheetView workbookViewId="0">
      <pane ySplit="3" topLeftCell="A4" activePane="bottomLeft" state="frozen"/>
      <selection pane="bottomLeft" activeCell="L8" sqref="L8"/>
    </sheetView>
  </sheetViews>
  <sheetFormatPr baseColWidth="10" defaultColWidth="9" defaultRowHeight="15" x14ac:dyDescent="0.2"/>
  <cols>
    <col min="1" max="1" width="9" style="36" customWidth="1"/>
    <col min="2" max="2" width="11.1640625" style="36" customWidth="1"/>
    <col min="3" max="3" width="19" style="6" customWidth="1"/>
    <col min="4" max="4" width="12.5" style="6" customWidth="1"/>
    <col min="5" max="7" width="8.5" style="6" customWidth="1"/>
    <col min="8" max="8" width="10.83203125" style="38" customWidth="1"/>
    <col min="9" max="9" width="51" style="63" customWidth="1"/>
    <col min="10" max="10" width="18.1640625" style="6" customWidth="1"/>
    <col min="11" max="11" width="13.6640625" style="36" customWidth="1"/>
    <col min="12" max="12" width="18.6640625" style="36" customWidth="1"/>
    <col min="13" max="13" width="39.83203125" style="6" customWidth="1"/>
    <col min="14" max="14" width="14.1640625" style="36" customWidth="1"/>
    <col min="15" max="15" width="18" style="6" customWidth="1"/>
    <col min="16" max="16384" width="9" style="6"/>
  </cols>
  <sheetData>
    <row r="1" spans="1:15" x14ac:dyDescent="0.2">
      <c r="C1" s="6" t="s">
        <v>212</v>
      </c>
      <c r="E1" s="36" t="s">
        <v>144</v>
      </c>
      <c r="F1" s="37" t="s">
        <v>213</v>
      </c>
    </row>
    <row r="2" spans="1:15" x14ac:dyDescent="0.2">
      <c r="E2" s="51" t="s">
        <v>146</v>
      </c>
      <c r="F2" s="37" t="s">
        <v>214</v>
      </c>
    </row>
    <row r="3" spans="1:15" ht="64" x14ac:dyDescent="0.2">
      <c r="B3" s="45" t="s">
        <v>148</v>
      </c>
      <c r="C3" s="18" t="s">
        <v>149</v>
      </c>
      <c r="D3" s="19" t="s">
        <v>150</v>
      </c>
      <c r="E3" s="21" t="s">
        <v>151</v>
      </c>
      <c r="F3" s="21" t="s">
        <v>152</v>
      </c>
      <c r="G3" s="21" t="s">
        <v>153</v>
      </c>
      <c r="H3" s="39" t="s">
        <v>215</v>
      </c>
      <c r="I3" s="21" t="s">
        <v>155</v>
      </c>
      <c r="J3" s="39" t="s">
        <v>156</v>
      </c>
      <c r="K3" s="43" t="s">
        <v>157</v>
      </c>
      <c r="L3" s="43" t="s">
        <v>158</v>
      </c>
      <c r="M3" s="21" t="s">
        <v>159</v>
      </c>
      <c r="N3" s="43" t="s">
        <v>160</v>
      </c>
      <c r="O3" s="43" t="s">
        <v>161</v>
      </c>
    </row>
    <row r="4" spans="1:15" x14ac:dyDescent="0.2">
      <c r="A4" s="36">
        <v>1</v>
      </c>
      <c r="B4" s="50" t="str">
        <f>INDEX('School Staff List'!$C$2:$C$262,MATCH('BME 24.5.21'!C4,'School Staff List'!$B$2:$B$262,0))</f>
        <v>mc345u</v>
      </c>
      <c r="C4" s="7" t="s">
        <v>216</v>
      </c>
      <c r="D4" s="7" t="s">
        <v>197</v>
      </c>
      <c r="E4" s="1" t="s">
        <v>217</v>
      </c>
      <c r="F4" s="1"/>
      <c r="G4" s="1" t="s">
        <v>217</v>
      </c>
      <c r="H4" s="59">
        <v>0.4</v>
      </c>
      <c r="I4" s="30"/>
      <c r="J4" s="41">
        <f>H4*5</f>
        <v>2</v>
      </c>
      <c r="K4" s="41">
        <f>COUNTIF('Projects submitted 24.5.21'!B:B,'BME 24.5.21'!B4)</f>
        <v>0</v>
      </c>
      <c r="L4" s="8">
        <f>SUMIF('Projects submitted 24.5.21'!B:B, 'BME 24.5.21'!B4, 'Projects submitted 24.5.21'!F:F)</f>
        <v>0</v>
      </c>
      <c r="M4" s="7" t="str">
        <f>INDEX('School Staff List'!$D$2:$D$262,MATCH('BME 24.5.21'!B4,'School Staff List'!$C$2:$C$262,0))</f>
        <v>Marco.Cantini@glasgow.ac.uk</v>
      </c>
      <c r="N4" s="44" t="e">
        <f>IF(MATCH(C4, 'School Staff List'!$J$2:$J$13, 0)&gt;0, "yes", "no")</f>
        <v>#N/A</v>
      </c>
      <c r="O4" s="6" t="str">
        <f>C4</f>
        <v>Cantini</v>
      </c>
    </row>
    <row r="5" spans="1:15" x14ac:dyDescent="0.2">
      <c r="A5" s="36">
        <f>A4+1</f>
        <v>2</v>
      </c>
      <c r="B5" s="36" t="str">
        <f>INDEX('School Staff List'!$C$2:$C$262,MATCH('BME 24.5.21'!C5,'School Staff List'!$B$2:$B$262,0))</f>
        <v>ac343x</v>
      </c>
      <c r="C5" s="7" t="s">
        <v>218</v>
      </c>
      <c r="D5" s="7" t="s">
        <v>219</v>
      </c>
      <c r="E5" s="1" t="s">
        <v>217</v>
      </c>
      <c r="F5" s="1" t="s">
        <v>187</v>
      </c>
      <c r="G5" s="1" t="s">
        <v>217</v>
      </c>
      <c r="H5" s="59">
        <v>1</v>
      </c>
      <c r="I5" s="30"/>
      <c r="J5" s="41">
        <f t="shared" ref="J5:J23" si="0">H5*5</f>
        <v>5</v>
      </c>
      <c r="K5" s="41">
        <f>COUNTIF('Projects submitted 24.5.21'!B:B,'BME 24.5.21'!B5)</f>
        <v>0</v>
      </c>
      <c r="L5" s="8">
        <f>SUMIF('Projects submitted 24.5.21'!B:B, 'BME 24.5.21'!B5, 'Projects submitted 24.5.21'!F:F)</f>
        <v>0</v>
      </c>
      <c r="M5" s="7" t="str">
        <f>INDEX('School Staff List'!$D$2:$D$262,MATCH('BME 24.5.21'!B5,'School Staff List'!$C$2:$C$262,0))</f>
        <v>alasdair.clark@glasgow.ac.uk</v>
      </c>
      <c r="N5" s="44" t="e">
        <f>IF(MATCH(C5, 'School Staff List'!$J$2:$J$13, 0)&gt;0, "yes", "no")</f>
        <v>#N/A</v>
      </c>
      <c r="O5" s="6" t="str">
        <f t="shared" ref="O5:O23" si="1">C5</f>
        <v>Clark</v>
      </c>
    </row>
    <row r="6" spans="1:15" ht="16" x14ac:dyDescent="0.2">
      <c r="A6" s="36">
        <f t="shared" ref="A6:A23" si="2">A5+1</f>
        <v>3</v>
      </c>
      <c r="B6" s="36" t="str">
        <f>INDEX('School Staff List'!$C$2:$C$262,MATCH('BME 24.5.21'!C6,'School Staff List'!$B$2:$B$262,0))</f>
        <v>ac439z</v>
      </c>
      <c r="C6" s="7" t="s">
        <v>220</v>
      </c>
      <c r="D6" s="7" t="s">
        <v>221</v>
      </c>
      <c r="E6" s="1" t="s">
        <v>217</v>
      </c>
      <c r="F6" s="1"/>
      <c r="G6" s="1" t="s">
        <v>174</v>
      </c>
      <c r="H6" s="59">
        <v>0.4</v>
      </c>
      <c r="I6" s="29" t="s">
        <v>222</v>
      </c>
      <c r="J6" s="41">
        <f t="shared" si="0"/>
        <v>2</v>
      </c>
      <c r="K6" s="41">
        <f>COUNTIF('Projects submitted 24.5.21'!B:B,'BME 24.5.21'!B6)</f>
        <v>0</v>
      </c>
      <c r="L6" s="8">
        <f>SUMIF('Projects submitted 24.5.21'!B:B, 'BME 24.5.21'!B6, 'Projects submitted 24.5.21'!F:F)</f>
        <v>0</v>
      </c>
      <c r="M6" s="7" t="str">
        <f>INDEX('School Staff List'!$D$2:$D$262,MATCH('BME 24.5.21'!B6,'School Staff List'!$C$2:$C$262,0))</f>
        <v>sandy.cochran@glasgow.ac.uk</v>
      </c>
      <c r="N6" s="44" t="e">
        <f>IF(MATCH(C6, 'School Staff List'!$J$2:$J$13, 0)&gt;0, "yes", "no")</f>
        <v>#N/A</v>
      </c>
      <c r="O6" s="6" t="str">
        <f t="shared" si="1"/>
        <v>Cochran</v>
      </c>
    </row>
    <row r="7" spans="1:15" ht="16" x14ac:dyDescent="0.2">
      <c r="A7" s="36">
        <f t="shared" si="2"/>
        <v>4</v>
      </c>
      <c r="B7" s="50" t="str">
        <f>INDEX('School Staff List'!$C$2:$C$262,MATCH('BME 24.5.21'!C7,'School Staff List'!$B$2:$B$262,0))</f>
        <v>jmc7n</v>
      </c>
      <c r="C7" s="7" t="s">
        <v>223</v>
      </c>
      <c r="D7" s="7" t="s">
        <v>224</v>
      </c>
      <c r="E7" s="1" t="s">
        <v>217</v>
      </c>
      <c r="F7" s="1"/>
      <c r="G7" s="1" t="s">
        <v>217</v>
      </c>
      <c r="H7" s="59">
        <v>0</v>
      </c>
      <c r="I7" s="30" t="s">
        <v>225</v>
      </c>
      <c r="J7" s="41">
        <f t="shared" si="0"/>
        <v>0</v>
      </c>
      <c r="K7" s="41">
        <f>COUNTIF('Projects submitted 24.5.21'!B:B,'BME 24.5.21'!B7)</f>
        <v>0</v>
      </c>
      <c r="L7" s="8">
        <f>SUMIF('Projects submitted 24.5.21'!B:B, 'BME 24.5.21'!B7, 'Projects submitted 24.5.21'!F:F)</f>
        <v>0</v>
      </c>
      <c r="M7" s="7" t="str">
        <f>INDEX('School Staff List'!$D$2:$D$262,MATCH('BME 24.5.21'!B7,'School Staff List'!$C$2:$C$262,0))</f>
        <v>Jon.Cooper@glasgow.ac.uk</v>
      </c>
      <c r="N7" s="44" t="e">
        <f>IF(MATCH(C7, 'School Staff List'!$J$2:$J$13, 0)&gt;0, "yes", "no")</f>
        <v>#N/A</v>
      </c>
      <c r="O7" s="6" t="str">
        <f t="shared" si="1"/>
        <v>Cooper</v>
      </c>
    </row>
    <row r="8" spans="1:15" x14ac:dyDescent="0.2">
      <c r="A8" s="36">
        <f t="shared" si="2"/>
        <v>5</v>
      </c>
      <c r="B8" s="50" t="str">
        <f>INDEX('School Staff List'!$C$2:$C$262,MATCH('BME 24.5.21'!C8,'School Staff List'!$B$2:$B$262,0))</f>
        <v>tf37p</v>
      </c>
      <c r="C8" s="7" t="s">
        <v>226</v>
      </c>
      <c r="D8" s="7" t="s">
        <v>227</v>
      </c>
      <c r="E8" s="1" t="s">
        <v>217</v>
      </c>
      <c r="F8" s="1"/>
      <c r="G8" s="1" t="s">
        <v>217</v>
      </c>
      <c r="H8" s="59">
        <v>1</v>
      </c>
      <c r="I8" s="30"/>
      <c r="J8" s="41">
        <f t="shared" si="0"/>
        <v>5</v>
      </c>
      <c r="K8" s="41">
        <f>COUNTIF('Projects submitted 24.5.21'!B:B,'BME 24.5.21'!B8)</f>
        <v>0</v>
      </c>
      <c r="L8" s="95">
        <f>SUMIF('Projects submitted 24.5.21'!B:B, 'BME 24.5.21'!B8, 'Projects submitted 24.5.21'!F:F)</f>
        <v>0</v>
      </c>
      <c r="M8" s="7" t="str">
        <f>INDEX('School Staff List'!$D$2:$D$262,MATCH('BME 24.5.21'!B8,'School Staff List'!$C$2:$C$262,0))</f>
        <v>thomas.franke@glasgow.ac.uk</v>
      </c>
      <c r="N8" s="44" t="e">
        <f>IF(MATCH(C8, 'School Staff List'!$J$2:$J$13, 0)&gt;0, "yes", "no")</f>
        <v>#N/A</v>
      </c>
      <c r="O8" s="6" t="str">
        <f t="shared" si="1"/>
        <v>Franke</v>
      </c>
    </row>
    <row r="9" spans="1:15" ht="16" x14ac:dyDescent="0.2">
      <c r="A9" s="36">
        <f t="shared" si="2"/>
        <v>6</v>
      </c>
      <c r="B9" s="50" t="str">
        <f>INDEX('School Staff List'!$C$2:$C$262,MATCH('BME 24.5.21'!C9,'School Staff List'!$B$2:$B$262,0))</f>
        <v>ng29d</v>
      </c>
      <c r="C9" s="7" t="s">
        <v>228</v>
      </c>
      <c r="D9" s="7" t="s">
        <v>229</v>
      </c>
      <c r="E9" s="1" t="s">
        <v>217</v>
      </c>
      <c r="F9" s="1"/>
      <c r="G9" s="1" t="s">
        <v>217</v>
      </c>
      <c r="H9" s="59">
        <v>0.4</v>
      </c>
      <c r="I9" s="30" t="s">
        <v>230</v>
      </c>
      <c r="J9" s="41">
        <f t="shared" si="0"/>
        <v>2</v>
      </c>
      <c r="K9" s="41">
        <f>COUNTIF('Projects submitted 24.5.21'!B:B,'BME 24.5.21'!B9)</f>
        <v>0</v>
      </c>
      <c r="L9" s="8">
        <f>SUMIF('Projects submitted 24.5.21'!B:B, 'BME 24.5.21'!B9, 'Projects submitted 24.5.21'!F:F)</f>
        <v>0</v>
      </c>
      <c r="M9" s="7" t="str">
        <f>INDEX('School Staff List'!$D$2:$D$262,MATCH('BME 24.5.21'!B9,'School Staff List'!$C$2:$C$262,0))</f>
        <v>nikolaj.gadegaard@glasgow.ac.uk</v>
      </c>
      <c r="N9" s="61" t="e">
        <f>IF(MATCH(C9, 'School Staff List'!$J$2:$J$13, 0)&gt;0, "yes", "no")</f>
        <v>#N/A</v>
      </c>
      <c r="O9" s="6" t="str">
        <f t="shared" si="1"/>
        <v>Gadegaard</v>
      </c>
    </row>
    <row r="10" spans="1:15" ht="16" x14ac:dyDescent="0.2">
      <c r="A10" s="36">
        <f t="shared" si="2"/>
        <v>7</v>
      </c>
      <c r="B10" s="50" t="str">
        <f>INDEX('School Staff List'!$C$2:$C$262,MATCH('BME 24.5.21'!C10,'School Staff List'!$B$2:$B$262,0))</f>
        <v>ag8q</v>
      </c>
      <c r="C10" s="7" t="s">
        <v>231</v>
      </c>
      <c r="D10" s="7" t="s">
        <v>232</v>
      </c>
      <c r="E10" s="1" t="s">
        <v>217</v>
      </c>
      <c r="F10" s="1"/>
      <c r="G10" s="1" t="s">
        <v>217</v>
      </c>
      <c r="H10" s="59">
        <v>0</v>
      </c>
      <c r="I10" s="30" t="s">
        <v>233</v>
      </c>
      <c r="J10" s="41">
        <f t="shared" si="0"/>
        <v>0</v>
      </c>
      <c r="K10" s="41">
        <f>COUNTIF('Projects submitted 24.5.21'!B:B,'BME 24.5.21'!B10)</f>
        <v>0</v>
      </c>
      <c r="L10" s="8">
        <f>SUMIF('Projects submitted 24.5.21'!B:B, 'BME 24.5.21'!B10, 'Projects submitted 24.5.21'!F:F)</f>
        <v>0</v>
      </c>
      <c r="M10" s="7" t="str">
        <f>INDEX('School Staff List'!$D$2:$D$262,MATCH('BME 24.5.21'!B10,'School Staff List'!$C$2:$C$262,0))</f>
        <v>Andrew.Glidle@glasgow.ac.uk</v>
      </c>
      <c r="N10" s="44" t="e">
        <f>IF(MATCH(C10, 'School Staff List'!$J$2:$J$13, 0)&gt;0, "yes", "no")</f>
        <v>#N/A</v>
      </c>
      <c r="O10" s="6" t="str">
        <f t="shared" si="1"/>
        <v>Glidle</v>
      </c>
    </row>
    <row r="11" spans="1:15" ht="16" x14ac:dyDescent="0.2">
      <c r="A11" s="36">
        <f t="shared" si="2"/>
        <v>8</v>
      </c>
      <c r="B11" s="50" t="str">
        <f>INDEX('School Staff List'!$C$2:$C$262,MATCH('BME 24.5.21'!C11,'School Staff List'!$B$2:$B$262,0))</f>
        <v>hg35a</v>
      </c>
      <c r="C11" s="7" t="s">
        <v>234</v>
      </c>
      <c r="D11" s="7" t="s">
        <v>235</v>
      </c>
      <c r="E11" s="1" t="s">
        <v>217</v>
      </c>
      <c r="F11" s="1"/>
      <c r="G11" s="1" t="s">
        <v>217</v>
      </c>
      <c r="H11" s="59">
        <v>0.6</v>
      </c>
      <c r="I11" s="30" t="s">
        <v>236</v>
      </c>
      <c r="J11" s="41">
        <f t="shared" si="0"/>
        <v>3</v>
      </c>
      <c r="K11" s="41">
        <f>COUNTIF('Projects submitted 24.5.21'!B:B,'BME 24.5.21'!B11)</f>
        <v>0</v>
      </c>
      <c r="L11" s="8">
        <f>SUMIF('Projects submitted 24.5.21'!B:B, 'BME 24.5.21'!B11, 'Projects submitted 24.5.21'!F:F)</f>
        <v>0</v>
      </c>
      <c r="M11" s="7" t="str">
        <f>INDEX('School Staff List'!$D$2:$D$262,MATCH('BME 24.5.21'!B11,'School Staff List'!$C$2:$C$262,0))</f>
        <v>henrik.gollee@glasgow.ac.uk</v>
      </c>
      <c r="N11" s="44" t="e">
        <f>IF(MATCH(C11, 'School Staff List'!$J$2:$J$13, 0)&gt;0, "yes", "no")</f>
        <v>#N/A</v>
      </c>
      <c r="O11" s="6" t="str">
        <f t="shared" si="1"/>
        <v>Gollee</v>
      </c>
    </row>
    <row r="12" spans="1:15" x14ac:dyDescent="0.2">
      <c r="A12" s="36">
        <f t="shared" si="2"/>
        <v>9</v>
      </c>
      <c r="B12" s="50" t="str">
        <f>INDEX('School Staff List'!$C$2:$C$262,MATCH('BME 24.5.21'!C12,'School Staff List'!$B$2:$B$262,0))</f>
        <v>cg166a</v>
      </c>
      <c r="C12" s="7" t="s">
        <v>237</v>
      </c>
      <c r="D12" s="7" t="s">
        <v>238</v>
      </c>
      <c r="E12" s="1" t="s">
        <v>217</v>
      </c>
      <c r="F12" s="1"/>
      <c r="G12" s="1" t="s">
        <v>217</v>
      </c>
      <c r="H12" s="59">
        <v>1</v>
      </c>
      <c r="I12" s="30"/>
      <c r="J12" s="41">
        <f t="shared" si="0"/>
        <v>5</v>
      </c>
      <c r="K12" s="41">
        <f>COUNTIF('Projects submitted 24.5.21'!B:B,'BME 24.5.21'!B12)</f>
        <v>0</v>
      </c>
      <c r="L12" s="8">
        <f>SUMIF('Projects submitted 24.5.21'!B:B, 'BME 24.5.21'!B12, 'Projects submitted 24.5.21'!F:F)</f>
        <v>0</v>
      </c>
      <c r="M12" s="7" t="str">
        <f>INDEX('School Staff List'!$D$2:$D$262,MATCH('BME 24.5.21'!B12,'School Staff List'!$C$2:$C$262,0))</f>
        <v>Cristina.GonzalezGarcia@glasgow.ac.uk</v>
      </c>
      <c r="N12" s="44" t="e">
        <f>IF(MATCH(C12, 'School Staff List'!$J$2:$J$13, 0)&gt;0, "yes", "no")</f>
        <v>#N/A</v>
      </c>
      <c r="O12" s="6" t="str">
        <f t="shared" si="1"/>
        <v>Gonzalez Garcia</v>
      </c>
    </row>
    <row r="13" spans="1:15" x14ac:dyDescent="0.2">
      <c r="A13" s="36">
        <f t="shared" si="2"/>
        <v>10</v>
      </c>
      <c r="B13" s="50" t="str">
        <f>INDEX('School Staff List'!$C$2:$C$262,MATCH('BME 24.5.21'!C13,'School Staff List'!$B$2:$B$262,0))</f>
        <v>dg233r</v>
      </c>
      <c r="C13" s="7" t="s">
        <v>239</v>
      </c>
      <c r="D13" s="7" t="s">
        <v>240</v>
      </c>
      <c r="E13" s="1" t="s">
        <v>217</v>
      </c>
      <c r="F13" s="1"/>
      <c r="G13" s="1" t="s">
        <v>217</v>
      </c>
      <c r="H13" s="59">
        <v>1</v>
      </c>
      <c r="I13" s="30"/>
      <c r="J13" s="41">
        <f t="shared" si="0"/>
        <v>5</v>
      </c>
      <c r="K13" s="41">
        <f>COUNTIF('Projects submitted 24.5.21'!B:B,'BME 24.5.21'!B13)</f>
        <v>0</v>
      </c>
      <c r="L13" s="8">
        <f>SUMIF('Projects submitted 24.5.21'!B:B, 'BME 24.5.21'!B13, 'Projects submitted 24.5.21'!F:F)</f>
        <v>0</v>
      </c>
      <c r="M13" s="7" t="str">
        <f>INDEX('School Staff List'!$D$2:$D$262,MATCH('BME 24.5.21'!B13,'School Staff List'!$C$2:$C$262,0))</f>
        <v>delphine.gourdon@glasgow.ac.uk</v>
      </c>
      <c r="N13" s="44" t="e">
        <f>IF(MATCH(C13, 'School Staff List'!$J$2:$J$13, 0)&gt;0, "yes", "no")</f>
        <v>#N/A</v>
      </c>
      <c r="O13" s="6" t="str">
        <f t="shared" si="1"/>
        <v>Gourdon</v>
      </c>
    </row>
    <row r="14" spans="1:15" x14ac:dyDescent="0.2">
      <c r="A14" s="36">
        <f t="shared" si="2"/>
        <v>11</v>
      </c>
      <c r="B14" s="50" t="str">
        <f>INDEX('School Staff List'!$C$2:$C$262,MATCH('BME 24.5.21'!C14,'School Staff List'!$B$2:$B$262,0))</f>
        <v>mh5b</v>
      </c>
      <c r="C14" s="7" t="s">
        <v>241</v>
      </c>
      <c r="D14" s="7" t="s">
        <v>242</v>
      </c>
      <c r="E14" s="1" t="s">
        <v>217</v>
      </c>
      <c r="F14" s="1"/>
      <c r="G14" s="1" t="s">
        <v>217</v>
      </c>
      <c r="H14" s="59">
        <v>1</v>
      </c>
      <c r="I14" s="30"/>
      <c r="J14" s="41">
        <f t="shared" si="0"/>
        <v>5</v>
      </c>
      <c r="K14" s="41">
        <f>COUNTIF('Projects submitted 24.5.21'!B:B,'BME 24.5.21'!B14)</f>
        <v>0</v>
      </c>
      <c r="L14" s="8">
        <f>SUMIF('Projects submitted 24.5.21'!B:B, 'BME 24.5.21'!B14, 'Projects submitted 24.5.21'!F:F)</f>
        <v>0</v>
      </c>
      <c r="M14" s="7" t="str">
        <f>INDEX('School Staff List'!$D$2:$D$262,MATCH('BME 24.5.21'!B14,'School Staff List'!$C$2:$C$262,0))</f>
        <v>Marion.Hersh@glasgow.ac.uk</v>
      </c>
      <c r="N14" s="44" t="e">
        <f>IF(MATCH(C14, 'School Staff List'!$J$2:$J$13, 0)&gt;0, "yes", "no")</f>
        <v>#N/A</v>
      </c>
      <c r="O14" s="6" t="str">
        <f t="shared" si="1"/>
        <v>Hersh</v>
      </c>
    </row>
    <row r="15" spans="1:15" ht="16" x14ac:dyDescent="0.2">
      <c r="A15" s="36">
        <f t="shared" si="2"/>
        <v>12</v>
      </c>
      <c r="B15" s="50" t="str">
        <f>INDEX('School Staff List'!$C$2:$C$262,MATCH('BME 24.5.21'!C15,'School Staff List'!$B$2:$B$262,0))</f>
        <v>tempMJ</v>
      </c>
      <c r="C15" s="7" t="s">
        <v>243</v>
      </c>
      <c r="D15" s="7" t="s">
        <v>244</v>
      </c>
      <c r="E15" s="1" t="s">
        <v>217</v>
      </c>
      <c r="F15" s="1"/>
      <c r="G15" s="1" t="s">
        <v>217</v>
      </c>
      <c r="H15" s="59">
        <v>0.2</v>
      </c>
      <c r="I15" s="30" t="s">
        <v>245</v>
      </c>
      <c r="J15" s="41">
        <f t="shared" si="0"/>
        <v>1</v>
      </c>
      <c r="K15" s="41">
        <f>COUNTIF('Projects submitted 24.5.21'!B:B,'BME 24.5.21'!B15)</f>
        <v>0</v>
      </c>
      <c r="L15" s="8">
        <f>SUMIF('Projects submitted 24.5.21'!B:B, 'BME 24.5.21'!B15, 'Projects submitted 24.5.21'!F:F)</f>
        <v>0</v>
      </c>
      <c r="M15" s="7" t="str">
        <f>INDEX('School Staff List'!$D$2:$D$262,MATCH('BME 24.5.21'!B15,'School Staff List'!$C$2:$C$262,0))</f>
        <v>Melanie.Jimenez@glasgow.ac.uk</v>
      </c>
      <c r="N15" s="44" t="e">
        <f>IF(MATCH(C15, 'School Staff List'!$J$2:$J$13, 0)&gt;0, "yes", "no")</f>
        <v>#N/A</v>
      </c>
      <c r="O15" s="6" t="str">
        <f t="shared" si="1"/>
        <v>Jimenez</v>
      </c>
    </row>
    <row r="16" spans="1:15" x14ac:dyDescent="0.2">
      <c r="A16" s="36">
        <f t="shared" si="2"/>
        <v>13</v>
      </c>
      <c r="B16" s="50" t="str">
        <f>INDEX('School Staff List'!$C$2:$C$262,MATCH('BME 24.5.21'!C16,'School Staff List'!$B$2:$B$262,0))</f>
        <v>smg50v</v>
      </c>
      <c r="C16" s="7" t="s">
        <v>246</v>
      </c>
      <c r="D16" s="7" t="s">
        <v>247</v>
      </c>
      <c r="E16" s="1" t="s">
        <v>217</v>
      </c>
      <c r="F16" s="1"/>
      <c r="G16" s="1" t="s">
        <v>217</v>
      </c>
      <c r="H16" s="59">
        <v>1</v>
      </c>
      <c r="I16" s="30"/>
      <c r="J16" s="41">
        <f t="shared" si="0"/>
        <v>5</v>
      </c>
      <c r="K16" s="41">
        <f>COUNTIF('Projects submitted 24.5.21'!B:B,'BME 24.5.21'!B16)</f>
        <v>0</v>
      </c>
      <c r="L16" s="8">
        <f>SUMIF('Projects submitted 24.5.21'!B:B, 'BME 24.5.21'!B16, 'Projects submitted 24.5.21'!F:F)</f>
        <v>0</v>
      </c>
      <c r="M16" s="7" t="str">
        <f>INDEX('School Staff List'!$D$2:$D$262,MATCH('BME 24.5.21'!B16,'School Staff List'!$C$2:$C$262,0))</f>
        <v>sean.mcginty@glasgow.ac.uk</v>
      </c>
      <c r="N16" s="44" t="e">
        <f>IF(MATCH(C16, 'School Staff List'!$J$2:$J$13, 0)&gt;0, "yes", "no")</f>
        <v>#N/A</v>
      </c>
      <c r="O16" s="6" t="str">
        <f t="shared" si="1"/>
        <v>McGinty</v>
      </c>
    </row>
    <row r="17" spans="1:15" x14ac:dyDescent="0.2">
      <c r="A17" s="36">
        <f t="shared" si="2"/>
        <v>14</v>
      </c>
      <c r="B17" s="50" t="str">
        <f>INDEX('School Staff List'!$C$2:$C$262,MATCH('BME 24.5.21'!C17,'School Staff List'!$B$2:$B$262,0))</f>
        <v>ppp1b</v>
      </c>
      <c r="C17" s="7" t="s">
        <v>248</v>
      </c>
      <c r="D17" s="7" t="s">
        <v>249</v>
      </c>
      <c r="E17" s="1" t="s">
        <v>217</v>
      </c>
      <c r="F17" s="1" t="s">
        <v>173</v>
      </c>
      <c r="G17" s="1" t="s">
        <v>174</v>
      </c>
      <c r="H17" s="59">
        <v>1</v>
      </c>
      <c r="I17" s="30"/>
      <c r="J17" s="41">
        <f t="shared" si="0"/>
        <v>5</v>
      </c>
      <c r="K17" s="41">
        <f>COUNTIF('Projects submitted 24.5.21'!B:B,'BME 24.5.21'!B17)</f>
        <v>0</v>
      </c>
      <c r="L17" s="8">
        <f>SUMIF('Projects submitted 24.5.21'!B:B, 'BME 24.5.21'!B17, 'Projects submitted 24.5.21'!F:F)</f>
        <v>0</v>
      </c>
      <c r="M17" s="7" t="str">
        <f>INDEX('School Staff List'!$D$2:$D$262,MATCH('BME 24.5.21'!B17,'School Staff List'!$C$2:$C$262,0))</f>
        <v>paul.prentice@glasgow.ac.uk</v>
      </c>
      <c r="N17" s="44" t="e">
        <f>IF(MATCH(C17, 'School Staff List'!$J$2:$J$13, 0)&gt;0, "yes", "no")</f>
        <v>#N/A</v>
      </c>
      <c r="O17" s="6" t="str">
        <f t="shared" si="1"/>
        <v>Prentice</v>
      </c>
    </row>
    <row r="18" spans="1:15" x14ac:dyDescent="0.2">
      <c r="A18" s="36">
        <f t="shared" si="2"/>
        <v>15</v>
      </c>
      <c r="B18" s="50" t="str">
        <f>INDEX('School Staff List'!$C$2:$C$262,MATCH('BME 24.5.21'!C18,'School Staff List'!$B$2:$B$262,0))</f>
        <v>jr216x</v>
      </c>
      <c r="C18" s="7" t="s">
        <v>250</v>
      </c>
      <c r="D18" s="7" t="s">
        <v>251</v>
      </c>
      <c r="E18" s="1" t="s">
        <v>217</v>
      </c>
      <c r="F18" s="1"/>
      <c r="G18" s="1" t="s">
        <v>217</v>
      </c>
      <c r="H18" s="59">
        <v>1</v>
      </c>
      <c r="I18" s="30"/>
      <c r="J18" s="41">
        <f t="shared" si="0"/>
        <v>5</v>
      </c>
      <c r="K18" s="41">
        <f>COUNTIF('Projects submitted 24.5.21'!B:B,'BME 24.5.21'!B18)</f>
        <v>0</v>
      </c>
      <c r="L18" s="8">
        <f>SUMIF('Projects submitted 24.5.21'!B:B, 'BME 24.5.21'!B18, 'Projects submitted 24.5.21'!F:F)</f>
        <v>0</v>
      </c>
      <c r="M18" s="7" t="str">
        <f>INDEX('School Staff List'!$D$2:$D$262,MATCH('BME 24.5.21'!B18,'School Staff List'!$C$2:$C$262,0))</f>
        <v>julien.reboud@glasgow.ac.uk</v>
      </c>
      <c r="N18" s="44" t="e">
        <f>IF(MATCH(C18, 'School Staff List'!$J$2:$J$13, 0)&gt;0, "yes", "no")</f>
        <v>#N/A</v>
      </c>
      <c r="O18" s="6" t="str">
        <f t="shared" si="1"/>
        <v>Reboud</v>
      </c>
    </row>
    <row r="19" spans="1:15" ht="32" x14ac:dyDescent="0.2">
      <c r="A19" s="36">
        <f t="shared" si="2"/>
        <v>16</v>
      </c>
      <c r="B19" s="50" t="str">
        <f>INDEX('School Staff List'!$C$2:$C$262,MATCH('BME 24.5.21'!C19,'School Staff List'!$B$2:$B$262,0))</f>
        <v>mss9x</v>
      </c>
      <c r="C19" s="7" t="s">
        <v>252</v>
      </c>
      <c r="D19" s="7" t="s">
        <v>253</v>
      </c>
      <c r="E19" s="1" t="s">
        <v>217</v>
      </c>
      <c r="F19" s="1"/>
      <c r="G19" s="1" t="s">
        <v>217</v>
      </c>
      <c r="H19" s="59">
        <v>0.4</v>
      </c>
      <c r="I19" s="30" t="s">
        <v>254</v>
      </c>
      <c r="J19" s="41">
        <f t="shared" si="0"/>
        <v>2</v>
      </c>
      <c r="K19" s="41">
        <f>COUNTIF('Projects submitted 24.5.21'!B:B,'BME 24.5.21'!B19)</f>
        <v>0</v>
      </c>
      <c r="L19" s="8">
        <f>SUMIF('Projects submitted 24.5.21'!B:B, 'BME 24.5.21'!B19, 'Projects submitted 24.5.21'!F:F)</f>
        <v>0</v>
      </c>
      <c r="M19" s="7" t="str">
        <f>INDEX('School Staff List'!$D$2:$D$262,MATCH('BME 24.5.21'!B19,'School Staff List'!$C$2:$C$262,0))</f>
        <v>manuel.salmeron-sanchez@glasgow.ac.uk</v>
      </c>
      <c r="N19" s="44" t="e">
        <f>IF(MATCH(C19, 'School Staff List'!$J$2:$J$13, 0)&gt;0, "yes", "no")</f>
        <v>#N/A</v>
      </c>
      <c r="O19" s="6" t="str">
        <f t="shared" si="1"/>
        <v>Salmeron-Sanchez</v>
      </c>
    </row>
    <row r="20" spans="1:15" x14ac:dyDescent="0.2">
      <c r="A20" s="36">
        <f t="shared" si="2"/>
        <v>17</v>
      </c>
      <c r="B20" s="50" t="str">
        <f>INDEX('School Staff List'!$C$2:$C$262,MATCH('BME 24.5.21'!C20,'School Staff List'!$B$2:$B$262,0))</f>
        <v>mt122f</v>
      </c>
      <c r="C20" s="9" t="s">
        <v>255</v>
      </c>
      <c r="D20" s="7" t="s">
        <v>256</v>
      </c>
      <c r="E20" s="1" t="s">
        <v>217</v>
      </c>
      <c r="F20" s="7"/>
      <c r="G20" s="6" t="s">
        <v>217</v>
      </c>
      <c r="H20" s="59">
        <v>1</v>
      </c>
      <c r="I20" s="30"/>
      <c r="J20" s="41">
        <f t="shared" si="0"/>
        <v>5</v>
      </c>
      <c r="K20" s="41">
        <f>COUNTIF('Projects submitted 24.5.21'!B:B,'BME 24.5.21'!B20)</f>
        <v>0</v>
      </c>
      <c r="L20" s="8">
        <f>SUMIF('Projects submitted 24.5.21'!B:B, 'BME 24.5.21'!B20, 'Projects submitted 24.5.21'!F:F)</f>
        <v>0</v>
      </c>
      <c r="M20" s="7" t="str">
        <f>INDEX('School Staff List'!$D$2:$D$262,MATCH('BME 24.5.21'!B20,'School Staff List'!$C$2:$C$262,0))</f>
        <v>manlio.tassieri@glasgow.ac.uk</v>
      </c>
      <c r="N20" s="44" t="e">
        <f>IF(MATCH(C20, 'School Staff List'!$J$2:$J$13, 0)&gt;0, "yes", "no")</f>
        <v>#N/A</v>
      </c>
      <c r="O20" s="6" t="str">
        <f t="shared" si="1"/>
        <v>Tassieri</v>
      </c>
    </row>
    <row r="21" spans="1:15" x14ac:dyDescent="0.2">
      <c r="A21" s="36">
        <f t="shared" si="2"/>
        <v>18</v>
      </c>
      <c r="B21" s="50" t="str">
        <f>INDEX('School Staff List'!$C$2:$C$262,MATCH('BME 24.5.21'!C21,'School Staff List'!$B$2:$B$262,0))</f>
        <v>mv68b</v>
      </c>
      <c r="C21" s="9" t="s">
        <v>257</v>
      </c>
      <c r="D21" s="7" t="s">
        <v>258</v>
      </c>
      <c r="E21" s="1" t="s">
        <v>217</v>
      </c>
      <c r="F21" s="7"/>
      <c r="G21" s="6" t="s">
        <v>217</v>
      </c>
      <c r="H21" s="59">
        <v>1</v>
      </c>
      <c r="I21" s="30"/>
      <c r="J21" s="41">
        <f t="shared" si="0"/>
        <v>5</v>
      </c>
      <c r="K21" s="41">
        <f>COUNTIF('Projects submitted 24.5.21'!B:B,'BME 24.5.21'!B21)</f>
        <v>0</v>
      </c>
      <c r="L21" s="95">
        <f>SUMIF('Projects submitted 24.5.21'!B:B, 'BME 24.5.21'!B21, 'Projects submitted 24.5.21'!F:F)</f>
        <v>0</v>
      </c>
      <c r="M21" s="7" t="str">
        <f>INDEX('School Staff List'!$D$2:$D$262,MATCH('BME 24.5.21'!B21,'School Staff List'!$C$2:$C$262,0))</f>
        <v>massimo.vassalli@glasgow.ac.uk</v>
      </c>
      <c r="N21" s="44" t="e">
        <f>IF(MATCH(C21, 'School Staff List'!$J$2:$J$13, 0)&gt;0, "yes", "no")</f>
        <v>#N/A</v>
      </c>
      <c r="O21" s="6" t="str">
        <f t="shared" si="1"/>
        <v>Vassalli</v>
      </c>
    </row>
    <row r="22" spans="1:15" x14ac:dyDescent="0.2">
      <c r="A22" s="36">
        <f t="shared" si="2"/>
        <v>19</v>
      </c>
      <c r="B22" s="50" t="str">
        <f>INDEX('School Staff List'!$C$2:$C$262,MATCH('BME 24.5.21'!C22,'School Staff List'!$B$2:$B$262,0))</f>
        <v>av18d</v>
      </c>
      <c r="C22" s="9" t="s">
        <v>259</v>
      </c>
      <c r="D22" s="7" t="s">
        <v>260</v>
      </c>
      <c r="E22" s="1" t="s">
        <v>217</v>
      </c>
      <c r="F22" s="7"/>
      <c r="G22" s="6" t="s">
        <v>217</v>
      </c>
      <c r="H22" s="59">
        <v>1</v>
      </c>
      <c r="I22" s="30"/>
      <c r="J22" s="41">
        <f t="shared" si="0"/>
        <v>5</v>
      </c>
      <c r="K22" s="41">
        <f>COUNTIF('Projects submitted 24.5.21'!B:B,'BME 24.5.21'!B22)</f>
        <v>0</v>
      </c>
      <c r="L22" s="8">
        <f>SUMIF('Projects submitted 24.5.21'!B:B, 'BME 24.5.21'!B22, 'Projects submitted 24.5.21'!F:F)</f>
        <v>0</v>
      </c>
      <c r="M22" s="7" t="str">
        <f>INDEX('School Staff List'!$D$2:$D$262,MATCH('BME 24.5.21'!B22,'School Staff List'!$C$2:$C$262,0))</f>
        <v>aleksandra.vuckovic@glasgow.ac.uk</v>
      </c>
      <c r="N22" s="44" t="e">
        <f>IF(MATCH(C22, 'School Staff List'!$J$2:$J$13, 0)&gt;0, "yes", "no")</f>
        <v>#N/A</v>
      </c>
      <c r="O22" s="6" t="str">
        <f t="shared" si="1"/>
        <v>Vuckovic</v>
      </c>
    </row>
    <row r="23" spans="1:15" x14ac:dyDescent="0.2">
      <c r="A23" s="36">
        <f t="shared" si="2"/>
        <v>20</v>
      </c>
      <c r="B23" s="50" t="str">
        <f>INDEX('School Staff List'!$C$2:$C$262,MATCH('BME 24.5.21'!C23,'School Staff List'!$B$2:$B$262,0))</f>
        <v>hy8g</v>
      </c>
      <c r="C23" s="7" t="s">
        <v>261</v>
      </c>
      <c r="D23" s="1" t="s">
        <v>262</v>
      </c>
      <c r="E23" s="1" t="s">
        <v>217</v>
      </c>
      <c r="F23" s="7"/>
      <c r="G23" s="7" t="s">
        <v>217</v>
      </c>
      <c r="H23" s="60">
        <v>1</v>
      </c>
      <c r="J23" s="41">
        <f t="shared" si="0"/>
        <v>5</v>
      </c>
      <c r="K23" s="41">
        <f>COUNTIF('Projects submitted 24.5.21'!B:B,'BME 24.5.21'!B23)</f>
        <v>0</v>
      </c>
      <c r="L23" s="8">
        <f>SUMIF('Projects submitted 24.5.21'!B:B, 'BME 24.5.21'!B23, 'Projects submitted 24.5.21'!F:F)</f>
        <v>0</v>
      </c>
      <c r="M23" s="7" t="str">
        <f>INDEX('School Staff List'!$D$2:$D$262,MATCH('BME 24.5.21'!B23,'School Staff List'!$C$2:$C$262,0))</f>
        <v>huabing.yin@glasgow.ac.uk</v>
      </c>
      <c r="N23" s="44" t="e">
        <f>IF(MATCH(C23, 'School Staff List'!$J$2:$J$13, 0)&gt;0, "yes", "no")</f>
        <v>#N/A</v>
      </c>
      <c r="O23" s="6" t="str">
        <f t="shared" si="1"/>
        <v>Yin</v>
      </c>
    </row>
    <row r="25" spans="1:15" ht="16" x14ac:dyDescent="0.2">
      <c r="A25" s="64"/>
      <c r="B25" s="65"/>
      <c r="C25" s="66"/>
      <c r="D25" s="66"/>
      <c r="E25" s="66"/>
      <c r="F25" s="66"/>
      <c r="G25" s="66"/>
      <c r="H25" s="67"/>
      <c r="I25" s="84" t="s">
        <v>206</v>
      </c>
      <c r="J25" s="80">
        <f>SUM(J4:J23)</f>
        <v>72</v>
      </c>
      <c r="K25" s="80">
        <f t="shared" ref="K25:L25" si="3">SUM(K4:K23)</f>
        <v>0</v>
      </c>
      <c r="L25" s="80">
        <f t="shared" si="3"/>
        <v>0</v>
      </c>
    </row>
    <row r="26" spans="1:15" x14ac:dyDescent="0.2">
      <c r="A26" s="68"/>
      <c r="B26" s="69"/>
      <c r="C26" s="52"/>
      <c r="D26" s="52"/>
      <c r="E26" s="52"/>
      <c r="F26" s="52"/>
      <c r="G26" s="52"/>
      <c r="H26" s="70"/>
    </row>
    <row r="27" spans="1:15" x14ac:dyDescent="0.2">
      <c r="A27" s="68"/>
      <c r="B27" s="7"/>
      <c r="C27" s="52"/>
      <c r="D27" s="52"/>
      <c r="E27" s="52"/>
      <c r="F27" s="52"/>
      <c r="G27" s="52"/>
      <c r="H27" s="70"/>
      <c r="J27" s="49"/>
      <c r="K27" s="81" t="s">
        <v>207</v>
      </c>
      <c r="L27" s="82">
        <f>SUM(L4:L23)</f>
        <v>0</v>
      </c>
    </row>
    <row r="28" spans="1:15" x14ac:dyDescent="0.2">
      <c r="A28" s="68"/>
      <c r="B28" s="52"/>
      <c r="C28" s="52"/>
      <c r="D28" s="52"/>
      <c r="E28" s="52"/>
      <c r="F28" s="52"/>
      <c r="G28" s="52"/>
      <c r="H28" s="70"/>
      <c r="K28" s="51" t="s">
        <v>208</v>
      </c>
      <c r="L28" s="36">
        <v>43</v>
      </c>
    </row>
    <row r="29" spans="1:15" s="36" customFormat="1" x14ac:dyDescent="0.2">
      <c r="A29" s="68"/>
      <c r="B29" s="52"/>
      <c r="C29" s="52"/>
      <c r="D29" s="52"/>
      <c r="E29" s="52"/>
      <c r="F29" s="52"/>
      <c r="G29" s="52"/>
      <c r="H29" s="70"/>
      <c r="I29" s="63"/>
      <c r="J29" s="6"/>
      <c r="K29" s="51" t="s">
        <v>209</v>
      </c>
      <c r="L29" s="38">
        <v>13</v>
      </c>
      <c r="M29" s="6" t="s">
        <v>210</v>
      </c>
      <c r="O29" s="6"/>
    </row>
    <row r="30" spans="1:15" s="36" customFormat="1" x14ac:dyDescent="0.2">
      <c r="A30" s="68"/>
      <c r="B30" s="52"/>
      <c r="C30" s="52"/>
      <c r="D30" s="52"/>
      <c r="E30" s="52"/>
      <c r="F30" s="52"/>
      <c r="G30" s="52"/>
      <c r="H30" s="70"/>
      <c r="I30" s="63"/>
      <c r="J30" s="49"/>
      <c r="K30" s="79" t="s">
        <v>211</v>
      </c>
      <c r="L30" s="80">
        <f>L28-L29</f>
        <v>30</v>
      </c>
      <c r="M30" s="6"/>
      <c r="O30" s="6"/>
    </row>
    <row r="31" spans="1:15" s="36" customFormat="1" x14ac:dyDescent="0.2">
      <c r="A31" s="68"/>
      <c r="B31" s="52"/>
      <c r="C31" s="52"/>
      <c r="D31" s="52"/>
      <c r="E31" s="52"/>
      <c r="F31" s="52"/>
      <c r="G31" s="52"/>
      <c r="H31" s="70"/>
      <c r="I31" s="63"/>
      <c r="J31" s="6"/>
      <c r="M31" s="6"/>
      <c r="O31" s="6"/>
    </row>
    <row r="32" spans="1:15" s="36" customFormat="1" x14ac:dyDescent="0.2">
      <c r="A32" s="68"/>
      <c r="B32" s="69"/>
      <c r="C32" s="52"/>
      <c r="D32" s="52"/>
      <c r="E32" s="52"/>
      <c r="F32" s="52"/>
      <c r="G32" s="52"/>
      <c r="H32" s="70"/>
      <c r="I32" s="63"/>
      <c r="J32" s="6"/>
      <c r="M32" s="6"/>
      <c r="O32" s="6"/>
    </row>
    <row r="33" spans="1:15" s="36" customFormat="1" x14ac:dyDescent="0.2">
      <c r="A33" s="68"/>
      <c r="B33" s="69"/>
      <c r="C33" s="52"/>
      <c r="D33" s="52"/>
      <c r="E33" s="52"/>
      <c r="F33" s="52"/>
      <c r="G33" s="52"/>
      <c r="H33" s="70"/>
      <c r="I33" s="63"/>
      <c r="J33" s="6"/>
      <c r="M33" s="6"/>
      <c r="O33" s="6"/>
    </row>
    <row r="34" spans="1:15" s="36" customFormat="1" x14ac:dyDescent="0.2">
      <c r="A34" s="68"/>
      <c r="B34" s="69"/>
      <c r="C34" s="52"/>
      <c r="D34" s="52"/>
      <c r="E34" s="52"/>
      <c r="F34" s="52"/>
      <c r="G34" s="52"/>
      <c r="H34" s="70"/>
      <c r="I34" s="63"/>
      <c r="J34" s="6"/>
      <c r="M34" s="6"/>
      <c r="O34" s="6"/>
    </row>
    <row r="35" spans="1:15" s="36" customFormat="1" x14ac:dyDescent="0.2">
      <c r="A35" s="68"/>
      <c r="B35" s="69"/>
      <c r="C35" s="52"/>
      <c r="D35" s="52"/>
      <c r="E35" s="52"/>
      <c r="F35" s="52"/>
      <c r="G35" s="52"/>
      <c r="H35" s="70"/>
      <c r="I35" s="63"/>
      <c r="J35" s="6"/>
      <c r="M35" s="6"/>
      <c r="O35" s="6"/>
    </row>
    <row r="36" spans="1:15" s="36" customFormat="1" x14ac:dyDescent="0.2">
      <c r="A36" s="68"/>
      <c r="B36" s="69"/>
      <c r="C36" s="52"/>
      <c r="D36" s="52"/>
      <c r="E36" s="52"/>
      <c r="F36" s="52"/>
      <c r="G36" s="52"/>
      <c r="H36" s="70"/>
      <c r="I36" s="63"/>
      <c r="J36" s="6"/>
      <c r="M36" s="6"/>
      <c r="O36" s="6"/>
    </row>
    <row r="37" spans="1:15" s="36" customFormat="1" x14ac:dyDescent="0.2">
      <c r="A37" s="68"/>
      <c r="B37" s="69"/>
      <c r="C37" s="52"/>
      <c r="D37" s="52"/>
      <c r="E37" s="52"/>
      <c r="F37" s="52"/>
      <c r="G37" s="52"/>
      <c r="H37" s="70"/>
      <c r="I37" s="63"/>
      <c r="J37" s="6"/>
      <c r="M37" s="6"/>
      <c r="O37" s="6"/>
    </row>
    <row r="38" spans="1:15" s="36" customFormat="1" x14ac:dyDescent="0.2">
      <c r="A38" s="68"/>
      <c r="B38" s="69"/>
      <c r="C38" s="52"/>
      <c r="D38" s="52"/>
      <c r="E38" s="52"/>
      <c r="F38" s="52"/>
      <c r="G38" s="52"/>
      <c r="H38" s="70"/>
      <c r="I38" s="63"/>
      <c r="J38" s="6"/>
      <c r="M38" s="6"/>
      <c r="O38" s="6"/>
    </row>
    <row r="39" spans="1:15" s="36" customFormat="1" x14ac:dyDescent="0.2">
      <c r="A39" s="68"/>
      <c r="B39" s="69"/>
      <c r="C39" s="52"/>
      <c r="D39" s="52"/>
      <c r="E39" s="52"/>
      <c r="F39" s="52"/>
      <c r="G39" s="52"/>
      <c r="H39" s="70"/>
      <c r="I39" s="63"/>
      <c r="J39" s="6"/>
      <c r="M39" s="6"/>
      <c r="O39" s="6"/>
    </row>
    <row r="40" spans="1:15" s="36" customFormat="1" x14ac:dyDescent="0.2">
      <c r="A40" s="68"/>
      <c r="B40" s="69"/>
      <c r="C40" s="52"/>
      <c r="D40" s="52"/>
      <c r="E40" s="52"/>
      <c r="F40" s="52"/>
      <c r="G40" s="52"/>
      <c r="H40" s="70"/>
      <c r="I40" s="63"/>
      <c r="J40" s="6"/>
      <c r="M40" s="6"/>
      <c r="O40" s="6"/>
    </row>
    <row r="41" spans="1:15" s="36" customFormat="1" x14ac:dyDescent="0.2">
      <c r="A41" s="71"/>
      <c r="B41" s="72"/>
      <c r="C41" s="73"/>
      <c r="D41" s="73"/>
      <c r="E41" s="73"/>
      <c r="F41" s="73"/>
      <c r="G41" s="73"/>
      <c r="H41" s="74"/>
      <c r="I41" s="63"/>
      <c r="J41" s="6"/>
      <c r="M41" s="6"/>
      <c r="O41" s="6"/>
    </row>
  </sheetData>
  <autoFilter ref="C3:L22" xr:uid="{7B8E6C1C-954B-411A-A6C0-5E6715C6D584}"/>
  <conditionalFormatting sqref="L28">
    <cfRule type="expression" dxfId="12" priority="1">
      <formula>L28&gt;(K28)</formula>
    </cfRule>
  </conditionalFormatting>
  <dataValidations count="1">
    <dataValidation showDropDown="1" showInputMessage="1" showErrorMessage="1" sqref="E3" xr:uid="{884D1CAE-EE76-4E73-BCE1-81AFD4C589FD}"/>
  </dataValidations>
  <hyperlinks>
    <hyperlink ref="F1" r:id="rId1" display="Fiona.Bradley@glasgow.ac.uk" xr:uid="{31834B76-4A6E-44C7-92DE-3FE94C546543}"/>
  </hyperlinks>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A02AD-A70A-4149-B18C-FC8119C4969B}">
  <dimension ref="A1:O45"/>
  <sheetViews>
    <sheetView topLeftCell="J1" zoomScaleNormal="100" workbookViewId="0">
      <pane ySplit="3" topLeftCell="A4" activePane="bottomLeft" state="frozen"/>
      <selection pane="bottomLeft" activeCell="Q19" sqref="Q19"/>
    </sheetView>
  </sheetViews>
  <sheetFormatPr baseColWidth="10" defaultColWidth="9" defaultRowHeight="15" x14ac:dyDescent="0.2"/>
  <cols>
    <col min="1" max="1" width="9" style="36" customWidth="1"/>
    <col min="2" max="2" width="11.1640625" style="36" customWidth="1"/>
    <col min="3" max="3" width="19" style="6" customWidth="1"/>
    <col min="4" max="4" width="12.5" style="6" customWidth="1"/>
    <col min="5" max="7" width="8.5" style="6" customWidth="1"/>
    <col min="8" max="8" width="9" style="38" customWidth="1"/>
    <col min="9" max="9" width="51" style="63" customWidth="1"/>
    <col min="10" max="10" width="18.1640625" style="6" customWidth="1"/>
    <col min="11" max="11" width="13.6640625" style="36" customWidth="1"/>
    <col min="12" max="12" width="18.6640625" style="36" customWidth="1"/>
    <col min="13" max="13" width="39.83203125" style="6" customWidth="1"/>
    <col min="14" max="14" width="14.1640625" style="36" customWidth="1"/>
    <col min="15" max="15" width="18" style="6" customWidth="1"/>
    <col min="16" max="16384" width="9" style="6"/>
  </cols>
  <sheetData>
    <row r="1" spans="1:15" x14ac:dyDescent="0.2">
      <c r="C1" s="6" t="s">
        <v>263</v>
      </c>
      <c r="E1" s="36" t="s">
        <v>144</v>
      </c>
      <c r="F1" s="37" t="s">
        <v>264</v>
      </c>
    </row>
    <row r="2" spans="1:15" x14ac:dyDescent="0.2">
      <c r="E2" s="51" t="s">
        <v>146</v>
      </c>
      <c r="F2" s="37" t="s">
        <v>265</v>
      </c>
    </row>
    <row r="3" spans="1:15" ht="64" x14ac:dyDescent="0.2">
      <c r="B3" s="45" t="s">
        <v>148</v>
      </c>
      <c r="C3" s="18" t="s">
        <v>149</v>
      </c>
      <c r="D3" s="19" t="s">
        <v>150</v>
      </c>
      <c r="E3" s="21" t="s">
        <v>151</v>
      </c>
      <c r="F3" s="21" t="s">
        <v>152</v>
      </c>
      <c r="G3" s="21" t="s">
        <v>153</v>
      </c>
      <c r="H3" s="39" t="s">
        <v>215</v>
      </c>
      <c r="I3" s="21" t="s">
        <v>155</v>
      </c>
      <c r="J3" s="39" t="s">
        <v>156</v>
      </c>
      <c r="K3" s="43" t="s">
        <v>157</v>
      </c>
      <c r="L3" s="43" t="s">
        <v>158</v>
      </c>
      <c r="M3" s="21" t="s">
        <v>159</v>
      </c>
      <c r="N3" s="43" t="s">
        <v>160</v>
      </c>
      <c r="O3" s="43" t="s">
        <v>161</v>
      </c>
    </row>
    <row r="4" spans="1:15" x14ac:dyDescent="0.2">
      <c r="A4" s="36">
        <v>1</v>
      </c>
      <c r="B4" s="50" t="str">
        <f>INDEX('School Staff List'!$C$2:$C$262,MATCH('Civil 24.5.21'!C4,'School Staff List'!$B$2:$B$262,0))</f>
        <v>aa300t</v>
      </c>
      <c r="C4" s="7" t="s">
        <v>266</v>
      </c>
      <c r="D4" s="7" t="s">
        <v>267</v>
      </c>
      <c r="E4" s="1" t="s">
        <v>268</v>
      </c>
      <c r="F4" s="1"/>
      <c r="G4" s="1" t="s">
        <v>269</v>
      </c>
      <c r="H4" s="59">
        <v>1</v>
      </c>
      <c r="I4" s="30"/>
      <c r="J4" s="41">
        <f>H4*5</f>
        <v>5</v>
      </c>
      <c r="K4" s="41">
        <f>COUNTIF('Projects submitted 24.5.21'!B:B,'Civil 24.5.21'!B4)</f>
        <v>0</v>
      </c>
      <c r="L4" s="8">
        <f>SUMIF('Projects submitted 24.5.21'!B:B, 'Civil 24.5.21'!B4, 'Projects submitted 24.5.21'!F:F)</f>
        <v>0</v>
      </c>
      <c r="M4" s="7" t="str">
        <f>INDEX('School Staff List'!$D$2:$D$262,MATCH('Civil 24.5.21'!B4,'School Staff List'!$C$2:$C$262,0))&amp;";"</f>
        <v>ankush.aggarwal@glasgow.ac.uk;</v>
      </c>
      <c r="N4" s="44" t="e">
        <f>IF(MATCH(C4, 'School Staff List'!$J$2:$J$13, 0)&gt;0, "yes", "no")</f>
        <v>#N/A</v>
      </c>
      <c r="O4" s="6" t="str">
        <f>C4</f>
        <v>Aggarwal</v>
      </c>
    </row>
    <row r="5" spans="1:15" ht="16" x14ac:dyDescent="0.2">
      <c r="A5" s="36">
        <f>A4+1</f>
        <v>2</v>
      </c>
      <c r="B5" s="36" t="str">
        <f>INDEX('School Staff List'!$C$2:$C$262,MATCH('Civil 24.5.21'!C5,'School Staff List'!$B$2:$B$262,0))</f>
        <v>fb104a</v>
      </c>
      <c r="C5" s="7" t="s">
        <v>270</v>
      </c>
      <c r="D5" s="7" t="s">
        <v>271</v>
      </c>
      <c r="E5" s="1" t="s">
        <v>268</v>
      </c>
      <c r="F5" s="1"/>
      <c r="G5" s="1" t="s">
        <v>269</v>
      </c>
      <c r="H5" s="59">
        <v>0.6</v>
      </c>
      <c r="I5" s="30" t="s">
        <v>144</v>
      </c>
      <c r="J5" s="41">
        <f t="shared" ref="J5:J27" si="0">H5*5</f>
        <v>3</v>
      </c>
      <c r="K5" s="41">
        <f>COUNTIF('Projects submitted 24.5.21'!B:B,'Civil 24.5.21'!B5)</f>
        <v>0</v>
      </c>
      <c r="L5" s="8">
        <f>SUMIF('Projects submitted 24.5.21'!B:B, 'Civil 24.5.21'!B5, 'Projects submitted 24.5.21'!F:F)</f>
        <v>0</v>
      </c>
      <c r="M5" s="7" t="str">
        <f>INDEX('School Staff List'!$D$2:$D$262,MATCH('Civil 24.5.21'!B5,'School Staff List'!$C$2:$C$262,0))&amp;";"</f>
        <v>fiona.bradley@glasgow.ac.uk;</v>
      </c>
      <c r="N5" s="44" t="e">
        <f>IF(MATCH(C5, 'School Staff List'!$J$2:$J$13, 0)&gt;0, "yes", "no")</f>
        <v>#N/A</v>
      </c>
      <c r="O5" s="6" t="str">
        <f t="shared" ref="O5:O27" si="1">C5</f>
        <v>Bradley</v>
      </c>
    </row>
    <row r="6" spans="1:15" ht="16" x14ac:dyDescent="0.2">
      <c r="A6" s="36">
        <f t="shared" ref="A6:A27" si="2">A5+1</f>
        <v>3</v>
      </c>
      <c r="B6" s="36" t="str">
        <f>INDEX('School Staff List'!$C$2:$C$262,MATCH('Civil 24.5.21'!C6,'School Staff List'!$B$2:$B$262,0))</f>
        <v>lb193k</v>
      </c>
      <c r="C6" s="7" t="s">
        <v>272</v>
      </c>
      <c r="D6" s="7" t="s">
        <v>273</v>
      </c>
      <c r="E6" s="1" t="s">
        <v>268</v>
      </c>
      <c r="F6" s="1"/>
      <c r="G6" s="1" t="s">
        <v>269</v>
      </c>
      <c r="H6" s="59">
        <v>0.4</v>
      </c>
      <c r="I6" s="29" t="s">
        <v>274</v>
      </c>
      <c r="J6" s="41">
        <f t="shared" si="0"/>
        <v>2</v>
      </c>
      <c r="K6" s="41">
        <f>COUNTIF('Projects submitted 24.5.21'!B:B,'Civil 24.5.21'!B6)</f>
        <v>0</v>
      </c>
      <c r="L6" s="8">
        <f>SUMIF('Projects submitted 24.5.21'!B:B, 'Civil 24.5.21'!B6, 'Projects submitted 24.5.21'!F:F)</f>
        <v>0</v>
      </c>
      <c r="M6" s="7" t="str">
        <f>INDEX('School Staff List'!$D$2:$D$262,MATCH('Civil 24.5.21'!B6,'School Staff List'!$C$2:$C$262,0))&amp;";"</f>
        <v>linda.brown@glasgow.ac.uk;</v>
      </c>
      <c r="N6" s="44" t="e">
        <f>IF(MATCH(C6, 'School Staff List'!$J$2:$J$13, 0)&gt;0, "yes", "no")</f>
        <v>#N/A</v>
      </c>
      <c r="O6" s="6" t="str">
        <f t="shared" si="1"/>
        <v>Brown</v>
      </c>
    </row>
    <row r="7" spans="1:15" ht="16" x14ac:dyDescent="0.2">
      <c r="A7" s="36">
        <f t="shared" si="2"/>
        <v>4</v>
      </c>
      <c r="B7" s="50" t="str">
        <f>INDEX('School Staff List'!$C$2:$C$262,MATCH('Civil 24.5.21'!C7,'School Staff List'!$B$2:$B$262,0))</f>
        <v>rb319n</v>
      </c>
      <c r="C7" s="7" t="s">
        <v>275</v>
      </c>
      <c r="D7" s="7" t="s">
        <v>276</v>
      </c>
      <c r="E7" s="1" t="s">
        <v>268</v>
      </c>
      <c r="F7" s="1"/>
      <c r="G7" s="1" t="s">
        <v>269</v>
      </c>
      <c r="H7" s="59">
        <v>0.4</v>
      </c>
      <c r="I7" s="30" t="s">
        <v>277</v>
      </c>
      <c r="J7" s="41">
        <f t="shared" si="0"/>
        <v>2</v>
      </c>
      <c r="K7" s="41">
        <f>COUNTIF('Projects submitted 24.5.21'!B:B,'Civil 24.5.21'!B7)</f>
        <v>0</v>
      </c>
      <c r="L7" s="8">
        <f>SUMIF('Projects submitted 24.5.21'!B:B, 'Civil 24.5.21'!B7, 'Projects submitted 24.5.21'!F:F)</f>
        <v>0</v>
      </c>
      <c r="M7" s="7" t="str">
        <f>INDEX('School Staff List'!$D$2:$D$262,MATCH('Civil 24.5.21'!B7,'School Staff List'!$C$2:$C$262,0))&amp;";"</f>
        <v>TBA;</v>
      </c>
      <c r="N7" s="44" t="e">
        <f>IF(MATCH(C7, 'School Staff List'!$J$2:$J$13, 0)&gt;0, "yes", "no")</f>
        <v>#N/A</v>
      </c>
      <c r="O7" s="6" t="str">
        <f t="shared" si="1"/>
        <v>Buckley</v>
      </c>
    </row>
    <row r="8" spans="1:15" x14ac:dyDescent="0.2">
      <c r="A8" s="36">
        <f t="shared" si="2"/>
        <v>5</v>
      </c>
      <c r="B8" s="36" t="str">
        <f>INDEX('School Staff List'!$C$2:$C$262,MATCH('Civil 24.5.21'!C8,'School Staff List'!$B$2:$B$262,0))</f>
        <v>sc280r</v>
      </c>
      <c r="C8" s="7" t="s">
        <v>278</v>
      </c>
      <c r="D8" s="7" t="s">
        <v>279</v>
      </c>
      <c r="E8" s="1" t="s">
        <v>268</v>
      </c>
      <c r="F8" s="1"/>
      <c r="G8" s="1" t="s">
        <v>269</v>
      </c>
      <c r="H8" s="59">
        <v>1</v>
      </c>
      <c r="I8" s="30"/>
      <c r="J8" s="41">
        <f t="shared" si="0"/>
        <v>5</v>
      </c>
      <c r="K8" s="41">
        <f>COUNTIF('Projects submitted 24.5.21'!B:B,'Civil 24.5.21'!B8)</f>
        <v>0</v>
      </c>
      <c r="L8" s="8">
        <f>SUMIF('Projects submitted 24.5.21'!B:B, 'Civil 24.5.21'!B8, 'Projects submitted 24.5.21'!F:F)</f>
        <v>0</v>
      </c>
      <c r="M8" s="7" t="str">
        <f>INDEX('School Staff List'!$D$2:$D$262,MATCH('Civil 24.5.21'!B8,'School Staff List'!$C$2:$C$262,0))&amp;";"</f>
        <v>Stephanie.Connelly@glasgow.ac.uk;</v>
      </c>
      <c r="N8" s="44" t="e">
        <f>IF(MATCH(C8, 'School Staff List'!$J$2:$J$13, 0)&gt;0, "yes", "no")</f>
        <v>#N/A</v>
      </c>
      <c r="O8" s="6" t="str">
        <f t="shared" si="1"/>
        <v>Connelly</v>
      </c>
    </row>
    <row r="9" spans="1:15" ht="16" x14ac:dyDescent="0.2">
      <c r="A9" s="36">
        <f t="shared" si="2"/>
        <v>6</v>
      </c>
      <c r="B9" s="36" t="str">
        <f>INDEX('School Staff List'!$C$2:$C$262,MATCH('Civil 24.5.21'!C9,'School Staff List'!$B$2:$B$262,0))</f>
        <v>tgd1d</v>
      </c>
      <c r="C9" s="7" t="s">
        <v>280</v>
      </c>
      <c r="D9" s="7" t="s">
        <v>281</v>
      </c>
      <c r="E9" s="1" t="s">
        <v>268</v>
      </c>
      <c r="F9" s="1"/>
      <c r="G9" s="1" t="s">
        <v>269</v>
      </c>
      <c r="H9" s="59">
        <v>0.2</v>
      </c>
      <c r="I9" s="30" t="s">
        <v>282</v>
      </c>
      <c r="J9" s="41">
        <f t="shared" si="0"/>
        <v>1</v>
      </c>
      <c r="K9" s="41">
        <f>COUNTIF('Projects submitted 24.5.21'!B:B,'Civil 24.5.21'!B9)</f>
        <v>0</v>
      </c>
      <c r="L9" s="8">
        <f>SUMIF('Projects submitted 24.5.21'!B:B, 'Civil 24.5.21'!B9, 'Projects submitted 24.5.21'!F:F)</f>
        <v>0</v>
      </c>
      <c r="M9" s="7" t="str">
        <f>INDEX('School Staff List'!$D$2:$D$262,MATCH('Civil 24.5.21'!B9,'School Staff List'!$C$2:$C$262,0))&amp;";"</f>
        <v>trevor.davies@glasgow.ac.uk;</v>
      </c>
      <c r="N9" s="61" t="e">
        <f>IF(MATCH(C9, 'School Staff List'!$J$2:$J$13, 0)&gt;0, "yes", "no")</f>
        <v>#N/A</v>
      </c>
      <c r="O9" s="6" t="str">
        <f t="shared" si="1"/>
        <v>Davies</v>
      </c>
    </row>
    <row r="10" spans="1:15" x14ac:dyDescent="0.2">
      <c r="A10" s="36">
        <f t="shared" si="2"/>
        <v>7</v>
      </c>
      <c r="B10" s="36" t="str">
        <f>INDEX('School Staff List'!$C$2:$C$262,MATCH('Civil 24.5.21'!C10,'School Staff List'!$B$2:$B$262,0))</f>
        <v>zg8g</v>
      </c>
      <c r="C10" s="7" t="s">
        <v>283</v>
      </c>
      <c r="D10" s="7" t="s">
        <v>284</v>
      </c>
      <c r="E10" s="1" t="s">
        <v>268</v>
      </c>
      <c r="F10" s="1"/>
      <c r="G10" s="1" t="s">
        <v>269</v>
      </c>
      <c r="H10" s="59">
        <v>1</v>
      </c>
      <c r="I10" s="30"/>
      <c r="J10" s="41">
        <f t="shared" si="0"/>
        <v>5</v>
      </c>
      <c r="K10" s="41">
        <f>COUNTIF('Projects submitted 24.5.21'!B:B,'Civil 24.5.21'!B10)</f>
        <v>0</v>
      </c>
      <c r="L10" s="95">
        <f>SUMIF('Projects submitted 24.5.21'!B:B, 'Civil 24.5.21'!B10, 'Projects submitted 24.5.21'!F:F)</f>
        <v>0</v>
      </c>
      <c r="M10" s="7" t="str">
        <f>INDEX('School Staff List'!$D$2:$D$262,MATCH('Civil 24.5.21'!B10,'School Staff List'!$C$2:$C$262,0))&amp;";"</f>
        <v>zhiwei.gao@glasgow.ac.uk;</v>
      </c>
      <c r="N10" s="44" t="e">
        <f>IF(MATCH(C10, 'School Staff List'!$J$2:$J$13, 0)&gt;0, "yes", "no")</f>
        <v>#N/A</v>
      </c>
      <c r="O10" s="6" t="str">
        <f t="shared" si="1"/>
        <v>Gao</v>
      </c>
    </row>
    <row r="11" spans="1:15" x14ac:dyDescent="0.2">
      <c r="A11" s="36">
        <f t="shared" si="2"/>
        <v>8</v>
      </c>
      <c r="B11" s="36" t="str">
        <f>INDEX('School Staff List'!$C$2:$C$262,MATCH('Civil 24.5.21'!C11,'School Staff List'!$B$2:$B$262,0))</f>
        <v>cgl2j</v>
      </c>
      <c r="C11" s="7" t="s">
        <v>285</v>
      </c>
      <c r="D11" s="7" t="s">
        <v>286</v>
      </c>
      <c r="E11" s="1" t="s">
        <v>268</v>
      </c>
      <c r="F11" s="1"/>
      <c r="G11" s="1" t="s">
        <v>269</v>
      </c>
      <c r="H11" s="59">
        <v>1</v>
      </c>
      <c r="I11" s="30"/>
      <c r="J11" s="41">
        <f t="shared" si="0"/>
        <v>5</v>
      </c>
      <c r="K11" s="41">
        <f>COUNTIF('Projects submitted 24.5.21'!B:B,'Civil 24.5.21'!B11)</f>
        <v>0</v>
      </c>
      <c r="L11" s="8">
        <f>SUMIF('Projects submitted 24.5.21'!B:B, 'Civil 24.5.21'!B11, 'Projects submitted 24.5.21'!F:F)</f>
        <v>0</v>
      </c>
      <c r="M11" s="7" t="str">
        <f>INDEX('School Staff List'!$D$2:$D$262,MATCH('Civil 24.5.21'!B11,'School Staff List'!$C$2:$C$262,0))&amp;";"</f>
        <v>Caroline.Gauchotte-Lindsay@glasgow.ac.uk;</v>
      </c>
      <c r="N11" s="44" t="e">
        <f>IF(MATCH(C11, 'School Staff List'!$J$2:$J$13, 0)&gt;0, "yes", "no")</f>
        <v>#N/A</v>
      </c>
      <c r="O11" s="6" t="str">
        <f t="shared" si="1"/>
        <v>Gauchotte-Lindsay</v>
      </c>
    </row>
    <row r="12" spans="1:15" x14ac:dyDescent="0.2">
      <c r="A12" s="36">
        <f t="shared" si="2"/>
        <v>9</v>
      </c>
      <c r="B12" s="36" t="str">
        <f>INDEX('School Staff List'!$C$2:$C$262,MATCH('Civil 24.5.21'!C12,'School Staff List'!$B$2:$B$262,0))</f>
        <v>pg65w</v>
      </c>
      <c r="C12" s="7" t="s">
        <v>287</v>
      </c>
      <c r="D12" s="7" t="s">
        <v>288</v>
      </c>
      <c r="E12" s="1" t="s">
        <v>268</v>
      </c>
      <c r="F12" s="1"/>
      <c r="G12" s="1" t="s">
        <v>269</v>
      </c>
      <c r="H12" s="59">
        <v>1</v>
      </c>
      <c r="I12" s="30"/>
      <c r="J12" s="41">
        <f t="shared" si="0"/>
        <v>5</v>
      </c>
      <c r="K12" s="41">
        <f>COUNTIF('Projects submitted 24.5.21'!B:B,'Civil 24.5.21'!B12)</f>
        <v>0</v>
      </c>
      <c r="L12" s="8">
        <f>SUMIF('Projects submitted 24.5.21'!B:B, 'Civil 24.5.21'!B12, 'Projects submitted 24.5.21'!F:F)</f>
        <v>0</v>
      </c>
      <c r="M12" s="7" t="str">
        <f>INDEX('School Staff List'!$D$2:$D$262,MATCH('Civil 24.5.21'!B12,'School Staff List'!$C$2:$C$262,0))&amp;";"</f>
        <v>peter.grassl@glasgow.ac.uk;</v>
      </c>
      <c r="N12" s="44" t="e">
        <f>IF(MATCH(C12, 'School Staff List'!$J$2:$J$13, 0)&gt;0, "yes", "no")</f>
        <v>#N/A</v>
      </c>
      <c r="O12" s="6" t="str">
        <f t="shared" si="1"/>
        <v>Grassl</v>
      </c>
    </row>
    <row r="13" spans="1:15" x14ac:dyDescent="0.2">
      <c r="A13" s="36">
        <f t="shared" si="2"/>
        <v>10</v>
      </c>
      <c r="B13" s="36" t="str">
        <f>INDEX('School Staff List'!$C$2:$C$262,MATCH('Civil 24.5.21'!C13,'School Staff List'!$B$2:$B$262,0))</f>
        <v>ui1v</v>
      </c>
      <c r="C13" s="7" t="s">
        <v>289</v>
      </c>
      <c r="D13" s="7" t="s">
        <v>290</v>
      </c>
      <c r="E13" s="1" t="s">
        <v>268</v>
      </c>
      <c r="F13" s="1"/>
      <c r="G13" s="1" t="s">
        <v>269</v>
      </c>
      <c r="H13" s="59">
        <v>1</v>
      </c>
      <c r="I13" s="30"/>
      <c r="J13" s="41">
        <f t="shared" si="0"/>
        <v>5</v>
      </c>
      <c r="K13" s="41">
        <f>COUNTIF('Projects submitted 24.5.21'!B:B,'Civil 24.5.21'!B13)</f>
        <v>0</v>
      </c>
      <c r="L13" s="8">
        <f>SUMIF('Projects submitted 24.5.21'!B:B, 'Civil 24.5.21'!B13, 'Projects submitted 24.5.21'!F:F)</f>
        <v>0</v>
      </c>
      <c r="M13" s="7" t="str">
        <f>INDEX('School Staff List'!$D$2:$D$262,MATCH('Civil 24.5.21'!B13,'School Staff List'!$C$2:$C$262,0))&amp;";"</f>
        <v>umer.ijaz@glasgow.ac.uk;</v>
      </c>
      <c r="N13" s="44" t="e">
        <f>IF(MATCH(C13, 'School Staff List'!$J$2:$J$13, 0)&gt;0, "yes", "no")</f>
        <v>#N/A</v>
      </c>
      <c r="O13" s="6" t="str">
        <f t="shared" si="1"/>
        <v>Ijaz</v>
      </c>
    </row>
    <row r="14" spans="1:15" x14ac:dyDescent="0.2">
      <c r="A14" s="36">
        <f t="shared" si="2"/>
        <v>11</v>
      </c>
      <c r="B14" s="36" t="str">
        <f>INDEX('School Staff List'!$C$2:$C$262,MATCH('Civil 24.5.21'!C14,'School Staff List'!$B$2:$B$262,0))</f>
        <v>lk58p</v>
      </c>
      <c r="C14" s="7" t="s">
        <v>291</v>
      </c>
      <c r="D14" s="7" t="s">
        <v>292</v>
      </c>
      <c r="E14" s="1" t="s">
        <v>268</v>
      </c>
      <c r="F14" s="1"/>
      <c r="G14" s="1" t="s">
        <v>269</v>
      </c>
      <c r="H14" s="59">
        <v>1</v>
      </c>
      <c r="I14" s="30"/>
      <c r="J14" s="41">
        <f t="shared" si="0"/>
        <v>5</v>
      </c>
      <c r="K14" s="41">
        <f>COUNTIF('Projects submitted 24.5.21'!B:B,'Civil 24.5.21'!B14)</f>
        <v>0</v>
      </c>
      <c r="L14" s="8">
        <f>SUMIF('Projects submitted 24.5.21'!B:B, 'Civil 24.5.21'!B14, 'Projects submitted 24.5.21'!F:F)</f>
        <v>0</v>
      </c>
      <c r="M14" s="7" t="str">
        <f>INDEX('School Staff List'!$D$2:$D$262,MATCH('Civil 24.5.21'!B14,'School Staff List'!$C$2:$C$262,0))&amp;";"</f>
        <v>lukasz.kaczmarczyk@glasgow.ac.uk;</v>
      </c>
      <c r="N14" s="44" t="e">
        <f>IF(MATCH(C14, 'School Staff List'!$J$2:$J$13, 0)&gt;0, "yes", "no")</f>
        <v>#N/A</v>
      </c>
      <c r="O14" s="6" t="str">
        <f t="shared" si="1"/>
        <v>Kaczmarczyk</v>
      </c>
    </row>
    <row r="15" spans="1:15" x14ac:dyDescent="0.2">
      <c r="A15" s="36">
        <f t="shared" si="2"/>
        <v>12</v>
      </c>
      <c r="B15" s="54" t="s">
        <v>67</v>
      </c>
      <c r="C15" s="7" t="s">
        <v>293</v>
      </c>
      <c r="D15" s="7" t="s">
        <v>294</v>
      </c>
      <c r="E15" s="1" t="s">
        <v>268</v>
      </c>
      <c r="F15" s="1"/>
      <c r="G15" s="1" t="s">
        <v>269</v>
      </c>
      <c r="H15" s="59">
        <v>1</v>
      </c>
      <c r="I15" s="30"/>
      <c r="J15" s="41">
        <f t="shared" si="0"/>
        <v>5</v>
      </c>
      <c r="K15" s="41">
        <f>COUNTIF('Projects submitted 24.5.21'!B:B,'Civil 24.5.21'!B15)</f>
        <v>0</v>
      </c>
      <c r="L15" s="8">
        <f>SUMIF('Projects submitted 24.5.21'!B:B, 'Civil 24.5.21'!B15, 'Projects submitted 24.5.21'!F:F)</f>
        <v>0</v>
      </c>
      <c r="M15" s="7" t="str">
        <f>INDEX('School Staff List'!$D$2:$D$262,MATCH('Civil 24.5.21'!B15,'School Staff List'!$C$2:$C$262,0))&amp;";"</f>
        <v>chunhean.lee@glasgow.ac.uk;</v>
      </c>
      <c r="N15" s="44" t="str">
        <f>IF(MATCH(C15, 'School Staff List'!$J$2:$J$13, 0)&gt;0, "yes", "no")</f>
        <v>yes</v>
      </c>
      <c r="O15" s="6" t="str">
        <f t="shared" si="1"/>
        <v>Lee</v>
      </c>
    </row>
    <row r="16" spans="1:15" ht="16" x14ac:dyDescent="0.2">
      <c r="A16" s="36">
        <f t="shared" si="2"/>
        <v>13</v>
      </c>
      <c r="B16" s="36" t="str">
        <f>INDEX('School Staff List'!$C$2:$C$262,MATCH('Civil 24.5.21'!C16,'School Staff List'!$B$2:$B$262,0))</f>
        <v>amb42s</v>
      </c>
      <c r="C16" s="7" t="s">
        <v>295</v>
      </c>
      <c r="D16" s="7" t="s">
        <v>232</v>
      </c>
      <c r="E16" s="1" t="s">
        <v>268</v>
      </c>
      <c r="F16" s="1"/>
      <c r="G16" s="1" t="s">
        <v>269</v>
      </c>
      <c r="H16" s="59">
        <v>0.4</v>
      </c>
      <c r="I16" s="30" t="s">
        <v>296</v>
      </c>
      <c r="J16" s="41">
        <f t="shared" si="0"/>
        <v>2</v>
      </c>
      <c r="K16" s="41">
        <f>COUNTIF('Projects submitted 24.5.21'!B:B,'Civil 24.5.21'!B16)</f>
        <v>0</v>
      </c>
      <c r="L16" s="8">
        <f>SUMIF('Projects submitted 24.5.21'!B:B, 'Civil 24.5.21'!B16, 'Projects submitted 24.5.21'!F:F)</f>
        <v>0</v>
      </c>
      <c r="M16" s="7" t="str">
        <f>INDEX('School Staff List'!$D$2:$D$262,MATCH('Civil 24.5.21'!B16,'School Staff List'!$C$2:$C$262,0))&amp;";"</f>
        <v>andrew.mcbride@glasgow.ac.uk;</v>
      </c>
      <c r="N16" s="44" t="e">
        <f>IF(MATCH(C16, 'School Staff List'!$J$2:$J$13, 0)&gt;0, "yes", "no")</f>
        <v>#N/A</v>
      </c>
      <c r="O16" s="6" t="str">
        <f t="shared" si="1"/>
        <v>McBride</v>
      </c>
    </row>
    <row r="17" spans="1:15" ht="16" x14ac:dyDescent="0.2">
      <c r="A17" s="36">
        <f t="shared" si="2"/>
        <v>14</v>
      </c>
      <c r="B17" s="36" t="str">
        <f>INDEX('School Staff List'!$C$2:$C$262,MATCH('Civil 24.5.21'!C17,'School Staff List'!$B$2:$B$262,0))</f>
        <v>cjp3d</v>
      </c>
      <c r="C17" s="7" t="s">
        <v>297</v>
      </c>
      <c r="D17" s="7" t="s">
        <v>298</v>
      </c>
      <c r="E17" s="1" t="s">
        <v>268</v>
      </c>
      <c r="F17" s="1"/>
      <c r="G17" s="1" t="s">
        <v>269</v>
      </c>
      <c r="H17" s="59">
        <v>0</v>
      </c>
      <c r="I17" s="30" t="s">
        <v>299</v>
      </c>
      <c r="J17" s="41">
        <f t="shared" si="0"/>
        <v>0</v>
      </c>
      <c r="K17" s="41">
        <f>COUNTIF('Projects submitted 24.5.21'!B:B,'Civil 24.5.21'!B17)</f>
        <v>0</v>
      </c>
      <c r="L17" s="8">
        <f>SUMIF('Projects submitted 24.5.21'!B:B, 'Civil 24.5.21'!B17, 'Projects submitted 24.5.21'!F:F)</f>
        <v>0</v>
      </c>
      <c r="M17" s="7" t="str">
        <f>INDEX('School Staff List'!$D$2:$D$262,MATCH('Civil 24.5.21'!B17,'School Staff List'!$C$2:$C$262,0))&amp;";"</f>
        <v>chris.pearce@glasgow.ac.uk;</v>
      </c>
      <c r="N17" s="44" t="e">
        <f>IF(MATCH(C17, 'School Staff List'!$J$2:$J$13, 0)&gt;0, "yes", "no")</f>
        <v>#N/A</v>
      </c>
      <c r="O17" s="6" t="str">
        <f t="shared" si="1"/>
        <v>Pearce</v>
      </c>
    </row>
    <row r="18" spans="1:15" x14ac:dyDescent="0.2">
      <c r="A18" s="36">
        <f t="shared" si="2"/>
        <v>15</v>
      </c>
      <c r="B18" s="36" t="str">
        <f>INDEX('School Staff List'!$C$2:$C$262,MATCH('Civil 24.5.21'!C18,'School Staff List'!$B$2:$B$262,0))</f>
        <v>ps178u</v>
      </c>
      <c r="C18" s="7" t="s">
        <v>300</v>
      </c>
      <c r="D18" s="7" t="s">
        <v>301</v>
      </c>
      <c r="E18" s="1" t="s">
        <v>268</v>
      </c>
      <c r="F18" s="1"/>
      <c r="G18" s="1" t="s">
        <v>269</v>
      </c>
      <c r="H18" s="59">
        <v>1</v>
      </c>
      <c r="I18" s="30"/>
      <c r="J18" s="41">
        <f t="shared" si="0"/>
        <v>5</v>
      </c>
      <c r="K18" s="41">
        <f>COUNTIF('Projects submitted 24.5.21'!B:B,'Civil 24.5.21'!B18)</f>
        <v>0</v>
      </c>
      <c r="L18" s="8">
        <f>SUMIF('Projects submitted 24.5.21'!B:B, 'Civil 24.5.21'!B18, 'Projects submitted 24.5.21'!F:F)</f>
        <v>0</v>
      </c>
      <c r="M18" s="7" t="str">
        <f>INDEX('School Staff List'!$D$2:$D$262,MATCH('Civil 24.5.21'!B18,'School Staff List'!$C$2:$C$262,0))&amp;";"</f>
        <v>prashant.saxena@glasgow.ac.uk;</v>
      </c>
      <c r="N18" s="44" t="e">
        <f>IF(MATCH(C18, 'School Staff List'!$J$2:$J$13, 0)&gt;0, "yes", "no")</f>
        <v>#N/A</v>
      </c>
      <c r="O18" s="6" t="str">
        <f t="shared" si="1"/>
        <v>Saxena</v>
      </c>
    </row>
    <row r="19" spans="1:15" ht="16" x14ac:dyDescent="0.2">
      <c r="A19" s="36">
        <f t="shared" si="2"/>
        <v>16</v>
      </c>
      <c r="B19" s="36" t="str">
        <f>INDEX('School Staff List'!$C$2:$C$262,MATCH('Civil 24.5.21'!C19,'School Staff List'!$B$2:$B$262,0))</f>
        <v>js583s</v>
      </c>
      <c r="C19" s="7" t="s">
        <v>302</v>
      </c>
      <c r="D19" s="7" t="s">
        <v>303</v>
      </c>
      <c r="E19" s="1" t="s">
        <v>268</v>
      </c>
      <c r="F19" s="1"/>
      <c r="G19" s="1" t="s">
        <v>269</v>
      </c>
      <c r="H19" s="59">
        <v>0.2</v>
      </c>
      <c r="I19" s="30" t="s">
        <v>277</v>
      </c>
      <c r="J19" s="41">
        <f t="shared" si="0"/>
        <v>1</v>
      </c>
      <c r="K19" s="41">
        <f>COUNTIF('Projects submitted 24.5.21'!B:B,'Civil 24.5.21'!B19)</f>
        <v>0</v>
      </c>
      <c r="L19" s="8">
        <f>SUMIF('Projects submitted 24.5.21'!B:B, 'Civil 24.5.21'!B19, 'Projects submitted 24.5.21'!F:F)</f>
        <v>0</v>
      </c>
      <c r="M19" s="7" t="str">
        <f>INDEX('School Staff List'!$D$2:$D$262,MATCH('Civil 24.5.21'!B19,'School Staff List'!$C$2:$C$262,0))&amp;";"</f>
        <v>junlong.shang@glasgow.ac.uk;</v>
      </c>
      <c r="N19" s="44" t="e">
        <f>IF(MATCH(C19, 'School Staff List'!$J$2:$J$13, 0)&gt;0, "yes", "no")</f>
        <v>#N/A</v>
      </c>
      <c r="O19" s="6" t="str">
        <f t="shared" si="1"/>
        <v>Shang</v>
      </c>
    </row>
    <row r="20" spans="1:15" x14ac:dyDescent="0.2">
      <c r="A20" s="36">
        <f t="shared" si="2"/>
        <v>17</v>
      </c>
      <c r="B20" s="36" t="str">
        <f>INDEX('School Staff List'!$C$2:$C$262,MATCH('Civil 24.5.21'!C20,'School Staff List'!$B$2:$B$262,0))</f>
        <v>ts108e</v>
      </c>
      <c r="C20" s="9" t="s">
        <v>304</v>
      </c>
      <c r="D20" s="7" t="s">
        <v>227</v>
      </c>
      <c r="E20" s="1" t="s">
        <v>268</v>
      </c>
      <c r="F20" s="7"/>
      <c r="G20" s="6" t="s">
        <v>269</v>
      </c>
      <c r="H20" s="59">
        <v>1</v>
      </c>
      <c r="I20" s="30"/>
      <c r="J20" s="41">
        <f t="shared" si="0"/>
        <v>5</v>
      </c>
      <c r="K20" s="41">
        <f>COUNTIF('Projects submitted 24.5.21'!B:B,'Civil 24.5.21'!B20)</f>
        <v>0</v>
      </c>
      <c r="L20" s="8">
        <f>SUMIF('Projects submitted 24.5.21'!B:B, 'Civil 24.5.21'!B20, 'Projects submitted 24.5.21'!F:F)</f>
        <v>0</v>
      </c>
      <c r="M20" s="7" t="str">
        <f>INDEX('School Staff List'!$D$2:$D$262,MATCH('Civil 24.5.21'!B20,'School Staff List'!$C$2:$C$262,0))&amp;";"</f>
        <v>thomas.shire@glasgow.ac.uk;</v>
      </c>
      <c r="N20" s="44" t="e">
        <f>IF(MATCH(C20, 'School Staff List'!$J$2:$J$13, 0)&gt;0, "yes", "no")</f>
        <v>#N/A</v>
      </c>
      <c r="O20" s="6" t="str">
        <f t="shared" si="1"/>
        <v>Shire</v>
      </c>
    </row>
    <row r="21" spans="1:15" ht="16" x14ac:dyDescent="0.2">
      <c r="A21" s="36">
        <f t="shared" si="2"/>
        <v>18</v>
      </c>
      <c r="B21" s="36" t="str">
        <f>INDEX('School Staff List'!$C$2:$C$262,MATCH('Civil 24.5.21'!C21,'School Staff List'!$B$2:$B$262,0))</f>
        <v>wts1y</v>
      </c>
      <c r="C21" s="9" t="s">
        <v>305</v>
      </c>
      <c r="D21" s="7" t="s">
        <v>306</v>
      </c>
      <c r="E21" s="1" t="s">
        <v>268</v>
      </c>
      <c r="F21" s="7"/>
      <c r="G21" s="6" t="s">
        <v>269</v>
      </c>
      <c r="H21" s="59">
        <v>0</v>
      </c>
      <c r="I21" s="30" t="s">
        <v>307</v>
      </c>
      <c r="J21" s="41">
        <f t="shared" si="0"/>
        <v>0</v>
      </c>
      <c r="K21" s="41">
        <f>COUNTIF('Projects submitted 24.5.21'!B:B,'Civil 24.5.21'!B21)</f>
        <v>0</v>
      </c>
      <c r="L21" s="8">
        <f>SUMIF('Projects submitted 24.5.21'!B:B, 'Civil 24.5.21'!B21, 'Projects submitted 24.5.21'!F:F)</f>
        <v>0</v>
      </c>
      <c r="M21" s="7" t="str">
        <f>INDEX('School Staff List'!$D$2:$D$262,MATCH('Civil 24.5.21'!B21,'School Staff List'!$C$2:$C$262,0))&amp;";"</f>
        <v>william.sloan@glasgow.ac.uk;</v>
      </c>
      <c r="N21" s="44" t="e">
        <f>IF(MATCH(C21, 'School Staff List'!$J$2:$J$13, 0)&gt;0, "yes", "no")</f>
        <v>#N/A</v>
      </c>
      <c r="O21" s="6" t="str">
        <f t="shared" si="1"/>
        <v>Sloan</v>
      </c>
    </row>
    <row r="22" spans="1:15" x14ac:dyDescent="0.2">
      <c r="A22" s="36">
        <f t="shared" si="2"/>
        <v>19</v>
      </c>
      <c r="B22" s="36" t="str">
        <f>INDEX('School Staff List'!$C$2:$C$262,MATCH('Civil 24.5.21'!C22,'School Staff List'!$B$2:$B$262,0))</f>
        <v>cs297y</v>
      </c>
      <c r="C22" s="9" t="s">
        <v>308</v>
      </c>
      <c r="D22" s="7" t="s">
        <v>309</v>
      </c>
      <c r="E22" s="1" t="s">
        <v>268</v>
      </c>
      <c r="F22" s="7"/>
      <c r="G22" s="6" t="s">
        <v>269</v>
      </c>
      <c r="H22" s="59">
        <v>1</v>
      </c>
      <c r="I22" s="30"/>
      <c r="J22" s="41">
        <f t="shared" si="0"/>
        <v>5</v>
      </c>
      <c r="K22" s="41">
        <f>COUNTIF('Projects submitted 24.5.21'!B:B,'Civil 24.5.21'!B22)</f>
        <v>0</v>
      </c>
      <c r="L22" s="8">
        <f>SUMIF('Projects submitted 24.5.21'!B:B, 'Civil 24.5.21'!B22, 'Projects submitted 24.5.21'!F:F)</f>
        <v>0</v>
      </c>
      <c r="M22" s="7" t="str">
        <f>INDEX('School Staff List'!$D$2:$D$262,MATCH('Civil 24.5.21'!B22,'School Staff List'!$C$2:$C$262,0))&amp;";"</f>
        <v>cindy.smith@glasgow.ac.uk;</v>
      </c>
      <c r="N22" s="44" t="e">
        <f>IF(MATCH(C22, 'School Staff List'!$J$2:$J$13, 0)&gt;0, "yes", "no")</f>
        <v>#N/A</v>
      </c>
      <c r="O22" s="6" t="str">
        <f t="shared" si="1"/>
        <v>Smith</v>
      </c>
    </row>
    <row r="23" spans="1:15" ht="16" x14ac:dyDescent="0.2">
      <c r="A23" s="36">
        <f t="shared" si="2"/>
        <v>20</v>
      </c>
      <c r="B23" s="58" t="e">
        <f>INDEX('School Staff List'!$C$2:$C$262,MATCH('Civil 24.5.21'!C23,'School Staff List'!$B$2:$B$262,0))</f>
        <v>#N/A</v>
      </c>
      <c r="C23" s="7" t="s">
        <v>310</v>
      </c>
      <c r="D23" s="1" t="s">
        <v>249</v>
      </c>
      <c r="E23" s="1" t="s">
        <v>268</v>
      </c>
      <c r="F23" s="7"/>
      <c r="G23" s="7" t="s">
        <v>269</v>
      </c>
      <c r="H23" s="60">
        <v>0</v>
      </c>
      <c r="I23" s="63" t="s">
        <v>311</v>
      </c>
      <c r="J23" s="41">
        <f t="shared" si="0"/>
        <v>0</v>
      </c>
      <c r="K23" s="41">
        <f>COUNTIF('Projects submitted 24.5.21'!B:B,'Civil 24.5.21'!B23)</f>
        <v>0</v>
      </c>
      <c r="L23" s="8">
        <f>SUMIF('Projects submitted 24.5.21'!B:B, 'Civil 24.5.21'!B23, 'Projects submitted 24.5.21'!F:F)</f>
        <v>0</v>
      </c>
      <c r="M23" s="7" t="e">
        <f>INDEX('School Staff List'!$D$2:$D$262,MATCH('Civil 24.5.21'!B23,'School Staff List'!$C$2:$C$262,0))&amp;";"</f>
        <v>#N/A</v>
      </c>
      <c r="N23" s="44" t="e">
        <f>IF(MATCH(C23, 'School Staff List'!$J$2:$J$13, 0)&gt;0, "yes", "no")</f>
        <v>#N/A</v>
      </c>
      <c r="O23" s="6" t="str">
        <f t="shared" si="1"/>
        <v>Steinmann</v>
      </c>
    </row>
    <row r="24" spans="1:15" x14ac:dyDescent="0.2">
      <c r="A24" s="36">
        <f t="shared" si="2"/>
        <v>21</v>
      </c>
      <c r="B24" s="36" t="str">
        <f>INDEX('School Staff List'!$C$2:$C$262,MATCH('Civil 24.5.21'!C24,'School Staff List'!$B$2:$B$262,0))</f>
        <v>cu11b</v>
      </c>
      <c r="C24" s="6" t="s">
        <v>312</v>
      </c>
      <c r="D24" s="6" t="s">
        <v>313</v>
      </c>
      <c r="E24" s="1" t="s">
        <v>268</v>
      </c>
      <c r="G24" s="6" t="s">
        <v>269</v>
      </c>
      <c r="H24" s="60">
        <v>1</v>
      </c>
      <c r="J24" s="41">
        <f t="shared" si="0"/>
        <v>5</v>
      </c>
      <c r="K24" s="41">
        <f>COUNTIF('Projects submitted 24.5.21'!B:B,'Civil 24.5.21'!B24)</f>
        <v>0</v>
      </c>
      <c r="L24" s="8">
        <f>SUMIF('Projects submitted 24.5.21'!B:B, 'Civil 24.5.21'!B24, 'Projects submitted 24.5.21'!F:F)</f>
        <v>0</v>
      </c>
      <c r="M24" s="7" t="str">
        <f>INDEX('School Staff List'!$D$2:$D$262,MATCH('Civil 24.5.21'!B24,'School Staff List'!$C$2:$C$262,0))&amp;";"</f>
        <v>cise.unluer@glasgow.ac.uk;</v>
      </c>
      <c r="N24" s="44" t="e">
        <f>IF(MATCH(C24, 'School Staff List'!$J$2:$J$13, 0)&gt;0, "yes", "no")</f>
        <v>#N/A</v>
      </c>
      <c r="O24" s="6" t="str">
        <f t="shared" si="1"/>
        <v>Unluer</v>
      </c>
    </row>
    <row r="25" spans="1:15" ht="32" x14ac:dyDescent="0.2">
      <c r="A25" s="36">
        <f t="shared" si="2"/>
        <v>22</v>
      </c>
      <c r="B25" s="36" t="str">
        <f>INDEX('School Staff List'!$C$2:$C$262,MATCH('Civil 24.5.21'!C25,'School Staff List'!$B$2:$B$262,0))</f>
        <v>mv34r</v>
      </c>
      <c r="C25" s="6" t="s">
        <v>314</v>
      </c>
      <c r="D25" s="6" t="s">
        <v>315</v>
      </c>
      <c r="E25" s="1" t="s">
        <v>268</v>
      </c>
      <c r="G25" s="6" t="s">
        <v>269</v>
      </c>
      <c r="H25" s="57">
        <v>0.4</v>
      </c>
      <c r="I25" s="63" t="s">
        <v>316</v>
      </c>
      <c r="J25" s="41">
        <f t="shared" si="0"/>
        <v>2</v>
      </c>
      <c r="K25" s="41">
        <f>COUNTIF('Projects submitted 24.5.21'!B:B,'Civil 24.5.21'!B25)</f>
        <v>0</v>
      </c>
      <c r="L25" s="95">
        <f>SUMIF('Projects submitted 24.5.21'!B:B, 'Civil 24.5.21'!B25, 'Projects submitted 24.5.21'!F:F)</f>
        <v>0</v>
      </c>
      <c r="M25" s="7" t="str">
        <f>INDEX('School Staff List'!$D$2:$D$262,MATCH('Civil 24.5.21'!B25,'School Staff List'!$C$2:$C$262,0))&amp;";"</f>
        <v>manousos.valyrakis@glasgow.ac.uk;</v>
      </c>
      <c r="N25" s="44" t="e">
        <f>IF(MATCH(C25, 'School Staff List'!$J$2:$J$13, 0)&gt;0, "yes", "no")</f>
        <v>#N/A</v>
      </c>
      <c r="O25" s="6" t="str">
        <f t="shared" si="1"/>
        <v>Valyrakis</v>
      </c>
    </row>
    <row r="26" spans="1:15" ht="16" x14ac:dyDescent="0.2">
      <c r="A26" s="36">
        <f t="shared" si="2"/>
        <v>23</v>
      </c>
      <c r="B26" s="36" t="str">
        <f>INDEX('School Staff List'!$C$2:$C$262,MATCH('Civil 24.5.21'!C26,'School Staff List'!$B$2:$B$262,0))</f>
        <v>mv54h</v>
      </c>
      <c r="C26" s="6" t="s">
        <v>317</v>
      </c>
      <c r="D26" s="6" t="s">
        <v>318</v>
      </c>
      <c r="E26" s="1" t="s">
        <v>268</v>
      </c>
      <c r="G26" s="6" t="s">
        <v>269</v>
      </c>
      <c r="H26" s="60">
        <v>0.2</v>
      </c>
      <c r="I26" s="63" t="s">
        <v>277</v>
      </c>
      <c r="J26" s="41">
        <f t="shared" si="0"/>
        <v>1</v>
      </c>
      <c r="K26" s="41">
        <f>COUNTIF('Projects submitted 24.5.21'!B:B,'Civil 24.5.21'!B26)</f>
        <v>0</v>
      </c>
      <c r="L26" s="8">
        <f>SUMIF('Projects submitted 24.5.21'!B:B, 'Civil 24.5.21'!B26, 'Projects submitted 24.5.21'!F:F)</f>
        <v>0</v>
      </c>
      <c r="M26" s="7" t="str">
        <f>INDEX('School Staff List'!$D$2:$D$262,MATCH('Civil 24.5.21'!B26,'School Staff List'!$C$2:$C$262,0))&amp;";"</f>
        <v>marta.vignola@glasgow.ac.uk;</v>
      </c>
      <c r="N26" s="44" t="e">
        <f>IF(MATCH(C26, 'School Staff List'!$J$2:$J$13, 0)&gt;0, "yes", "no")</f>
        <v>#N/A</v>
      </c>
      <c r="O26" s="6" t="str">
        <f t="shared" si="1"/>
        <v>Vignola</v>
      </c>
    </row>
    <row r="27" spans="1:15" x14ac:dyDescent="0.2">
      <c r="A27" s="36">
        <f t="shared" si="2"/>
        <v>24</v>
      </c>
      <c r="B27" s="36" t="str">
        <f>INDEX('School Staff List'!$C$2:$C$262,MATCH('Civil 24.5.21'!C27,'School Staff List'!$B$2:$B$262,0))</f>
        <v>sjw5w</v>
      </c>
      <c r="C27" s="6" t="s">
        <v>319</v>
      </c>
      <c r="D27" s="6" t="s">
        <v>320</v>
      </c>
      <c r="E27" s="1" t="s">
        <v>268</v>
      </c>
      <c r="G27" s="6" t="s">
        <v>269</v>
      </c>
      <c r="H27" s="60">
        <v>1</v>
      </c>
      <c r="J27" s="41">
        <f t="shared" si="0"/>
        <v>5</v>
      </c>
      <c r="K27" s="41">
        <f>COUNTIF('Projects submitted 24.5.21'!B:B,'Civil 24.5.21'!B27)</f>
        <v>0</v>
      </c>
      <c r="L27" s="8">
        <f>SUMIF('Projects submitted 24.5.21'!B:B, 'Civil 24.5.21'!B27, 'Projects submitted 24.5.21'!F:F)</f>
        <v>0</v>
      </c>
      <c r="M27" s="7" t="str">
        <f>INDEX('School Staff List'!$D$2:$D$262,MATCH('Civil 24.5.21'!B27,'School Staff List'!$C$2:$C$262,0))&amp;";"</f>
        <v>simon.wheeler@glasgow.ac.uk;</v>
      </c>
      <c r="N27" s="44" t="e">
        <f>IF(MATCH(C27, 'School Staff List'!$J$2:$J$13, 0)&gt;0, "yes", "no")</f>
        <v>#N/A</v>
      </c>
      <c r="O27" s="6" t="str">
        <f t="shared" si="1"/>
        <v>Wheeler</v>
      </c>
    </row>
    <row r="29" spans="1:15" ht="16" x14ac:dyDescent="0.2">
      <c r="A29" s="64"/>
      <c r="B29" s="65"/>
      <c r="C29" s="66"/>
      <c r="D29" s="66"/>
      <c r="E29" s="66"/>
      <c r="F29" s="66"/>
      <c r="G29" s="66"/>
      <c r="H29" s="67"/>
      <c r="I29" s="84" t="s">
        <v>206</v>
      </c>
      <c r="J29" s="80">
        <f>SUM(J4:J27)</f>
        <v>79</v>
      </c>
      <c r="K29" s="80">
        <f t="shared" ref="K29:L29" si="3">SUM(K4:K27)</f>
        <v>0</v>
      </c>
      <c r="L29" s="80">
        <f t="shared" si="3"/>
        <v>0</v>
      </c>
    </row>
    <row r="30" spans="1:15" x14ac:dyDescent="0.2">
      <c r="A30" s="68"/>
      <c r="B30" s="69"/>
      <c r="C30" s="52"/>
      <c r="D30" s="52"/>
      <c r="E30" s="52"/>
      <c r="F30" s="52"/>
      <c r="G30" s="52"/>
      <c r="H30" s="70"/>
    </row>
    <row r="31" spans="1:15" x14ac:dyDescent="0.2">
      <c r="A31" s="68"/>
      <c r="B31" s="52"/>
      <c r="C31" s="52"/>
      <c r="D31" s="52"/>
      <c r="E31" s="52"/>
      <c r="F31" s="52"/>
      <c r="G31" s="52"/>
      <c r="H31" s="70"/>
      <c r="K31" s="62" t="s">
        <v>207</v>
      </c>
      <c r="L31" s="36">
        <f>SUM(L4:L27)</f>
        <v>0</v>
      </c>
    </row>
    <row r="32" spans="1:15" x14ac:dyDescent="0.2">
      <c r="A32" s="68"/>
      <c r="B32" s="52"/>
      <c r="C32" s="52"/>
      <c r="D32" s="52"/>
      <c r="E32" s="52"/>
      <c r="F32" s="52"/>
      <c r="G32" s="52"/>
      <c r="H32" s="70"/>
      <c r="K32" s="51" t="s">
        <v>208</v>
      </c>
      <c r="L32" s="36">
        <v>35</v>
      </c>
    </row>
    <row r="33" spans="1:12" x14ac:dyDescent="0.2">
      <c r="A33" s="68"/>
      <c r="B33" s="52"/>
      <c r="C33" s="52"/>
      <c r="D33" s="52"/>
      <c r="E33" s="52"/>
      <c r="F33" s="52"/>
      <c r="G33" s="52"/>
      <c r="H33" s="70"/>
      <c r="K33" s="51" t="s">
        <v>209</v>
      </c>
      <c r="L33" s="38">
        <v>5</v>
      </c>
    </row>
    <row r="34" spans="1:12" x14ac:dyDescent="0.2">
      <c r="A34" s="68"/>
      <c r="B34" s="52"/>
      <c r="C34" s="52"/>
      <c r="D34" s="52"/>
      <c r="E34" s="52"/>
      <c r="F34" s="52"/>
      <c r="G34" s="52"/>
      <c r="H34" s="70"/>
      <c r="K34" s="79" t="s">
        <v>211</v>
      </c>
      <c r="L34" s="53">
        <f>L32-L33</f>
        <v>30</v>
      </c>
    </row>
    <row r="35" spans="1:12" x14ac:dyDescent="0.2">
      <c r="A35" s="68"/>
      <c r="B35" s="52"/>
      <c r="C35" s="52"/>
      <c r="D35" s="52"/>
      <c r="E35" s="52"/>
      <c r="F35" s="52"/>
      <c r="G35" s="52"/>
      <c r="H35" s="70"/>
    </row>
    <row r="36" spans="1:12" x14ac:dyDescent="0.2">
      <c r="A36" s="68"/>
      <c r="B36" s="69"/>
      <c r="C36" s="52"/>
      <c r="D36" s="52"/>
      <c r="E36" s="52"/>
      <c r="F36" s="52"/>
      <c r="G36" s="52"/>
      <c r="H36" s="70"/>
    </row>
    <row r="37" spans="1:12" x14ac:dyDescent="0.2">
      <c r="A37" s="68"/>
      <c r="B37" s="69"/>
      <c r="C37" s="52"/>
      <c r="D37" s="52"/>
      <c r="E37" s="52"/>
      <c r="F37" s="52"/>
      <c r="G37" s="52"/>
      <c r="H37" s="70"/>
    </row>
    <row r="38" spans="1:12" x14ac:dyDescent="0.2">
      <c r="A38" s="68"/>
      <c r="B38" s="69"/>
      <c r="C38" s="52"/>
      <c r="D38" s="52"/>
      <c r="E38" s="52"/>
      <c r="F38" s="52"/>
      <c r="G38" s="52"/>
      <c r="H38" s="70"/>
    </row>
    <row r="39" spans="1:12" x14ac:dyDescent="0.2">
      <c r="A39" s="68"/>
      <c r="B39" s="69"/>
      <c r="C39" s="52"/>
      <c r="D39" s="52"/>
      <c r="E39" s="52"/>
      <c r="F39" s="52"/>
      <c r="G39" s="52"/>
      <c r="H39" s="70"/>
    </row>
    <row r="40" spans="1:12" x14ac:dyDescent="0.2">
      <c r="A40" s="68"/>
      <c r="B40" s="69"/>
      <c r="C40" s="52"/>
      <c r="D40" s="52"/>
      <c r="E40" s="52"/>
      <c r="F40" s="52"/>
      <c r="G40" s="52"/>
      <c r="H40" s="70"/>
    </row>
    <row r="41" spans="1:12" x14ac:dyDescent="0.2">
      <c r="A41" s="68"/>
      <c r="B41" s="69"/>
      <c r="C41" s="52"/>
      <c r="D41" s="52"/>
      <c r="E41" s="52"/>
      <c r="F41" s="52"/>
      <c r="G41" s="52"/>
      <c r="H41" s="70"/>
    </row>
    <row r="42" spans="1:12" x14ac:dyDescent="0.2">
      <c r="A42" s="68"/>
      <c r="B42" s="69"/>
      <c r="C42" s="52"/>
      <c r="D42" s="52"/>
      <c r="E42" s="52"/>
      <c r="F42" s="52"/>
      <c r="G42" s="52"/>
      <c r="H42" s="70"/>
    </row>
    <row r="43" spans="1:12" x14ac:dyDescent="0.2">
      <c r="A43" s="68"/>
      <c r="B43" s="69"/>
      <c r="C43" s="52"/>
      <c r="D43" s="52"/>
      <c r="E43" s="52"/>
      <c r="F43" s="52"/>
      <c r="G43" s="52"/>
      <c r="H43" s="70"/>
    </row>
    <row r="44" spans="1:12" x14ac:dyDescent="0.2">
      <c r="A44" s="68"/>
      <c r="B44" s="69"/>
      <c r="C44" s="52"/>
      <c r="D44" s="52"/>
      <c r="E44" s="52"/>
      <c r="F44" s="52"/>
      <c r="G44" s="52"/>
      <c r="H44" s="70"/>
    </row>
    <row r="45" spans="1:12" x14ac:dyDescent="0.2">
      <c r="A45" s="71"/>
      <c r="B45" s="72"/>
      <c r="C45" s="73"/>
      <c r="D45" s="73"/>
      <c r="E45" s="73"/>
      <c r="F45" s="73"/>
      <c r="G45" s="73"/>
      <c r="H45" s="74"/>
    </row>
  </sheetData>
  <autoFilter ref="C3:L22" xr:uid="{7B8E6C1C-954B-411A-A6C0-5E6715C6D584}"/>
  <conditionalFormatting sqref="L32">
    <cfRule type="expression" dxfId="11" priority="1">
      <formula>L32&gt;(K32)</formula>
    </cfRule>
  </conditionalFormatting>
  <dataValidations count="1">
    <dataValidation showDropDown="1" showInputMessage="1" showErrorMessage="1" sqref="E3" xr:uid="{315E1610-46C3-4302-BA2E-22BA297FE227}"/>
  </dataValidations>
  <hyperlinks>
    <hyperlink ref="F1" r:id="rId1" xr:uid="{E985512D-8A3D-439F-8039-47E3BFE5AD73}"/>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5FCD8-A3A8-4B8D-90A6-B5DACF459BA5}">
  <dimension ref="A1:O55"/>
  <sheetViews>
    <sheetView workbookViewId="0">
      <pane ySplit="3" topLeftCell="A16" activePane="bottomLeft" state="frozen"/>
      <selection pane="bottomLeft" activeCell="M16" sqref="M16:M37"/>
    </sheetView>
  </sheetViews>
  <sheetFormatPr baseColWidth="10" defaultColWidth="9" defaultRowHeight="15" x14ac:dyDescent="0.2"/>
  <cols>
    <col min="1" max="1" width="9" style="36" customWidth="1"/>
    <col min="2" max="2" width="11.1640625" style="36" customWidth="1"/>
    <col min="3" max="3" width="19" style="6" customWidth="1"/>
    <col min="4" max="4" width="12.5" style="6" customWidth="1"/>
    <col min="5" max="7" width="8.5" style="6" customWidth="1"/>
    <col min="8" max="8" width="9" style="38" customWidth="1"/>
    <col min="9" max="9" width="51" style="63" customWidth="1"/>
    <col min="10" max="10" width="18.1640625" style="6" customWidth="1"/>
    <col min="11" max="11" width="13.6640625" style="36" customWidth="1"/>
    <col min="12" max="12" width="18.6640625" style="36" customWidth="1"/>
    <col min="13" max="13" width="39.83203125" style="6" customWidth="1"/>
    <col min="14" max="14" width="14.1640625" style="36" customWidth="1"/>
    <col min="15" max="15" width="18" style="6" customWidth="1"/>
    <col min="16" max="16384" width="9" style="6"/>
  </cols>
  <sheetData>
    <row r="1" spans="1:15" x14ac:dyDescent="0.2">
      <c r="C1" s="6" t="s">
        <v>321</v>
      </c>
      <c r="E1" s="36" t="s">
        <v>144</v>
      </c>
      <c r="F1" s="37" t="s">
        <v>322</v>
      </c>
    </row>
    <row r="2" spans="1:15" x14ac:dyDescent="0.2">
      <c r="E2" s="51" t="s">
        <v>146</v>
      </c>
      <c r="F2" s="37" t="s">
        <v>323</v>
      </c>
    </row>
    <row r="3" spans="1:15" ht="64" x14ac:dyDescent="0.2">
      <c r="B3" s="45" t="s">
        <v>148</v>
      </c>
      <c r="C3" s="18" t="s">
        <v>149</v>
      </c>
      <c r="D3" s="19" t="s">
        <v>150</v>
      </c>
      <c r="E3" s="21" t="s">
        <v>151</v>
      </c>
      <c r="F3" s="21" t="s">
        <v>152</v>
      </c>
      <c r="G3" s="21" t="s">
        <v>153</v>
      </c>
      <c r="H3" s="39" t="s">
        <v>215</v>
      </c>
      <c r="I3" s="21" t="s">
        <v>155</v>
      </c>
      <c r="J3" s="39" t="s">
        <v>156</v>
      </c>
      <c r="K3" s="43" t="s">
        <v>157</v>
      </c>
      <c r="L3" s="43" t="s">
        <v>158</v>
      </c>
      <c r="M3" s="21" t="s">
        <v>159</v>
      </c>
      <c r="N3" s="43" t="s">
        <v>160</v>
      </c>
      <c r="O3" s="43" t="s">
        <v>161</v>
      </c>
    </row>
    <row r="4" spans="1:15" x14ac:dyDescent="0.2">
      <c r="A4" s="36">
        <v>1</v>
      </c>
      <c r="B4" s="50" t="str">
        <f>INDEX('School Staff List'!$C$2:$C$262,MATCH('EEE 24.5.21'!C4,'School Staff List'!$B$2:$B$262,0))</f>
        <v>qa3h</v>
      </c>
      <c r="C4" s="10" t="s">
        <v>324</v>
      </c>
      <c r="D4" s="20" t="s">
        <v>325</v>
      </c>
      <c r="E4" s="1" t="s">
        <v>187</v>
      </c>
      <c r="F4" s="34"/>
      <c r="G4" s="1" t="s">
        <v>326</v>
      </c>
      <c r="H4" s="59">
        <v>1</v>
      </c>
      <c r="I4" s="34"/>
      <c r="J4" s="41">
        <f>H4*5</f>
        <v>5</v>
      </c>
      <c r="K4" s="41">
        <f>COUNTIF('Projects submitted 24.5.21'!B:B,'EEE 24.5.21'!B4)</f>
        <v>0</v>
      </c>
      <c r="L4" s="8">
        <f>SUMIF('Projects submitted 24.5.21'!B:B, 'EEE 24.5.21'!B4, 'Projects submitted 24.5.21'!F:F)</f>
        <v>0</v>
      </c>
      <c r="M4" s="86" t="str">
        <f>INDEX('School Staff List'!$D$2:$D$262,MATCH('EEE 24.5.21'!B4,'School Staff List'!$C$2:$C$262,0))&amp;";"</f>
        <v>Qammer.Abbasi@glasgow.ac.uk;</v>
      </c>
      <c r="N4" s="44" t="e">
        <f>IF(MATCH(C4, 'School Staff List'!$J$2:$J$13, 0)&gt;0, "yes", "no")</f>
        <v>#N/A</v>
      </c>
      <c r="O4" s="6" t="str">
        <f>C4</f>
        <v>Abbasi</v>
      </c>
    </row>
    <row r="5" spans="1:15" x14ac:dyDescent="0.2">
      <c r="A5" s="36">
        <f>A4+1</f>
        <v>2</v>
      </c>
      <c r="B5" s="50" t="str">
        <f>INDEX('School Staff List'!$C$2:$C$262,MATCH('EEE 24.5.21'!C5,'School Staff List'!$B$2:$B$262,0))</f>
        <v>ama1q</v>
      </c>
      <c r="C5" s="7" t="s">
        <v>327</v>
      </c>
      <c r="D5" s="7" t="s">
        <v>328</v>
      </c>
      <c r="E5" s="1" t="s">
        <v>187</v>
      </c>
      <c r="F5" s="1"/>
      <c r="G5" s="1" t="s">
        <v>326</v>
      </c>
      <c r="H5" s="59">
        <v>0.2</v>
      </c>
      <c r="I5" s="30"/>
      <c r="J5" s="41">
        <f>H5*5</f>
        <v>1</v>
      </c>
      <c r="K5" s="41">
        <f>COUNTIF('Projects submitted 24.5.21'!B:B,'EEE 24.5.21'!B5)</f>
        <v>0</v>
      </c>
      <c r="L5" s="8">
        <f>SUMIF('Projects submitted 24.5.21'!B:B, 'EEE 24.5.21'!B5, 'Projects submitted 24.5.21'!F:F)</f>
        <v>0</v>
      </c>
      <c r="M5" s="86" t="str">
        <f>INDEX('School Staff List'!$D$2:$D$262,MATCH('EEE 24.5.21'!B5,'School Staff List'!$C$2:$C$262,0))&amp;";"</f>
        <v>Asen.Asenov@glasgow.ac.uk;</v>
      </c>
      <c r="N5" s="44" t="e">
        <f>IF(MATCH(C5, 'School Staff List'!$J$2:$J$13, 0)&gt;0, "yes", "no")</f>
        <v>#N/A</v>
      </c>
      <c r="O5" s="6" t="str">
        <f>C5</f>
        <v>Asenov</v>
      </c>
    </row>
    <row r="6" spans="1:15" ht="16" x14ac:dyDescent="0.2">
      <c r="A6" s="36">
        <f>A5+1</f>
        <v>3</v>
      </c>
      <c r="B6" s="36" t="str">
        <f>INDEX('School Staff List'!$C$2:$C$262,MATCH('EEE 24.5.21'!C6,'School Staff List'!$B$2:$B$262,0))</f>
        <v>ab571q</v>
      </c>
      <c r="C6" s="7" t="s">
        <v>329</v>
      </c>
      <c r="D6" s="7" t="s">
        <v>330</v>
      </c>
      <c r="E6" s="1" t="s">
        <v>187</v>
      </c>
      <c r="F6" s="1"/>
      <c r="G6" s="1" t="s">
        <v>326</v>
      </c>
      <c r="H6" s="59">
        <v>0</v>
      </c>
      <c r="I6" s="30" t="s">
        <v>331</v>
      </c>
      <c r="J6" s="41">
        <f t="shared" ref="J6:J37" si="0">H6*5</f>
        <v>0</v>
      </c>
      <c r="K6" s="41">
        <f>COUNTIF('Projects submitted 24.5.21'!B:B,'EEE 24.5.21'!B6)</f>
        <v>0</v>
      </c>
      <c r="L6" s="8">
        <f>SUMIF('Projects submitted 24.5.21'!B:B, 'EEE 24.5.21'!B6, 'Projects submitted 24.5.21'!F:F)</f>
        <v>0</v>
      </c>
      <c r="M6" s="86" t="str">
        <f>INDEX('School Staff List'!$D$2:$D$262,MATCH('EEE 24.5.21'!B6,'School Staff List'!$C$2:$C$262,0))&amp;";"</f>
        <v>Antonio.Badolato@glasgow.ac.uk;</v>
      </c>
      <c r="N6" s="44" t="e">
        <f>IF(MATCH(C6, 'School Staff List'!$J$2:$J$13, 0)&gt;0, "yes", "no")</f>
        <v>#N/A</v>
      </c>
      <c r="O6" s="6" t="str">
        <f t="shared" ref="O6:O37" si="1">C6</f>
        <v>Badolato</v>
      </c>
    </row>
    <row r="7" spans="1:15" x14ac:dyDescent="0.2">
      <c r="A7" s="36">
        <f t="shared" ref="A7:A37" si="2">A6+1</f>
        <v>4</v>
      </c>
      <c r="B7" s="36" t="str">
        <f>INDEX('School Staff List'!$C$2:$C$262,MATCH('EEE 24.5.21'!C7,'School Staff List'!$B$2:$B$262,0))</f>
        <v>njb4m</v>
      </c>
      <c r="C7" s="7" t="s">
        <v>332</v>
      </c>
      <c r="D7" s="7" t="s">
        <v>333</v>
      </c>
      <c r="E7" s="1" t="s">
        <v>187</v>
      </c>
      <c r="F7" s="1"/>
      <c r="G7" s="1" t="s">
        <v>174</v>
      </c>
      <c r="H7" s="59">
        <v>1</v>
      </c>
      <c r="I7" s="29"/>
      <c r="J7" s="41">
        <f t="shared" si="0"/>
        <v>5</v>
      </c>
      <c r="K7" s="41">
        <f>COUNTIF('Projects submitted 24.5.21'!B:B,'EEE 24.5.21'!B7)</f>
        <v>0</v>
      </c>
      <c r="L7" s="8">
        <f>SUMIF('Projects submitted 24.5.21'!B:B, 'EEE 24.5.21'!B7, 'Projects submitted 24.5.21'!F:F)</f>
        <v>0</v>
      </c>
      <c r="M7" s="86" t="str">
        <f>INDEX('School Staff List'!$D$2:$D$262,MATCH('EEE 24.5.21'!B7,'School Staff List'!$C$2:$C$262,0))&amp;";"</f>
        <v>nicholas.bailey@glasgow.ac.uk;</v>
      </c>
      <c r="N7" s="44" t="e">
        <f>IF(MATCH(C7, 'School Staff List'!$J$2:$J$13, 0)&gt;0, "yes", "no")</f>
        <v>#N/A</v>
      </c>
      <c r="O7" s="6" t="str">
        <f t="shared" si="1"/>
        <v>Bailey</v>
      </c>
    </row>
    <row r="8" spans="1:15" x14ac:dyDescent="0.2">
      <c r="A8" s="36">
        <f t="shared" si="2"/>
        <v>5</v>
      </c>
      <c r="B8" s="50" t="str">
        <f>INDEX('School Staff List'!$C$2:$C$262,MATCH('EEE 24.5.21'!C8,'School Staff List'!$B$2:$B$262,0))</f>
        <v>ac402z</v>
      </c>
      <c r="C8" s="7" t="s">
        <v>334</v>
      </c>
      <c r="D8" s="7" t="s">
        <v>335</v>
      </c>
      <c r="E8" s="1" t="s">
        <v>187</v>
      </c>
      <c r="F8" s="1"/>
      <c r="G8" s="1" t="s">
        <v>326</v>
      </c>
      <c r="H8" s="59">
        <v>1</v>
      </c>
      <c r="I8" s="30"/>
      <c r="J8" s="41">
        <f t="shared" si="0"/>
        <v>5</v>
      </c>
      <c r="K8" s="41">
        <f>COUNTIF('Projects submitted 24.5.21'!B:B,'EEE 24.5.21'!B8)</f>
        <v>0</v>
      </c>
      <c r="L8" s="8">
        <f>SUMIF('Projects submitted 24.5.21'!B:B, 'EEE 24.5.21'!B8, 'Projects submitted 24.5.21'!F:F)</f>
        <v>0</v>
      </c>
      <c r="M8" s="86" t="str">
        <f>INDEX('School Staff List'!$D$2:$D$262,MATCH('EEE 24.5.21'!B8,'School Staff List'!$C$2:$C$262,0))&amp;";"</f>
        <v>alessandro.casaburi@glasgow.ac.uk;</v>
      </c>
      <c r="N8" s="44" t="e">
        <f>IF(MATCH(C8, 'School Staff List'!$J$2:$J$13, 0)&gt;0, "yes", "no")</f>
        <v>#N/A</v>
      </c>
      <c r="O8" s="6" t="str">
        <f t="shared" si="1"/>
        <v>Casaburi</v>
      </c>
    </row>
    <row r="9" spans="1:15" ht="16" x14ac:dyDescent="0.2">
      <c r="A9" s="36">
        <f t="shared" si="2"/>
        <v>6</v>
      </c>
      <c r="B9" s="36" t="str">
        <f>INDEX('School Staff List'!$C$2:$C$262,MATCH('EEE 24.5.21'!C9,'School Staff List'!$B$2:$B$262,0))</f>
        <v>mc397e</v>
      </c>
      <c r="C9" s="7" t="s">
        <v>336</v>
      </c>
      <c r="D9" s="7" t="s">
        <v>172</v>
      </c>
      <c r="E9" s="1" t="s">
        <v>187</v>
      </c>
      <c r="F9" s="1"/>
      <c r="G9" s="1" t="s">
        <v>326</v>
      </c>
      <c r="H9" s="59">
        <v>0.4</v>
      </c>
      <c r="I9" s="30" t="s">
        <v>337</v>
      </c>
      <c r="J9" s="41">
        <f t="shared" si="0"/>
        <v>2</v>
      </c>
      <c r="K9" s="41">
        <f>COUNTIF('Projects submitted 24.5.21'!B:B,'EEE 24.5.21'!B9)</f>
        <v>0</v>
      </c>
      <c r="L9" s="8">
        <f>SUMIF('Projects submitted 24.5.21'!B:B, 'EEE 24.5.21'!B9, 'Projects submitted 24.5.21'!F:F)</f>
        <v>0</v>
      </c>
      <c r="M9" s="86" t="str">
        <f>INDEX('School Staff List'!$D$2:$D$262,MATCH('EEE 24.5.21'!B9,'School Staff List'!$C$2:$C$262,0))&amp;";"</f>
        <v>matteo.clerici@glasgow.ac.uk;</v>
      </c>
      <c r="N9" s="44" t="e">
        <f>IF(MATCH(C9, 'School Staff List'!$J$2:$J$13, 0)&gt;0, "yes", "no")</f>
        <v>#N/A</v>
      </c>
      <c r="O9" s="6" t="str">
        <f t="shared" si="1"/>
        <v>Clerici</v>
      </c>
    </row>
    <row r="10" spans="1:15" x14ac:dyDescent="0.2">
      <c r="A10" s="36">
        <f t="shared" si="2"/>
        <v>7</v>
      </c>
      <c r="B10" s="36" t="str">
        <f>INDEX('School Staff List'!$C$2:$C$262,MATCH('EEE 24.5.21'!C10,'School Staff List'!$B$2:$B$262,0))</f>
        <v>cc7p</v>
      </c>
      <c r="C10" s="7" t="s">
        <v>338</v>
      </c>
      <c r="D10" s="7" t="s">
        <v>339</v>
      </c>
      <c r="E10" s="1" t="s">
        <v>187</v>
      </c>
      <c r="F10" s="1"/>
      <c r="G10" s="1" t="s">
        <v>326</v>
      </c>
      <c r="H10" s="59">
        <v>1</v>
      </c>
      <c r="I10" s="30"/>
      <c r="J10" s="41">
        <f t="shared" si="0"/>
        <v>5</v>
      </c>
      <c r="K10" s="41">
        <f>COUNTIF('Projects submitted 24.5.21'!B:B,'EEE 24.5.21'!B10)</f>
        <v>0</v>
      </c>
      <c r="L10" s="8">
        <f>SUMIF('Projects submitted 24.5.21'!B:B, 'EEE 24.5.21'!B10, 'Projects submitted 24.5.21'!F:F)</f>
        <v>0</v>
      </c>
      <c r="M10" s="86" t="str">
        <f>INDEX('School Staff List'!$D$2:$D$262,MATCH('EEE 24.5.21'!B10,'School Staff List'!$C$2:$C$262,0))&amp;";"</f>
        <v>calum.cossar@glasgow.ac.uk;</v>
      </c>
      <c r="N10" s="61" t="e">
        <f>IF(MATCH(C10, 'School Staff List'!$J$2:$J$13, 0)&gt;0, "yes", "no")</f>
        <v>#N/A</v>
      </c>
      <c r="O10" s="6" t="str">
        <f t="shared" si="1"/>
        <v>Cossar</v>
      </c>
    </row>
    <row r="11" spans="1:15" ht="16" x14ac:dyDescent="0.2">
      <c r="A11" s="36">
        <f t="shared" si="2"/>
        <v>8</v>
      </c>
      <c r="B11" s="36" t="str">
        <f>INDEX('School Staff List'!$C$2:$C$262,MATCH('EEE 24.5.21'!C11,'School Staff List'!$B$2:$B$262,0))</f>
        <v>dc82y</v>
      </c>
      <c r="C11" s="7" t="s">
        <v>340</v>
      </c>
      <c r="D11" s="7" t="s">
        <v>163</v>
      </c>
      <c r="E11" s="1" t="s">
        <v>187</v>
      </c>
      <c r="F11" s="1"/>
      <c r="G11" s="1" t="s">
        <v>326</v>
      </c>
      <c r="H11" s="59">
        <v>0</v>
      </c>
      <c r="I11" s="30" t="s">
        <v>341</v>
      </c>
      <c r="J11" s="41">
        <f t="shared" si="0"/>
        <v>0</v>
      </c>
      <c r="K11" s="41">
        <f>COUNTIF('Projects submitted 24.5.21'!B:B,'EEE 24.5.21'!B11)</f>
        <v>0</v>
      </c>
      <c r="L11" s="8">
        <f>SUMIF('Projects submitted 24.5.21'!B:B, 'EEE 24.5.21'!B11, 'Projects submitted 24.5.21'!F:F)</f>
        <v>0</v>
      </c>
      <c r="M11" s="86" t="str">
        <f>INDEX('School Staff List'!$D$2:$D$262,MATCH('EEE 24.5.21'!B11,'School Staff List'!$C$2:$C$262,0))&amp;";"</f>
        <v>david.cumming.2@glasgow.ac.uk;</v>
      </c>
      <c r="N11" s="44" t="e">
        <f>IF(MATCH(C11, 'School Staff List'!$J$2:$J$13, 0)&gt;0, "yes", "no")</f>
        <v>#N/A</v>
      </c>
      <c r="O11" s="6" t="str">
        <f t="shared" si="1"/>
        <v>Cumming</v>
      </c>
    </row>
    <row r="12" spans="1:15" ht="16" x14ac:dyDescent="0.2">
      <c r="A12" s="36">
        <f t="shared" si="2"/>
        <v>9</v>
      </c>
      <c r="B12" s="36" t="e">
        <f>INDEX('School Staff List'!$C$2:$C$262,MATCH('EEE 24.5.21'!C12,'School Staff List'!$B$2:$B$262,0))</f>
        <v>#N/A</v>
      </c>
      <c r="C12" s="7" t="s">
        <v>342</v>
      </c>
      <c r="D12" s="7" t="s">
        <v>343</v>
      </c>
      <c r="E12" s="1" t="s">
        <v>187</v>
      </c>
      <c r="F12" s="1"/>
      <c r="G12" s="1" t="s">
        <v>326</v>
      </c>
      <c r="H12" s="59">
        <v>0</v>
      </c>
      <c r="I12" s="30" t="s">
        <v>344</v>
      </c>
      <c r="J12" s="41">
        <f t="shared" si="0"/>
        <v>0</v>
      </c>
      <c r="K12" s="41">
        <f>COUNTIF('Projects submitted 24.5.21'!B:B,'EEE 24.5.21'!B12)</f>
        <v>0</v>
      </c>
      <c r="L12" s="8">
        <f>SUMIF('Projects submitted 24.5.21'!B:B, 'EEE 24.5.21'!B12, 'Projects submitted 24.5.21'!F:F)</f>
        <v>0</v>
      </c>
      <c r="M12" s="86" t="e">
        <f>INDEX('School Staff List'!$D$2:$D$262,MATCH('EEE 24.5.21'!B12,'School Staff List'!$C$2:$C$262,0))&amp;";"</f>
        <v>#N/A</v>
      </c>
      <c r="N12" s="44" t="e">
        <f>IF(MATCH(C12, 'School Staff List'!$J$2:$J$13, 0)&gt;0, "yes", "no")</f>
        <v>#N/A</v>
      </c>
      <c r="O12" s="6" t="str">
        <f t="shared" si="1"/>
        <v>Cunningham</v>
      </c>
    </row>
    <row r="13" spans="1:15" ht="16" x14ac:dyDescent="0.2">
      <c r="A13" s="36">
        <f t="shared" si="2"/>
        <v>10</v>
      </c>
      <c r="B13" s="36" t="str">
        <f>INDEX('School Staff List'!$C$2:$C$262,MATCH('EEE 24.5.21'!C13,'School Staff List'!$B$2:$B$262,0))</f>
        <v>rd129w</v>
      </c>
      <c r="C13" s="7" t="s">
        <v>345</v>
      </c>
      <c r="D13" s="7" t="s">
        <v>346</v>
      </c>
      <c r="E13" s="1" t="s">
        <v>187</v>
      </c>
      <c r="F13" s="1"/>
      <c r="G13" s="1" t="s">
        <v>326</v>
      </c>
      <c r="H13" s="59">
        <v>0.4</v>
      </c>
      <c r="I13" s="30" t="s">
        <v>347</v>
      </c>
      <c r="J13" s="41">
        <f t="shared" si="0"/>
        <v>2</v>
      </c>
      <c r="K13" s="41">
        <f>COUNTIF('Projects submitted 24.5.21'!B:B,'EEE 24.5.21'!B13)</f>
        <v>0</v>
      </c>
      <c r="L13" s="8">
        <f>SUMIF('Projects submitted 24.5.21'!B:B, 'EEE 24.5.21'!B13, 'Projects submitted 24.5.21'!F:F)</f>
        <v>0</v>
      </c>
      <c r="M13" s="86" t="str">
        <f>INDEX('School Staff List'!$D$2:$D$262,MATCH('EEE 24.5.21'!B13,'School Staff List'!$C$2:$C$262,0))&amp;";"</f>
        <v>ravinder.dahiya@glasgow.ac.uk;</v>
      </c>
      <c r="N13" s="44" t="e">
        <f>IF(MATCH(C13, 'School Staff List'!$J$2:$J$13, 0)&gt;0, "yes", "no")</f>
        <v>#N/A</v>
      </c>
      <c r="O13" s="6" t="str">
        <f t="shared" si="1"/>
        <v>Dahiya</v>
      </c>
    </row>
    <row r="14" spans="1:15" ht="32" x14ac:dyDescent="0.2">
      <c r="A14" s="36">
        <f t="shared" si="2"/>
        <v>11</v>
      </c>
      <c r="B14" s="36" t="str">
        <f>INDEX('School Staff List'!$C$2:$C$262,MATCH('EEE 24.5.21'!C14,'School Staff List'!$B$2:$B$262,0))</f>
        <v>vg17x</v>
      </c>
      <c r="C14" s="7" t="s">
        <v>348</v>
      </c>
      <c r="D14" s="7" t="s">
        <v>349</v>
      </c>
      <c r="E14" s="1" t="s">
        <v>187</v>
      </c>
      <c r="F14" s="1"/>
      <c r="G14" s="1" t="s">
        <v>326</v>
      </c>
      <c r="H14" s="59">
        <v>0.6</v>
      </c>
      <c r="I14" s="30" t="s">
        <v>350</v>
      </c>
      <c r="J14" s="41">
        <f t="shared" si="0"/>
        <v>3</v>
      </c>
      <c r="K14" s="41">
        <f>COUNTIF('Projects submitted 24.5.21'!B:B,'EEE 24.5.21'!B14)</f>
        <v>0</v>
      </c>
      <c r="L14" s="8">
        <f>SUMIF('Projects submitted 24.5.21'!B:B, 'EEE 24.5.21'!B14, 'Projects submitted 24.5.21'!F:F)</f>
        <v>0</v>
      </c>
      <c r="M14" s="86" t="str">
        <f>INDEX('School Staff List'!$D$2:$D$262,MATCH('EEE 24.5.21'!B14,'School Staff List'!$C$2:$C$262,0))&amp;";"</f>
        <v>vihar.georgiev@glasgow.ac.uk;</v>
      </c>
      <c r="N14" s="44" t="e">
        <f>IF(MATCH(C14, 'School Staff List'!$J$2:$J$13, 0)&gt;0, "yes", "no")</f>
        <v>#N/A</v>
      </c>
      <c r="O14" s="6" t="str">
        <f t="shared" si="1"/>
        <v>Georgiev</v>
      </c>
    </row>
    <row r="15" spans="1:15" ht="16" x14ac:dyDescent="0.2">
      <c r="A15" s="36">
        <f t="shared" si="2"/>
        <v>12</v>
      </c>
      <c r="B15" s="36" t="str">
        <f>INDEX('School Staff List'!$C$2:$C$262,MATCH('EEE 24.5.21'!C15,'School Staff List'!$B$2:$B$262,0))</f>
        <v>gg168c</v>
      </c>
      <c r="C15" s="7" t="s">
        <v>351</v>
      </c>
      <c r="D15" s="7" t="s">
        <v>352</v>
      </c>
      <c r="E15" s="1" t="s">
        <v>187</v>
      </c>
      <c r="F15" s="1"/>
      <c r="G15" s="1" t="s">
        <v>326</v>
      </c>
      <c r="H15" s="59">
        <v>0.2</v>
      </c>
      <c r="I15" s="30" t="s">
        <v>353</v>
      </c>
      <c r="J15" s="41">
        <f t="shared" si="0"/>
        <v>1</v>
      </c>
      <c r="K15" s="41">
        <f>COUNTIF('Projects submitted 24.5.21'!B:B,'EEE 24.5.21'!B15)</f>
        <v>0</v>
      </c>
      <c r="L15" s="8">
        <f>SUMIF('Projects submitted 24.5.21'!B:B, 'EEE 24.5.21'!B15, 'Projects submitted 24.5.21'!F:F)</f>
        <v>0</v>
      </c>
      <c r="M15" s="86" t="str">
        <f>INDEX('School Staff List'!$D$2:$D$262,MATCH('EEE 24.5.21'!B15,'School Staff List'!$C$2:$C$262,0))&amp;";"</f>
        <v>Giorgos.Georgiou@glasgow.ac.uk;</v>
      </c>
      <c r="N15" s="44" t="e">
        <f>IF(MATCH(C15, 'School Staff List'!$J$2:$J$13, 0)&gt;0, "yes", "no")</f>
        <v>#N/A</v>
      </c>
      <c r="O15" s="6" t="str">
        <f t="shared" si="1"/>
        <v>Georgiou</v>
      </c>
    </row>
    <row r="16" spans="1:15" ht="16" x14ac:dyDescent="0.2">
      <c r="A16" s="36">
        <f t="shared" si="2"/>
        <v>13</v>
      </c>
      <c r="B16" s="36" t="str">
        <f>INDEX('School Staff List'!$C$2:$C$262,MATCH('EEE 24.5.21'!C16,'School Staff List'!$B$2:$B$262,0))</f>
        <v>rh167y</v>
      </c>
      <c r="C16" s="7" t="s">
        <v>354</v>
      </c>
      <c r="D16" s="7" t="s">
        <v>355</v>
      </c>
      <c r="E16" s="1" t="s">
        <v>187</v>
      </c>
      <c r="F16" s="1"/>
      <c r="G16" s="1" t="s">
        <v>326</v>
      </c>
      <c r="H16" s="59">
        <v>0.6</v>
      </c>
      <c r="I16" s="30" t="s">
        <v>356</v>
      </c>
      <c r="J16" s="41">
        <f t="shared" si="0"/>
        <v>3</v>
      </c>
      <c r="K16" s="41">
        <f>COUNTIF('Projects submitted 24.5.21'!B:B,'EEE 24.5.21'!B16)</f>
        <v>0</v>
      </c>
      <c r="L16" s="8">
        <f>SUMIF('Projects submitted 24.5.21'!B:B, 'EEE 24.5.21'!B16, 'Projects submitted 24.5.21'!F:F)</f>
        <v>0</v>
      </c>
      <c r="M16" s="10" t="str">
        <f>INDEX('School Staff List'!$D$2:$D$262,MATCH('EEE 24.5.21'!B16,'School Staff List'!$C$2:$C$262,0))&amp;";"</f>
        <v>robert.hadfield@glasgow.ac.uk;</v>
      </c>
      <c r="N16" s="44" t="e">
        <f>IF(MATCH(C16, 'School Staff List'!$J$2:$J$13, 0)&gt;0, "yes", "no")</f>
        <v>#N/A</v>
      </c>
      <c r="O16" s="6" t="str">
        <f t="shared" si="1"/>
        <v>Hadfield</v>
      </c>
    </row>
    <row r="17" spans="1:15" ht="16" x14ac:dyDescent="0.2">
      <c r="A17" s="36">
        <f t="shared" si="2"/>
        <v>14</v>
      </c>
      <c r="B17" s="36" t="str">
        <f>INDEX('School Staff List'!$C$2:$C$262,MATCH('EEE 24.5.21'!C17,'School Staff List'!$B$2:$B$262,0))</f>
        <v>rh171e</v>
      </c>
      <c r="C17" s="7" t="s">
        <v>357</v>
      </c>
      <c r="D17" s="7" t="s">
        <v>179</v>
      </c>
      <c r="E17" s="1" t="s">
        <v>187</v>
      </c>
      <c r="F17" s="1"/>
      <c r="G17" s="1" t="s">
        <v>326</v>
      </c>
      <c r="H17" s="59">
        <v>0.4</v>
      </c>
      <c r="I17" s="30" t="s">
        <v>358</v>
      </c>
      <c r="J17" s="41">
        <f t="shared" si="0"/>
        <v>2</v>
      </c>
      <c r="K17" s="41">
        <f>COUNTIF('Projects submitted 24.5.21'!B:B,'EEE 24.5.21'!B17)</f>
        <v>0</v>
      </c>
      <c r="L17" s="8">
        <f>SUMIF('Projects submitted 24.5.21'!B:B, 'EEE 24.5.21'!B17, 'Projects submitted 24.5.21'!F:F)</f>
        <v>0</v>
      </c>
      <c r="M17" s="10" t="str">
        <f>INDEX('School Staff List'!$D$2:$D$262,MATCH('EEE 24.5.21'!B17,'School Staff List'!$C$2:$C$262,0))&amp;";"</f>
        <v>richard.hogg@glasgow.ac.uk;</v>
      </c>
      <c r="N17" s="44" t="e">
        <f>IF(MATCH(C17, 'School Staff List'!$J$2:$J$13, 0)&gt;0, "yes", "no")</f>
        <v>#N/A</v>
      </c>
      <c r="O17" s="6" t="str">
        <f t="shared" si="1"/>
        <v>Hogg</v>
      </c>
    </row>
    <row r="18" spans="1:15" x14ac:dyDescent="0.2">
      <c r="A18" s="36">
        <f t="shared" si="2"/>
        <v>15</v>
      </c>
      <c r="B18" s="36" t="str">
        <f>INDEX('School Staff List'!$C$2:$C$262,MATCH('EEE 24.5.21'!C18,'School Staff List'!$B$2:$B$262,0))</f>
        <v>dch2y</v>
      </c>
      <c r="C18" s="7" t="s">
        <v>359</v>
      </c>
      <c r="D18" s="7" t="s">
        <v>163</v>
      </c>
      <c r="E18" s="1" t="s">
        <v>187</v>
      </c>
      <c r="F18" s="1"/>
      <c r="G18" s="1" t="s">
        <v>326</v>
      </c>
      <c r="H18" s="59">
        <v>1</v>
      </c>
      <c r="I18" s="30"/>
      <c r="J18" s="41">
        <f t="shared" si="0"/>
        <v>5</v>
      </c>
      <c r="K18" s="41">
        <f>COUNTIF('Projects submitted 24.5.21'!B:B,'EEE 24.5.21'!B18)</f>
        <v>0</v>
      </c>
      <c r="L18" s="8">
        <f>SUMIF('Projects submitted 24.5.21'!B:B, 'EEE 24.5.21'!B18, 'Projects submitted 24.5.21'!F:F)</f>
        <v>0</v>
      </c>
      <c r="M18" s="10" t="str">
        <f>INDEX('School Staff List'!$D$2:$D$262,MATCH('EEE 24.5.21'!B18,'School Staff List'!$C$2:$C$262,0))&amp;";"</f>
        <v>david.hutchings@glasgow.ac.uk;</v>
      </c>
      <c r="N18" s="44" t="e">
        <f>IF(MATCH(C18, 'School Staff List'!$J$2:$J$13, 0)&gt;0, "yes", "no")</f>
        <v>#N/A</v>
      </c>
      <c r="O18" s="6" t="str">
        <f t="shared" si="1"/>
        <v>Hutchings</v>
      </c>
    </row>
    <row r="19" spans="1:15" ht="16" x14ac:dyDescent="0.2">
      <c r="A19" s="36">
        <f t="shared" si="2"/>
        <v>16</v>
      </c>
      <c r="B19" s="36" t="str">
        <f>INDEX('School Staff List'!$C$2:$C$262,MATCH('EEE 24.5.21'!C19,'School Staff List'!$B$2:$B$262,0))</f>
        <v>aek5s</v>
      </c>
      <c r="C19" s="7" t="s">
        <v>360</v>
      </c>
      <c r="D19" s="7" t="s">
        <v>361</v>
      </c>
      <c r="E19" s="1" t="s">
        <v>187</v>
      </c>
      <c r="F19" s="1"/>
      <c r="G19" s="1" t="s">
        <v>326</v>
      </c>
      <c r="H19" s="59">
        <v>0.6</v>
      </c>
      <c r="I19" s="30" t="s">
        <v>362</v>
      </c>
      <c r="J19" s="41">
        <f t="shared" si="0"/>
        <v>3</v>
      </c>
      <c r="K19" s="41">
        <f>COUNTIF('Projects submitted 24.5.21'!B:B,'EEE 24.5.21'!B19)</f>
        <v>0</v>
      </c>
      <c r="L19" s="96">
        <f>SUMIF('Projects submitted 24.5.21'!B:B, 'EEE 24.5.21'!B19, 'Projects submitted 24.5.21'!F:F)</f>
        <v>0</v>
      </c>
      <c r="M19" s="10" t="str">
        <f>INDEX('School Staff List'!$D$2:$D$262,MATCH('EEE 24.5.21'!B19,'School Staff List'!$C$2:$C$262,0))&amp;";"</f>
        <v>anthony.kelly@glasgow.ac.uk;</v>
      </c>
      <c r="N19" s="44" t="e">
        <f>IF(MATCH(C19, 'School Staff List'!$J$2:$J$13, 0)&gt;0, "yes", "no")</f>
        <v>#N/A</v>
      </c>
      <c r="O19" s="6" t="str">
        <f t="shared" si="1"/>
        <v>Kelly</v>
      </c>
    </row>
    <row r="20" spans="1:15" ht="16" x14ac:dyDescent="0.2">
      <c r="A20" s="36">
        <f t="shared" si="2"/>
        <v>17</v>
      </c>
      <c r="B20" s="36" t="str">
        <f>INDEX('School Staff List'!$C$2:$C$262,MATCH('EEE 24.5.21'!C20,'School Staff List'!$B$2:$B$262,0))</f>
        <v>jk254d</v>
      </c>
      <c r="C20" s="7" t="s">
        <v>363</v>
      </c>
      <c r="D20" s="7" t="s">
        <v>364</v>
      </c>
      <c r="E20" s="1" t="s">
        <v>187</v>
      </c>
      <c r="F20" s="1"/>
      <c r="G20" s="1" t="s">
        <v>326</v>
      </c>
      <c r="H20" s="59">
        <v>1</v>
      </c>
      <c r="I20" s="30" t="s">
        <v>365</v>
      </c>
      <c r="J20" s="41">
        <f t="shared" si="0"/>
        <v>5</v>
      </c>
      <c r="K20" s="41">
        <f>COUNTIF('Projects submitted 24.5.21'!B:B,'EEE 24.5.21'!B20)</f>
        <v>0</v>
      </c>
      <c r="L20" s="8">
        <f>SUMIF('Projects submitted 24.5.21'!B:B, 'EEE 24.5.21'!B20, 'Projects submitted 24.5.21'!F:F)</f>
        <v>0</v>
      </c>
      <c r="M20" s="10" t="str">
        <f>INDEX('School Staff List'!$D$2:$D$262,MATCH('EEE 24.5.21'!B20,'School Staff List'!$C$2:$C$262,0))&amp;";"</f>
        <v>Jeff.Kettle@glasgow.ac.uk;</v>
      </c>
      <c r="N20" s="44" t="e">
        <f>IF(MATCH(C20, 'School Staff List'!$J$2:$J$13, 0)&gt;0, "yes", "no")</f>
        <v>#N/A</v>
      </c>
      <c r="O20" s="6" t="str">
        <f t="shared" si="1"/>
        <v>Kettle</v>
      </c>
    </row>
    <row r="21" spans="1:15" x14ac:dyDescent="0.2">
      <c r="A21" s="36">
        <f t="shared" si="2"/>
        <v>18</v>
      </c>
      <c r="B21" s="36" t="str">
        <f>INDEX('School Staff List'!$C$2:$C$262,MATCH('EEE 24.5.21'!C21,'School Staff List'!$B$2:$B$262,0))</f>
        <v>ml134n</v>
      </c>
      <c r="C21" s="9" t="s">
        <v>366</v>
      </c>
      <c r="D21" s="7" t="s">
        <v>367</v>
      </c>
      <c r="E21" s="1" t="s">
        <v>187</v>
      </c>
      <c r="F21" s="7"/>
      <c r="G21" s="6" t="s">
        <v>326</v>
      </c>
      <c r="H21" s="59">
        <v>1</v>
      </c>
      <c r="I21" s="30"/>
      <c r="J21" s="41">
        <f t="shared" si="0"/>
        <v>5</v>
      </c>
      <c r="K21" s="41">
        <f>COUNTIF('Projects submitted 24.5.21'!B:B,'EEE 24.5.21'!B21)</f>
        <v>0</v>
      </c>
      <c r="L21" s="8">
        <f>SUMIF('Projects submitted 24.5.21'!B:B, 'EEE 24.5.21'!B21, 'Projects submitted 24.5.21'!F:F)</f>
        <v>0</v>
      </c>
      <c r="M21" s="10" t="str">
        <f>INDEX('School Staff List'!$D$2:$D$262,MATCH('EEE 24.5.21'!B21,'School Staff List'!$C$2:$C$262,0))&amp;";"</f>
        <v>martin.lavery@glasgow.ac.uk;</v>
      </c>
      <c r="N21" s="44" t="e">
        <f>IF(MATCH(C21, 'School Staff List'!$J$2:$J$13, 0)&gt;0, "yes", "no")</f>
        <v>#N/A</v>
      </c>
      <c r="O21" s="6" t="str">
        <f t="shared" si="1"/>
        <v>Lavery</v>
      </c>
    </row>
    <row r="22" spans="1:15" x14ac:dyDescent="0.2">
      <c r="A22" s="36">
        <f t="shared" si="2"/>
        <v>19</v>
      </c>
      <c r="B22" s="54" t="s">
        <v>88</v>
      </c>
      <c r="C22" s="9" t="s">
        <v>368</v>
      </c>
      <c r="D22" s="7" t="s">
        <v>369</v>
      </c>
      <c r="E22" s="1" t="s">
        <v>187</v>
      </c>
      <c r="F22" s="7"/>
      <c r="G22" s="6" t="s">
        <v>326</v>
      </c>
      <c r="H22" s="59">
        <v>1</v>
      </c>
      <c r="I22" s="30"/>
      <c r="J22" s="41">
        <f t="shared" si="0"/>
        <v>5</v>
      </c>
      <c r="K22" s="41">
        <f>COUNTIF('Projects submitted 24.5.21'!B:B,'EEE 24.5.21'!B22)</f>
        <v>0</v>
      </c>
      <c r="L22" s="8">
        <f>SUMIF('Projects submitted 24.5.21'!B:B, 'EEE 24.5.21'!B22, 'Projects submitted 24.5.21'!F:F)</f>
        <v>0</v>
      </c>
      <c r="M22" s="10" t="str">
        <f>INDEX('School Staff List'!$D$2:$D$262,MATCH('EEE 24.5.21'!B22,'School Staff List'!$C$2:$C$262,0))&amp;";"</f>
        <v>chong.li@glasgow.ac.uk;</v>
      </c>
      <c r="N22" s="55" t="str">
        <f>IF(MATCH(C22, 'School Staff List'!$J$2:$J$13, 0)&gt;0, "yes", "no")</f>
        <v>yes</v>
      </c>
      <c r="O22" s="6" t="str">
        <f t="shared" si="1"/>
        <v>Li</v>
      </c>
    </row>
    <row r="23" spans="1:15" ht="16" x14ac:dyDescent="0.2">
      <c r="A23" s="36">
        <f t="shared" si="2"/>
        <v>20</v>
      </c>
      <c r="B23" s="36" t="str">
        <f>INDEX('School Staff List'!$C$2:$C$262,MATCH('EEE 24.5.21'!C23,'School Staff List'!$B$2:$B$262,0))</f>
        <v>rme9s</v>
      </c>
      <c r="C23" s="9" t="s">
        <v>370</v>
      </c>
      <c r="D23" s="7" t="s">
        <v>371</v>
      </c>
      <c r="E23" s="1" t="s">
        <v>187</v>
      </c>
      <c r="F23" s="7"/>
      <c r="G23" s="6" t="s">
        <v>326</v>
      </c>
      <c r="H23" s="59">
        <v>0.4</v>
      </c>
      <c r="I23" s="30" t="s">
        <v>372</v>
      </c>
      <c r="J23" s="41">
        <f t="shared" si="0"/>
        <v>2</v>
      </c>
      <c r="K23" s="41">
        <f>COUNTIF('Projects submitted 24.5.21'!B:B,'EEE 24.5.21'!B23)</f>
        <v>0</v>
      </c>
      <c r="L23" s="8">
        <f>SUMIF('Projects submitted 24.5.21'!B:B, 'EEE 24.5.21'!B23, 'Projects submitted 24.5.21'!F:F)</f>
        <v>0</v>
      </c>
      <c r="M23" s="10" t="str">
        <f>INDEX('School Staff List'!$D$2:$D$262,MATCH('EEE 24.5.21'!B23,'School Staff List'!$C$2:$C$262,0))&amp;";"</f>
        <v>Rair.Macedo@glasgow.ac.uk;</v>
      </c>
      <c r="N23" s="44" t="e">
        <f>IF(MATCH(C23, 'School Staff List'!$J$2:$J$13, 0)&gt;0, "yes", "no")</f>
        <v>#N/A</v>
      </c>
      <c r="O23" s="6" t="str">
        <f t="shared" si="1"/>
        <v>Macedo</v>
      </c>
    </row>
    <row r="24" spans="1:15" ht="16" x14ac:dyDescent="0.2">
      <c r="A24" s="36">
        <f t="shared" si="2"/>
        <v>21</v>
      </c>
      <c r="B24" s="50" t="str">
        <f>INDEX('School Staff List'!$C$2:$C$262,MATCH('EEE 24.5.21'!C24,'School Staff List'!$B$2:$B$262,0))</f>
        <v>jhm1d</v>
      </c>
      <c r="C24" s="7" t="s">
        <v>373</v>
      </c>
      <c r="D24" s="1" t="s">
        <v>374</v>
      </c>
      <c r="E24" s="1" t="s">
        <v>187</v>
      </c>
      <c r="F24" s="7"/>
      <c r="G24" s="7" t="s">
        <v>326</v>
      </c>
      <c r="H24" s="60">
        <v>0.4</v>
      </c>
      <c r="I24" s="63" t="s">
        <v>375</v>
      </c>
      <c r="J24" s="41">
        <f t="shared" si="0"/>
        <v>2</v>
      </c>
      <c r="K24" s="41">
        <f>COUNTIF('Projects submitted 24.5.21'!B:B,'EEE 24.5.21'!B24)</f>
        <v>0</v>
      </c>
      <c r="L24" s="8">
        <f>SUMIF('Projects submitted 24.5.21'!B:B, 'EEE 24.5.21'!B24, 'Projects submitted 24.5.21'!F:F)</f>
        <v>0</v>
      </c>
      <c r="M24" s="10" t="str">
        <f>INDEX('School Staff List'!$D$2:$D$262,MATCH('EEE 24.5.21'!B24,'School Staff List'!$C$2:$C$262,0))&amp;";"</f>
        <v>John.Marsh@glasgow.ac.uk;</v>
      </c>
      <c r="N24" s="44" t="e">
        <f>IF(MATCH(C24, 'School Staff List'!$J$2:$J$13, 0)&gt;0, "yes", "no")</f>
        <v>#N/A</v>
      </c>
      <c r="O24" s="6" t="str">
        <f t="shared" si="1"/>
        <v>Marsh</v>
      </c>
    </row>
    <row r="25" spans="1:15" ht="16" x14ac:dyDescent="0.2">
      <c r="A25" s="36">
        <f t="shared" si="2"/>
        <v>22</v>
      </c>
      <c r="B25" s="36" t="str">
        <f>INDEX('School Staff List'!$C$2:$C$262,MATCH('EEE 24.5.21'!C25,'School Staff List'!$B$2:$B$262,0))</f>
        <v>mr219z</v>
      </c>
      <c r="C25" s="6" t="s">
        <v>376</v>
      </c>
      <c r="D25" s="6" t="s">
        <v>377</v>
      </c>
      <c r="E25" s="1" t="s">
        <v>187</v>
      </c>
      <c r="G25" s="6" t="s">
        <v>326</v>
      </c>
      <c r="H25" s="60">
        <v>0.4</v>
      </c>
      <c r="I25" s="63" t="s">
        <v>378</v>
      </c>
      <c r="J25" s="41">
        <f t="shared" si="0"/>
        <v>2</v>
      </c>
      <c r="K25" s="41">
        <f>COUNTIF('Projects submitted 24.5.21'!B:B,'EEE 24.5.21'!B25)</f>
        <v>0</v>
      </c>
      <c r="L25" s="8">
        <f>SUMIF('Projects submitted 24.5.21'!B:B, 'EEE 24.5.21'!B25, 'Projects submitted 24.5.21'!F:F)</f>
        <v>0</v>
      </c>
      <c r="M25" s="10" t="str">
        <f>INDEX('School Staff List'!$D$2:$D$262,MATCH('EEE 24.5.21'!B25,'School Staff List'!$C$2:$C$262,0))&amp;";"</f>
        <v>Ross.Millar@glasgow.ac.uk;</v>
      </c>
      <c r="N25" s="44" t="e">
        <f>IF(MATCH(C25, 'School Staff List'!$J$2:$J$13, 0)&gt;0, "yes", "no")</f>
        <v>#N/A</v>
      </c>
      <c r="O25" s="6" t="str">
        <f t="shared" si="1"/>
        <v>Millar</v>
      </c>
    </row>
    <row r="26" spans="1:15" ht="16" x14ac:dyDescent="0.2">
      <c r="A26" s="36">
        <f t="shared" si="2"/>
        <v>23</v>
      </c>
      <c r="B26" s="36" t="str">
        <f>INDEX('School Staff List'!$C$2:$C$262,MATCH('EEE 24.5.21'!C26,'School Staff List'!$B$2:$B$262,0))</f>
        <v>dm120m</v>
      </c>
      <c r="C26" s="6" t="s">
        <v>379</v>
      </c>
      <c r="D26" s="6" t="s">
        <v>163</v>
      </c>
      <c r="E26" s="1" t="s">
        <v>187</v>
      </c>
      <c r="G26" s="6" t="s">
        <v>326</v>
      </c>
      <c r="H26" s="60">
        <v>1</v>
      </c>
      <c r="I26" s="63" t="s">
        <v>380</v>
      </c>
      <c r="J26" s="41">
        <f t="shared" si="0"/>
        <v>5</v>
      </c>
      <c r="K26" s="41">
        <f>COUNTIF('Projects submitted 24.5.21'!B:B,'EEE 24.5.21'!B26)</f>
        <v>0</v>
      </c>
      <c r="L26" s="8">
        <f>SUMIF('Projects submitted 24.5.21'!B:B, 'EEE 24.5.21'!B26, 'Projects submitted 24.5.21'!F:F)</f>
        <v>0</v>
      </c>
      <c r="M26" s="10" t="str">
        <f>INDEX('School Staff List'!$D$2:$D$262,MATCH('EEE 24.5.21'!B26,'School Staff List'!$C$2:$C$262,0))&amp;";"</f>
        <v>David.Moran@glasgow.ac.uk;</v>
      </c>
      <c r="N26" s="44" t="e">
        <f>IF(MATCH(C26, 'School Staff List'!$J$2:$J$13, 0)&gt;0, "yes", "no")</f>
        <v>#N/A</v>
      </c>
      <c r="O26" s="6" t="str">
        <f t="shared" si="1"/>
        <v>Moran</v>
      </c>
    </row>
    <row r="27" spans="1:15" ht="16" x14ac:dyDescent="0.2">
      <c r="A27" s="36">
        <f t="shared" si="2"/>
        <v>24</v>
      </c>
      <c r="B27" s="36" t="str">
        <f>INDEX('School Staff List'!$C$2:$C$262,MATCH('EEE 24.5.21'!C27,'School Staff List'!$B$2:$B$262,0))</f>
        <v>sln4b</v>
      </c>
      <c r="C27" s="6" t="s">
        <v>381</v>
      </c>
      <c r="D27" s="6" t="s">
        <v>382</v>
      </c>
      <c r="E27" s="1" t="s">
        <v>187</v>
      </c>
      <c r="F27" s="6" t="s">
        <v>217</v>
      </c>
      <c r="G27" s="6" t="s">
        <v>174</v>
      </c>
      <c r="H27" s="60">
        <v>0.8</v>
      </c>
      <c r="I27" s="63" t="s">
        <v>383</v>
      </c>
      <c r="J27" s="41">
        <f t="shared" si="0"/>
        <v>4</v>
      </c>
      <c r="K27" s="41">
        <f>COUNTIF('Projects submitted 24.5.21'!B:B,'EEE 24.5.21'!B27)</f>
        <v>0</v>
      </c>
      <c r="L27" s="8">
        <f>SUMIF('Projects submitted 24.5.21'!B:B, 'EEE 24.5.21'!B27, 'Projects submitted 24.5.21'!F:F)</f>
        <v>0</v>
      </c>
      <c r="M27" s="10" t="str">
        <f>INDEX('School Staff List'!$D$2:$D$262,MATCH('EEE 24.5.21'!B27,'School Staff List'!$C$2:$C$262,0))&amp;";"</f>
        <v>steven.neale@glasgow.ac.uk;</v>
      </c>
      <c r="N27" s="44" t="e">
        <f>IF(MATCH(C27, 'School Staff List'!$J$2:$J$13, 0)&gt;0, "yes", "no")</f>
        <v>#N/A</v>
      </c>
      <c r="O27" s="6" t="str">
        <f t="shared" si="1"/>
        <v>Neale</v>
      </c>
    </row>
    <row r="28" spans="1:15" ht="16" x14ac:dyDescent="0.2">
      <c r="A28" s="36">
        <f t="shared" si="2"/>
        <v>25</v>
      </c>
      <c r="B28" s="54" t="s">
        <v>93</v>
      </c>
      <c r="C28" s="6" t="s">
        <v>249</v>
      </c>
      <c r="D28" s="6" t="s">
        <v>195</v>
      </c>
      <c r="E28" s="1" t="s">
        <v>187</v>
      </c>
      <c r="G28" s="6" t="s">
        <v>326</v>
      </c>
      <c r="H28" s="60">
        <v>0.4</v>
      </c>
      <c r="I28" s="63" t="s">
        <v>384</v>
      </c>
      <c r="J28" s="41">
        <f t="shared" si="0"/>
        <v>2</v>
      </c>
      <c r="K28" s="41">
        <f>COUNTIF('Projects submitted 24.5.21'!B:B,'EEE 24.5.21'!B28)</f>
        <v>0</v>
      </c>
      <c r="L28" s="8">
        <f>SUMIF('Projects submitted 24.5.21'!B:B, 'EEE 24.5.21'!B28, 'Projects submitted 24.5.21'!F:F)</f>
        <v>0</v>
      </c>
      <c r="M28" s="10" t="str">
        <f>INDEX('School Staff List'!$D$2:$D$262,MATCH('EEE 24.5.21'!B28,'School Staff List'!$C$2:$C$262,0))&amp;";"</f>
        <v>Douglas.Paul@glasgow.ac.uk;</v>
      </c>
      <c r="N28" s="55" t="str">
        <f>IF(MATCH(C28, 'School Staff List'!$J$2:$J$13, 0)&gt;0, "yes", "no")</f>
        <v>yes</v>
      </c>
      <c r="O28" s="6" t="str">
        <f t="shared" si="1"/>
        <v>Paul</v>
      </c>
    </row>
    <row r="29" spans="1:15" ht="16" x14ac:dyDescent="0.2">
      <c r="A29" s="36">
        <f t="shared" si="2"/>
        <v>26</v>
      </c>
      <c r="B29" s="36" t="str">
        <f>INDEX('School Staff List'!$C$2:$C$262,MATCH('EEE 24.5.21'!C29,'School Staff List'!$B$2:$B$262,0))</f>
        <v>bp17b</v>
      </c>
      <c r="C29" s="6" t="s">
        <v>385</v>
      </c>
      <c r="D29" s="6" t="s">
        <v>386</v>
      </c>
      <c r="E29" s="1" t="s">
        <v>187</v>
      </c>
      <c r="F29" s="6" t="s">
        <v>217</v>
      </c>
      <c r="G29" s="6" t="s">
        <v>217</v>
      </c>
      <c r="H29" s="60">
        <v>0.4</v>
      </c>
      <c r="I29" s="63" t="s">
        <v>387</v>
      </c>
      <c r="J29" s="41">
        <f t="shared" si="0"/>
        <v>2</v>
      </c>
      <c r="K29" s="41">
        <f>COUNTIF('Projects submitted 24.5.21'!B:B,'EEE 24.5.21'!B29)</f>
        <v>0</v>
      </c>
      <c r="L29" s="8">
        <f>SUMIF('Projects submitted 24.5.21'!B:B, 'EEE 24.5.21'!B29, 'Projects submitted 24.5.21'!F:F)</f>
        <v>0</v>
      </c>
      <c r="M29" s="10" t="str">
        <f>INDEX('School Staff List'!$D$2:$D$262,MATCH('EEE 24.5.21'!B29,'School Staff List'!$C$2:$C$262,0))&amp;";"</f>
        <v>bernd.porr@glasgow.ac.uk;</v>
      </c>
      <c r="N29" s="44" t="e">
        <f>IF(MATCH(C29, 'School Staff List'!$J$2:$J$13, 0)&gt;0, "yes", "no")</f>
        <v>#N/A</v>
      </c>
      <c r="O29" s="6" t="str">
        <f t="shared" si="1"/>
        <v>Porr</v>
      </c>
    </row>
    <row r="30" spans="1:15" ht="16" x14ac:dyDescent="0.2">
      <c r="A30" s="36">
        <f t="shared" si="2"/>
        <v>27</v>
      </c>
      <c r="B30" s="36" t="str">
        <f>INDEX('School Staff List'!$C$2:$C$262,MATCH('EEE 24.5.21'!C30,'School Staff List'!$B$2:$B$262,0))</f>
        <v>sar4r</v>
      </c>
      <c r="C30" s="6" t="s">
        <v>388</v>
      </c>
      <c r="D30" s="6" t="s">
        <v>389</v>
      </c>
      <c r="E30" s="1" t="s">
        <v>187</v>
      </c>
      <c r="G30" s="6" t="s">
        <v>326</v>
      </c>
      <c r="H30" s="60">
        <v>1</v>
      </c>
      <c r="I30" s="63" t="s">
        <v>390</v>
      </c>
      <c r="J30" s="41">
        <f t="shared" si="0"/>
        <v>5</v>
      </c>
      <c r="K30" s="41">
        <f>COUNTIF('Projects submitted 24.5.21'!B:B,'EEE 24.5.21'!B30)</f>
        <v>0</v>
      </c>
      <c r="L30" s="96">
        <f>SUMIF('Projects submitted 24.5.21'!B:B, 'EEE 24.5.21'!B30, 'Projects submitted 24.5.21'!F:F)</f>
        <v>0</v>
      </c>
      <c r="M30" s="10" t="str">
        <f>INDEX('School Staff List'!$D$2:$D$262,MATCH('EEE 24.5.21'!B30,'School Staff List'!$C$2:$C$262,0))&amp;";"</f>
        <v>scott.roy@glasgow.ac.uk;</v>
      </c>
      <c r="N30" s="44" t="e">
        <f>IF(MATCH(C30, 'School Staff List'!$J$2:$J$13, 0)&gt;0, "yes", "no")</f>
        <v>#N/A</v>
      </c>
      <c r="O30" s="6" t="str">
        <f t="shared" si="1"/>
        <v>Roy</v>
      </c>
    </row>
    <row r="31" spans="1:15" ht="32" x14ac:dyDescent="0.2">
      <c r="A31" s="36">
        <f t="shared" si="2"/>
        <v>28</v>
      </c>
      <c r="B31" s="36" t="str">
        <f>INDEX('School Staff List'!$C$2:$C$262,MATCH('EEE 24.5.21'!C31,'School Staff List'!$B$2:$B$262,0))</f>
        <v>ms223q</v>
      </c>
      <c r="C31" s="6" t="s">
        <v>391</v>
      </c>
      <c r="D31" s="6" t="s">
        <v>392</v>
      </c>
      <c r="E31" s="1" t="s">
        <v>187</v>
      </c>
      <c r="G31" s="6" t="s">
        <v>326</v>
      </c>
      <c r="H31" s="60">
        <v>0.4</v>
      </c>
      <c r="I31" s="63" t="s">
        <v>393</v>
      </c>
      <c r="J31" s="41">
        <f t="shared" si="0"/>
        <v>2</v>
      </c>
      <c r="K31" s="41">
        <f>COUNTIF('Projects submitted 24.5.21'!B:B,'EEE 24.5.21'!B31)</f>
        <v>0</v>
      </c>
      <c r="L31" s="96">
        <f>SUMIF('Projects submitted 24.5.21'!B:B, 'EEE 24.5.21'!B31, 'Projects submitted 24.5.21'!F:F)</f>
        <v>0</v>
      </c>
      <c r="M31" s="10" t="str">
        <f>INDEX('School Staff List'!$D$2:$D$262,MATCH('EEE 24.5.21'!B31,'School Staff List'!$C$2:$C$262,0))&amp;";"</f>
        <v>marc.sorel@glasgow.ac.uk;</v>
      </c>
      <c r="N31" s="44" t="e">
        <f>IF(MATCH(C31, 'School Staff List'!$J$2:$J$13, 0)&gt;0, "yes", "no")</f>
        <v>#N/A</v>
      </c>
      <c r="O31" s="6" t="str">
        <f t="shared" si="1"/>
        <v>Sorel</v>
      </c>
    </row>
    <row r="32" spans="1:15" ht="16" x14ac:dyDescent="0.2">
      <c r="A32" s="36">
        <f t="shared" si="2"/>
        <v>29</v>
      </c>
      <c r="B32" s="36" t="str">
        <f>INDEX('School Staff List'!$C$2:$C$262,MATCH('EEE 24.5.21'!C32,'School Staff List'!$B$2:$B$262,0))</f>
        <v>st3r</v>
      </c>
      <c r="C32" s="6" t="s">
        <v>394</v>
      </c>
      <c r="D32" s="6" t="s">
        <v>395</v>
      </c>
      <c r="E32" s="1" t="s">
        <v>187</v>
      </c>
      <c r="G32" s="6" t="s">
        <v>326</v>
      </c>
      <c r="H32" s="60">
        <v>0.2</v>
      </c>
      <c r="I32" s="63" t="s">
        <v>396</v>
      </c>
      <c r="J32" s="41">
        <f t="shared" si="0"/>
        <v>1</v>
      </c>
      <c r="K32" s="41">
        <f>COUNTIF('Projects submitted 24.5.21'!B:B,'EEE 24.5.21'!B32)</f>
        <v>0</v>
      </c>
      <c r="L32" s="8">
        <f>SUMIF('Projects submitted 24.5.21'!B:B, 'EEE 24.5.21'!B32, 'Projects submitted 24.5.21'!F:F)</f>
        <v>0</v>
      </c>
      <c r="M32" s="10" t="str">
        <f>INDEX('School Staff List'!$D$2:$D$262,MATCH('EEE 24.5.21'!B32,'School Staff List'!$C$2:$C$262,0))&amp;";"</f>
        <v>stephen.thoms@glasgow.ac.uk;</v>
      </c>
      <c r="N32" s="44" t="e">
        <f>IF(MATCH(C32, 'School Staff List'!$J$2:$J$13, 0)&gt;0, "yes", "no")</f>
        <v>#N/A</v>
      </c>
      <c r="O32" s="6" t="str">
        <f t="shared" si="1"/>
        <v>Thoms</v>
      </c>
    </row>
    <row r="33" spans="1:15" x14ac:dyDescent="0.2">
      <c r="A33" s="36">
        <f t="shared" si="2"/>
        <v>30</v>
      </c>
      <c r="B33" s="36" t="str">
        <f>INDEX('School Staff List'!$C$2:$C$262,MATCH('EEE 24.5.21'!C33,'School Staff List'!$B$2:$B$262,0))</f>
        <v>ew84y</v>
      </c>
      <c r="C33" s="6" t="s">
        <v>397</v>
      </c>
      <c r="D33" s="6" t="s">
        <v>398</v>
      </c>
      <c r="E33" s="1" t="s">
        <v>187</v>
      </c>
      <c r="G33" s="6" t="s">
        <v>326</v>
      </c>
      <c r="H33" s="60">
        <v>1</v>
      </c>
      <c r="J33" s="41">
        <f t="shared" si="0"/>
        <v>5</v>
      </c>
      <c r="K33" s="41">
        <f>COUNTIF('Projects submitted 24.5.21'!B:B,'EEE 24.5.21'!B33)</f>
        <v>0</v>
      </c>
      <c r="L33" s="8">
        <f>SUMIF('Projects submitted 24.5.21'!B:B, 'EEE 24.5.21'!B33, 'Projects submitted 24.5.21'!F:F)</f>
        <v>0</v>
      </c>
      <c r="M33" s="10" t="str">
        <f>INDEX('School Staff List'!$D$2:$D$262,MATCH('EEE 24.5.21'!B33,'School Staff List'!$C$2:$C$262,0))&amp;";"</f>
        <v>edward.wasige@glasgow.ac.uk;</v>
      </c>
      <c r="N33" s="44" t="e">
        <f>IF(MATCH(C33, 'School Staff List'!$J$2:$J$13, 0)&gt;0, "yes", "no")</f>
        <v>#N/A</v>
      </c>
      <c r="O33" s="6" t="str">
        <f t="shared" si="1"/>
        <v>Wasige</v>
      </c>
    </row>
    <row r="34" spans="1:15" x14ac:dyDescent="0.2">
      <c r="A34" s="36">
        <f t="shared" si="2"/>
        <v>31</v>
      </c>
      <c r="B34" s="36" t="str">
        <f>INDEX('School Staff List'!$C$2:$C$262,MATCH('EEE 24.5.21'!C34,'School Staff List'!$B$2:$B$262,0))</f>
        <v>jmw21b</v>
      </c>
      <c r="C34" s="6" t="s">
        <v>399</v>
      </c>
      <c r="D34" s="6" t="s">
        <v>400</v>
      </c>
      <c r="E34" s="1" t="s">
        <v>187</v>
      </c>
      <c r="G34" s="6" t="s">
        <v>326</v>
      </c>
      <c r="H34" s="60">
        <v>1</v>
      </c>
      <c r="J34" s="41">
        <f t="shared" si="0"/>
        <v>5</v>
      </c>
      <c r="K34" s="41">
        <f>COUNTIF('Projects submitted 24.5.21'!B:B,'EEE 24.5.21'!B34)</f>
        <v>0</v>
      </c>
      <c r="L34" s="8">
        <f>SUMIF('Projects submitted 24.5.21'!B:B, 'EEE 24.5.21'!B34, 'Projects submitted 24.5.21'!F:F)</f>
        <v>0</v>
      </c>
      <c r="M34" s="10" t="str">
        <f>INDEX('School Staff List'!$D$2:$D$262,MATCH('EEE 24.5.21'!B34,'School Staff List'!$C$2:$C$262,0))&amp;";"</f>
        <v>jonathan.weaver@glasgow.ac.uk;</v>
      </c>
      <c r="N34" s="44" t="e">
        <f>IF(MATCH(C34, 'School Staff List'!$J$2:$J$13, 0)&gt;0, "yes", "no")</f>
        <v>#N/A</v>
      </c>
      <c r="O34" s="6" t="str">
        <f t="shared" si="1"/>
        <v>Weaver</v>
      </c>
    </row>
    <row r="35" spans="1:15" x14ac:dyDescent="0.2">
      <c r="A35" s="36">
        <f t="shared" si="2"/>
        <v>32</v>
      </c>
      <c r="B35" s="36" t="str">
        <f>INDEX('School Staff List'!$C$2:$C$262,MATCH('EEE 24.5.21'!C35,'School Staff List'!$B$2:$B$262,0))</f>
        <v>mw269m</v>
      </c>
      <c r="C35" s="6" t="s">
        <v>401</v>
      </c>
      <c r="D35" s="6" t="s">
        <v>367</v>
      </c>
      <c r="E35" s="1" t="s">
        <v>187</v>
      </c>
      <c r="G35" s="6" t="s">
        <v>326</v>
      </c>
      <c r="H35" s="60">
        <v>1</v>
      </c>
      <c r="J35" s="41">
        <f t="shared" si="0"/>
        <v>5</v>
      </c>
      <c r="K35" s="41">
        <f>COUNTIF('Projects submitted 24.5.21'!B:B,'EEE 24.5.21'!B35)</f>
        <v>0</v>
      </c>
      <c r="L35" s="8">
        <f>SUMIF('Projects submitted 24.5.21'!B:B, 'EEE 24.5.21'!B35, 'Projects submitted 24.5.21'!F:F)</f>
        <v>0</v>
      </c>
      <c r="M35" s="10" t="str">
        <f>INDEX('School Staff List'!$D$2:$D$262,MATCH('EEE 24.5.21'!B35,'School Staff List'!$C$2:$C$262,0))&amp;";"</f>
        <v>martin.weides@glasgow.ac.uk;</v>
      </c>
      <c r="N35" s="44" t="e">
        <f>IF(MATCH(C35, 'School Staff List'!$J$2:$J$13, 0)&gt;0, "yes", "no")</f>
        <v>#N/A</v>
      </c>
      <c r="O35" s="6" t="str">
        <f t="shared" si="1"/>
        <v>Weides</v>
      </c>
    </row>
    <row r="36" spans="1:15" ht="48" x14ac:dyDescent="0.2">
      <c r="A36" s="36">
        <f t="shared" si="2"/>
        <v>33</v>
      </c>
      <c r="B36" s="54" t="s">
        <v>98</v>
      </c>
      <c r="C36" s="6" t="s">
        <v>402</v>
      </c>
      <c r="D36" s="6" t="s">
        <v>403</v>
      </c>
      <c r="E36" s="1" t="s">
        <v>187</v>
      </c>
      <c r="G36" s="6" t="s">
        <v>174</v>
      </c>
      <c r="H36" s="60">
        <v>1</v>
      </c>
      <c r="I36" s="63" t="s">
        <v>404</v>
      </c>
      <c r="J36" s="41">
        <f t="shared" si="0"/>
        <v>5</v>
      </c>
      <c r="K36" s="41">
        <f>COUNTIF('Projects submitted 24.5.21'!B:B,'EEE 24.5.21'!B36)</f>
        <v>0</v>
      </c>
      <c r="L36" s="8">
        <f>SUMIF('Projects submitted 24.5.21'!B:B, 'EEE 24.5.21'!B36, 'Projects submitted 24.5.21'!F:F)</f>
        <v>0</v>
      </c>
      <c r="M36" s="10" t="str">
        <f>INDEX('School Staff List'!$D$2:$D$262,MATCH('EEE 24.5.21'!B36,'School Staff List'!$C$2:$C$262,0))&amp;";"</f>
        <v>Jin.Yang@glasgow.ac.uk;</v>
      </c>
      <c r="N36" s="55" t="str">
        <f>IF(MATCH(C36, 'School Staff List'!$J$2:$J$13, 0)&gt;0, "yes", "no")</f>
        <v>yes</v>
      </c>
      <c r="O36" s="6" t="str">
        <f t="shared" si="1"/>
        <v>Yang</v>
      </c>
    </row>
    <row r="37" spans="1:15" ht="16" x14ac:dyDescent="0.2">
      <c r="A37" s="36">
        <f t="shared" si="2"/>
        <v>34</v>
      </c>
      <c r="B37" s="54" t="s">
        <v>405</v>
      </c>
      <c r="C37" s="6" t="s">
        <v>204</v>
      </c>
      <c r="D37" s="6" t="s">
        <v>406</v>
      </c>
      <c r="E37" s="6" t="s">
        <v>187</v>
      </c>
      <c r="H37" s="60">
        <v>0</v>
      </c>
      <c r="I37" s="63" t="s">
        <v>407</v>
      </c>
      <c r="J37" s="41">
        <f t="shared" si="0"/>
        <v>0</v>
      </c>
      <c r="K37" s="41">
        <f>COUNTIF('Projects submitted 24.5.21'!B:B,'EEE 24.5.21'!B37)</f>
        <v>0</v>
      </c>
      <c r="L37" s="8">
        <f>SUMIF('Projects submitted 24.5.21'!B:B, 'EEE 24.5.21'!B37, 'Projects submitted 24.5.21'!F:F)</f>
        <v>0</v>
      </c>
      <c r="M37" s="10" t="str">
        <f>INDEX('School Staff List'!$D$2:$D$262,MATCH('EEE 24.5.21'!B37,'School Staff List'!$C$2:$C$262,0))&amp;";"</f>
        <v>hubin.zhao@glasgow.ac.uk;</v>
      </c>
      <c r="N37" s="55" t="str">
        <f>IF(MATCH(C37, 'School Staff List'!$J$2:$J$13, 0)&gt;0, "yes", "no")</f>
        <v>yes</v>
      </c>
      <c r="O37" s="6" t="str">
        <f t="shared" si="1"/>
        <v>Zhao</v>
      </c>
    </row>
    <row r="39" spans="1:15" ht="16" x14ac:dyDescent="0.2">
      <c r="A39" s="64"/>
      <c r="B39" s="65"/>
      <c r="C39" s="66"/>
      <c r="D39" s="66"/>
      <c r="E39" s="66"/>
      <c r="F39" s="66"/>
      <c r="G39" s="66"/>
      <c r="H39" s="67"/>
      <c r="I39" s="84" t="s">
        <v>206</v>
      </c>
      <c r="J39" s="80">
        <f>SUM(J5:J37)</f>
        <v>99</v>
      </c>
      <c r="K39" s="80">
        <f t="shared" ref="K39:L39" si="3">SUM(K5:K37)</f>
        <v>0</v>
      </c>
      <c r="L39" s="80">
        <f t="shared" si="3"/>
        <v>0</v>
      </c>
    </row>
    <row r="40" spans="1:15" x14ac:dyDescent="0.2">
      <c r="A40" s="68"/>
      <c r="B40" s="83"/>
      <c r="C40" s="52"/>
      <c r="D40" s="52"/>
      <c r="E40" s="52"/>
      <c r="F40" s="52"/>
      <c r="G40" s="52"/>
      <c r="H40" s="70"/>
    </row>
    <row r="41" spans="1:15" x14ac:dyDescent="0.2">
      <c r="A41" s="68"/>
      <c r="B41" s="52"/>
      <c r="C41" s="52"/>
      <c r="D41" s="52"/>
      <c r="E41" s="52"/>
      <c r="F41" s="52"/>
      <c r="G41" s="52"/>
      <c r="H41" s="70"/>
      <c r="K41" s="62" t="s">
        <v>207</v>
      </c>
      <c r="L41" s="36">
        <f>SUM(L5:L37)</f>
        <v>0</v>
      </c>
    </row>
    <row r="42" spans="1:15" x14ac:dyDescent="0.2">
      <c r="A42" s="68"/>
      <c r="B42" s="52"/>
      <c r="C42" s="52"/>
      <c r="D42" s="52"/>
      <c r="E42" s="52"/>
      <c r="F42" s="52"/>
      <c r="G42" s="52"/>
      <c r="H42" s="70"/>
      <c r="K42" s="51" t="s">
        <v>208</v>
      </c>
      <c r="L42" s="36">
        <v>32</v>
      </c>
    </row>
    <row r="43" spans="1:15" s="36" customFormat="1" x14ac:dyDescent="0.2">
      <c r="A43" s="68"/>
      <c r="B43" s="52"/>
      <c r="C43" s="52"/>
      <c r="D43" s="52"/>
      <c r="E43" s="52"/>
      <c r="F43" s="52"/>
      <c r="G43" s="52"/>
      <c r="H43" s="70"/>
      <c r="I43" s="63"/>
      <c r="J43" s="6"/>
      <c r="K43" s="51" t="s">
        <v>209</v>
      </c>
      <c r="L43" s="38">
        <v>6</v>
      </c>
      <c r="M43" s="6"/>
      <c r="O43" s="6"/>
    </row>
    <row r="44" spans="1:15" s="36" customFormat="1" x14ac:dyDescent="0.2">
      <c r="A44" s="68"/>
      <c r="B44" s="52"/>
      <c r="C44" s="52"/>
      <c r="D44" s="52"/>
      <c r="E44" s="52"/>
      <c r="F44" s="52"/>
      <c r="G44" s="52"/>
      <c r="H44" s="70"/>
      <c r="I44" s="63"/>
      <c r="J44" s="49"/>
      <c r="K44" s="79" t="s">
        <v>211</v>
      </c>
      <c r="L44" s="80">
        <f>L42-L43</f>
        <v>26</v>
      </c>
      <c r="M44" s="6"/>
      <c r="O44" s="6"/>
    </row>
    <row r="45" spans="1:15" s="36" customFormat="1" x14ac:dyDescent="0.2">
      <c r="A45" s="68"/>
      <c r="B45" s="52"/>
      <c r="C45" s="52"/>
      <c r="D45" s="52"/>
      <c r="E45" s="52"/>
      <c r="F45" s="52"/>
      <c r="G45" s="52"/>
      <c r="H45" s="70"/>
      <c r="I45" s="63"/>
      <c r="J45" s="6"/>
      <c r="M45" s="6"/>
      <c r="O45" s="6"/>
    </row>
    <row r="46" spans="1:15" s="36" customFormat="1" x14ac:dyDescent="0.2">
      <c r="A46" s="68"/>
      <c r="B46" s="69"/>
      <c r="C46" s="52"/>
      <c r="D46" s="52"/>
      <c r="E46" s="52"/>
      <c r="F46" s="52"/>
      <c r="G46" s="52"/>
      <c r="H46" s="70"/>
      <c r="I46" s="63"/>
      <c r="J46" s="6"/>
      <c r="M46" s="6"/>
      <c r="O46" s="6"/>
    </row>
    <row r="47" spans="1:15" s="36" customFormat="1" x14ac:dyDescent="0.2">
      <c r="A47" s="68"/>
      <c r="B47" s="69"/>
      <c r="C47" s="52"/>
      <c r="D47" s="52"/>
      <c r="E47" s="52"/>
      <c r="F47" s="52"/>
      <c r="G47" s="52"/>
      <c r="H47" s="70"/>
      <c r="I47" s="63"/>
      <c r="J47" s="6"/>
      <c r="M47" s="6"/>
      <c r="O47" s="6"/>
    </row>
    <row r="48" spans="1:15" s="36" customFormat="1" x14ac:dyDescent="0.2">
      <c r="A48" s="68"/>
      <c r="B48" s="69"/>
      <c r="C48" s="52"/>
      <c r="D48" s="52"/>
      <c r="E48" s="52"/>
      <c r="F48" s="52"/>
      <c r="G48" s="52"/>
      <c r="H48" s="70"/>
      <c r="I48" s="63"/>
      <c r="J48" s="6"/>
      <c r="M48" s="6"/>
      <c r="O48" s="6"/>
    </row>
    <row r="49" spans="1:15" s="36" customFormat="1" x14ac:dyDescent="0.2">
      <c r="A49" s="68"/>
      <c r="B49" s="69"/>
      <c r="C49" s="52"/>
      <c r="D49" s="52"/>
      <c r="E49" s="52"/>
      <c r="F49" s="52"/>
      <c r="G49" s="52"/>
      <c r="H49" s="70"/>
      <c r="I49" s="63"/>
      <c r="J49" s="6"/>
      <c r="M49" s="6"/>
      <c r="O49" s="6"/>
    </row>
    <row r="50" spans="1:15" s="36" customFormat="1" x14ac:dyDescent="0.2">
      <c r="A50" s="68"/>
      <c r="B50" s="69"/>
      <c r="C50" s="52"/>
      <c r="D50" s="52"/>
      <c r="E50" s="52"/>
      <c r="F50" s="52"/>
      <c r="G50" s="52"/>
      <c r="H50" s="70"/>
      <c r="I50" s="63"/>
      <c r="J50" s="6"/>
      <c r="M50" s="6"/>
      <c r="O50" s="6"/>
    </row>
    <row r="51" spans="1:15" s="36" customFormat="1" x14ac:dyDescent="0.2">
      <c r="A51" s="68"/>
      <c r="B51" s="69"/>
      <c r="C51" s="52"/>
      <c r="D51" s="52"/>
      <c r="E51" s="52"/>
      <c r="F51" s="52"/>
      <c r="G51" s="52"/>
      <c r="H51" s="70"/>
      <c r="I51" s="63"/>
      <c r="J51" s="6"/>
      <c r="M51" s="6"/>
      <c r="O51" s="6"/>
    </row>
    <row r="52" spans="1:15" s="36" customFormat="1" x14ac:dyDescent="0.2">
      <c r="A52" s="68"/>
      <c r="B52" s="69"/>
      <c r="C52" s="52"/>
      <c r="D52" s="52"/>
      <c r="E52" s="52"/>
      <c r="F52" s="52"/>
      <c r="G52" s="52"/>
      <c r="H52" s="70"/>
      <c r="I52" s="63"/>
      <c r="J52" s="6"/>
      <c r="M52" s="6"/>
      <c r="O52" s="6"/>
    </row>
    <row r="53" spans="1:15" s="36" customFormat="1" x14ac:dyDescent="0.2">
      <c r="A53" s="68"/>
      <c r="B53" s="69"/>
      <c r="C53" s="52"/>
      <c r="D53" s="52"/>
      <c r="E53" s="52"/>
      <c r="F53" s="52"/>
      <c r="G53" s="52"/>
      <c r="H53" s="70"/>
      <c r="I53" s="63"/>
      <c r="J53" s="6"/>
      <c r="M53" s="6"/>
      <c r="O53" s="6"/>
    </row>
    <row r="54" spans="1:15" s="36" customFormat="1" x14ac:dyDescent="0.2">
      <c r="A54" s="68"/>
      <c r="B54" s="69"/>
      <c r="C54" s="52"/>
      <c r="D54" s="52"/>
      <c r="E54" s="52"/>
      <c r="F54" s="52"/>
      <c r="G54" s="52"/>
      <c r="H54" s="70"/>
      <c r="I54" s="63"/>
      <c r="J54" s="6"/>
      <c r="M54" s="6"/>
      <c r="O54" s="6"/>
    </row>
    <row r="55" spans="1:15" s="36" customFormat="1" x14ac:dyDescent="0.2">
      <c r="A55" s="71"/>
      <c r="B55" s="72"/>
      <c r="C55" s="73"/>
      <c r="D55" s="73"/>
      <c r="E55" s="73"/>
      <c r="F55" s="73"/>
      <c r="G55" s="73"/>
      <c r="H55" s="74"/>
      <c r="I55" s="63"/>
      <c r="J55" s="6"/>
      <c r="M55" s="6"/>
      <c r="O55" s="6"/>
    </row>
  </sheetData>
  <autoFilter ref="C3:L23" xr:uid="{7B8E6C1C-954B-411A-A6C0-5E6715C6D584}"/>
  <conditionalFormatting sqref="L42">
    <cfRule type="expression" dxfId="10" priority="1">
      <formula>L42&gt;(K42)</formula>
    </cfRule>
  </conditionalFormatting>
  <dataValidations count="1">
    <dataValidation showDropDown="1" showInputMessage="1" showErrorMessage="1" sqref="E3" xr:uid="{096E0176-F045-4D3C-B403-469AF22DF5B2}"/>
  </dataValidations>
  <hyperlinks>
    <hyperlink ref="F1" r:id="rId1" xr:uid="{07F9F8D2-FA21-48DF-9372-F3811A832FDA}"/>
    <hyperlink ref="F2" r:id="rId2" xr:uid="{B0419CBF-1EBB-42FF-9AB4-9B5F2C119D41}"/>
  </hyperlinks>
  <pageMargins left="0.7" right="0.7" top="0.75" bottom="0.75" header="0.3" footer="0.3"/>
  <pageSetup paperSize="9" orientation="portrait" horizontalDpi="4294967293"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DE819-79D2-42A4-AC12-C44ECBAF1215}">
  <dimension ref="A1:O48"/>
  <sheetViews>
    <sheetView workbookViewId="0">
      <pane ySplit="3" topLeftCell="A4" activePane="bottomLeft" state="frozen"/>
      <selection pane="bottomLeft" activeCell="I16" sqref="I16"/>
    </sheetView>
  </sheetViews>
  <sheetFormatPr baseColWidth="10" defaultColWidth="9" defaultRowHeight="15" x14ac:dyDescent="0.2"/>
  <cols>
    <col min="1" max="1" width="9" style="36" customWidth="1"/>
    <col min="2" max="2" width="11.1640625" style="36" customWidth="1"/>
    <col min="3" max="3" width="19" style="6" customWidth="1"/>
    <col min="4" max="4" width="12.5" style="6" customWidth="1"/>
    <col min="5" max="7" width="8.5" style="6" customWidth="1"/>
    <col min="8" max="8" width="9" style="38" customWidth="1"/>
    <col min="9" max="9" width="51" style="63" customWidth="1"/>
    <col min="10" max="10" width="18.1640625" style="6" customWidth="1"/>
    <col min="11" max="11" width="13.6640625" style="36" customWidth="1"/>
    <col min="12" max="12" width="18.6640625" style="36" customWidth="1"/>
    <col min="13" max="13" width="39.83203125" style="6" customWidth="1"/>
    <col min="14" max="14" width="14.1640625" style="36" customWidth="1"/>
    <col min="15" max="15" width="18" style="6" customWidth="1"/>
    <col min="16" max="16384" width="9" style="6"/>
  </cols>
  <sheetData>
    <row r="1" spans="1:15" x14ac:dyDescent="0.2">
      <c r="C1" s="6" t="s">
        <v>103</v>
      </c>
      <c r="E1" s="36" t="s">
        <v>144</v>
      </c>
      <c r="F1" s="37" t="s">
        <v>408</v>
      </c>
    </row>
    <row r="2" spans="1:15" x14ac:dyDescent="0.2">
      <c r="E2" s="51" t="s">
        <v>146</v>
      </c>
      <c r="F2" s="37" t="s">
        <v>409</v>
      </c>
    </row>
    <row r="3" spans="1:15" ht="64" x14ac:dyDescent="0.2">
      <c r="B3" s="45" t="s">
        <v>148</v>
      </c>
      <c r="C3" s="18" t="s">
        <v>149</v>
      </c>
      <c r="D3" s="19" t="s">
        <v>150</v>
      </c>
      <c r="E3" s="21" t="s">
        <v>151</v>
      </c>
      <c r="F3" s="21" t="s">
        <v>152</v>
      </c>
      <c r="G3" s="21" t="s">
        <v>153</v>
      </c>
      <c r="H3" s="39" t="s">
        <v>215</v>
      </c>
      <c r="I3" s="21" t="s">
        <v>155</v>
      </c>
      <c r="J3" s="39" t="s">
        <v>156</v>
      </c>
      <c r="K3" s="43" t="s">
        <v>157</v>
      </c>
      <c r="L3" s="43" t="s">
        <v>158</v>
      </c>
      <c r="M3" s="21" t="s">
        <v>159</v>
      </c>
      <c r="N3" s="43" t="s">
        <v>160</v>
      </c>
      <c r="O3" s="43" t="s">
        <v>161</v>
      </c>
    </row>
    <row r="4" spans="1:15" ht="16" x14ac:dyDescent="0.2">
      <c r="A4" s="36">
        <v>1</v>
      </c>
      <c r="B4" s="50" t="str">
        <f>INDEX('School Staff List'!$C$2:$C$262,MATCH('Mech 24.5.21'!C4,'School Staff List'!$B$2:$B$262,0))</f>
        <v>gb248a</v>
      </c>
      <c r="C4" s="7" t="s">
        <v>410</v>
      </c>
      <c r="D4" s="7" t="s">
        <v>411</v>
      </c>
      <c r="E4" s="1" t="s">
        <v>173</v>
      </c>
      <c r="F4" s="1" t="s">
        <v>164</v>
      </c>
      <c r="G4" s="1" t="s">
        <v>174</v>
      </c>
      <c r="H4" s="59">
        <v>0.4</v>
      </c>
      <c r="I4" s="30" t="s">
        <v>412</v>
      </c>
      <c r="J4" s="41">
        <f>H4*5</f>
        <v>2</v>
      </c>
      <c r="K4" s="41">
        <f>COUNTIF('Projects submitted 24.5.21'!B:B,'Mech 24.5.21'!B4)</f>
        <v>0</v>
      </c>
      <c r="L4" s="8">
        <f>SUMIF('Projects submitted 24.5.21'!B:B, 'Mech 24.5.21'!B4, 'Projects submitted 24.5.21'!F:F)</f>
        <v>0</v>
      </c>
      <c r="M4" s="7" t="str">
        <f>INDEX('School Staff List'!$D$2:$D$262,MATCH('Mech 24.5.21'!B4,'School Staff List'!$C$2:$C$262,0))</f>
        <v>gilles.bailet@glasgow.ac.uk</v>
      </c>
      <c r="N4" s="44" t="e">
        <f>IF(MATCH(C4, 'School Staff List'!$J$2:$J$13, 0)&gt;0, "yes", "no")</f>
        <v>#N/A</v>
      </c>
      <c r="O4" s="6" t="str">
        <f>C4</f>
        <v>Bailet</v>
      </c>
    </row>
    <row r="5" spans="1:15" x14ac:dyDescent="0.2">
      <c r="A5" s="36">
        <f>A4+1</f>
        <v>2</v>
      </c>
      <c r="B5" s="50" t="str">
        <f>INDEX('School Staff List'!$C$2:$C$262,MATCH('Mech 24.5.21'!C5,'School Staff List'!$B$2:$B$262,0))</f>
        <v>djb1y</v>
      </c>
      <c r="C5" s="7" t="s">
        <v>413</v>
      </c>
      <c r="D5" s="7" t="s">
        <v>414</v>
      </c>
      <c r="E5" s="1" t="s">
        <v>173</v>
      </c>
      <c r="F5" s="1"/>
      <c r="G5" s="1" t="s">
        <v>174</v>
      </c>
      <c r="H5" s="59">
        <v>1</v>
      </c>
      <c r="I5" s="30"/>
      <c r="J5" s="41">
        <f t="shared" ref="J5:J29" si="0">H5*5</f>
        <v>5</v>
      </c>
      <c r="K5" s="41">
        <f>COUNTIF('Projects submitted 24.5.21'!B:B,'Mech 24.5.21'!B5)</f>
        <v>0</v>
      </c>
      <c r="L5" s="8">
        <f>SUMIF('Projects submitted 24.5.21'!B:B, 'Mech 24.5.21'!B5, 'Projects submitted 24.5.21'!F:F)</f>
        <v>0</v>
      </c>
      <c r="M5" s="7" t="str">
        <f>INDEX('School Staff List'!$D$2:$D$262,MATCH('Mech 24.5.21'!B5,'School Staff List'!$C$2:$C$262,0))</f>
        <v>donald.ballance@glasgow.ac.uk</v>
      </c>
      <c r="N5" s="44" t="e">
        <f>IF(MATCH(C5, 'School Staff List'!$J$2:$J$13, 0)&gt;0, "yes", "no")</f>
        <v>#N/A</v>
      </c>
      <c r="O5" s="6" t="str">
        <f t="shared" ref="O5:O29" si="1">C5</f>
        <v>Ballance</v>
      </c>
    </row>
    <row r="6" spans="1:15" ht="16" x14ac:dyDescent="0.2">
      <c r="A6" s="36">
        <f t="shared" ref="A6:A29" si="2">A5+1</f>
        <v>3</v>
      </c>
      <c r="B6" s="50" t="str">
        <f>INDEX('School Staff List'!$C$2:$C$262,MATCH('Mech 24.5.21'!C6,'School Staff List'!$B$2:$B$262,0))</f>
        <v>tempJB</v>
      </c>
      <c r="C6" s="7" t="s">
        <v>415</v>
      </c>
      <c r="D6" s="7" t="s">
        <v>416</v>
      </c>
      <c r="E6" s="1" t="s">
        <v>173</v>
      </c>
      <c r="F6" s="1" t="s">
        <v>164</v>
      </c>
      <c r="G6" s="1" t="s">
        <v>174</v>
      </c>
      <c r="H6" s="59">
        <v>0.4</v>
      </c>
      <c r="I6" s="29" t="s">
        <v>412</v>
      </c>
      <c r="J6" s="41">
        <f t="shared" si="0"/>
        <v>2</v>
      </c>
      <c r="K6" s="41">
        <f>COUNTIF('Projects submitted 24.5.21'!B:B,'Mech 24.5.21'!B6)</f>
        <v>0</v>
      </c>
      <c r="L6" s="96">
        <f>SUMIF('Projects submitted 24.5.21'!B:B, 'Mech 24.5.21'!B6, 'Projects submitted 24.5.21'!F:F)</f>
        <v>0</v>
      </c>
      <c r="M6" s="7" t="str">
        <f>INDEX('School Staff List'!$D$2:$D$262,MATCH('Mech 24.5.21'!B6,'School Staff List'!$C$2:$C$262,0))</f>
        <v>James.Beeley@glasgow.ac.uk</v>
      </c>
      <c r="N6" s="44" t="e">
        <f>IF(MATCH(C6, 'School Staff List'!$J$2:$J$13, 0)&gt;0, "yes", "no")</f>
        <v>#N/A</v>
      </c>
      <c r="O6" s="6" t="str">
        <f t="shared" si="1"/>
        <v>Beeley</v>
      </c>
    </row>
    <row r="7" spans="1:15" x14ac:dyDescent="0.2">
      <c r="A7" s="36">
        <f t="shared" si="2"/>
        <v>4</v>
      </c>
      <c r="B7" s="50" t="str">
        <f>INDEX('School Staff List'!$C$2:$C$262,MATCH('Mech 24.5.21'!C7,'School Staff List'!$B$2:$B$262,0))</f>
        <v>ac443f</v>
      </c>
      <c r="C7" s="7" t="s">
        <v>417</v>
      </c>
      <c r="D7" s="7" t="s">
        <v>418</v>
      </c>
      <c r="E7" s="1" t="s">
        <v>173</v>
      </c>
      <c r="F7" s="1" t="s">
        <v>187</v>
      </c>
      <c r="G7" s="1" t="s">
        <v>174</v>
      </c>
      <c r="H7" s="59">
        <v>1</v>
      </c>
      <c r="I7" s="30"/>
      <c r="J7" s="41">
        <f t="shared" si="0"/>
        <v>5</v>
      </c>
      <c r="K7" s="41">
        <f>COUNTIF('Projects submitted 24.5.21'!B:B,'Mech 24.5.21'!B7)</f>
        <v>0</v>
      </c>
      <c r="L7" s="95">
        <f>SUMIF('Projects submitted 24.5.21'!B:B, 'Mech 24.5.21'!B7, 'Projects submitted 24.5.21'!F:F)</f>
        <v>0</v>
      </c>
      <c r="M7" s="7" t="str">
        <f>INDEX('School Staff List'!$D$2:$D$262,MATCH('Mech 24.5.21'!B7,'School Staff List'!$C$2:$C$262,0))</f>
        <v>andrea.cammarano@glasgow.ac.uk</v>
      </c>
      <c r="N7" s="44" t="e">
        <f>IF(MATCH(C7, 'School Staff List'!$J$2:$J$13, 0)&gt;0, "yes", "no")</f>
        <v>#N/A</v>
      </c>
      <c r="O7" s="6" t="str">
        <f t="shared" si="1"/>
        <v>Cammarano</v>
      </c>
    </row>
    <row r="8" spans="1:15" x14ac:dyDescent="0.2">
      <c r="A8" s="36">
        <f t="shared" si="2"/>
        <v>5</v>
      </c>
      <c r="B8" s="50" t="str">
        <f>INDEX('School Staff List'!$C$2:$C$262,MATCH('Mech 24.5.21'!C8,'School Staff List'!$B$2:$B$262,0))</f>
        <v>psd4z</v>
      </c>
      <c r="C8" s="7" t="s">
        <v>419</v>
      </c>
      <c r="D8" s="7" t="s">
        <v>420</v>
      </c>
      <c r="E8" s="1" t="s">
        <v>173</v>
      </c>
      <c r="F8" s="1" t="s">
        <v>187</v>
      </c>
      <c r="G8" s="1" t="s">
        <v>326</v>
      </c>
      <c r="H8" s="59">
        <v>1</v>
      </c>
      <c r="I8" s="30"/>
      <c r="J8" s="41">
        <f t="shared" si="0"/>
        <v>5</v>
      </c>
      <c r="K8" s="41">
        <f>COUNTIF('Projects submitted 24.5.21'!B:B,'Mech 24.5.21'!B8)</f>
        <v>0</v>
      </c>
      <c r="L8" s="8">
        <f>SUMIF('Projects submitted 24.5.21'!B:B, 'Mech 24.5.21'!B8, 'Projects submitted 24.5.21'!F:F)</f>
        <v>0</v>
      </c>
      <c r="M8" s="7" t="str">
        <f>INDEX('School Staff List'!$D$2:$D$262,MATCH('Mech 24.5.21'!B8,'School Staff List'!$C$2:$C$262,0))</f>
        <v>phil.dobson@glasgow.ac.uk</v>
      </c>
      <c r="N8" s="44" t="e">
        <f>IF(MATCH(C8, 'School Staff List'!$J$2:$J$13, 0)&gt;0, "yes", "no")</f>
        <v>#N/A</v>
      </c>
      <c r="O8" s="6" t="str">
        <f t="shared" si="1"/>
        <v>Dobson</v>
      </c>
    </row>
    <row r="9" spans="1:15" x14ac:dyDescent="0.2">
      <c r="A9" s="36">
        <f t="shared" si="2"/>
        <v>6</v>
      </c>
      <c r="B9" s="50" t="str">
        <f>INDEX('School Staff List'!$C$2:$C$262,MATCH('Mech 24.5.21'!C9,'School Staff List'!$B$2:$B$262,0))</f>
        <v>gff2h</v>
      </c>
      <c r="C9" s="7" t="s">
        <v>421</v>
      </c>
      <c r="D9" s="7" t="s">
        <v>422</v>
      </c>
      <c r="E9" s="1" t="s">
        <v>173</v>
      </c>
      <c r="F9" s="1"/>
      <c r="G9" s="1" t="s">
        <v>174</v>
      </c>
      <c r="H9" s="59">
        <v>1</v>
      </c>
      <c r="I9" s="30"/>
      <c r="J9" s="41">
        <f t="shared" si="0"/>
        <v>5</v>
      </c>
      <c r="K9" s="41">
        <f>COUNTIF('Projects submitted 24.5.21'!B:B,'Mech 24.5.21'!B9)</f>
        <v>0</v>
      </c>
      <c r="L9" s="8">
        <f>SUMIF('Projects submitted 24.5.21'!B:B, 'Mech 24.5.21'!B9, 'Projects submitted 24.5.21'!F:F)</f>
        <v>0</v>
      </c>
      <c r="M9" s="7" t="str">
        <f>INDEX('School Staff List'!$D$2:$D$262,MATCH('Mech 24.5.21'!B9,'School Staff List'!$C$2:$C$262,0))</f>
        <v>Gioia.Falcone@glasgow.ac.uk</v>
      </c>
      <c r="N9" s="61" t="e">
        <f>IF(MATCH(C9, 'School Staff List'!$J$2:$J$13, 0)&gt;0, "yes", "no")</f>
        <v>#N/A</v>
      </c>
      <c r="O9" s="6" t="str">
        <f t="shared" si="1"/>
        <v>Falcone</v>
      </c>
    </row>
    <row r="10" spans="1:15" x14ac:dyDescent="0.2">
      <c r="A10" s="36">
        <f t="shared" si="2"/>
        <v>7</v>
      </c>
      <c r="B10" s="50" t="str">
        <f>INDEX('School Staff List'!$C$2:$C$262,MATCH('Mech 24.5.21'!C10,'School Staff List'!$B$2:$B$262,0))</f>
        <v>af146g</v>
      </c>
      <c r="C10" s="7" t="s">
        <v>423</v>
      </c>
      <c r="D10" s="7" t="s">
        <v>232</v>
      </c>
      <c r="E10" s="1" t="s">
        <v>173</v>
      </c>
      <c r="F10" s="1"/>
      <c r="G10" s="1" t="s">
        <v>174</v>
      </c>
      <c r="H10" s="59">
        <v>1</v>
      </c>
      <c r="I10" s="30"/>
      <c r="J10" s="41">
        <f t="shared" si="0"/>
        <v>5</v>
      </c>
      <c r="K10" s="41">
        <f>COUNTIF('Projects submitted 24.5.21'!B:B,'Mech 24.5.21'!B10)</f>
        <v>0</v>
      </c>
      <c r="L10" s="8">
        <f>SUMIF('Projects submitted 24.5.21'!B:B, 'Mech 24.5.21'!B10, 'Projects submitted 24.5.21'!F:F)</f>
        <v>0</v>
      </c>
      <c r="M10" s="7" t="str">
        <f>INDEX('School Staff List'!$D$2:$D$262,MATCH('Mech 24.5.21'!B10,'School Staff List'!$C$2:$C$262,0))</f>
        <v>Andrew.Feeney@glasgow.ac.uk</v>
      </c>
      <c r="N10" s="44" t="e">
        <f>IF(MATCH(C10, 'School Staff List'!$J$2:$J$13, 0)&gt;0, "yes", "no")</f>
        <v>#N/A</v>
      </c>
      <c r="O10" s="6" t="str">
        <f t="shared" si="1"/>
        <v>Feeney</v>
      </c>
    </row>
    <row r="11" spans="1:15" x14ac:dyDescent="0.2">
      <c r="A11" s="36">
        <f t="shared" si="2"/>
        <v>8</v>
      </c>
      <c r="B11" s="50" t="str">
        <f>INDEX('School Staff List'!$C$2:$C$262,MATCH('Mech 24.5.21'!C11,'School Staff List'!$B$2:$B$262,0))</f>
        <v>pgh6x</v>
      </c>
      <c r="C11" s="7" t="s">
        <v>424</v>
      </c>
      <c r="D11" s="7" t="s">
        <v>425</v>
      </c>
      <c r="E11" s="1" t="s">
        <v>173</v>
      </c>
      <c r="F11" s="1" t="s">
        <v>164</v>
      </c>
      <c r="G11" s="1" t="s">
        <v>174</v>
      </c>
      <c r="H11" s="59">
        <v>1</v>
      </c>
      <c r="I11" s="30"/>
      <c r="J11" s="41">
        <f t="shared" si="0"/>
        <v>5</v>
      </c>
      <c r="K11" s="41">
        <f>COUNTIF('Projects submitted 24.5.21'!B:B,'Mech 24.5.21'!B11)</f>
        <v>0</v>
      </c>
      <c r="L11" s="8">
        <f>SUMIF('Projects submitted 24.5.21'!B:B, 'Mech 24.5.21'!B11, 'Projects submitted 24.5.21'!F:F)</f>
        <v>0</v>
      </c>
      <c r="M11" s="7" t="str">
        <f>INDEX('School Staff List'!$D$2:$D$262,MATCH('Mech 24.5.21'!B11,'School Staff List'!$C$2:$C$262,0))</f>
        <v>patrick.harkness@glasgow.ac.uk</v>
      </c>
      <c r="N11" s="44" t="e">
        <f>IF(MATCH(C11, 'School Staff List'!$J$2:$J$13, 0)&gt;0, "yes", "no")</f>
        <v>#N/A</v>
      </c>
      <c r="O11" s="6" t="str">
        <f t="shared" si="1"/>
        <v>Harkness</v>
      </c>
    </row>
    <row r="12" spans="1:15" x14ac:dyDescent="0.2">
      <c r="A12" s="36">
        <f t="shared" si="2"/>
        <v>9</v>
      </c>
      <c r="B12" s="50" t="str">
        <f>INDEX('School Staff List'!$C$2:$C$262,MATCH('Mech 24.5.21'!C12,'School Staff List'!$B$2:$B$262,0))</f>
        <v>ph63n</v>
      </c>
      <c r="C12" s="7" t="s">
        <v>426</v>
      </c>
      <c r="D12" s="7" t="s">
        <v>427</v>
      </c>
      <c r="E12" s="1" t="s">
        <v>173</v>
      </c>
      <c r="F12" s="1"/>
      <c r="G12" s="1" t="s">
        <v>174</v>
      </c>
      <c r="H12" s="59">
        <v>1</v>
      </c>
      <c r="I12" s="30"/>
      <c r="J12" s="41">
        <f t="shared" si="0"/>
        <v>5</v>
      </c>
      <c r="K12" s="41">
        <f>COUNTIF('Projects submitted 24.5.21'!B:B,'Mech 24.5.21'!B12)</f>
        <v>0</v>
      </c>
      <c r="L12" s="95">
        <f>SUMIF('Projects submitted 24.5.21'!B:B, 'Mech 24.5.21'!B12, 'Projects submitted 24.5.21'!F:F)</f>
        <v>0</v>
      </c>
      <c r="M12" s="7" t="str">
        <f>INDEX('School Staff List'!$D$2:$D$262,MATCH('Mech 24.5.21'!B12,'School Staff List'!$C$2:$C$262,0))</f>
        <v>philip.harrison@glasgow.ac.uk</v>
      </c>
      <c r="N12" s="44" t="e">
        <f>IF(MATCH(C12, 'School Staff List'!$J$2:$J$13, 0)&gt;0, "yes", "no")</f>
        <v>#N/A</v>
      </c>
      <c r="O12" s="6" t="str">
        <f t="shared" si="1"/>
        <v>Harrison</v>
      </c>
    </row>
    <row r="13" spans="1:15" x14ac:dyDescent="0.2">
      <c r="A13" s="36">
        <f t="shared" si="2"/>
        <v>10</v>
      </c>
      <c r="B13" s="50" t="str">
        <f>INDEX('School Staff List'!$C$2:$C$262,MATCH('Mech 24.5.21'!C13,'School Staff List'!$B$2:$B$262,0))</f>
        <v>sh292y</v>
      </c>
      <c r="C13" s="7" t="s">
        <v>428</v>
      </c>
      <c r="D13" s="7" t="s">
        <v>429</v>
      </c>
      <c r="E13" s="1" t="s">
        <v>173</v>
      </c>
      <c r="F13" s="1"/>
      <c r="G13" s="1" t="s">
        <v>174</v>
      </c>
      <c r="H13" s="59">
        <v>1</v>
      </c>
      <c r="I13" s="30"/>
      <c r="J13" s="41">
        <f t="shared" si="0"/>
        <v>5</v>
      </c>
      <c r="K13" s="41">
        <f>COUNTIF('Projects submitted 24.5.21'!B:B,'Mech 24.5.21'!B13)</f>
        <v>0</v>
      </c>
      <c r="L13" s="8">
        <f>SUMIF('Projects submitted 24.5.21'!B:B, 'Mech 24.5.21'!B13, 'Projects submitted 24.5.21'!F:F)</f>
        <v>0</v>
      </c>
      <c r="M13" s="7" t="str">
        <f>INDEX('School Staff List'!$D$2:$D$262,MATCH('Mech 24.5.21'!B13,'School Staff List'!$C$2:$C$262,0))</f>
        <v>sajjad.hussain@glasgow.ac.uk</v>
      </c>
      <c r="N13" s="44" t="e">
        <f>IF(MATCH(C13, 'School Staff List'!$J$2:$J$13, 0)&gt;0, "yes", "no")</f>
        <v>#N/A</v>
      </c>
      <c r="O13" s="6" t="str">
        <f t="shared" si="1"/>
        <v>Hussain</v>
      </c>
    </row>
    <row r="14" spans="1:15" x14ac:dyDescent="0.2">
      <c r="A14" s="36">
        <f t="shared" si="2"/>
        <v>11</v>
      </c>
      <c r="B14" s="50" t="str">
        <f>INDEX('School Staff List'!$C$2:$C$262,MATCH('Mech 24.5.21'!C14,'School Staff List'!$B$2:$B$262,0))</f>
        <v>ai53g</v>
      </c>
      <c r="C14" s="7" t="s">
        <v>430</v>
      </c>
      <c r="D14" s="7" t="s">
        <v>431</v>
      </c>
      <c r="E14" s="1" t="s">
        <v>173</v>
      </c>
      <c r="F14" s="1"/>
      <c r="G14" s="1" t="s">
        <v>174</v>
      </c>
      <c r="H14" s="59">
        <v>0.2</v>
      </c>
      <c r="I14" s="30"/>
      <c r="J14" s="41">
        <f t="shared" si="0"/>
        <v>1</v>
      </c>
      <c r="K14" s="41">
        <f>COUNTIF('Projects submitted 24.5.21'!B:B,'Mech 24.5.21'!B14)</f>
        <v>0</v>
      </c>
      <c r="L14" s="8">
        <f>SUMIF('Projects submitted 24.5.21'!B:B, 'Mech 24.5.21'!B14, 'Projects submitted 24.5.21'!F:F)</f>
        <v>0</v>
      </c>
      <c r="M14" s="7" t="str">
        <f>INDEX('School Staff List'!$D$2:$D$262,MATCH('Mech 24.5.21'!B14,'School Staff List'!$C$2:$C$262,0))</f>
        <v>anastasia.ioannou@glasgow.ac.uk</v>
      </c>
      <c r="N14" s="44" t="e">
        <f>IF(MATCH(C14, 'School Staff List'!$J$2:$J$13, 0)&gt;0, "yes", "no")</f>
        <v>#N/A</v>
      </c>
      <c r="O14" s="6" t="str">
        <f t="shared" si="1"/>
        <v>Ioannou</v>
      </c>
    </row>
    <row r="15" spans="1:15" x14ac:dyDescent="0.2">
      <c r="A15" s="36">
        <f t="shared" si="2"/>
        <v>12</v>
      </c>
      <c r="B15" s="54" t="s">
        <v>110</v>
      </c>
      <c r="C15" s="7" t="s">
        <v>368</v>
      </c>
      <c r="D15" s="7" t="s">
        <v>432</v>
      </c>
      <c r="E15" s="1" t="s">
        <v>173</v>
      </c>
      <c r="F15" s="1"/>
      <c r="G15" s="1" t="s">
        <v>174</v>
      </c>
      <c r="H15" s="59">
        <v>1</v>
      </c>
      <c r="I15" s="30"/>
      <c r="J15" s="41">
        <f t="shared" si="0"/>
        <v>5</v>
      </c>
      <c r="K15" s="41">
        <f>COUNTIF('Projects submitted 24.5.21'!B:B,'Mech 24.5.21'!B15)</f>
        <v>0</v>
      </c>
      <c r="L15" s="8">
        <f>SUMIF('Projects submitted 24.5.21'!B:B, 'Mech 24.5.21'!B15, 'Projects submitted 24.5.21'!F:F)</f>
        <v>0</v>
      </c>
      <c r="M15" s="7" t="str">
        <f>INDEX('School Staff List'!$D$2:$D$262,MATCH('Mech 24.5.21'!B15,'School Staff List'!$C$2:$C$262,0))</f>
        <v>peifeng.li@glasgow.ac.uk</v>
      </c>
      <c r="N15" s="55" t="str">
        <f>IF(MATCH(C15, 'School Staff List'!$J$2:$J$13, 0)&gt;0, "yes", "no")</f>
        <v>yes</v>
      </c>
      <c r="O15" s="6" t="str">
        <f t="shared" si="1"/>
        <v>Li</v>
      </c>
    </row>
    <row r="16" spans="1:15" x14ac:dyDescent="0.2">
      <c r="A16" s="36">
        <f t="shared" si="2"/>
        <v>13</v>
      </c>
      <c r="B16" s="54" t="s">
        <v>111</v>
      </c>
      <c r="C16" s="7" t="s">
        <v>433</v>
      </c>
      <c r="D16" s="7" t="s">
        <v>434</v>
      </c>
      <c r="E16" s="1" t="s">
        <v>173</v>
      </c>
      <c r="F16" s="1"/>
      <c r="G16" s="1" t="s">
        <v>174</v>
      </c>
      <c r="H16" s="59">
        <v>1</v>
      </c>
      <c r="I16" s="30"/>
      <c r="J16" s="41">
        <f t="shared" si="0"/>
        <v>5</v>
      </c>
      <c r="K16" s="41">
        <f>COUNTIF('Projects submitted 24.5.21'!B:B,'Mech 24.5.21'!B16)</f>
        <v>0</v>
      </c>
      <c r="L16" s="8">
        <f>SUMIF('Projects submitted 24.5.21'!B:B, 'Mech 24.5.21'!B16, 'Projects submitted 24.5.21'!F:F)</f>
        <v>0</v>
      </c>
      <c r="M16" s="7" t="str">
        <f>INDEX('School Staff List'!$D$2:$D$262,MATCH('Mech 24.5.21'!B16,'School Staff List'!$C$2:$C$262,0))</f>
        <v>xiaolei.liu@glasgow.ac.uk</v>
      </c>
      <c r="N16" s="55" t="str">
        <f>IF(MATCH(C16, 'School Staff List'!$J$2:$J$13, 0)&gt;0, "yes", "no")</f>
        <v>yes</v>
      </c>
      <c r="O16" s="6" t="str">
        <f t="shared" si="1"/>
        <v>Liu</v>
      </c>
    </row>
    <row r="17" spans="1:15" x14ac:dyDescent="0.2">
      <c r="A17" s="36">
        <f t="shared" si="2"/>
        <v>14</v>
      </c>
      <c r="B17" s="54" t="s">
        <v>112</v>
      </c>
      <c r="C17" s="7" t="s">
        <v>433</v>
      </c>
      <c r="D17" s="7" t="s">
        <v>435</v>
      </c>
      <c r="E17" s="1" t="s">
        <v>173</v>
      </c>
      <c r="F17" s="1"/>
      <c r="G17" s="1" t="s">
        <v>174</v>
      </c>
      <c r="H17" s="59">
        <v>1</v>
      </c>
      <c r="I17" s="30"/>
      <c r="J17" s="41">
        <f t="shared" si="0"/>
        <v>5</v>
      </c>
      <c r="K17" s="41">
        <f>COUNTIF('Projects submitted 24.5.21'!B:B,'Mech 24.5.21'!B17)</f>
        <v>0</v>
      </c>
      <c r="L17" s="8">
        <f>SUMIF('Projects submitted 24.5.21'!B:B, 'Mech 24.5.21'!B17, 'Projects submitted 24.5.21'!F:F)</f>
        <v>0</v>
      </c>
      <c r="M17" s="7" t="str">
        <f>INDEX('School Staff List'!$D$2:$D$262,MATCH('Mech 24.5.21'!B17,'School Staff List'!$C$2:$C$262,0))</f>
        <v>ying.liu@glasgow.ac.uk</v>
      </c>
      <c r="N17" s="55" t="str">
        <f>IF(MATCH(C17, 'School Staff List'!$J$2:$J$13, 0)&gt;0, "yes", "no")</f>
        <v>yes</v>
      </c>
      <c r="O17" s="6" t="str">
        <f t="shared" si="1"/>
        <v>Liu</v>
      </c>
    </row>
    <row r="18" spans="1:15" x14ac:dyDescent="0.2">
      <c r="A18" s="36">
        <f t="shared" si="2"/>
        <v>15</v>
      </c>
      <c r="B18" s="50" t="str">
        <f>INDEX('School Staff List'!$C$2:$C$262,MATCH('Mech 24.5.21'!C18,'School Staff List'!$B$2:$B$262,0))</f>
        <v>ml22c</v>
      </c>
      <c r="C18" s="7" t="s">
        <v>436</v>
      </c>
      <c r="D18" s="7" t="s">
        <v>437</v>
      </c>
      <c r="E18" s="1" t="s">
        <v>173</v>
      </c>
      <c r="F18" s="1"/>
      <c r="G18" s="1" t="s">
        <v>174</v>
      </c>
      <c r="H18" s="59">
        <v>0</v>
      </c>
      <c r="I18" s="30"/>
      <c r="J18" s="41">
        <f t="shared" si="0"/>
        <v>0</v>
      </c>
      <c r="K18" s="41">
        <f>COUNTIF('Projects submitted 24.5.21'!B:B,'Mech 24.5.21'!B18)</f>
        <v>0</v>
      </c>
      <c r="L18" s="8">
        <f>SUMIF('Projects submitted 24.5.21'!B:B, 'Mech 24.5.21'!B18, 'Projects submitted 24.5.21'!F:F)</f>
        <v>0</v>
      </c>
      <c r="M18" s="7" t="str">
        <f>INDEX('School Staff List'!$D$2:$D$262,MATCH('Mech 24.5.21'!B18,'School Staff List'!$C$2:$C$262,0))</f>
        <v>margaret.lucas@glasgow.ac.uk</v>
      </c>
      <c r="N18" s="44" t="e">
        <f>IF(MATCH(C18, 'School Staff List'!$J$2:$J$13, 0)&gt;0, "yes", "no")</f>
        <v>#N/A</v>
      </c>
      <c r="O18" s="6" t="str">
        <f t="shared" si="1"/>
        <v>Lucas</v>
      </c>
    </row>
    <row r="19" spans="1:15" ht="16" x14ac:dyDescent="0.2">
      <c r="A19" s="36">
        <f t="shared" si="2"/>
        <v>16</v>
      </c>
      <c r="B19" s="50" t="str">
        <f>INDEX('School Staff List'!$C$2:$C$262,MATCH('Mech 24.5.21'!C19,'School Staff List'!$B$2:$B$262,0))</f>
        <v>am453b</v>
      </c>
      <c r="C19" s="7" t="s">
        <v>438</v>
      </c>
      <c r="D19" s="7" t="s">
        <v>439</v>
      </c>
      <c r="E19" s="1" t="s">
        <v>173</v>
      </c>
      <c r="F19" s="1"/>
      <c r="G19" s="1" t="s">
        <v>174</v>
      </c>
      <c r="H19" s="59">
        <v>0</v>
      </c>
      <c r="I19" s="30" t="s">
        <v>440</v>
      </c>
      <c r="J19" s="41">
        <f t="shared" si="0"/>
        <v>0</v>
      </c>
      <c r="K19" s="41">
        <f>COUNTIF('Projects submitted 24.5.21'!B:B,'Mech 24.5.21'!B19)</f>
        <v>0</v>
      </c>
      <c r="L19" s="8">
        <f>SUMIF('Projects submitted 24.5.21'!B:B, 'Mech 24.5.21'!B19, 'Projects submitted 24.5.21'!F:F)</f>
        <v>0</v>
      </c>
      <c r="M19" s="7" t="str">
        <f>INDEX('School Staff List'!$D$2:$D$262,MATCH('Mech 24.5.21'!B19,'School Staff List'!$C$2:$C$262,0))</f>
        <v>Anne.Madsen@glasgow.ac.uk</v>
      </c>
      <c r="N19" s="44" t="e">
        <f>IF(MATCH(C19, 'School Staff List'!$J$2:$J$13, 0)&gt;0, "yes", "no")</f>
        <v>#N/A</v>
      </c>
      <c r="O19" s="6" t="str">
        <f t="shared" si="1"/>
        <v>Madsen</v>
      </c>
    </row>
    <row r="20" spans="1:15" ht="32" x14ac:dyDescent="0.2">
      <c r="A20" s="36">
        <f t="shared" si="2"/>
        <v>17</v>
      </c>
      <c r="B20" s="50" t="e">
        <f>INDEX('School Staff List'!$C$2:$C$262,MATCH('Mech 24.5.21'!C20,'School Staff List'!$B$2:$B$262,0))</f>
        <v>#N/A</v>
      </c>
      <c r="C20" s="7" t="s">
        <v>441</v>
      </c>
      <c r="D20" s="7" t="s">
        <v>442</v>
      </c>
      <c r="E20" s="1" t="s">
        <v>173</v>
      </c>
      <c r="F20" s="1" t="s">
        <v>164</v>
      </c>
      <c r="G20" s="1" t="s">
        <v>174</v>
      </c>
      <c r="H20" s="59">
        <v>0</v>
      </c>
      <c r="I20" s="30" t="s">
        <v>443</v>
      </c>
      <c r="J20" s="41">
        <f t="shared" si="0"/>
        <v>0</v>
      </c>
      <c r="K20" s="41">
        <f>COUNTIF('Projects submitted 24.5.21'!B:B,'Mech 24.5.21'!B20)</f>
        <v>0</v>
      </c>
      <c r="L20" s="8">
        <f>SUMIF('Projects submitted 24.5.21'!B:B, 'Mech 24.5.21'!B20, 'Projects submitted 24.5.21'!F:F)</f>
        <v>0</v>
      </c>
      <c r="M20" s="7" t="e">
        <f>INDEX('School Staff List'!$D$2:$D$262,MATCH('Mech 24.5.21'!B20,'School Staff List'!$C$2:$C$262,0))</f>
        <v>#N/A</v>
      </c>
      <c r="N20" s="44" t="e">
        <f>IF(MATCH(C20, 'School Staff List'!$J$2:$J$13, 0)&gt;0, "yes", "no")</f>
        <v>#N/A</v>
      </c>
      <c r="O20" s="6" t="str">
        <f t="shared" si="1"/>
        <v>McInnes</v>
      </c>
    </row>
    <row r="21" spans="1:15" x14ac:dyDescent="0.2">
      <c r="A21" s="36">
        <f t="shared" si="2"/>
        <v>18</v>
      </c>
      <c r="B21" s="50" t="str">
        <f>INDEX('School Staff List'!$C$2:$C$262,MATCH('Mech 24.5.21'!C21,'School Staff List'!$B$2:$B$262,0))</f>
        <v>dmm25x</v>
      </c>
      <c r="C21" s="7" t="s">
        <v>444</v>
      </c>
      <c r="D21" s="7" t="s">
        <v>445</v>
      </c>
      <c r="E21" s="1" t="s">
        <v>173</v>
      </c>
      <c r="F21" s="1"/>
      <c r="G21" s="1" t="s">
        <v>174</v>
      </c>
      <c r="H21" s="59">
        <v>1</v>
      </c>
      <c r="I21" s="30"/>
      <c r="J21" s="41">
        <f t="shared" si="0"/>
        <v>5</v>
      </c>
      <c r="K21" s="41">
        <f>COUNTIF('Projects submitted 24.5.21'!B:B,'Mech 24.5.21'!B21)</f>
        <v>0</v>
      </c>
      <c r="L21" s="8">
        <f>SUMIF('Projects submitted 24.5.21'!B:B, 'Mech 24.5.21'!B21, 'Projects submitted 24.5.21'!F:F)</f>
        <v>0</v>
      </c>
      <c r="M21" s="7" t="str">
        <f>INDEX('School Staff List'!$D$2:$D$262,MATCH('Mech 24.5.21'!B21,'School Staff List'!$C$2:$C$262,0))</f>
        <v>daniel.mulvihill@glasgow.ac.uk</v>
      </c>
      <c r="N21" s="44" t="e">
        <f>IF(MATCH(C21, 'School Staff List'!$J$2:$J$13, 0)&gt;0, "yes", "no")</f>
        <v>#N/A</v>
      </c>
      <c r="O21" s="6" t="str">
        <f t="shared" si="1"/>
        <v>Mulvihill</v>
      </c>
    </row>
    <row r="22" spans="1:15" x14ac:dyDescent="0.2">
      <c r="A22" s="36">
        <f t="shared" si="2"/>
        <v>19</v>
      </c>
      <c r="B22" s="54" t="s">
        <v>115</v>
      </c>
      <c r="C22" s="9" t="s">
        <v>249</v>
      </c>
      <c r="D22" s="7" t="s">
        <v>446</v>
      </c>
      <c r="E22" s="1" t="s">
        <v>173</v>
      </c>
      <c r="F22" s="7"/>
      <c r="G22" s="6" t="s">
        <v>174</v>
      </c>
      <c r="H22" s="59">
        <v>1</v>
      </c>
      <c r="I22" s="30"/>
      <c r="J22" s="41">
        <f t="shared" si="0"/>
        <v>5</v>
      </c>
      <c r="K22" s="41">
        <f>COUNTIF('Projects submitted 24.5.21'!B:B,'Mech 24.5.21'!B22)</f>
        <v>0</v>
      </c>
      <c r="L22" s="8">
        <f>SUMIF('Projects submitted 24.5.21'!B:B, 'Mech 24.5.21'!B22, 'Projects submitted 24.5.21'!F:F)</f>
        <v>0</v>
      </c>
      <c r="M22" s="7" t="str">
        <f>INDEX('School Staff List'!$D$2:$D$262,MATCH('Mech 24.5.21'!B22,'School Staff List'!$C$2:$C$262,0))</f>
        <v>manosh.paul@glasgow.ac.uk</v>
      </c>
      <c r="N22" s="55" t="str">
        <f>IF(MATCH(C22, 'School Staff List'!$J$2:$J$13, 0)&gt;0, "yes", "no")</f>
        <v>yes</v>
      </c>
      <c r="O22" s="6" t="str">
        <f t="shared" si="1"/>
        <v>Paul</v>
      </c>
    </row>
    <row r="23" spans="1:15" x14ac:dyDescent="0.2">
      <c r="A23" s="36">
        <f t="shared" si="2"/>
        <v>20</v>
      </c>
      <c r="B23" s="50" t="str">
        <f>INDEX('School Staff List'!$C$2:$C$262,MATCH('Mech 24.5.21'!C23,'School Staff List'!$B$2:$B$262,0))</f>
        <v>js479b</v>
      </c>
      <c r="C23" s="9" t="s">
        <v>447</v>
      </c>
      <c r="D23" s="7" t="s">
        <v>374</v>
      </c>
      <c r="E23" s="1" t="s">
        <v>173</v>
      </c>
      <c r="F23" s="7"/>
      <c r="G23" s="6" t="s">
        <v>174</v>
      </c>
      <c r="H23" s="59">
        <v>1</v>
      </c>
      <c r="I23" s="30"/>
      <c r="J23" s="41">
        <f t="shared" si="0"/>
        <v>5</v>
      </c>
      <c r="K23" s="41">
        <f>COUNTIF('Projects submitted 24.5.21'!B:B,'Mech 24.5.21'!B23)</f>
        <v>0</v>
      </c>
      <c r="L23" s="8">
        <f>SUMIF('Projects submitted 24.5.21'!B:B, 'Mech 24.5.21'!B23, 'Projects submitted 24.5.21'!F:F)</f>
        <v>0</v>
      </c>
      <c r="M23" s="7" t="str">
        <f>INDEX('School Staff List'!$D$2:$D$262,MATCH('Mech 24.5.21'!B23,'School Staff List'!$C$2:$C$262,0))</f>
        <v>john.p.shackleton@glasgow.ac.uk</v>
      </c>
      <c r="N23" s="61" t="e">
        <f>IF(MATCH(C23, 'School Staff List'!$J$2:$J$13, 0)&gt;0, "yes", "no")</f>
        <v>#N/A</v>
      </c>
      <c r="O23" s="6" t="str">
        <f t="shared" si="1"/>
        <v>Shackleton</v>
      </c>
    </row>
    <row r="24" spans="1:15" x14ac:dyDescent="0.2">
      <c r="A24" s="36">
        <f t="shared" si="2"/>
        <v>21</v>
      </c>
      <c r="B24" s="50" t="str">
        <f>INDEX('School Staff List'!$C$2:$C$262,MATCH('Mech 24.5.21'!C24,'School Staff List'!$B$2:$B$262,0))</f>
        <v>ks302s</v>
      </c>
      <c r="C24" s="9" t="s">
        <v>448</v>
      </c>
      <c r="D24" s="7" t="s">
        <v>449</v>
      </c>
      <c r="E24" s="1" t="s">
        <v>173</v>
      </c>
      <c r="F24" s="7"/>
      <c r="G24" s="6" t="s">
        <v>174</v>
      </c>
      <c r="H24" s="59">
        <v>1</v>
      </c>
      <c r="I24" s="30"/>
      <c r="J24" s="41">
        <f t="shared" si="0"/>
        <v>5</v>
      </c>
      <c r="K24" s="41">
        <f>COUNTIF('Projects submitted 24.5.21'!B:B,'Mech 24.5.21'!B24)</f>
        <v>0</v>
      </c>
      <c r="L24" s="8">
        <f>SUMIF('Projects submitted 24.5.21'!B:B, 'Mech 24.5.21'!B24, 'Projects submitted 24.5.21'!F:F)</f>
        <v>0</v>
      </c>
      <c r="M24" s="7" t="str">
        <f>INDEX('School Staff List'!$D$2:$D$262,MATCH('Mech 24.5.21'!B24,'School Staff List'!$C$2:$C$262,0))</f>
        <v>Kumar.Shanmugam@glasgow.ac.uk</v>
      </c>
      <c r="N24" s="44" t="e">
        <f>IF(MATCH(C24, 'School Staff List'!$J$2:$J$13, 0)&gt;0, "yes", "no")</f>
        <v>#N/A</v>
      </c>
      <c r="O24" s="6" t="str">
        <f t="shared" si="1"/>
        <v>Shanmugam</v>
      </c>
    </row>
    <row r="25" spans="1:15" ht="16" x14ac:dyDescent="0.2">
      <c r="A25" s="36">
        <f t="shared" si="2"/>
        <v>22</v>
      </c>
      <c r="B25" s="50" t="str">
        <f>INDEX('School Staff List'!$C$2:$C$262,MATCH('Mech 24.5.21'!C25,'School Staff List'!$B$2:$B$262,0))</f>
        <v>jhs2q</v>
      </c>
      <c r="C25" s="7" t="s">
        <v>450</v>
      </c>
      <c r="D25" s="1" t="s">
        <v>416</v>
      </c>
      <c r="E25" s="1" t="s">
        <v>173</v>
      </c>
      <c r="F25" s="7"/>
      <c r="G25" s="7" t="s">
        <v>174</v>
      </c>
      <c r="H25" s="60">
        <v>0.4</v>
      </c>
      <c r="I25" s="63" t="s">
        <v>451</v>
      </c>
      <c r="J25" s="41">
        <f t="shared" si="0"/>
        <v>2</v>
      </c>
      <c r="K25" s="41">
        <f>COUNTIF('Projects submitted 24.5.21'!B:B,'Mech 24.5.21'!B25)</f>
        <v>0</v>
      </c>
      <c r="L25" s="8">
        <f>SUMIF('Projects submitted 24.5.21'!B:B, 'Mech 24.5.21'!B25, 'Projects submitted 24.5.21'!F:F)</f>
        <v>0</v>
      </c>
      <c r="M25" s="7" t="str">
        <f>INDEX('School Staff List'!$D$2:$D$262,MATCH('Mech 24.5.21'!B25,'School Staff List'!$C$2:$C$262,0))</f>
        <v>james.sharp@glasgow.ac.uk</v>
      </c>
      <c r="N25" s="44" t="e">
        <f>IF(MATCH(C25, 'School Staff List'!$J$2:$J$13, 0)&gt;0, "yes", "no")</f>
        <v>#N/A</v>
      </c>
      <c r="O25" s="6" t="str">
        <f t="shared" si="1"/>
        <v>Sharp</v>
      </c>
    </row>
    <row r="26" spans="1:15" x14ac:dyDescent="0.2">
      <c r="A26" s="36">
        <f t="shared" si="2"/>
        <v>23</v>
      </c>
      <c r="B26" s="50" t="str">
        <f>INDEX('School Staff List'!$C$2:$C$262,MATCH('Mech 24.5.21'!C26,'School Staff List'!$B$2:$B$262,0))</f>
        <v>iaw1w</v>
      </c>
      <c r="C26" s="6" t="s">
        <v>452</v>
      </c>
      <c r="D26" s="6" t="s">
        <v>193</v>
      </c>
      <c r="E26" s="1" t="s">
        <v>173</v>
      </c>
      <c r="G26" s="6" t="s">
        <v>174</v>
      </c>
      <c r="H26" s="60">
        <v>1</v>
      </c>
      <c r="J26" s="41">
        <f t="shared" si="0"/>
        <v>5</v>
      </c>
      <c r="K26" s="41">
        <f>COUNTIF('Projects submitted 24.5.21'!B:B,'Mech 24.5.21'!B26)</f>
        <v>0</v>
      </c>
      <c r="L26" s="8">
        <f>SUMIF('Projects submitted 24.5.21'!B:B, 'Mech 24.5.21'!B26, 'Projects submitted 24.5.21'!F:F)</f>
        <v>0</v>
      </c>
      <c r="M26" s="7" t="str">
        <f>INDEX('School Staff List'!$D$2:$D$262,MATCH('Mech 24.5.21'!B26,'School Staff List'!$C$2:$C$262,0))</f>
        <v>ian.watson@glasgow.ac.uk</v>
      </c>
      <c r="N26" s="44" t="e">
        <f>IF(MATCH(C26, 'School Staff List'!$J$2:$J$13, 0)&gt;0, "yes", "no")</f>
        <v>#N/A</v>
      </c>
      <c r="O26" s="6" t="str">
        <f t="shared" si="1"/>
        <v>Watson</v>
      </c>
    </row>
    <row r="27" spans="1:15" x14ac:dyDescent="0.2">
      <c r="A27" s="36">
        <f t="shared" si="2"/>
        <v>24</v>
      </c>
      <c r="B27" s="54" t="s">
        <v>98</v>
      </c>
      <c r="C27" s="6" t="s">
        <v>402</v>
      </c>
      <c r="D27" s="6" t="s">
        <v>403</v>
      </c>
      <c r="E27" s="1" t="s">
        <v>173</v>
      </c>
      <c r="H27" s="60">
        <v>1</v>
      </c>
      <c r="J27" s="41">
        <f t="shared" si="0"/>
        <v>5</v>
      </c>
      <c r="K27" s="41">
        <f>COUNTIF('Projects submitted 24.5.21'!B:B,'Mech 24.5.21'!B27)</f>
        <v>0</v>
      </c>
      <c r="L27" s="8">
        <f>SUMIF('Projects submitted 24.5.21'!B:B, 'Mech 24.5.21'!B27, 'Projects submitted 24.5.21'!F:F)</f>
        <v>0</v>
      </c>
      <c r="M27" s="7" t="str">
        <f>INDEX('School Staff List'!$D$2:$D$262,MATCH('Mech 24.5.21'!B27,'School Staff List'!$C$2:$C$262,0))</f>
        <v>Jin.Yang@glasgow.ac.uk</v>
      </c>
      <c r="N27" s="55" t="str">
        <f>IF(MATCH(C27, 'School Staff List'!$J$2:$J$13, 0)&gt;0, "yes", "no")</f>
        <v>yes</v>
      </c>
      <c r="O27" s="6" t="str">
        <f t="shared" si="1"/>
        <v>Yang</v>
      </c>
    </row>
    <row r="28" spans="1:15" x14ac:dyDescent="0.2">
      <c r="A28" s="36">
        <f t="shared" si="2"/>
        <v>25</v>
      </c>
      <c r="B28" s="50" t="str">
        <f>INDEX('School Staff List'!$C$2:$C$262,MATCH('Mech 24.5.21'!C28,'School Staff List'!$B$2:$B$262,0))</f>
        <v>sy42k</v>
      </c>
      <c r="C28" s="6" t="s">
        <v>453</v>
      </c>
      <c r="D28" s="6" t="s">
        <v>454</v>
      </c>
      <c r="E28" s="1" t="s">
        <v>173</v>
      </c>
      <c r="G28" s="6" t="s">
        <v>174</v>
      </c>
      <c r="H28" s="60">
        <v>1</v>
      </c>
      <c r="J28" s="41">
        <f t="shared" si="0"/>
        <v>5</v>
      </c>
      <c r="K28" s="41">
        <f>COUNTIF('Projects submitted 24.5.21'!B:B,'Mech 24.5.21'!B28)</f>
        <v>0</v>
      </c>
      <c r="L28" s="8">
        <f>SUMIF('Projects submitted 24.5.21'!B:B, 'Mech 24.5.21'!B28, 'Projects submitted 24.5.21'!F:F)</f>
        <v>0</v>
      </c>
      <c r="M28" s="7" t="str">
        <f>INDEX('School Staff List'!$D$2:$D$262,MATCH('Mech 24.5.21'!B28,'School Staff List'!$C$2:$C$262,0))</f>
        <v>siming.you@glasgow.ac.uk</v>
      </c>
      <c r="N28" s="44" t="e">
        <f>IF(MATCH(C28, 'School Staff List'!$J$2:$J$13, 0)&gt;0, "yes", "no")</f>
        <v>#N/A</v>
      </c>
      <c r="O28" s="6" t="str">
        <f t="shared" si="1"/>
        <v>You</v>
      </c>
    </row>
    <row r="29" spans="1:15" x14ac:dyDescent="0.2">
      <c r="A29" s="36">
        <f t="shared" si="2"/>
        <v>26</v>
      </c>
      <c r="B29" s="50" t="str">
        <f>INDEX('School Staff List'!$C$2:$C$262,MATCH('Mech 24.5.21'!C29,'School Staff List'!$B$2:$B$262,0))</f>
        <v>zy4d</v>
      </c>
      <c r="C29" s="6" t="s">
        <v>455</v>
      </c>
      <c r="D29" s="6" t="s">
        <v>456</v>
      </c>
      <c r="E29" s="1" t="s">
        <v>173</v>
      </c>
      <c r="G29" s="6" t="s">
        <v>174</v>
      </c>
      <c r="H29" s="60">
        <v>1</v>
      </c>
      <c r="J29" s="41">
        <f t="shared" si="0"/>
        <v>5</v>
      </c>
      <c r="K29" s="41">
        <f>COUNTIF('Projects submitted 24.5.21'!B:B,'Mech 24.5.21'!B29)</f>
        <v>0</v>
      </c>
      <c r="L29" s="8">
        <f>SUMIF('Projects submitted 24.5.21'!B:B, 'Mech 24.5.21'!B29, 'Projects submitted 24.5.21'!F:F)</f>
        <v>0</v>
      </c>
      <c r="M29" s="7" t="str">
        <f>INDEX('School Staff List'!$D$2:$D$262,MATCH('Mech 24.5.21'!B29,'School Staff List'!$C$2:$C$262,0))</f>
        <v>zhibin.yu@glasgow.ac.uk</v>
      </c>
      <c r="N29" s="44" t="e">
        <f>IF(MATCH(C29, 'School Staff List'!$J$2:$J$13, 0)&gt;0, "yes", "no")</f>
        <v>#N/A</v>
      </c>
      <c r="O29" s="6" t="str">
        <f t="shared" si="1"/>
        <v>Yu</v>
      </c>
    </row>
    <row r="30" spans="1:15" x14ac:dyDescent="0.2">
      <c r="J30" s="41"/>
      <c r="K30" s="41"/>
      <c r="L30" s="8"/>
      <c r="M30" s="7"/>
      <c r="N30" s="61"/>
    </row>
    <row r="31" spans="1:15" ht="16" x14ac:dyDescent="0.2">
      <c r="I31" s="84" t="s">
        <v>206</v>
      </c>
      <c r="J31" s="80">
        <f>SUM(J4:J29)</f>
        <v>102</v>
      </c>
      <c r="K31" s="80">
        <f>SUM(K4:K29)</f>
        <v>0</v>
      </c>
      <c r="L31" s="80">
        <f>SUM(L4:L29)</f>
        <v>0</v>
      </c>
    </row>
    <row r="32" spans="1:15" x14ac:dyDescent="0.2">
      <c r="A32" s="64"/>
      <c r="B32" s="65"/>
      <c r="C32" s="66"/>
      <c r="D32" s="66"/>
      <c r="E32" s="66"/>
      <c r="F32" s="66"/>
      <c r="G32" s="66"/>
      <c r="H32" s="67"/>
    </row>
    <row r="33" spans="1:15" x14ac:dyDescent="0.2">
      <c r="A33" s="68"/>
      <c r="B33" s="83"/>
      <c r="C33" s="52"/>
      <c r="D33" s="52"/>
      <c r="E33" s="52"/>
      <c r="F33" s="52"/>
      <c r="G33" s="52"/>
      <c r="H33" s="70"/>
    </row>
    <row r="34" spans="1:15" x14ac:dyDescent="0.2">
      <c r="A34" s="68"/>
      <c r="B34" s="52"/>
      <c r="C34" s="52"/>
      <c r="D34" s="52"/>
      <c r="E34" s="52"/>
      <c r="F34" s="52"/>
      <c r="G34" s="52"/>
      <c r="H34" s="70"/>
      <c r="K34" s="62" t="s">
        <v>207</v>
      </c>
      <c r="L34" s="53">
        <f>L31</f>
        <v>0</v>
      </c>
    </row>
    <row r="35" spans="1:15" x14ac:dyDescent="0.2">
      <c r="A35" s="68"/>
      <c r="B35" s="52"/>
      <c r="C35" s="52"/>
      <c r="D35" s="52"/>
      <c r="E35" s="52"/>
      <c r="F35" s="52"/>
      <c r="G35" s="52"/>
      <c r="H35" s="70"/>
      <c r="K35" s="51" t="s">
        <v>208</v>
      </c>
      <c r="L35" s="36">
        <v>83</v>
      </c>
    </row>
    <row r="36" spans="1:15" s="36" customFormat="1" x14ac:dyDescent="0.2">
      <c r="A36" s="68"/>
      <c r="B36" s="52"/>
      <c r="C36" s="52"/>
      <c r="D36" s="52"/>
      <c r="E36" s="52"/>
      <c r="F36" s="52"/>
      <c r="G36" s="52"/>
      <c r="H36" s="70"/>
      <c r="I36" s="63"/>
      <c r="J36" s="6"/>
      <c r="K36" s="51" t="s">
        <v>209</v>
      </c>
      <c r="L36" s="38">
        <v>13</v>
      </c>
      <c r="M36" s="6"/>
      <c r="O36" s="6"/>
    </row>
    <row r="37" spans="1:15" s="36" customFormat="1" x14ac:dyDescent="0.2">
      <c r="A37" s="68"/>
      <c r="B37" s="52"/>
      <c r="C37" s="52"/>
      <c r="D37" s="52"/>
      <c r="E37" s="52"/>
      <c r="F37" s="52"/>
      <c r="G37" s="52"/>
      <c r="H37" s="70"/>
      <c r="I37" s="63"/>
      <c r="J37" s="49"/>
      <c r="K37" s="79" t="s">
        <v>211</v>
      </c>
      <c r="L37" s="80">
        <f>L35-L36</f>
        <v>70</v>
      </c>
      <c r="M37" s="6"/>
      <c r="O37" s="6"/>
    </row>
    <row r="38" spans="1:15" s="36" customFormat="1" x14ac:dyDescent="0.2">
      <c r="A38" s="68"/>
      <c r="B38" s="52"/>
      <c r="C38" s="52"/>
      <c r="D38" s="52"/>
      <c r="E38" s="52"/>
      <c r="F38" s="52"/>
      <c r="G38" s="52"/>
      <c r="H38" s="70"/>
      <c r="I38" s="63"/>
      <c r="J38" s="6"/>
      <c r="M38" s="6"/>
      <c r="O38" s="6"/>
    </row>
    <row r="39" spans="1:15" s="36" customFormat="1" x14ac:dyDescent="0.2">
      <c r="A39" s="68"/>
      <c r="B39" s="69"/>
      <c r="C39" s="52"/>
      <c r="D39" s="52"/>
      <c r="E39" s="52"/>
      <c r="F39" s="52"/>
      <c r="G39" s="52"/>
      <c r="H39" s="70"/>
      <c r="I39" s="63"/>
      <c r="J39" s="6"/>
      <c r="M39" s="6"/>
      <c r="O39" s="6"/>
    </row>
    <row r="40" spans="1:15" s="36" customFormat="1" x14ac:dyDescent="0.2">
      <c r="A40" s="68"/>
      <c r="B40" s="69"/>
      <c r="C40" s="52"/>
      <c r="D40" s="52"/>
      <c r="E40" s="52"/>
      <c r="F40" s="52"/>
      <c r="G40" s="52"/>
      <c r="H40" s="70"/>
      <c r="I40" s="63"/>
      <c r="J40" s="6"/>
      <c r="M40" s="6"/>
      <c r="O40" s="6"/>
    </row>
    <row r="41" spans="1:15" s="36" customFormat="1" x14ac:dyDescent="0.2">
      <c r="A41" s="68"/>
      <c r="B41" s="69"/>
      <c r="C41" s="52"/>
      <c r="D41" s="52"/>
      <c r="E41" s="52"/>
      <c r="F41" s="52"/>
      <c r="G41" s="52"/>
      <c r="H41" s="70"/>
      <c r="I41" s="63"/>
      <c r="J41" s="6"/>
      <c r="M41" s="6"/>
      <c r="O41" s="6"/>
    </row>
    <row r="42" spans="1:15" s="36" customFormat="1" x14ac:dyDescent="0.2">
      <c r="A42" s="68"/>
      <c r="B42" s="69"/>
      <c r="C42" s="52"/>
      <c r="D42" s="52"/>
      <c r="E42" s="52"/>
      <c r="F42" s="52"/>
      <c r="G42" s="52"/>
      <c r="H42" s="70"/>
      <c r="I42" s="63"/>
      <c r="J42" s="6"/>
      <c r="M42" s="6"/>
      <c r="O42" s="6"/>
    </row>
    <row r="43" spans="1:15" s="36" customFormat="1" x14ac:dyDescent="0.2">
      <c r="A43" s="68"/>
      <c r="B43" s="69"/>
      <c r="C43" s="52"/>
      <c r="D43" s="52"/>
      <c r="E43" s="52"/>
      <c r="F43" s="52"/>
      <c r="G43" s="52"/>
      <c r="H43" s="70"/>
      <c r="I43" s="63"/>
      <c r="J43" s="6"/>
      <c r="M43" s="6"/>
      <c r="O43" s="6"/>
    </row>
    <row r="44" spans="1:15" s="36" customFormat="1" x14ac:dyDescent="0.2">
      <c r="A44" s="68"/>
      <c r="B44" s="69"/>
      <c r="C44" s="52"/>
      <c r="D44" s="52"/>
      <c r="E44" s="52"/>
      <c r="F44" s="52"/>
      <c r="G44" s="52"/>
      <c r="H44" s="70"/>
      <c r="I44" s="63"/>
      <c r="J44" s="6"/>
      <c r="M44" s="6"/>
      <c r="O44" s="6"/>
    </row>
    <row r="45" spans="1:15" s="36" customFormat="1" x14ac:dyDescent="0.2">
      <c r="A45" s="68"/>
      <c r="B45" s="69"/>
      <c r="C45" s="52"/>
      <c r="D45" s="52"/>
      <c r="E45" s="52"/>
      <c r="F45" s="52"/>
      <c r="G45" s="52"/>
      <c r="H45" s="70"/>
      <c r="I45" s="63"/>
      <c r="J45" s="6"/>
      <c r="M45" s="6"/>
      <c r="O45" s="6"/>
    </row>
    <row r="46" spans="1:15" s="36" customFormat="1" x14ac:dyDescent="0.2">
      <c r="A46" s="68"/>
      <c r="B46" s="69"/>
      <c r="C46" s="52"/>
      <c r="D46" s="52"/>
      <c r="E46" s="52"/>
      <c r="F46" s="52"/>
      <c r="G46" s="52"/>
      <c r="H46" s="70"/>
      <c r="I46" s="63"/>
      <c r="J46" s="6"/>
      <c r="M46" s="6"/>
      <c r="O46" s="6"/>
    </row>
    <row r="47" spans="1:15" s="36" customFormat="1" x14ac:dyDescent="0.2">
      <c r="A47" s="68"/>
      <c r="B47" s="69"/>
      <c r="C47" s="52"/>
      <c r="D47" s="52"/>
      <c r="E47" s="52"/>
      <c r="F47" s="52"/>
      <c r="G47" s="52"/>
      <c r="H47" s="70"/>
      <c r="I47" s="63"/>
      <c r="J47" s="6"/>
      <c r="M47" s="6"/>
      <c r="O47" s="6"/>
    </row>
    <row r="48" spans="1:15" s="36" customFormat="1" x14ac:dyDescent="0.2">
      <c r="A48" s="71"/>
      <c r="B48" s="72"/>
      <c r="C48" s="73"/>
      <c r="D48" s="73"/>
      <c r="E48" s="73"/>
      <c r="F48" s="73"/>
      <c r="G48" s="73"/>
      <c r="H48" s="74"/>
      <c r="I48" s="63"/>
      <c r="J48" s="6"/>
      <c r="M48" s="6"/>
      <c r="O48" s="6"/>
    </row>
  </sheetData>
  <autoFilter ref="C3:L24" xr:uid="{7B8E6C1C-954B-411A-A6C0-5E6715C6D584}"/>
  <conditionalFormatting sqref="L30">
    <cfRule type="expression" dxfId="9" priority="3">
      <formula>L30&gt;(J30)</formula>
    </cfRule>
  </conditionalFormatting>
  <conditionalFormatting sqref="L30">
    <cfRule type="expression" dxfId="8" priority="2">
      <formula>L30&lt;J30</formula>
    </cfRule>
  </conditionalFormatting>
  <conditionalFormatting sqref="L35">
    <cfRule type="expression" dxfId="7" priority="1">
      <formula>L35&gt;(K35)</formula>
    </cfRule>
  </conditionalFormatting>
  <dataValidations count="1">
    <dataValidation showDropDown="1" showInputMessage="1" showErrorMessage="1" sqref="E3" xr:uid="{C2E36EF8-597A-460B-9064-0E2648862FF1}"/>
  </dataValidations>
  <hyperlinks>
    <hyperlink ref="F1" r:id="rId1" display="Fiona.Bradley@glasgow.ac.uk" xr:uid="{CF9AB513-2D35-4E4D-A0AF-1DAE96797EEE}"/>
  </hyperlinks>
  <pageMargins left="0.7" right="0.7" top="0.75" bottom="0.75" header="0.3" footer="0.3"/>
  <pageSetup paperSize="9"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67A8C-E993-463C-A141-3154D03B2D1F}">
  <dimension ref="A1:P37"/>
  <sheetViews>
    <sheetView workbookViewId="0">
      <pane ySplit="3" topLeftCell="A4" activePane="bottomLeft" state="frozen"/>
      <selection pane="bottomLeft" activeCell="I26" sqref="I26"/>
    </sheetView>
  </sheetViews>
  <sheetFormatPr baseColWidth="10" defaultColWidth="9" defaultRowHeight="15" x14ac:dyDescent="0.2"/>
  <cols>
    <col min="1" max="1" width="9" style="36" customWidth="1"/>
    <col min="2" max="2" width="11.1640625" style="36" customWidth="1"/>
    <col min="3" max="3" width="19" style="6" customWidth="1"/>
    <col min="4" max="4" width="12.5" style="6" customWidth="1"/>
    <col min="5" max="5" width="12.1640625" style="36" customWidth="1"/>
    <col min="6" max="6" width="8.5" style="6" customWidth="1"/>
    <col min="7" max="7" width="8.5" style="36" customWidth="1"/>
    <col min="8" max="8" width="9" style="38" customWidth="1"/>
    <col min="9" max="9" width="51" style="63" customWidth="1"/>
    <col min="10" max="10" width="18.1640625" style="6" customWidth="1"/>
    <col min="11" max="11" width="13.6640625" style="36" customWidth="1"/>
    <col min="12" max="12" width="18.6640625" style="36" customWidth="1"/>
    <col min="13" max="13" width="14.6640625" style="36" customWidth="1"/>
    <col min="14" max="14" width="39.83203125" style="6" customWidth="1"/>
    <col min="15" max="15" width="14.1640625" style="36" customWidth="1"/>
    <col min="16" max="16" width="18" style="6" customWidth="1"/>
    <col min="17" max="16384" width="9" style="6"/>
  </cols>
  <sheetData>
    <row r="1" spans="1:16" x14ac:dyDescent="0.2">
      <c r="C1" s="6" t="s">
        <v>103</v>
      </c>
      <c r="E1" s="36" t="s">
        <v>144</v>
      </c>
      <c r="F1" s="37" t="s">
        <v>457</v>
      </c>
    </row>
    <row r="2" spans="1:16" x14ac:dyDescent="0.2">
      <c r="E2" s="36" t="s">
        <v>146</v>
      </c>
      <c r="F2" s="37" t="s">
        <v>323</v>
      </c>
    </row>
    <row r="3" spans="1:16" ht="64" x14ac:dyDescent="0.2">
      <c r="B3" s="45" t="s">
        <v>148</v>
      </c>
      <c r="C3" s="18" t="s">
        <v>149</v>
      </c>
      <c r="D3" s="19" t="s">
        <v>150</v>
      </c>
      <c r="E3" s="43" t="s">
        <v>151</v>
      </c>
      <c r="F3" s="21" t="s">
        <v>152</v>
      </c>
      <c r="G3" s="43" t="s">
        <v>153</v>
      </c>
      <c r="H3" s="39" t="s">
        <v>215</v>
      </c>
      <c r="I3" s="21" t="s">
        <v>155</v>
      </c>
      <c r="J3" s="39" t="s">
        <v>156</v>
      </c>
      <c r="K3" s="43" t="s">
        <v>157</v>
      </c>
      <c r="L3" s="43" t="s">
        <v>158</v>
      </c>
      <c r="M3" s="43" t="s">
        <v>458</v>
      </c>
      <c r="N3" s="21" t="s">
        <v>159</v>
      </c>
      <c r="O3" s="43" t="s">
        <v>160</v>
      </c>
      <c r="P3" s="43" t="s">
        <v>161</v>
      </c>
    </row>
    <row r="4" spans="1:16" x14ac:dyDescent="0.2">
      <c r="A4" s="36">
        <v>1</v>
      </c>
      <c r="B4" s="50" t="str">
        <f>INDEX('School Staff List'!$C$2:$C$262,MATCH(UESTC!C4,'School Staff List'!$B$2:$B$262,0))</f>
        <v>wa19w</v>
      </c>
      <c r="C4" s="7" t="s">
        <v>459</v>
      </c>
      <c r="D4" s="7" t="s">
        <v>460</v>
      </c>
      <c r="E4" s="25" t="s">
        <v>461</v>
      </c>
      <c r="F4" s="1"/>
      <c r="G4" s="25" t="s">
        <v>174</v>
      </c>
      <c r="H4" s="59">
        <v>0.2</v>
      </c>
      <c r="I4" s="30"/>
      <c r="J4" s="41">
        <f>H4*5</f>
        <v>1</v>
      </c>
      <c r="K4" s="41">
        <f>COUNTIF('Projects submitted 24.5.21'!B:B,UESTC!B4)</f>
        <v>0</v>
      </c>
      <c r="L4" s="96">
        <f>SUMIF('Projects submitted 24.5.21'!B:B, UESTC!B4, 'Projects submitted 24.5.21'!F:F)</f>
        <v>0</v>
      </c>
      <c r="M4" s="8"/>
      <c r="N4" s="86" t="str">
        <f>INDEX('School Staff List'!$D$2:$D$262,MATCH(UESTC!B4,'School Staff List'!$C$2:$C$262,0))&amp;";"</f>
        <v>Wasim.Ahmad@glasgow.ac.uk;</v>
      </c>
      <c r="O4" s="44" t="e">
        <f>IF(MATCH(C4, 'School Staff List'!$J$2:$J$13, 0)&gt;0, "yes", "no")</f>
        <v>#N/A</v>
      </c>
      <c r="P4" s="6" t="str">
        <f>C4</f>
        <v>Ahmad</v>
      </c>
    </row>
    <row r="5" spans="1:16" x14ac:dyDescent="0.2">
      <c r="A5" s="36">
        <f>A4+1</f>
        <v>2</v>
      </c>
      <c r="B5" s="50" t="str">
        <f>INDEX('School Staff List'!$C$2:$C$262,MATCH(UESTC!C5,'School Staff List'!$B$2:$B$262,0))</f>
        <v>aak8h</v>
      </c>
      <c r="C5" s="7" t="s">
        <v>462</v>
      </c>
      <c r="D5" s="7" t="s">
        <v>463</v>
      </c>
      <c r="E5" s="25" t="s">
        <v>461</v>
      </c>
      <c r="F5" s="1"/>
      <c r="G5" s="25" t="s">
        <v>326</v>
      </c>
      <c r="H5" s="59">
        <v>0.2</v>
      </c>
      <c r="I5" s="30"/>
      <c r="J5" s="41">
        <f t="shared" ref="J5:J18" si="0">H5*5</f>
        <v>1</v>
      </c>
      <c r="K5" s="41">
        <f>COUNTIF('Projects submitted 24.5.21'!B:B,UESTC!B5)</f>
        <v>0</v>
      </c>
      <c r="L5" s="96">
        <f>SUMIF('Projects submitted 24.5.21'!B:B, UESTC!B5, 'Projects submitted 24.5.21'!F:F)</f>
        <v>0</v>
      </c>
      <c r="M5" s="8"/>
      <c r="N5" s="86" t="str">
        <f>INDEX('School Staff List'!$D$2:$D$262,MATCH(UESTC!B5,'School Staff List'!$C$2:$C$262,0))&amp;";"</f>
        <v>Abdullah.Al-Khalidi@glasgow.ac.uk;</v>
      </c>
      <c r="O5" s="44" t="e">
        <f>IF(MATCH(C5, 'School Staff List'!$J$2:$J$13, 0)&gt;0, "yes", "no")</f>
        <v>#N/A</v>
      </c>
      <c r="P5" s="6" t="str">
        <f t="shared" ref="P5:P18" si="1">C5</f>
        <v>Al-Khalidi</v>
      </c>
    </row>
    <row r="6" spans="1:16" x14ac:dyDescent="0.2">
      <c r="A6" s="36">
        <f t="shared" ref="A6:A18" si="2">A5+1</f>
        <v>3</v>
      </c>
      <c r="B6" s="50" t="str">
        <f>INDEX('School Staff List'!$C$2:$C$262,MATCH(UESTC!C6,'School Staff List'!$B$2:$B$262,0))</f>
        <v>ia65h</v>
      </c>
      <c r="C6" s="7" t="s">
        <v>464</v>
      </c>
      <c r="D6" s="7" t="s">
        <v>465</v>
      </c>
      <c r="E6" s="25" t="s">
        <v>461</v>
      </c>
      <c r="F6" s="1"/>
      <c r="G6" s="25" t="s">
        <v>174</v>
      </c>
      <c r="H6" s="59">
        <v>0.2</v>
      </c>
      <c r="I6" s="29"/>
      <c r="J6" s="41">
        <f t="shared" si="0"/>
        <v>1</v>
      </c>
      <c r="K6" s="41">
        <f>COUNTIF('Projects submitted 24.5.21'!B:B,UESTC!B6)</f>
        <v>0</v>
      </c>
      <c r="L6" s="96">
        <f>SUMIF('Projects submitted 24.5.21'!B:B, UESTC!B6, 'Projects submitted 24.5.21'!F:F)</f>
        <v>0</v>
      </c>
      <c r="M6" s="8"/>
      <c r="N6" s="86" t="str">
        <f>INDEX('School Staff List'!$D$2:$D$262,MATCH(UESTC!B6,'School Staff List'!$C$2:$C$262,0))&amp;";"</f>
        <v>Imran.Ansari@glasgow.ac.uk;</v>
      </c>
      <c r="O6" s="44" t="e">
        <f>IF(MATCH(C6, 'School Staff List'!$J$2:$J$13, 0)&gt;0, "yes", "no")</f>
        <v>#N/A</v>
      </c>
      <c r="P6" s="6" t="str">
        <f t="shared" si="1"/>
        <v>Ansari</v>
      </c>
    </row>
    <row r="7" spans="1:16" x14ac:dyDescent="0.2">
      <c r="A7" s="36">
        <f t="shared" si="2"/>
        <v>4</v>
      </c>
      <c r="B7" s="50" t="str">
        <f>INDEX('School Staff List'!$C$2:$C$262,MATCH(UESTC!C7,'School Staff List'!$B$2:$B$262,0))</f>
        <v>db214p</v>
      </c>
      <c r="C7" s="7" t="s">
        <v>466</v>
      </c>
      <c r="D7" s="7" t="s">
        <v>467</v>
      </c>
      <c r="E7" s="25" t="s">
        <v>461</v>
      </c>
      <c r="F7" s="1"/>
      <c r="G7" s="25" t="s">
        <v>174</v>
      </c>
      <c r="H7" s="59">
        <v>0.2</v>
      </c>
      <c r="I7" s="30"/>
      <c r="J7" s="41">
        <f t="shared" si="0"/>
        <v>1</v>
      </c>
      <c r="K7" s="41">
        <f>COUNTIF('Projects submitted 24.5.21'!B:B,UESTC!B7)</f>
        <v>0</v>
      </c>
      <c r="L7" s="96">
        <f>SUMIF('Projects submitted 24.5.21'!B:B, UESTC!B7, 'Projects submitted 24.5.21'!F:F)</f>
        <v>0</v>
      </c>
      <c r="M7" s="8"/>
      <c r="N7" s="86" t="str">
        <f>INDEX('School Staff List'!$D$2:$D$262,MATCH(UESTC!B7,'School Staff List'!$C$2:$C$262,0))&amp;";"</f>
        <v>Duncan.Bremner@glasgow.ac.uk;</v>
      </c>
      <c r="O7" s="44" t="e">
        <f>IF(MATCH(C7, 'School Staff List'!$J$2:$J$13, 0)&gt;0, "yes", "no")</f>
        <v>#N/A</v>
      </c>
      <c r="P7" s="6" t="str">
        <f t="shared" si="1"/>
        <v>Bremner</v>
      </c>
    </row>
    <row r="8" spans="1:16" x14ac:dyDescent="0.2">
      <c r="A8" s="36">
        <f t="shared" si="2"/>
        <v>5</v>
      </c>
      <c r="B8" s="50" t="str">
        <f>INDEX('School Staff List'!$C$2:$C$262,MATCH(UESTC!C8,'School Staff List'!$B$2:$B$262,0))</f>
        <v>ac594s</v>
      </c>
      <c r="C8" s="7" t="s">
        <v>468</v>
      </c>
      <c r="D8" s="7" t="s">
        <v>361</v>
      </c>
      <c r="E8" s="25" t="s">
        <v>461</v>
      </c>
      <c r="F8" s="1"/>
      <c r="G8" s="25" t="s">
        <v>174</v>
      </c>
      <c r="H8" s="59">
        <v>0.2</v>
      </c>
      <c r="I8" s="30"/>
      <c r="J8" s="41">
        <f t="shared" si="0"/>
        <v>1</v>
      </c>
      <c r="K8" s="41">
        <f>COUNTIF('Projects submitted 24.5.21'!B:B,UESTC!B8)</f>
        <v>0</v>
      </c>
      <c r="L8" s="8">
        <f>SUMIF('Projects submitted 24.5.21'!B:B, UESTC!B8, 'Projects submitted 24.5.21'!F:F)</f>
        <v>0</v>
      </c>
      <c r="M8" s="8"/>
      <c r="N8" s="86" t="str">
        <f>INDEX('School Staff List'!$D$2:$D$262,MATCH(UESTC!B8,'School Staff List'!$C$2:$C$262,0))&amp;";"</f>
        <v>Anthony.Centeno@glasgow.ac.uk;</v>
      </c>
      <c r="O8" s="44" t="e">
        <f>IF(MATCH(C8, 'School Staff List'!$J$2:$J$13, 0)&gt;0, "yes", "no")</f>
        <v>#N/A</v>
      </c>
      <c r="P8" s="6" t="str">
        <f t="shared" si="1"/>
        <v>Centeno</v>
      </c>
    </row>
    <row r="9" spans="1:16" x14ac:dyDescent="0.2">
      <c r="A9" s="36">
        <f t="shared" si="2"/>
        <v>6</v>
      </c>
      <c r="B9" s="50" t="str">
        <f>INDEX('School Staff List'!$C$2:$C$262,MATCH(UESTC!C9,'School Staff List'!$B$2:$B$262,0))</f>
        <v>kg130d</v>
      </c>
      <c r="C9" s="7" t="s">
        <v>469</v>
      </c>
      <c r="D9" s="7" t="s">
        <v>470</v>
      </c>
      <c r="E9" s="25" t="s">
        <v>461</v>
      </c>
      <c r="F9" s="1"/>
      <c r="G9" s="25" t="s">
        <v>174</v>
      </c>
      <c r="H9" s="59">
        <v>0.2</v>
      </c>
      <c r="I9" s="30"/>
      <c r="J9" s="41">
        <f t="shared" si="0"/>
        <v>1</v>
      </c>
      <c r="K9" s="41">
        <f>COUNTIF('Projects submitted 24.5.21'!B:B,UESTC!B9)</f>
        <v>0</v>
      </c>
      <c r="L9" s="96">
        <f>SUMIF('Projects submitted 24.5.21'!B:B, UESTC!B9, 'Projects submitted 24.5.21'!F:F)</f>
        <v>0</v>
      </c>
      <c r="M9" s="8"/>
      <c r="N9" s="86" t="str">
        <f>INDEX('School Staff List'!$D$2:$D$262,MATCH(UESTC!B9,'School Staff List'!$C$2:$C$262,0))&amp;";"</f>
        <v>kelum.gamage@glasgow.ac.uk;</v>
      </c>
      <c r="O9" s="44" t="e">
        <f>IF(MATCH(C9, 'School Staff List'!$J$2:$J$13, 0)&gt;0, "yes", "no")</f>
        <v>#N/A</v>
      </c>
      <c r="P9" s="6" t="str">
        <f t="shared" si="1"/>
        <v>Gamage</v>
      </c>
    </row>
    <row r="10" spans="1:16" x14ac:dyDescent="0.2">
      <c r="A10" s="36">
        <f t="shared" si="2"/>
        <v>7</v>
      </c>
      <c r="B10" s="50" t="str">
        <f>INDEX('School Staff List'!$C$2:$C$262,MATCH(UESTC!C10,'School Staff List'!$B$2:$B$262,0))</f>
        <v>sh292y</v>
      </c>
      <c r="C10" s="7" t="s">
        <v>428</v>
      </c>
      <c r="D10" s="7" t="s">
        <v>429</v>
      </c>
      <c r="E10" s="25" t="s">
        <v>461</v>
      </c>
      <c r="F10" s="1"/>
      <c r="G10" s="25" t="s">
        <v>174</v>
      </c>
      <c r="H10" s="59">
        <v>0.2</v>
      </c>
      <c r="I10" s="30"/>
      <c r="J10" s="41">
        <f t="shared" si="0"/>
        <v>1</v>
      </c>
      <c r="K10" s="41">
        <f>COUNTIF('Projects submitted 24.5.21'!B:B,UESTC!B10)</f>
        <v>0</v>
      </c>
      <c r="L10" s="95">
        <f>SUMIF('Projects submitted 24.5.21'!B:B, UESTC!B10, 'Projects submitted 24.5.21'!F:F)</f>
        <v>0</v>
      </c>
      <c r="M10" s="8"/>
      <c r="N10" s="86" t="str">
        <f>INDEX('School Staff List'!$D$2:$D$262,MATCH(UESTC!B10,'School Staff List'!$C$2:$C$262,0))&amp;";"</f>
        <v>sajjad.hussain@glasgow.ac.uk;</v>
      </c>
      <c r="O10" s="44" t="e">
        <f>IF(MATCH(C10, 'School Staff List'!$J$2:$J$13, 0)&gt;0, "yes", "no")</f>
        <v>#N/A</v>
      </c>
      <c r="P10" s="6" t="str">
        <f t="shared" si="1"/>
        <v>Hussain</v>
      </c>
    </row>
    <row r="11" spans="1:16" x14ac:dyDescent="0.2">
      <c r="A11" s="36">
        <f t="shared" si="2"/>
        <v>8</v>
      </c>
      <c r="B11" s="50" t="str">
        <f>INDEX('School Staff List'!$C$2:$C$262,MATCH(UESTC!C11,'School Staff List'!$B$2:$B$262,0))</f>
        <v>jl250q</v>
      </c>
      <c r="C11" s="7" t="s">
        <v>471</v>
      </c>
      <c r="D11" s="7" t="s">
        <v>251</v>
      </c>
      <c r="E11" s="25" t="s">
        <v>461</v>
      </c>
      <c r="F11" s="1"/>
      <c r="G11" s="25" t="s">
        <v>174</v>
      </c>
      <c r="H11" s="59">
        <v>0.2</v>
      </c>
      <c r="I11" s="30"/>
      <c r="J11" s="41">
        <f t="shared" si="0"/>
        <v>1</v>
      </c>
      <c r="K11" s="41">
        <f>COUNTIF('Projects submitted 24.5.21'!B:B,UESTC!B11)</f>
        <v>0</v>
      </c>
      <c r="L11" s="95">
        <f>SUMIF('Projects submitted 24.5.21'!B:B, UESTC!B11, 'Projects submitted 24.5.21'!F:F)</f>
        <v>0</v>
      </c>
      <c r="M11" s="8"/>
      <c r="N11" s="86" t="str">
        <f>INDEX('School Staff List'!$D$2:$D$262,MATCH(UESTC!B11,'School Staff List'!$C$2:$C$262,0))&amp;";"</f>
        <v>Julien.LeKernec@glasgow.ac.uk;</v>
      </c>
      <c r="O11" s="44" t="e">
        <f>IF(MATCH(C11, 'School Staff List'!$J$2:$J$13, 0)&gt;0, "yes", "no")</f>
        <v>#N/A</v>
      </c>
      <c r="P11" s="6" t="str">
        <f t="shared" si="1"/>
        <v>Le Kernec</v>
      </c>
    </row>
    <row r="12" spans="1:16" x14ac:dyDescent="0.2">
      <c r="A12" s="36">
        <f t="shared" si="2"/>
        <v>9</v>
      </c>
      <c r="B12" s="50" t="str">
        <f>INDEX('School Staff List'!$C$2:$C$262,MATCH(UESTC!C12,'School Staff List'!$B$2:$B$262,0))</f>
        <v>lm276y</v>
      </c>
      <c r="C12" s="7" t="s">
        <v>472</v>
      </c>
      <c r="D12" s="7" t="s">
        <v>473</v>
      </c>
      <c r="E12" s="25" t="s">
        <v>461</v>
      </c>
      <c r="F12" s="1"/>
      <c r="G12" s="25" t="s">
        <v>174</v>
      </c>
      <c r="H12" s="59">
        <v>0.2</v>
      </c>
      <c r="I12" s="30"/>
      <c r="J12" s="41">
        <f t="shared" si="0"/>
        <v>1</v>
      </c>
      <c r="K12" s="41">
        <f>COUNTIF('Projects submitted 24.5.21'!B:B,UESTC!B12)</f>
        <v>0</v>
      </c>
      <c r="L12" s="96">
        <f>SUMIF('Projects submitted 24.5.21'!B:B, UESTC!B12, 'Projects submitted 24.5.21'!F:F)</f>
        <v>0</v>
      </c>
      <c r="M12" s="8"/>
      <c r="N12" s="87" t="str">
        <f>INDEX('School Staff List'!$D$2:$D$262,MATCH(UESTC!B12,'School Staff List'!$C$2:$C$262,0))&amp;";"</f>
        <v>lm276y@glasgow.ac.uk;</v>
      </c>
      <c r="O12" s="44" t="e">
        <f>IF(MATCH(C12, 'School Staff List'!$J$2:$J$13, 0)&gt;0, "yes", "no")</f>
        <v>#N/A</v>
      </c>
      <c r="P12" s="6" t="str">
        <f t="shared" si="1"/>
        <v>Mohjazi</v>
      </c>
    </row>
    <row r="13" spans="1:16" x14ac:dyDescent="0.2">
      <c r="A13" s="36">
        <f t="shared" si="2"/>
        <v>10</v>
      </c>
      <c r="B13" s="50" t="str">
        <f>INDEX('School Staff List'!$C$2:$C$262,MATCH(UESTC!C13,'School Staff List'!$B$2:$B$262,0))</f>
        <v>vn15r</v>
      </c>
      <c r="C13" s="7" t="s">
        <v>474</v>
      </c>
      <c r="D13" s="7" t="s">
        <v>475</v>
      </c>
      <c r="E13" s="25" t="s">
        <v>461</v>
      </c>
      <c r="F13" s="1"/>
      <c r="G13" s="25" t="s">
        <v>326</v>
      </c>
      <c r="H13" s="59">
        <v>0.2</v>
      </c>
      <c r="I13" s="30"/>
      <c r="J13" s="41">
        <f t="shared" si="0"/>
        <v>1</v>
      </c>
      <c r="K13" s="41">
        <f>COUNTIF('Projects submitted 24.5.21'!B:B,UESTC!B13)</f>
        <v>0</v>
      </c>
      <c r="L13" s="96">
        <f>SUMIF('Projects submitted 24.5.21'!B:B, UESTC!B13, 'Projects submitted 24.5.21'!F:F)</f>
        <v>0</v>
      </c>
      <c r="M13" s="8"/>
      <c r="N13" s="86" t="str">
        <f>INDEX('School Staff List'!$D$2:$D$262,MATCH(UESTC!B13,'School Staff List'!$C$2:$C$262,0))&amp;";"</f>
        <v>Vahid.Nabaei@glasgow.ac.uk;</v>
      </c>
      <c r="O13" s="44" t="e">
        <f>IF(MATCH(C13, 'School Staff List'!$J$2:$J$13, 0)&gt;0, "yes", "no")</f>
        <v>#N/A</v>
      </c>
      <c r="P13" s="6" t="str">
        <f t="shared" si="1"/>
        <v>Nabaei</v>
      </c>
    </row>
    <row r="14" spans="1:16" x14ac:dyDescent="0.2">
      <c r="A14" s="36">
        <f t="shared" si="2"/>
        <v>11</v>
      </c>
      <c r="B14" s="50" t="str">
        <f>INDEX('School Staff List'!$C$2:$C$262,MATCH(UESTC!C14,'School Staff List'!$B$2:$B$262,0))</f>
        <v>oo13w</v>
      </c>
      <c r="C14" s="7" t="s">
        <v>476</v>
      </c>
      <c r="D14" s="7" t="s">
        <v>477</v>
      </c>
      <c r="E14" s="25" t="s">
        <v>461</v>
      </c>
      <c r="F14" s="1"/>
      <c r="G14" s="25" t="s">
        <v>174</v>
      </c>
      <c r="H14" s="59">
        <v>0.2</v>
      </c>
      <c r="I14" s="30"/>
      <c r="J14" s="41">
        <f t="shared" si="0"/>
        <v>1</v>
      </c>
      <c r="K14" s="41">
        <f>COUNTIF('Projects submitted 24.5.21'!B:B,UESTC!B14)</f>
        <v>0</v>
      </c>
      <c r="L14" s="96">
        <f>SUMIF('Projects submitted 24.5.21'!B:B, UESTC!B14, 'Projects submitted 24.5.21'!F:F)</f>
        <v>0</v>
      </c>
      <c r="M14" s="8"/>
      <c r="N14" s="86" t="str">
        <f>INDEX('School Staff List'!$D$2:$D$262,MATCH(UESTC!B14,'School Staff List'!$C$2:$C$262,0))&amp;";"</f>
        <v>Oluwakayode.Onireti@glasgow.ac.uk;</v>
      </c>
      <c r="O14" s="44" t="e">
        <f>IF(MATCH(C14, 'School Staff List'!$J$2:$J$13, 0)&gt;0, "yes", "no")</f>
        <v>#N/A</v>
      </c>
      <c r="P14" s="6" t="str">
        <f t="shared" si="1"/>
        <v>Onireti</v>
      </c>
    </row>
    <row r="15" spans="1:16" x14ac:dyDescent="0.2">
      <c r="A15" s="36">
        <f t="shared" si="2"/>
        <v>12</v>
      </c>
      <c r="B15" s="50" t="str">
        <f>INDEX('School Staff List'!$C$2:$C$262,MATCH(UESTC!C15,'School Staff List'!$B$2:$B$262,0))</f>
        <v>yas2j</v>
      </c>
      <c r="C15" s="7" t="s">
        <v>478</v>
      </c>
      <c r="D15" s="7" t="s">
        <v>479</v>
      </c>
      <c r="E15" s="25" t="s">
        <v>461</v>
      </c>
      <c r="F15" s="1"/>
      <c r="G15" s="25" t="s">
        <v>174</v>
      </c>
      <c r="H15" s="59">
        <v>0.2</v>
      </c>
      <c r="I15" s="30"/>
      <c r="J15" s="41">
        <f t="shared" si="0"/>
        <v>1</v>
      </c>
      <c r="K15" s="41">
        <f>COUNTIF('Projects submitted 24.5.21'!B:B,UESTC!B15)</f>
        <v>0</v>
      </c>
      <c r="L15" s="8">
        <f>SUMIF('Projects submitted 24.5.21'!B:B, UESTC!B15, 'Projects submitted 24.5.21'!F:F)</f>
        <v>0</v>
      </c>
      <c r="M15" s="8"/>
      <c r="N15" s="86" t="str">
        <f>INDEX('School Staff List'!$D$2:$D$262,MATCH(UESTC!B15,'School Staff List'!$C$2:$C$262,0))&amp;";"</f>
        <v>Yusuf.Sambo@glasgow.ac.uk;</v>
      </c>
      <c r="O15" s="44" t="e">
        <f>IF(MATCH(C15, 'School Staff List'!$J$2:$J$13, 0)&gt;0, "yes", "no")</f>
        <v>#N/A</v>
      </c>
      <c r="P15" s="6" t="str">
        <f t="shared" si="1"/>
        <v>Sambo</v>
      </c>
    </row>
    <row r="16" spans="1:16" x14ac:dyDescent="0.2">
      <c r="A16" s="36">
        <f t="shared" si="2"/>
        <v>13</v>
      </c>
      <c r="B16" s="50" t="str">
        <f>INDEX('School Staff List'!$C$2:$C$262,MATCH(UESTC!C16,'School Staff List'!$B$2:$B$262,0))</f>
        <v>ys32b</v>
      </c>
      <c r="C16" s="7" t="s">
        <v>480</v>
      </c>
      <c r="D16" s="7" t="s">
        <v>481</v>
      </c>
      <c r="E16" s="25" t="s">
        <v>461</v>
      </c>
      <c r="F16" s="1"/>
      <c r="G16" s="25" t="s">
        <v>174</v>
      </c>
      <c r="H16" s="59">
        <v>0.2</v>
      </c>
      <c r="I16" s="30"/>
      <c r="J16" s="41">
        <f t="shared" si="0"/>
        <v>1</v>
      </c>
      <c r="K16" s="41">
        <f>COUNTIF('Projects submitted 24.5.21'!B:B,UESTC!B16)</f>
        <v>0</v>
      </c>
      <c r="L16" s="8">
        <f>SUMIF('Projects submitted 24.5.21'!B:B, UESTC!B16, 'Projects submitted 24.5.21'!F:F)</f>
        <v>0</v>
      </c>
      <c r="M16" s="8"/>
      <c r="N16" s="86" t="str">
        <f>INDEX('School Staff List'!$D$2:$D$262,MATCH(UESTC!B16,'School Staff List'!$C$2:$C$262,0))&amp;";"</f>
        <v>Yao.Sun@glasgow.ac.uk;</v>
      </c>
      <c r="O16" s="44" t="e">
        <f>IF(MATCH(C16, 'School Staff List'!$J$2:$J$13, 0)&gt;0, "yes", "no")</f>
        <v>#N/A</v>
      </c>
      <c r="P16" s="6" t="str">
        <f t="shared" si="1"/>
        <v>Sun</v>
      </c>
    </row>
    <row r="17" spans="1:16" x14ac:dyDescent="0.2">
      <c r="A17" s="36">
        <f t="shared" si="2"/>
        <v>14</v>
      </c>
      <c r="B17" s="50" t="str">
        <f>INDEX('School Staff List'!$C$2:$C$262,MATCH(UESTC!C17,'School Staff List'!$B$2:$B$262,0))</f>
        <v>fs129x</v>
      </c>
      <c r="C17" s="7" t="s">
        <v>482</v>
      </c>
      <c r="D17" s="7" t="s">
        <v>483</v>
      </c>
      <c r="E17" s="25" t="s">
        <v>461</v>
      </c>
      <c r="F17" s="1"/>
      <c r="G17" s="25" t="s">
        <v>174</v>
      </c>
      <c r="H17" s="59">
        <v>0.2</v>
      </c>
      <c r="I17" s="30"/>
      <c r="J17" s="41">
        <f t="shared" si="0"/>
        <v>1</v>
      </c>
      <c r="K17" s="41">
        <f>COUNTIF('Projects submitted 24.5.21'!B:B,UESTC!B17)</f>
        <v>0</v>
      </c>
      <c r="L17" s="96">
        <f>SUMIF('Projects submitted 24.5.21'!B:B, UESTC!B17, 'Projects submitted 24.5.21'!F:F)</f>
        <v>0</v>
      </c>
      <c r="M17" s="8"/>
      <c r="N17" s="86" t="str">
        <f>INDEX('School Staff List'!$D$2:$D$262,MATCH(UESTC!B17,'School Staff List'!$C$2:$C$262,0))&amp;";"</f>
        <v>Frederic.Surre@glasgow.ac.uk;</v>
      </c>
      <c r="O17" s="44" t="e">
        <f>IF(MATCH(C17, 'School Staff List'!$J$2:$J$13, 0)&gt;0, "yes", "no")</f>
        <v>#N/A</v>
      </c>
      <c r="P17" s="6" t="str">
        <f t="shared" si="1"/>
        <v>Surre</v>
      </c>
    </row>
    <row r="18" spans="1:16" x14ac:dyDescent="0.2">
      <c r="A18" s="36">
        <f t="shared" si="2"/>
        <v>15</v>
      </c>
      <c r="B18" s="50" t="str">
        <f>INDEX('School Staff List'!$C$2:$C$262,MATCH(UESTC!C18,'School Staff List'!$B$2:$B$262,0))</f>
        <v>lz21g</v>
      </c>
      <c r="C18" s="7" t="s">
        <v>484</v>
      </c>
      <c r="D18" s="7" t="s">
        <v>485</v>
      </c>
      <c r="E18" s="25" t="s">
        <v>461</v>
      </c>
      <c r="F18" s="1"/>
      <c r="G18" s="25" t="s">
        <v>174</v>
      </c>
      <c r="H18" s="59">
        <v>0.2</v>
      </c>
      <c r="I18" s="30"/>
      <c r="J18" s="41">
        <f t="shared" si="0"/>
        <v>1</v>
      </c>
      <c r="K18" s="41">
        <f>COUNTIF('Projects submitted 24.5.21'!B:B,UESTC!B18)</f>
        <v>0</v>
      </c>
      <c r="L18" s="96">
        <f>SUMIF('Projects submitted 24.5.21'!B:B, UESTC!B18, 'Projects submitted 24.5.21'!F:F)</f>
        <v>0</v>
      </c>
      <c r="M18" s="8"/>
      <c r="N18" s="86" t="str">
        <f>INDEX('School Staff List'!$D$2:$D$262,MATCH(UESTC!B18,'School Staff List'!$C$2:$C$262,0))&amp;";"</f>
        <v>Lei.Zhang@glasgow.ac.uk;</v>
      </c>
      <c r="O18" s="44" t="e">
        <f>IF(MATCH(C18, 'School Staff List'!$J$2:$J$13, 0)&gt;0, "yes", "no")</f>
        <v>#N/A</v>
      </c>
      <c r="P18" s="6" t="str">
        <f t="shared" si="1"/>
        <v>Zhang</v>
      </c>
    </row>
    <row r="19" spans="1:16" x14ac:dyDescent="0.2">
      <c r="J19" s="41"/>
      <c r="K19" s="41"/>
      <c r="L19" s="8"/>
      <c r="N19" s="7"/>
      <c r="O19" s="61"/>
    </row>
    <row r="20" spans="1:16" ht="16" x14ac:dyDescent="0.2">
      <c r="I20" s="84" t="s">
        <v>206</v>
      </c>
      <c r="J20" s="80">
        <f>SUM(J4:J18)</f>
        <v>15</v>
      </c>
      <c r="K20" s="80">
        <f>SUM(K4:K18)</f>
        <v>0</v>
      </c>
      <c r="L20" s="80">
        <f>SUM(L4:L18)</f>
        <v>0</v>
      </c>
    </row>
    <row r="21" spans="1:16" x14ac:dyDescent="0.2">
      <c r="A21" s="64"/>
      <c r="B21" s="65"/>
      <c r="C21" s="66"/>
      <c r="D21" s="66"/>
      <c r="E21" s="65"/>
      <c r="F21" s="66"/>
      <c r="G21" s="65"/>
      <c r="H21" s="67"/>
    </row>
    <row r="22" spans="1:16" x14ac:dyDescent="0.2">
      <c r="A22" s="68"/>
      <c r="B22" s="83"/>
      <c r="C22" s="52"/>
      <c r="D22" s="52"/>
      <c r="E22" s="69"/>
      <c r="F22" s="52"/>
      <c r="G22" s="69"/>
      <c r="H22" s="70"/>
    </row>
    <row r="23" spans="1:16" x14ac:dyDescent="0.2">
      <c r="A23" s="68"/>
      <c r="B23" s="52"/>
      <c r="C23" s="52"/>
      <c r="D23" s="52"/>
      <c r="E23" s="69"/>
      <c r="F23" s="52"/>
      <c r="G23" s="69"/>
      <c r="H23" s="70"/>
      <c r="K23" s="62" t="s">
        <v>207</v>
      </c>
      <c r="L23" s="53">
        <f>L20</f>
        <v>0</v>
      </c>
    </row>
    <row r="24" spans="1:16" ht="16" x14ac:dyDescent="0.2">
      <c r="A24" s="68"/>
      <c r="B24" s="52"/>
      <c r="C24" s="52"/>
      <c r="D24" s="52"/>
      <c r="E24" s="69"/>
      <c r="F24" s="52"/>
      <c r="G24" s="69"/>
      <c r="H24" s="70"/>
      <c r="I24" s="63" t="s">
        <v>486</v>
      </c>
      <c r="K24" s="51"/>
    </row>
    <row r="25" spans="1:16" s="36" customFormat="1" x14ac:dyDescent="0.2">
      <c r="A25" s="68"/>
      <c r="B25" s="52"/>
      <c r="C25" s="52"/>
      <c r="D25" s="52"/>
      <c r="E25" s="69"/>
      <c r="F25" s="52"/>
      <c r="G25" s="69"/>
      <c r="H25" s="70"/>
      <c r="I25" s="63"/>
      <c r="J25" s="6"/>
      <c r="K25" s="51"/>
      <c r="L25" s="75"/>
      <c r="N25" s="6"/>
      <c r="P25" s="6"/>
    </row>
    <row r="26" spans="1:16" s="36" customFormat="1" x14ac:dyDescent="0.2">
      <c r="A26" s="68"/>
      <c r="B26" s="52"/>
      <c r="C26" s="52"/>
      <c r="D26" s="52"/>
      <c r="E26" s="69"/>
      <c r="F26" s="52"/>
      <c r="G26" s="69"/>
      <c r="H26" s="70"/>
      <c r="I26" s="63"/>
      <c r="J26" s="49"/>
      <c r="K26" s="79"/>
      <c r="L26" s="80"/>
      <c r="N26" s="6"/>
      <c r="P26" s="6"/>
    </row>
    <row r="27" spans="1:16" s="36" customFormat="1" x14ac:dyDescent="0.2">
      <c r="A27" s="68"/>
      <c r="B27" s="52"/>
      <c r="C27" s="52"/>
      <c r="D27" s="52"/>
      <c r="E27" s="69"/>
      <c r="F27" s="52"/>
      <c r="G27" s="69"/>
      <c r="H27" s="70"/>
      <c r="I27" s="63"/>
      <c r="J27" s="6"/>
      <c r="N27" s="6"/>
      <c r="P27" s="6"/>
    </row>
    <row r="28" spans="1:16" s="36" customFormat="1" x14ac:dyDescent="0.2">
      <c r="A28" s="68"/>
      <c r="B28" s="69"/>
      <c r="C28" s="52"/>
      <c r="D28" s="52"/>
      <c r="E28" s="69"/>
      <c r="F28" s="52"/>
      <c r="G28" s="69"/>
      <c r="H28" s="70"/>
      <c r="I28" s="63"/>
      <c r="J28" s="6"/>
      <c r="N28" s="6"/>
      <c r="P28" s="6"/>
    </row>
    <row r="29" spans="1:16" s="36" customFormat="1" x14ac:dyDescent="0.2">
      <c r="A29" s="68"/>
      <c r="B29" s="69"/>
      <c r="C29" s="52"/>
      <c r="D29" s="52"/>
      <c r="E29" s="69"/>
      <c r="F29" s="52"/>
      <c r="G29" s="69"/>
      <c r="H29" s="70"/>
      <c r="I29" s="63"/>
      <c r="J29" s="6"/>
      <c r="N29" s="6"/>
      <c r="P29" s="6"/>
    </row>
    <row r="30" spans="1:16" s="36" customFormat="1" x14ac:dyDescent="0.2">
      <c r="A30" s="68"/>
      <c r="B30" s="69"/>
      <c r="C30" s="52"/>
      <c r="D30" s="52"/>
      <c r="E30" s="69"/>
      <c r="F30" s="52"/>
      <c r="G30" s="69"/>
      <c r="H30" s="70"/>
      <c r="I30" s="63"/>
      <c r="J30" s="6"/>
      <c r="N30" s="6"/>
      <c r="P30" s="6"/>
    </row>
    <row r="31" spans="1:16" s="36" customFormat="1" x14ac:dyDescent="0.2">
      <c r="A31" s="68"/>
      <c r="B31" s="69"/>
      <c r="C31" s="52"/>
      <c r="D31" s="52"/>
      <c r="E31" s="69"/>
      <c r="F31" s="52"/>
      <c r="G31" s="69"/>
      <c r="H31" s="70"/>
      <c r="I31" s="63"/>
      <c r="J31" s="6"/>
      <c r="N31" s="6"/>
      <c r="P31" s="6"/>
    </row>
    <row r="32" spans="1:16" s="36" customFormat="1" x14ac:dyDescent="0.2">
      <c r="A32" s="68"/>
      <c r="B32" s="69"/>
      <c r="C32" s="52"/>
      <c r="D32" s="52"/>
      <c r="E32" s="69"/>
      <c r="F32" s="52"/>
      <c r="G32" s="69"/>
      <c r="H32" s="70"/>
      <c r="I32" s="63"/>
      <c r="J32" s="6"/>
      <c r="N32" s="6"/>
      <c r="P32" s="6"/>
    </row>
    <row r="33" spans="1:16" s="36" customFormat="1" x14ac:dyDescent="0.2">
      <c r="A33" s="68"/>
      <c r="B33" s="69"/>
      <c r="C33" s="52"/>
      <c r="D33" s="52"/>
      <c r="E33" s="69"/>
      <c r="F33" s="52"/>
      <c r="G33" s="69"/>
      <c r="H33" s="70"/>
      <c r="I33" s="63"/>
      <c r="J33" s="6"/>
      <c r="N33" s="6"/>
      <c r="P33" s="6"/>
    </row>
    <row r="34" spans="1:16" s="36" customFormat="1" x14ac:dyDescent="0.2">
      <c r="A34" s="68"/>
      <c r="B34" s="69"/>
      <c r="C34" s="52"/>
      <c r="D34" s="52"/>
      <c r="E34" s="69"/>
      <c r="F34" s="52"/>
      <c r="G34" s="69"/>
      <c r="H34" s="70"/>
      <c r="I34" s="63"/>
      <c r="J34" s="6"/>
      <c r="N34" s="6"/>
      <c r="P34" s="6"/>
    </row>
    <row r="35" spans="1:16" s="36" customFormat="1" x14ac:dyDescent="0.2">
      <c r="A35" s="68"/>
      <c r="B35" s="69"/>
      <c r="C35" s="52"/>
      <c r="D35" s="52"/>
      <c r="E35" s="69"/>
      <c r="F35" s="52"/>
      <c r="G35" s="69"/>
      <c r="H35" s="70"/>
      <c r="I35" s="63"/>
      <c r="J35" s="6"/>
      <c r="N35" s="6"/>
      <c r="P35" s="6"/>
    </row>
    <row r="36" spans="1:16" s="36" customFormat="1" x14ac:dyDescent="0.2">
      <c r="A36" s="68"/>
      <c r="B36" s="69"/>
      <c r="C36" s="52"/>
      <c r="D36" s="52"/>
      <c r="E36" s="69"/>
      <c r="F36" s="52"/>
      <c r="G36" s="69"/>
      <c r="H36" s="70"/>
      <c r="I36" s="63"/>
      <c r="J36" s="6"/>
      <c r="N36" s="6"/>
      <c r="P36" s="6"/>
    </row>
    <row r="37" spans="1:16" s="36" customFormat="1" x14ac:dyDescent="0.2">
      <c r="A37" s="71"/>
      <c r="B37" s="72"/>
      <c r="C37" s="73"/>
      <c r="D37" s="73"/>
      <c r="E37" s="72"/>
      <c r="F37" s="73"/>
      <c r="G37" s="72"/>
      <c r="H37" s="74"/>
      <c r="I37" s="63"/>
      <c r="J37" s="6"/>
      <c r="N37" s="6"/>
      <c r="P37" s="6"/>
    </row>
  </sheetData>
  <autoFilter ref="C3:L18" xr:uid="{7B8E6C1C-954B-411A-A6C0-5E6715C6D584}"/>
  <conditionalFormatting sqref="L19">
    <cfRule type="expression" dxfId="6" priority="3">
      <formula>L19&gt;(J19)</formula>
    </cfRule>
  </conditionalFormatting>
  <conditionalFormatting sqref="L19">
    <cfRule type="expression" dxfId="5" priority="2">
      <formula>L19&lt;J19</formula>
    </cfRule>
  </conditionalFormatting>
  <conditionalFormatting sqref="L24">
    <cfRule type="expression" dxfId="4" priority="1">
      <formula>L24&gt;(K24)</formula>
    </cfRule>
  </conditionalFormatting>
  <dataValidations count="1">
    <dataValidation showDropDown="1" showInputMessage="1" showErrorMessage="1" sqref="E3" xr:uid="{E9AAA60F-4019-49B6-B7BA-B3C7BE228759}"/>
  </dataValidations>
  <hyperlinks>
    <hyperlink ref="F2" r:id="rId1" xr:uid="{1AA86594-F883-4CF0-AADD-A608B4D7B949}"/>
  </hyperlinks>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5BCE-AC1D-4826-A305-B33F9CAAAB4B}">
  <dimension ref="B2:H158"/>
  <sheetViews>
    <sheetView workbookViewId="0">
      <pane xSplit="1" ySplit="2" topLeftCell="B3" activePane="bottomRight" state="frozen"/>
      <selection pane="topRight" activeCell="B1" sqref="B1"/>
      <selection pane="bottomLeft" activeCell="A3" sqref="A3"/>
      <selection pane="bottomRight" activeCell="G156" sqref="G156"/>
    </sheetView>
  </sheetViews>
  <sheetFormatPr baseColWidth="10" defaultColWidth="8.83203125" defaultRowHeight="15" x14ac:dyDescent="0.2"/>
  <cols>
    <col min="2" max="2" width="12.1640625" customWidth="1"/>
    <col min="3" max="3" width="19.6640625" customWidth="1"/>
    <col min="4" max="4" width="18.83203125" customWidth="1"/>
  </cols>
  <sheetData>
    <row r="2" spans="2:8" x14ac:dyDescent="0.2">
      <c r="B2" s="49" t="s">
        <v>487</v>
      </c>
      <c r="C2" s="49" t="s">
        <v>149</v>
      </c>
      <c r="D2" s="49" t="s">
        <v>488</v>
      </c>
      <c r="E2" s="49" t="s">
        <v>3</v>
      </c>
      <c r="F2" s="6"/>
      <c r="G2" s="6"/>
      <c r="H2" s="6"/>
    </row>
    <row r="3" spans="2:8" x14ac:dyDescent="0.2">
      <c r="B3" s="6" t="str">
        <f>'Aero 24.5.21'!B4</f>
        <v>da48y</v>
      </c>
      <c r="C3" s="6" t="str">
        <f>'Aero 24.5.21'!C4</f>
        <v>Anderson</v>
      </c>
      <c r="D3" s="6" t="str">
        <f>'Aero 24.5.21'!D4</f>
        <v>David</v>
      </c>
      <c r="E3" s="6" t="str">
        <f>'Aero 24.5.21'!E4</f>
        <v>Aero</v>
      </c>
      <c r="F3" s="6"/>
      <c r="G3" s="6"/>
      <c r="H3" s="6"/>
    </row>
    <row r="4" spans="2:8" x14ac:dyDescent="0.2">
      <c r="B4" s="6" t="str">
        <f>'Aero 24.5.21'!B5</f>
        <v>gnb1j</v>
      </c>
      <c r="C4" s="6" t="str">
        <f>'Aero 24.5.21'!C5</f>
        <v>Barakos</v>
      </c>
      <c r="D4" s="6" t="str">
        <f>'Aero 24.5.21'!D5</f>
        <v>George</v>
      </c>
      <c r="E4" s="6" t="str">
        <f>'Aero 24.5.21'!E5</f>
        <v>Aero</v>
      </c>
      <c r="F4" s="6"/>
      <c r="G4" s="6"/>
      <c r="H4" s="6"/>
    </row>
    <row r="5" spans="2:8" x14ac:dyDescent="0.2">
      <c r="B5" s="6" t="str">
        <f>'Aero 24.5.21'!B6</f>
        <v>ab367r</v>
      </c>
      <c r="C5" s="6" t="str">
        <f>'Aero 24.5.21'!C6</f>
        <v>Busse</v>
      </c>
      <c r="D5" s="6" t="str">
        <f>'Aero 24.5.21'!D6</f>
        <v>Angela</v>
      </c>
      <c r="E5" s="6" t="str">
        <f>'Aero 24.5.21'!E6</f>
        <v>Aero</v>
      </c>
      <c r="F5" s="6"/>
      <c r="G5" s="6"/>
      <c r="H5" s="6"/>
    </row>
    <row r="6" spans="2:8" x14ac:dyDescent="0.2">
      <c r="B6" s="6" t="str">
        <f>'Aero 24.5.21'!B7</f>
        <v>mc218k</v>
      </c>
      <c r="C6" s="6" t="str">
        <f>'Aero 24.5.21'!C7</f>
        <v>Ceriotti</v>
      </c>
      <c r="D6" s="6" t="str">
        <f>'Aero 24.5.21'!D7</f>
        <v>Matteo</v>
      </c>
      <c r="E6" s="6" t="str">
        <f>'Aero 24.5.21'!E7</f>
        <v>Aero</v>
      </c>
      <c r="F6" s="6"/>
      <c r="G6" s="6"/>
      <c r="H6" s="6"/>
    </row>
    <row r="7" spans="2:8" x14ac:dyDescent="0.2">
      <c r="B7" s="6" t="str">
        <f>'Aero 24.5.21'!B8</f>
        <v>mf223b</v>
      </c>
      <c r="C7" s="6" t="str">
        <f>'Aero 24.5.21'!C8</f>
        <v>Fotouhi</v>
      </c>
      <c r="D7" s="6" t="str">
        <f>'Aero 24.5.21'!D8</f>
        <v>Mohammad</v>
      </c>
      <c r="E7" s="6" t="str">
        <f>'Aero 24.5.21'!E8</f>
        <v>Aero</v>
      </c>
      <c r="F7" s="6"/>
      <c r="G7" s="6"/>
      <c r="H7" s="6"/>
    </row>
    <row r="8" spans="2:8" x14ac:dyDescent="0.2">
      <c r="B8" s="6" t="str">
        <f>'Aero 24.5.21'!B9</f>
        <v>rbg1u</v>
      </c>
      <c r="C8" s="6" t="str">
        <f>'Aero 24.5.21'!C9</f>
        <v>Green</v>
      </c>
      <c r="D8" s="6" t="str">
        <f>'Aero 24.5.21'!D9</f>
        <v>Richard</v>
      </c>
      <c r="E8" s="6" t="str">
        <f>'Aero 24.5.21'!E9</f>
        <v>Aero</v>
      </c>
      <c r="F8" s="6"/>
      <c r="G8" s="6"/>
      <c r="H8" s="6"/>
    </row>
    <row r="9" spans="2:8" x14ac:dyDescent="0.2">
      <c r="B9" s="6" t="str">
        <f>'Aero 24.5.21'!B10</f>
        <v>eg183j</v>
      </c>
      <c r="C9" s="6" t="str">
        <f>'Aero 24.5.21'!C10</f>
        <v>Grustan Gutierrez</v>
      </c>
      <c r="D9" s="6" t="str">
        <f>'Aero 24.5.21'!D10</f>
        <v>Enrique</v>
      </c>
      <c r="E9" s="6" t="str">
        <f>'Aero 24.5.21'!E10</f>
        <v>Aero</v>
      </c>
      <c r="F9" s="6"/>
      <c r="G9" s="6"/>
      <c r="H9" s="6"/>
    </row>
    <row r="10" spans="2:8" x14ac:dyDescent="0.2">
      <c r="B10" s="6" t="str">
        <f>'Aero 24.5.21'!B11</f>
        <v>kk106q</v>
      </c>
      <c r="C10" s="6" t="str">
        <f>'Aero 24.5.21'!C11</f>
        <v>Kontis</v>
      </c>
      <c r="D10" s="6" t="str">
        <f>'Aero 24.5.21'!D11</f>
        <v>Kostas</v>
      </c>
      <c r="E10" s="6" t="str">
        <f>'Aero 24.5.21'!E11</f>
        <v>Aero</v>
      </c>
      <c r="F10" s="6"/>
      <c r="G10" s="6"/>
      <c r="H10" s="6"/>
    </row>
    <row r="11" spans="2:8" x14ac:dyDescent="0.2">
      <c r="B11" s="6" t="str">
        <f>'Aero 24.5.21'!B12</f>
        <v>ewmg2k</v>
      </c>
      <c r="C11" s="6" t="str">
        <f>'Aero 24.5.21'!C12</f>
        <v>McGookin</v>
      </c>
      <c r="D11" s="6" t="str">
        <f>'Aero 24.5.21'!D12</f>
        <v>Euan</v>
      </c>
      <c r="E11" s="6" t="str">
        <f>'Aero 24.5.21'!E12</f>
        <v>Aero</v>
      </c>
      <c r="F11" s="6"/>
      <c r="G11" s="6"/>
      <c r="H11" s="6"/>
    </row>
    <row r="12" spans="2:8" x14ac:dyDescent="0.2">
      <c r="B12" s="6" t="str">
        <f>'Aero 24.5.21'!B13</f>
        <v>kr109b</v>
      </c>
      <c r="C12" s="6" t="str">
        <f>'Aero 24.5.21'!C13</f>
        <v>Ramesh</v>
      </c>
      <c r="D12" s="6" t="str">
        <f>'Aero 24.5.21'!D13</f>
        <v>Kiran</v>
      </c>
      <c r="E12" s="6" t="str">
        <f>'Aero 24.5.21'!E13</f>
        <v>Aero</v>
      </c>
      <c r="F12" s="6"/>
      <c r="G12" s="6"/>
      <c r="H12" s="6"/>
    </row>
    <row r="13" spans="2:8" x14ac:dyDescent="0.2">
      <c r="B13" s="6" t="str">
        <f>'Aero 24.5.21'!B14</f>
        <v>rs263t</v>
      </c>
      <c r="C13" s="6" t="str">
        <f>'Aero 24.5.21'!C14</f>
        <v>Steijl</v>
      </c>
      <c r="D13" s="6" t="str">
        <f>'Aero 24.5.21'!D14</f>
        <v xml:space="preserve">Rene </v>
      </c>
      <c r="E13" s="6" t="str">
        <f>'Aero 24.5.21'!E14</f>
        <v>Aero</v>
      </c>
      <c r="F13" s="6"/>
      <c r="G13" s="6"/>
      <c r="H13" s="6"/>
    </row>
    <row r="14" spans="2:8" x14ac:dyDescent="0.2">
      <c r="B14" s="6" t="str">
        <f>'Aero 24.5.21'!B15</f>
        <v>it43p</v>
      </c>
      <c r="C14" s="6" t="str">
        <f>'Aero 24.5.21'!C15</f>
        <v>Taylor</v>
      </c>
      <c r="D14" s="6" t="str">
        <f>'Aero 24.5.21'!D15</f>
        <v>Ian</v>
      </c>
      <c r="E14" s="6" t="str">
        <f>'Aero 24.5.21'!E15</f>
        <v>Aero</v>
      </c>
      <c r="F14" s="6"/>
      <c r="G14" s="6"/>
      <c r="H14" s="6"/>
    </row>
    <row r="15" spans="2:8" x14ac:dyDescent="0.2">
      <c r="B15" s="6" t="str">
        <f>'Aero 24.5.21'!B16</f>
        <v>dgt1d</v>
      </c>
      <c r="C15" s="6" t="str">
        <f>'Aero 24.5.21'!C16</f>
        <v>Thomson</v>
      </c>
      <c r="D15" s="6" t="str">
        <f>'Aero 24.5.21'!D16</f>
        <v>Douglas</v>
      </c>
      <c r="E15" s="6" t="str">
        <f>'Aero 24.5.21'!E16</f>
        <v>Aero</v>
      </c>
      <c r="F15" s="6"/>
      <c r="G15" s="6"/>
      <c r="H15" s="6"/>
    </row>
    <row r="16" spans="2:8" x14ac:dyDescent="0.2">
      <c r="B16" s="6" t="str">
        <f>'Aero 24.5.21'!B17</f>
        <v>mv2x</v>
      </c>
      <c r="C16" s="6" t="str">
        <f>'Aero 24.5.21'!C17</f>
        <v>Vezza</v>
      </c>
      <c r="D16" s="6" t="str">
        <f>'Aero 24.5.21'!D17</f>
        <v>Marco</v>
      </c>
      <c r="E16" s="6" t="str">
        <f>'Aero 24.5.21'!E17</f>
        <v>Aero</v>
      </c>
      <c r="F16" s="6"/>
      <c r="G16" s="6"/>
      <c r="H16" s="6"/>
    </row>
    <row r="17" spans="2:5" x14ac:dyDescent="0.2">
      <c r="B17" s="6" t="str">
        <f>'Aero 24.5.21'!B18</f>
        <v>cw199s</v>
      </c>
      <c r="C17" s="6" t="str">
        <f>'Aero 24.5.21'!C18</f>
        <v>White</v>
      </c>
      <c r="D17" s="6" t="str">
        <f>'Aero 24.5.21'!D18</f>
        <v>Craig</v>
      </c>
      <c r="E17" s="6" t="str">
        <f>'Aero 24.5.21'!E18</f>
        <v>Aero</v>
      </c>
    </row>
    <row r="18" spans="2:5" x14ac:dyDescent="0.2">
      <c r="B18" s="6" t="str">
        <f>'Aero 24.5.21'!B19</f>
        <v>kjw8c</v>
      </c>
      <c r="C18" s="6" t="str">
        <f>'Aero 24.5.21'!C19</f>
        <v>Worrall</v>
      </c>
      <c r="D18" s="6" t="str">
        <f>'Aero 24.5.21'!D19</f>
        <v>Kevin</v>
      </c>
      <c r="E18" s="6" t="str">
        <f>'Aero 24.5.21'!E19</f>
        <v>Aero</v>
      </c>
    </row>
    <row r="19" spans="2:5" x14ac:dyDescent="0.2">
      <c r="B19" s="6" t="str">
        <f>'Aero 24.5.21'!B20</f>
        <v>hzb1x</v>
      </c>
      <c r="C19" s="6" t="str">
        <f>'Aero 24.5.21'!C20</f>
        <v>Zare-Behtash</v>
      </c>
      <c r="D19" s="6" t="str">
        <f>'Aero 24.5.21'!D20</f>
        <v>Hossein</v>
      </c>
      <c r="E19" s="6" t="str">
        <f>'Aero 24.5.21'!E20</f>
        <v>Aero</v>
      </c>
    </row>
    <row r="20" spans="2:5" x14ac:dyDescent="0.2">
      <c r="B20" s="6" t="str">
        <f>'Aero 24.5.21'!B21</f>
        <v>dz17f</v>
      </c>
      <c r="C20" s="6" t="str">
        <f>'Aero 24.5.21'!C21</f>
        <v>Zhao</v>
      </c>
      <c r="D20" s="6" t="str">
        <f>'Aero 24.5.21'!D21</f>
        <v>Dezong</v>
      </c>
      <c r="E20" s="6" t="str">
        <f>'Aero 24.5.21'!E21</f>
        <v>Aero</v>
      </c>
    </row>
    <row r="21" spans="2:5" s="6" customFormat="1" x14ac:dyDescent="0.2">
      <c r="B21" s="6">
        <f>'Aero 24.5.21'!B22</f>
        <v>0</v>
      </c>
      <c r="C21" s="6">
        <f>'Aero 24.5.21'!C22</f>
        <v>0</v>
      </c>
      <c r="D21" s="6">
        <f>'Aero 24.5.21'!D22</f>
        <v>0</v>
      </c>
      <c r="E21" s="6">
        <f>'Aero 24.5.21'!E22</f>
        <v>0</v>
      </c>
    </row>
    <row r="22" spans="2:5" s="6" customFormat="1" x14ac:dyDescent="0.2">
      <c r="B22" s="6">
        <f>'Aero 24.5.21'!B23</f>
        <v>0</v>
      </c>
      <c r="C22" s="6">
        <f>'Aero 24.5.21'!C23</f>
        <v>0</v>
      </c>
      <c r="D22" s="6">
        <f>'Aero 24.5.21'!D23</f>
        <v>0</v>
      </c>
      <c r="E22" s="6">
        <f>'Aero 24.5.21'!E23</f>
        <v>0</v>
      </c>
    </row>
    <row r="23" spans="2:5" s="6" customFormat="1" x14ac:dyDescent="0.2"/>
    <row r="25" spans="2:5" x14ac:dyDescent="0.2">
      <c r="B25" s="6" t="str">
        <f>'BME 24.5.21'!B4</f>
        <v>mc345u</v>
      </c>
      <c r="C25" s="6" t="str">
        <f>'BME 24.5.21'!C4</f>
        <v>Cantini</v>
      </c>
      <c r="D25" s="6" t="str">
        <f>'BME 24.5.21'!D4</f>
        <v>Marco</v>
      </c>
      <c r="E25" s="6" t="str">
        <f>'BME 24.5.21'!E4</f>
        <v>BME</v>
      </c>
    </row>
    <row r="26" spans="2:5" x14ac:dyDescent="0.2">
      <c r="B26" s="6" t="str">
        <f>'BME 24.5.21'!B5</f>
        <v>ac343x</v>
      </c>
      <c r="C26" s="6" t="str">
        <f>'BME 24.5.21'!C5</f>
        <v>Clark</v>
      </c>
      <c r="D26" s="6" t="str">
        <f>'BME 24.5.21'!D5</f>
        <v>Alasdair</v>
      </c>
      <c r="E26" s="6" t="str">
        <f>'BME 24.5.21'!E5</f>
        <v>BME</v>
      </c>
    </row>
    <row r="27" spans="2:5" x14ac:dyDescent="0.2">
      <c r="B27" s="6" t="str">
        <f>'BME 24.5.21'!B6</f>
        <v>ac439z</v>
      </c>
      <c r="C27" s="6" t="str">
        <f>'BME 24.5.21'!C6</f>
        <v>Cochran</v>
      </c>
      <c r="D27" s="6" t="str">
        <f>'BME 24.5.21'!D6</f>
        <v>Sandy</v>
      </c>
      <c r="E27" s="6" t="str">
        <f>'BME 24.5.21'!E6</f>
        <v>BME</v>
      </c>
    </row>
    <row r="28" spans="2:5" x14ac:dyDescent="0.2">
      <c r="B28" s="6" t="str">
        <f>'BME 24.5.21'!B7</f>
        <v>jmc7n</v>
      </c>
      <c r="C28" s="6" t="str">
        <f>'BME 24.5.21'!C7</f>
        <v>Cooper</v>
      </c>
      <c r="D28" s="6" t="str">
        <f>'BME 24.5.21'!D7</f>
        <v>Jon</v>
      </c>
      <c r="E28" s="6" t="str">
        <f>'BME 24.5.21'!E7</f>
        <v>BME</v>
      </c>
    </row>
    <row r="29" spans="2:5" x14ac:dyDescent="0.2">
      <c r="B29" s="6" t="str">
        <f>'BME 24.5.21'!B8</f>
        <v>tf37p</v>
      </c>
      <c r="C29" s="6" t="str">
        <f>'BME 24.5.21'!C8</f>
        <v>Franke</v>
      </c>
      <c r="D29" s="6" t="str">
        <f>'BME 24.5.21'!D8</f>
        <v>Thomas</v>
      </c>
      <c r="E29" s="6" t="str">
        <f>'BME 24.5.21'!E8</f>
        <v>BME</v>
      </c>
    </row>
    <row r="30" spans="2:5" x14ac:dyDescent="0.2">
      <c r="B30" s="6" t="str">
        <f>'BME 24.5.21'!B9</f>
        <v>ng29d</v>
      </c>
      <c r="C30" s="6" t="str">
        <f>'BME 24.5.21'!C9</f>
        <v>Gadegaard</v>
      </c>
      <c r="D30" s="6" t="str">
        <f>'BME 24.5.21'!D9</f>
        <v>Nikolai</v>
      </c>
      <c r="E30" s="6" t="str">
        <f>'BME 24.5.21'!E9</f>
        <v>BME</v>
      </c>
    </row>
    <row r="31" spans="2:5" x14ac:dyDescent="0.2">
      <c r="B31" s="6" t="str">
        <f>'BME 24.5.21'!B10</f>
        <v>ag8q</v>
      </c>
      <c r="C31" s="6" t="str">
        <f>'BME 24.5.21'!C10</f>
        <v>Glidle</v>
      </c>
      <c r="D31" s="6" t="str">
        <f>'BME 24.5.21'!D10</f>
        <v>Andrew</v>
      </c>
      <c r="E31" s="6" t="str">
        <f>'BME 24.5.21'!E10</f>
        <v>BME</v>
      </c>
    </row>
    <row r="32" spans="2:5" x14ac:dyDescent="0.2">
      <c r="B32" s="6" t="str">
        <f>'BME 24.5.21'!B11</f>
        <v>hg35a</v>
      </c>
      <c r="C32" s="6" t="str">
        <f>'BME 24.5.21'!C11</f>
        <v>Gollee</v>
      </c>
      <c r="D32" s="6" t="str">
        <f>'BME 24.5.21'!D11</f>
        <v>Henrik</v>
      </c>
      <c r="E32" s="6" t="str">
        <f>'BME 24.5.21'!E11</f>
        <v>BME</v>
      </c>
    </row>
    <row r="33" spans="2:5" x14ac:dyDescent="0.2">
      <c r="B33" s="6" t="str">
        <f>'BME 24.5.21'!B12</f>
        <v>cg166a</v>
      </c>
      <c r="C33" s="6" t="str">
        <f>'BME 24.5.21'!C12</f>
        <v>Gonzalez Garcia</v>
      </c>
      <c r="D33" s="6" t="str">
        <f>'BME 24.5.21'!D12</f>
        <v>Cristina</v>
      </c>
      <c r="E33" s="6" t="str">
        <f>'BME 24.5.21'!E12</f>
        <v>BME</v>
      </c>
    </row>
    <row r="34" spans="2:5" x14ac:dyDescent="0.2">
      <c r="B34" s="6" t="str">
        <f>'BME 24.5.21'!B13</f>
        <v>dg233r</v>
      </c>
      <c r="C34" s="6" t="str">
        <f>'BME 24.5.21'!C13</f>
        <v>Gourdon</v>
      </c>
      <c r="D34" s="6" t="str">
        <f>'BME 24.5.21'!D13</f>
        <v>Delphine</v>
      </c>
      <c r="E34" s="6" t="str">
        <f>'BME 24.5.21'!E13</f>
        <v>BME</v>
      </c>
    </row>
    <row r="35" spans="2:5" x14ac:dyDescent="0.2">
      <c r="B35" s="6" t="str">
        <f>'BME 24.5.21'!B14</f>
        <v>mh5b</v>
      </c>
      <c r="C35" s="6" t="str">
        <f>'BME 24.5.21'!C14</f>
        <v>Hersh</v>
      </c>
      <c r="D35" s="6" t="str">
        <f>'BME 24.5.21'!D14</f>
        <v>Marion</v>
      </c>
      <c r="E35" s="6" t="str">
        <f>'BME 24.5.21'!E14</f>
        <v>BME</v>
      </c>
    </row>
    <row r="36" spans="2:5" x14ac:dyDescent="0.2">
      <c r="B36" s="6" t="str">
        <f>'BME 24.5.21'!B15</f>
        <v>tempMJ</v>
      </c>
      <c r="C36" s="6" t="str">
        <f>'BME 24.5.21'!C15</f>
        <v>Jimenez</v>
      </c>
      <c r="D36" s="6" t="str">
        <f>'BME 24.5.21'!D15</f>
        <v>Melanie</v>
      </c>
      <c r="E36" s="6" t="str">
        <f>'BME 24.5.21'!E15</f>
        <v>BME</v>
      </c>
    </row>
    <row r="37" spans="2:5" x14ac:dyDescent="0.2">
      <c r="B37" s="6" t="str">
        <f>'BME 24.5.21'!B16</f>
        <v>smg50v</v>
      </c>
      <c r="C37" s="6" t="str">
        <f>'BME 24.5.21'!C16</f>
        <v>McGinty</v>
      </c>
      <c r="D37" s="6" t="str">
        <f>'BME 24.5.21'!D16</f>
        <v>Sean</v>
      </c>
      <c r="E37" s="6" t="str">
        <f>'BME 24.5.21'!E16</f>
        <v>BME</v>
      </c>
    </row>
    <row r="38" spans="2:5" x14ac:dyDescent="0.2">
      <c r="B38" s="6" t="str">
        <f>'BME 24.5.21'!B17</f>
        <v>ppp1b</v>
      </c>
      <c r="C38" s="6" t="str">
        <f>'BME 24.5.21'!C17</f>
        <v>Prentice</v>
      </c>
      <c r="D38" s="6" t="str">
        <f>'BME 24.5.21'!D17</f>
        <v>Paul</v>
      </c>
      <c r="E38" s="6" t="str">
        <f>'BME 24.5.21'!E17</f>
        <v>BME</v>
      </c>
    </row>
    <row r="39" spans="2:5" x14ac:dyDescent="0.2">
      <c r="B39" s="6" t="str">
        <f>'BME 24.5.21'!B18</f>
        <v>jr216x</v>
      </c>
      <c r="C39" s="6" t="str">
        <f>'BME 24.5.21'!C18</f>
        <v>Reboud</v>
      </c>
      <c r="D39" s="6" t="str">
        <f>'BME 24.5.21'!D18</f>
        <v>Julien</v>
      </c>
      <c r="E39" s="6" t="str">
        <f>'BME 24.5.21'!E18</f>
        <v>BME</v>
      </c>
    </row>
    <row r="40" spans="2:5" x14ac:dyDescent="0.2">
      <c r="B40" s="6" t="str">
        <f>'BME 24.5.21'!B19</f>
        <v>mss9x</v>
      </c>
      <c r="C40" s="6" t="str">
        <f>'BME 24.5.21'!C19</f>
        <v>Salmeron-Sanchez</v>
      </c>
      <c r="D40" s="6" t="str">
        <f>'BME 24.5.21'!D19</f>
        <v>Manuel</v>
      </c>
      <c r="E40" s="6" t="str">
        <f>'BME 24.5.21'!E19</f>
        <v>BME</v>
      </c>
    </row>
    <row r="41" spans="2:5" x14ac:dyDescent="0.2">
      <c r="B41" s="6" t="str">
        <f>'BME 24.5.21'!B20</f>
        <v>mt122f</v>
      </c>
      <c r="C41" s="6" t="str">
        <f>'BME 24.5.21'!C20</f>
        <v>Tassieri</v>
      </c>
      <c r="D41" s="6" t="str">
        <f>'BME 24.5.21'!D20</f>
        <v>Manlio</v>
      </c>
      <c r="E41" s="6" t="str">
        <f>'BME 24.5.21'!E20</f>
        <v>BME</v>
      </c>
    </row>
    <row r="42" spans="2:5" x14ac:dyDescent="0.2">
      <c r="B42" s="6" t="str">
        <f>'BME 24.5.21'!B21</f>
        <v>mv68b</v>
      </c>
      <c r="C42" s="6" t="str">
        <f>'BME 24.5.21'!C21</f>
        <v>Vassalli</v>
      </c>
      <c r="D42" s="6" t="str">
        <f>'BME 24.5.21'!D21</f>
        <v>Massimo</v>
      </c>
      <c r="E42" s="6" t="str">
        <f>'BME 24.5.21'!E21</f>
        <v>BME</v>
      </c>
    </row>
    <row r="43" spans="2:5" x14ac:dyDescent="0.2">
      <c r="B43" s="6" t="str">
        <f>'BME 24.5.21'!B22</f>
        <v>av18d</v>
      </c>
      <c r="C43" s="6" t="str">
        <f>'BME 24.5.21'!C22</f>
        <v>Vuckovic</v>
      </c>
      <c r="D43" s="6" t="str">
        <f>'BME 24.5.21'!D22</f>
        <v>Aleksandra</v>
      </c>
      <c r="E43" s="6" t="str">
        <f>'BME 24.5.21'!E22</f>
        <v>BME</v>
      </c>
    </row>
    <row r="44" spans="2:5" x14ac:dyDescent="0.2">
      <c r="B44" s="6" t="str">
        <f>'BME 24.5.21'!B23</f>
        <v>hy8g</v>
      </c>
      <c r="C44" s="6" t="str">
        <f>'BME 24.5.21'!C23</f>
        <v>Yin</v>
      </c>
      <c r="D44" s="6" t="str">
        <f>'BME 24.5.21'!D23</f>
        <v>Huabing</v>
      </c>
      <c r="E44" s="6" t="str">
        <f>'BME 24.5.21'!E23</f>
        <v>BME</v>
      </c>
    </row>
    <row r="45" spans="2:5" s="6" customFormat="1" x14ac:dyDescent="0.2">
      <c r="B45" s="6">
        <f>'BME 24.5.21'!B24</f>
        <v>0</v>
      </c>
      <c r="C45" s="6">
        <f>'BME 24.5.21'!C24</f>
        <v>0</v>
      </c>
      <c r="D45" s="6">
        <f>'BME 24.5.21'!D24</f>
        <v>0</v>
      </c>
      <c r="E45" s="6">
        <f>'BME 24.5.21'!E24</f>
        <v>0</v>
      </c>
    </row>
    <row r="46" spans="2:5" x14ac:dyDescent="0.2">
      <c r="B46" s="6">
        <f>'BME 24.5.21'!B25</f>
        <v>0</v>
      </c>
      <c r="C46" s="6">
        <f>'BME 24.5.21'!C25</f>
        <v>0</v>
      </c>
      <c r="D46" s="6">
        <f>'BME 24.5.21'!D25</f>
        <v>0</v>
      </c>
      <c r="E46" s="6">
        <f>'BME 24.5.21'!E25</f>
        <v>0</v>
      </c>
    </row>
    <row r="47" spans="2:5" s="6" customFormat="1" x14ac:dyDescent="0.2"/>
    <row r="49" spans="2:5" x14ac:dyDescent="0.2">
      <c r="B49" s="6" t="str">
        <f>'Civil 24.5.21'!B4</f>
        <v>aa300t</v>
      </c>
      <c r="C49" s="6" t="str">
        <f>'Civil 24.5.21'!C4</f>
        <v>Aggarwal</v>
      </c>
      <c r="D49" s="6" t="str">
        <f>'Civil 24.5.21'!D4</f>
        <v>Ankush</v>
      </c>
      <c r="E49" s="6" t="str">
        <f>'Civil 24.5.21'!E4</f>
        <v>Civil</v>
      </c>
    </row>
    <row r="50" spans="2:5" x14ac:dyDescent="0.2">
      <c r="B50" s="6" t="str">
        <f>'Civil 24.5.21'!B5</f>
        <v>fb104a</v>
      </c>
      <c r="C50" s="6" t="str">
        <f>'Civil 24.5.21'!C5</f>
        <v>Bradley</v>
      </c>
      <c r="D50" s="6" t="str">
        <f>'Civil 24.5.21'!D5</f>
        <v>Fiona</v>
      </c>
      <c r="E50" s="6" t="str">
        <f>'Civil 24.5.21'!E5</f>
        <v>Civil</v>
      </c>
    </row>
    <row r="51" spans="2:5" x14ac:dyDescent="0.2">
      <c r="B51" s="6" t="str">
        <f>'Civil 24.5.21'!B6</f>
        <v>lb193k</v>
      </c>
      <c r="C51" s="6" t="str">
        <f>'Civil 24.5.21'!C6</f>
        <v>Brown</v>
      </c>
      <c r="D51" s="6" t="str">
        <f>'Civil 24.5.21'!D6</f>
        <v>Linda</v>
      </c>
      <c r="E51" s="6" t="str">
        <f>'Civil 24.5.21'!E6</f>
        <v>Civil</v>
      </c>
    </row>
    <row r="52" spans="2:5" x14ac:dyDescent="0.2">
      <c r="B52" s="6" t="str">
        <f>'Civil 24.5.21'!B7</f>
        <v>rb319n</v>
      </c>
      <c r="C52" s="6" t="str">
        <f>'Civil 24.5.21'!C7</f>
        <v>Buckley</v>
      </c>
      <c r="D52" s="6" t="str">
        <f>'Civil 24.5.21'!D7</f>
        <v>Roisin</v>
      </c>
      <c r="E52" s="6" t="str">
        <f>'Civil 24.5.21'!E7</f>
        <v>Civil</v>
      </c>
    </row>
    <row r="53" spans="2:5" x14ac:dyDescent="0.2">
      <c r="B53" s="6" t="str">
        <f>'Civil 24.5.21'!B8</f>
        <v>sc280r</v>
      </c>
      <c r="C53" s="6" t="str">
        <f>'Civil 24.5.21'!C8</f>
        <v>Connelly</v>
      </c>
      <c r="D53" s="6" t="str">
        <f>'Civil 24.5.21'!D8</f>
        <v>Stephanie</v>
      </c>
      <c r="E53" s="6" t="str">
        <f>'Civil 24.5.21'!E8</f>
        <v>Civil</v>
      </c>
    </row>
    <row r="54" spans="2:5" x14ac:dyDescent="0.2">
      <c r="B54" s="6" t="str">
        <f>'Civil 24.5.21'!B9</f>
        <v>tgd1d</v>
      </c>
      <c r="C54" s="6" t="str">
        <f>'Civil 24.5.21'!C9</f>
        <v>Davies</v>
      </c>
      <c r="D54" s="6" t="str">
        <f>'Civil 24.5.21'!D9</f>
        <v>Trevor</v>
      </c>
      <c r="E54" s="6" t="str">
        <f>'Civil 24.5.21'!E9</f>
        <v>Civil</v>
      </c>
    </row>
    <row r="55" spans="2:5" x14ac:dyDescent="0.2">
      <c r="B55" s="6" t="str">
        <f>'Civil 24.5.21'!B10</f>
        <v>zg8g</v>
      </c>
      <c r="C55" s="6" t="str">
        <f>'Civil 24.5.21'!C10</f>
        <v>Gao</v>
      </c>
      <c r="D55" s="6" t="str">
        <f>'Civil 24.5.21'!D10</f>
        <v>Zhiwei</v>
      </c>
      <c r="E55" s="6" t="str">
        <f>'Civil 24.5.21'!E10</f>
        <v>Civil</v>
      </c>
    </row>
    <row r="56" spans="2:5" x14ac:dyDescent="0.2">
      <c r="B56" s="6" t="str">
        <f>'Civil 24.5.21'!B11</f>
        <v>cgl2j</v>
      </c>
      <c r="C56" s="6" t="str">
        <f>'Civil 24.5.21'!C11</f>
        <v>Gauchotte-Lindsay</v>
      </c>
      <c r="D56" s="6" t="str">
        <f>'Civil 24.5.21'!D11</f>
        <v>Caroline</v>
      </c>
      <c r="E56" s="6" t="str">
        <f>'Civil 24.5.21'!E11</f>
        <v>Civil</v>
      </c>
    </row>
    <row r="57" spans="2:5" x14ac:dyDescent="0.2">
      <c r="B57" s="6" t="str">
        <f>'Civil 24.5.21'!B12</f>
        <v>pg65w</v>
      </c>
      <c r="C57" s="6" t="str">
        <f>'Civil 24.5.21'!C12</f>
        <v>Grassl</v>
      </c>
      <c r="D57" s="6" t="str">
        <f>'Civil 24.5.21'!D12</f>
        <v>Peter</v>
      </c>
      <c r="E57" s="6" t="str">
        <f>'Civil 24.5.21'!E12</f>
        <v>Civil</v>
      </c>
    </row>
    <row r="58" spans="2:5" x14ac:dyDescent="0.2">
      <c r="B58" s="6" t="str">
        <f>'Civil 24.5.21'!B13</f>
        <v>ui1v</v>
      </c>
      <c r="C58" s="6" t="str">
        <f>'Civil 24.5.21'!C13</f>
        <v>Ijaz</v>
      </c>
      <c r="D58" s="6" t="str">
        <f>'Civil 24.5.21'!D13</f>
        <v>Umer</v>
      </c>
      <c r="E58" s="6" t="str">
        <f>'Civil 24.5.21'!E13</f>
        <v>Civil</v>
      </c>
    </row>
    <row r="59" spans="2:5" x14ac:dyDescent="0.2">
      <c r="B59" s="6" t="str">
        <f>'Civil 24.5.21'!B14</f>
        <v>lk58p</v>
      </c>
      <c r="C59" s="6" t="str">
        <f>'Civil 24.5.21'!C14</f>
        <v>Kaczmarczyk</v>
      </c>
      <c r="D59" s="6" t="str">
        <f>'Civil 24.5.21'!D14</f>
        <v>Lukasz</v>
      </c>
      <c r="E59" s="6" t="str">
        <f>'Civil 24.5.21'!E14</f>
        <v>Civil</v>
      </c>
    </row>
    <row r="60" spans="2:5" x14ac:dyDescent="0.2">
      <c r="B60" s="6" t="str">
        <f>'Civil 24.5.21'!B15</f>
        <v>chl4k</v>
      </c>
      <c r="C60" s="6" t="str">
        <f>'Civil 24.5.21'!C15</f>
        <v>Lee</v>
      </c>
      <c r="D60" s="6" t="str">
        <f>'Civil 24.5.21'!D15</f>
        <v>Chun Hean</v>
      </c>
      <c r="E60" s="6" t="str">
        <f>'Civil 24.5.21'!E15</f>
        <v>Civil</v>
      </c>
    </row>
    <row r="61" spans="2:5" x14ac:dyDescent="0.2">
      <c r="B61" s="6" t="str">
        <f>'Civil 24.5.21'!B16</f>
        <v>amb42s</v>
      </c>
      <c r="C61" s="6" t="str">
        <f>'Civil 24.5.21'!C16</f>
        <v>McBride</v>
      </c>
      <c r="D61" s="6" t="str">
        <f>'Civil 24.5.21'!D16</f>
        <v>Andrew</v>
      </c>
      <c r="E61" s="6" t="str">
        <f>'Civil 24.5.21'!E16</f>
        <v>Civil</v>
      </c>
    </row>
    <row r="62" spans="2:5" x14ac:dyDescent="0.2">
      <c r="B62" s="6" t="str">
        <f>'Civil 24.5.21'!B17</f>
        <v>cjp3d</v>
      </c>
      <c r="C62" s="6" t="str">
        <f>'Civil 24.5.21'!C17</f>
        <v>Pearce</v>
      </c>
      <c r="D62" s="6" t="str">
        <f>'Civil 24.5.21'!D17</f>
        <v>Chris</v>
      </c>
      <c r="E62" s="6" t="str">
        <f>'Civil 24.5.21'!E17</f>
        <v>Civil</v>
      </c>
    </row>
    <row r="63" spans="2:5" x14ac:dyDescent="0.2">
      <c r="B63" s="6" t="str">
        <f>'Civil 24.5.21'!B18</f>
        <v>ps178u</v>
      </c>
      <c r="C63" s="6" t="str">
        <f>'Civil 24.5.21'!C18</f>
        <v>Saxena</v>
      </c>
      <c r="D63" s="6" t="str">
        <f>'Civil 24.5.21'!D18</f>
        <v>Prashant</v>
      </c>
      <c r="E63" s="6" t="str">
        <f>'Civil 24.5.21'!E18</f>
        <v>Civil</v>
      </c>
    </row>
    <row r="64" spans="2:5" x14ac:dyDescent="0.2">
      <c r="B64" s="6" t="str">
        <f>'Civil 24.5.21'!B19</f>
        <v>js583s</v>
      </c>
      <c r="C64" s="6" t="str">
        <f>'Civil 24.5.21'!C19</f>
        <v>Shang</v>
      </c>
      <c r="D64" s="6" t="str">
        <f>'Civil 24.5.21'!D19</f>
        <v>Junlong</v>
      </c>
      <c r="E64" s="6" t="str">
        <f>'Civil 24.5.21'!E19</f>
        <v>Civil</v>
      </c>
    </row>
    <row r="65" spans="2:5" x14ac:dyDescent="0.2">
      <c r="B65" s="6" t="str">
        <f>'Civil 24.5.21'!B20</f>
        <v>ts108e</v>
      </c>
      <c r="C65" s="6" t="str">
        <f>'Civil 24.5.21'!C20</f>
        <v>Shire</v>
      </c>
      <c r="D65" s="6" t="str">
        <f>'Civil 24.5.21'!D20</f>
        <v>Thomas</v>
      </c>
      <c r="E65" s="6" t="str">
        <f>'Civil 24.5.21'!E20</f>
        <v>Civil</v>
      </c>
    </row>
    <row r="66" spans="2:5" x14ac:dyDescent="0.2">
      <c r="B66" s="6" t="str">
        <f>'Civil 24.5.21'!B21</f>
        <v>wts1y</v>
      </c>
      <c r="C66" s="6" t="str">
        <f>'Civil 24.5.21'!C21</f>
        <v>Sloan</v>
      </c>
      <c r="D66" s="6" t="str">
        <f>'Civil 24.5.21'!D21</f>
        <v>William</v>
      </c>
      <c r="E66" s="6" t="str">
        <f>'Civil 24.5.21'!E21</f>
        <v>Civil</v>
      </c>
    </row>
    <row r="67" spans="2:5" x14ac:dyDescent="0.2">
      <c r="B67" s="6" t="str">
        <f>'Civil 24.5.21'!B22</f>
        <v>cs297y</v>
      </c>
      <c r="C67" s="6" t="str">
        <f>'Civil 24.5.21'!C22</f>
        <v>Smith</v>
      </c>
      <c r="D67" s="6" t="str">
        <f>'Civil 24.5.21'!D22</f>
        <v>Cindy</v>
      </c>
      <c r="E67" s="6" t="str">
        <f>'Civil 24.5.21'!E22</f>
        <v>Civil</v>
      </c>
    </row>
    <row r="68" spans="2:5" x14ac:dyDescent="0.2">
      <c r="B68" s="6" t="e">
        <f>'Civil 24.5.21'!B23</f>
        <v>#N/A</v>
      </c>
      <c r="C68" s="6" t="str">
        <f>'Civil 24.5.21'!C23</f>
        <v>Steinmann</v>
      </c>
      <c r="D68" s="6" t="str">
        <f>'Civil 24.5.21'!D23</f>
        <v>Paul</v>
      </c>
      <c r="E68" s="6" t="str">
        <f>'Civil 24.5.21'!E23</f>
        <v>Civil</v>
      </c>
    </row>
    <row r="69" spans="2:5" x14ac:dyDescent="0.2">
      <c r="B69" s="6" t="str">
        <f>'Civil 24.5.21'!B24</f>
        <v>cu11b</v>
      </c>
      <c r="C69" s="6" t="str">
        <f>'Civil 24.5.21'!C24</f>
        <v>Unluer</v>
      </c>
      <c r="D69" s="6" t="str">
        <f>'Civil 24.5.21'!D24</f>
        <v>Cise</v>
      </c>
      <c r="E69" s="6" t="str">
        <f>'Civil 24.5.21'!E24</f>
        <v>Civil</v>
      </c>
    </row>
    <row r="70" spans="2:5" x14ac:dyDescent="0.2">
      <c r="B70" s="6" t="str">
        <f>'Civil 24.5.21'!B25</f>
        <v>mv34r</v>
      </c>
      <c r="C70" s="6" t="str">
        <f>'Civil 24.5.21'!C25</f>
        <v>Valyrakis</v>
      </c>
      <c r="D70" s="6" t="str">
        <f>'Civil 24.5.21'!D25</f>
        <v>Manousos</v>
      </c>
      <c r="E70" s="6" t="str">
        <f>'Civil 24.5.21'!E25</f>
        <v>Civil</v>
      </c>
    </row>
    <row r="71" spans="2:5" x14ac:dyDescent="0.2">
      <c r="B71" s="6" t="str">
        <f>'Civil 24.5.21'!B26</f>
        <v>mv54h</v>
      </c>
      <c r="C71" s="6" t="str">
        <f>'Civil 24.5.21'!C26</f>
        <v>Vignola</v>
      </c>
      <c r="D71" s="6" t="str">
        <f>'Civil 24.5.21'!D26</f>
        <v>Marta</v>
      </c>
      <c r="E71" s="6" t="str">
        <f>'Civil 24.5.21'!E26</f>
        <v>Civil</v>
      </c>
    </row>
    <row r="72" spans="2:5" x14ac:dyDescent="0.2">
      <c r="B72" s="6" t="str">
        <f>'Civil 24.5.21'!B27</f>
        <v>sjw5w</v>
      </c>
      <c r="C72" s="6" t="str">
        <f>'Civil 24.5.21'!C27</f>
        <v>Wheeler</v>
      </c>
      <c r="D72" s="6" t="str">
        <f>'Civil 24.5.21'!D27</f>
        <v>Simon</v>
      </c>
      <c r="E72" s="6" t="str">
        <f>'Civil 24.5.21'!E27</f>
        <v>Civil</v>
      </c>
    </row>
    <row r="73" spans="2:5" x14ac:dyDescent="0.2">
      <c r="B73" s="6">
        <f>'Civil 24.5.21'!B28</f>
        <v>0</v>
      </c>
      <c r="C73" s="6">
        <f>'Civil 24.5.21'!C28</f>
        <v>0</v>
      </c>
      <c r="D73" s="6">
        <f>'Civil 24.5.21'!D28</f>
        <v>0</v>
      </c>
      <c r="E73" s="6">
        <f>'Civil 24.5.21'!E28</f>
        <v>0</v>
      </c>
    </row>
    <row r="74" spans="2:5" s="6" customFormat="1" x14ac:dyDescent="0.2"/>
    <row r="75" spans="2:5" s="6" customFormat="1" x14ac:dyDescent="0.2"/>
    <row r="76" spans="2:5" x14ac:dyDescent="0.2">
      <c r="B76" s="6" t="str">
        <f>'EEE 24.5.21'!B4</f>
        <v>qa3h</v>
      </c>
      <c r="C76" s="6" t="str">
        <f>'EEE 24.5.21'!C4</f>
        <v>Abbasi</v>
      </c>
      <c r="D76" s="6" t="str">
        <f>'EEE 24.5.21'!D4</f>
        <v>Qammer</v>
      </c>
      <c r="E76" s="6" t="str">
        <f>'EEE 24.5.21'!E4</f>
        <v>EEE</v>
      </c>
    </row>
    <row r="77" spans="2:5" x14ac:dyDescent="0.2">
      <c r="B77" s="6" t="str">
        <f>'EEE 24.5.21'!B5</f>
        <v>ama1q</v>
      </c>
      <c r="C77" s="6" t="str">
        <f>'EEE 24.5.21'!C5</f>
        <v>Asenov</v>
      </c>
      <c r="D77" s="6" t="str">
        <f>'EEE 24.5.21'!D5</f>
        <v>Asen</v>
      </c>
      <c r="E77" s="6" t="str">
        <f>'EEE 24.5.21'!E5</f>
        <v>EEE</v>
      </c>
    </row>
    <row r="78" spans="2:5" x14ac:dyDescent="0.2">
      <c r="B78" s="6" t="str">
        <f>'EEE 24.5.21'!B6</f>
        <v>ab571q</v>
      </c>
      <c r="C78" s="6" t="str">
        <f>'EEE 24.5.21'!C6</f>
        <v>Badolato</v>
      </c>
      <c r="D78" s="6" t="str">
        <f>'EEE 24.5.21'!D6</f>
        <v>Antonia</v>
      </c>
      <c r="E78" s="6" t="str">
        <f>'EEE 24.5.21'!E6</f>
        <v>EEE</v>
      </c>
    </row>
    <row r="79" spans="2:5" x14ac:dyDescent="0.2">
      <c r="B79" s="6" t="str">
        <f>'EEE 24.5.21'!B7</f>
        <v>njb4m</v>
      </c>
      <c r="C79" s="6" t="str">
        <f>'EEE 24.5.21'!C7</f>
        <v>Bailey</v>
      </c>
      <c r="D79" s="6" t="str">
        <f>'EEE 24.5.21'!D7</f>
        <v>Nicholas</v>
      </c>
      <c r="E79" s="6" t="str">
        <f>'EEE 24.5.21'!E7</f>
        <v>EEE</v>
      </c>
    </row>
    <row r="80" spans="2:5" x14ac:dyDescent="0.2">
      <c r="B80" s="6" t="str">
        <f>'EEE 24.5.21'!B8</f>
        <v>ac402z</v>
      </c>
      <c r="C80" s="6" t="str">
        <f>'EEE 24.5.21'!C8</f>
        <v>Casaburi</v>
      </c>
      <c r="D80" s="6" t="str">
        <f>'EEE 24.5.21'!D8</f>
        <v>Alessandro</v>
      </c>
      <c r="E80" s="6" t="str">
        <f>'EEE 24.5.21'!E8</f>
        <v>EEE</v>
      </c>
    </row>
    <row r="81" spans="2:5" x14ac:dyDescent="0.2">
      <c r="B81" s="6" t="str">
        <f>'EEE 24.5.21'!B9</f>
        <v>mc397e</v>
      </c>
      <c r="C81" s="6" t="str">
        <f>'EEE 24.5.21'!C9</f>
        <v>Clerici</v>
      </c>
      <c r="D81" s="6" t="str">
        <f>'EEE 24.5.21'!D9</f>
        <v>Matteo</v>
      </c>
      <c r="E81" s="6" t="str">
        <f>'EEE 24.5.21'!E9</f>
        <v>EEE</v>
      </c>
    </row>
    <row r="82" spans="2:5" x14ac:dyDescent="0.2">
      <c r="B82" s="6" t="str">
        <f>'EEE 24.5.21'!B10</f>
        <v>cc7p</v>
      </c>
      <c r="C82" s="6" t="str">
        <f>'EEE 24.5.21'!C10</f>
        <v>Cossar</v>
      </c>
      <c r="D82" s="6" t="str">
        <f>'EEE 24.5.21'!D10</f>
        <v>Calum</v>
      </c>
      <c r="E82" s="6" t="str">
        <f>'EEE 24.5.21'!E10</f>
        <v>EEE</v>
      </c>
    </row>
    <row r="83" spans="2:5" x14ac:dyDescent="0.2">
      <c r="B83" s="6" t="str">
        <f>'EEE 24.5.21'!B11</f>
        <v>dc82y</v>
      </c>
      <c r="C83" s="6" t="str">
        <f>'EEE 24.5.21'!C11</f>
        <v>Cumming</v>
      </c>
      <c r="D83" s="6" t="str">
        <f>'EEE 24.5.21'!D11</f>
        <v>David</v>
      </c>
      <c r="E83" s="6" t="str">
        <f>'EEE 24.5.21'!E11</f>
        <v>EEE</v>
      </c>
    </row>
    <row r="84" spans="2:5" x14ac:dyDescent="0.2">
      <c r="B84" s="6" t="e">
        <f>'EEE 24.5.21'!B12</f>
        <v>#N/A</v>
      </c>
      <c r="C84" s="6" t="str">
        <f>'EEE 24.5.21'!C12</f>
        <v>Cunningham</v>
      </c>
      <c r="D84" s="6" t="str">
        <f>'EEE 24.5.21'!D12</f>
        <v>Samia</v>
      </c>
      <c r="E84" s="6" t="str">
        <f>'EEE 24.5.21'!E12</f>
        <v>EEE</v>
      </c>
    </row>
    <row r="85" spans="2:5" x14ac:dyDescent="0.2">
      <c r="B85" s="6" t="str">
        <f>'EEE 24.5.21'!B13</f>
        <v>rd129w</v>
      </c>
      <c r="C85" s="6" t="str">
        <f>'EEE 24.5.21'!C13</f>
        <v>Dahiya</v>
      </c>
      <c r="D85" s="6" t="str">
        <f>'EEE 24.5.21'!D13</f>
        <v>Ravinder</v>
      </c>
      <c r="E85" s="6" t="str">
        <f>'EEE 24.5.21'!E13</f>
        <v>EEE</v>
      </c>
    </row>
    <row r="86" spans="2:5" x14ac:dyDescent="0.2">
      <c r="B86" s="6" t="str">
        <f>'EEE 24.5.21'!B14</f>
        <v>vg17x</v>
      </c>
      <c r="C86" s="6" t="str">
        <f>'EEE 24.5.21'!C14</f>
        <v>Georgiev</v>
      </c>
      <c r="D86" s="6" t="str">
        <f>'EEE 24.5.21'!D14</f>
        <v>Vihar</v>
      </c>
      <c r="E86" s="6" t="str">
        <f>'EEE 24.5.21'!E14</f>
        <v>EEE</v>
      </c>
    </row>
    <row r="87" spans="2:5" x14ac:dyDescent="0.2">
      <c r="B87" s="6" t="str">
        <f>'EEE 24.5.21'!B15</f>
        <v>gg168c</v>
      </c>
      <c r="C87" s="6" t="str">
        <f>'EEE 24.5.21'!C15</f>
        <v>Georgiou</v>
      </c>
      <c r="D87" s="6" t="str">
        <f>'EEE 24.5.21'!D15</f>
        <v>Giorgos</v>
      </c>
      <c r="E87" s="6" t="str">
        <f>'EEE 24.5.21'!E15</f>
        <v>EEE</v>
      </c>
    </row>
    <row r="88" spans="2:5" x14ac:dyDescent="0.2">
      <c r="B88" s="6" t="str">
        <f>'EEE 24.5.21'!B16</f>
        <v>rh167y</v>
      </c>
      <c r="C88" s="6" t="str">
        <f>'EEE 24.5.21'!C16</f>
        <v>Hadfield</v>
      </c>
      <c r="D88" s="6" t="str">
        <f>'EEE 24.5.21'!D16</f>
        <v>Robert</v>
      </c>
      <c r="E88" s="6" t="str">
        <f>'EEE 24.5.21'!E16</f>
        <v>EEE</v>
      </c>
    </row>
    <row r="89" spans="2:5" x14ac:dyDescent="0.2">
      <c r="B89" s="6" t="str">
        <f>'EEE 24.5.21'!B17</f>
        <v>rh171e</v>
      </c>
      <c r="C89" s="6" t="str">
        <f>'EEE 24.5.21'!C17</f>
        <v>Hogg</v>
      </c>
      <c r="D89" s="6" t="str">
        <f>'EEE 24.5.21'!D17</f>
        <v>Richard</v>
      </c>
      <c r="E89" s="6" t="str">
        <f>'EEE 24.5.21'!E17</f>
        <v>EEE</v>
      </c>
    </row>
    <row r="90" spans="2:5" x14ac:dyDescent="0.2">
      <c r="B90" s="6" t="str">
        <f>'EEE 24.5.21'!B18</f>
        <v>dch2y</v>
      </c>
      <c r="C90" s="6" t="str">
        <f>'EEE 24.5.21'!C18</f>
        <v>Hutchings</v>
      </c>
      <c r="D90" s="6" t="str">
        <f>'EEE 24.5.21'!D18</f>
        <v>David</v>
      </c>
      <c r="E90" s="6" t="str">
        <f>'EEE 24.5.21'!E18</f>
        <v>EEE</v>
      </c>
    </row>
    <row r="91" spans="2:5" x14ac:dyDescent="0.2">
      <c r="B91" s="6" t="str">
        <f>'EEE 24.5.21'!B19</f>
        <v>aek5s</v>
      </c>
      <c r="C91" s="6" t="str">
        <f>'EEE 24.5.21'!C19</f>
        <v>Kelly</v>
      </c>
      <c r="D91" s="6" t="str">
        <f>'EEE 24.5.21'!D19</f>
        <v>Anthony</v>
      </c>
      <c r="E91" s="6" t="str">
        <f>'EEE 24.5.21'!E19</f>
        <v>EEE</v>
      </c>
    </row>
    <row r="92" spans="2:5" x14ac:dyDescent="0.2">
      <c r="B92" s="6" t="str">
        <f>'EEE 24.5.21'!B20</f>
        <v>jk254d</v>
      </c>
      <c r="C92" s="6" t="str">
        <f>'EEE 24.5.21'!C20</f>
        <v>Kettle</v>
      </c>
      <c r="D92" s="6" t="str">
        <f>'EEE 24.5.21'!D20</f>
        <v>Jeff</v>
      </c>
      <c r="E92" s="6" t="str">
        <f>'EEE 24.5.21'!E20</f>
        <v>EEE</v>
      </c>
    </row>
    <row r="93" spans="2:5" x14ac:dyDescent="0.2">
      <c r="B93" s="6" t="str">
        <f>'EEE 24.5.21'!B21</f>
        <v>ml134n</v>
      </c>
      <c r="C93" s="6" t="str">
        <f>'EEE 24.5.21'!C21</f>
        <v>Lavery</v>
      </c>
      <c r="D93" s="6" t="str">
        <f>'EEE 24.5.21'!D21</f>
        <v>Martin</v>
      </c>
      <c r="E93" s="6" t="str">
        <f>'EEE 24.5.21'!E21</f>
        <v>EEE</v>
      </c>
    </row>
    <row r="94" spans="2:5" x14ac:dyDescent="0.2">
      <c r="B94" s="6" t="str">
        <f>'EEE 24.5.21'!B22</f>
        <v>cl103c</v>
      </c>
      <c r="C94" s="6" t="str">
        <f>'EEE 24.5.21'!C22</f>
        <v>Li</v>
      </c>
      <c r="D94" s="6" t="str">
        <f>'EEE 24.5.21'!D22</f>
        <v>Chong</v>
      </c>
      <c r="E94" s="6" t="str">
        <f>'EEE 24.5.21'!E22</f>
        <v>EEE</v>
      </c>
    </row>
    <row r="95" spans="2:5" x14ac:dyDescent="0.2">
      <c r="B95" s="6" t="str">
        <f>'EEE 24.5.21'!B23</f>
        <v>rme9s</v>
      </c>
      <c r="C95" s="6" t="str">
        <f>'EEE 24.5.21'!C23</f>
        <v>Macedo</v>
      </c>
      <c r="D95" s="6" t="str">
        <f>'EEE 24.5.21'!D23</f>
        <v>Rair</v>
      </c>
      <c r="E95" s="6" t="str">
        <f>'EEE 24.5.21'!E23</f>
        <v>EEE</v>
      </c>
    </row>
    <row r="96" spans="2:5" x14ac:dyDescent="0.2">
      <c r="B96" s="6" t="str">
        <f>'EEE 24.5.21'!B24</f>
        <v>jhm1d</v>
      </c>
      <c r="C96" s="6" t="str">
        <f>'EEE 24.5.21'!C24</f>
        <v>Marsh</v>
      </c>
      <c r="D96" s="6" t="str">
        <f>'EEE 24.5.21'!D24</f>
        <v>John</v>
      </c>
      <c r="E96" s="6" t="str">
        <f>'EEE 24.5.21'!E24</f>
        <v>EEE</v>
      </c>
    </row>
    <row r="97" spans="2:5" x14ac:dyDescent="0.2">
      <c r="B97" s="6" t="str">
        <f>'EEE 24.5.21'!B25</f>
        <v>mr219z</v>
      </c>
      <c r="C97" s="6" t="str">
        <f>'EEE 24.5.21'!C25</f>
        <v>Millar</v>
      </c>
      <c r="D97" s="6" t="str">
        <f>'EEE 24.5.21'!D25</f>
        <v>Ross</v>
      </c>
      <c r="E97" s="6" t="str">
        <f>'EEE 24.5.21'!E25</f>
        <v>EEE</v>
      </c>
    </row>
    <row r="98" spans="2:5" x14ac:dyDescent="0.2">
      <c r="B98" s="6" t="str">
        <f>'EEE 24.5.21'!B26</f>
        <v>dm120m</v>
      </c>
      <c r="C98" s="6" t="str">
        <f>'EEE 24.5.21'!C26</f>
        <v>Moran</v>
      </c>
      <c r="D98" s="6" t="str">
        <f>'EEE 24.5.21'!D26</f>
        <v>David</v>
      </c>
      <c r="E98" s="6" t="str">
        <f>'EEE 24.5.21'!E26</f>
        <v>EEE</v>
      </c>
    </row>
    <row r="99" spans="2:5" x14ac:dyDescent="0.2">
      <c r="B99" s="6" t="str">
        <f>'EEE 24.5.21'!B27</f>
        <v>sln4b</v>
      </c>
      <c r="C99" s="6" t="str">
        <f>'EEE 24.5.21'!C27</f>
        <v>Neale</v>
      </c>
      <c r="D99" s="6" t="str">
        <f>'EEE 24.5.21'!D27</f>
        <v>Steven</v>
      </c>
      <c r="E99" s="6" t="str">
        <f>'EEE 24.5.21'!E27</f>
        <v>EEE</v>
      </c>
    </row>
    <row r="100" spans="2:5" x14ac:dyDescent="0.2">
      <c r="B100" s="6" t="str">
        <f>'EEE 24.5.21'!B28</f>
        <v>djp16x</v>
      </c>
      <c r="C100" s="6" t="str">
        <f>'EEE 24.5.21'!C28</f>
        <v>Paul</v>
      </c>
      <c r="D100" s="6" t="str">
        <f>'EEE 24.5.21'!D28</f>
        <v>Douglas</v>
      </c>
      <c r="E100" s="6" t="str">
        <f>'EEE 24.5.21'!E28</f>
        <v>EEE</v>
      </c>
    </row>
    <row r="101" spans="2:5" x14ac:dyDescent="0.2">
      <c r="B101" s="6" t="str">
        <f>'EEE 24.5.21'!B29</f>
        <v>bp17b</v>
      </c>
      <c r="C101" s="6" t="str">
        <f>'EEE 24.5.21'!C29</f>
        <v>Porr</v>
      </c>
      <c r="D101" s="6" t="str">
        <f>'EEE 24.5.21'!D29</f>
        <v>Bernd</v>
      </c>
      <c r="E101" s="6" t="str">
        <f>'EEE 24.5.21'!E29</f>
        <v>EEE</v>
      </c>
    </row>
    <row r="102" spans="2:5" x14ac:dyDescent="0.2">
      <c r="B102" s="6" t="str">
        <f>'EEE 24.5.21'!B30</f>
        <v>sar4r</v>
      </c>
      <c r="C102" s="6" t="str">
        <f>'EEE 24.5.21'!C30</f>
        <v>Roy</v>
      </c>
      <c r="D102" s="6" t="str">
        <f>'EEE 24.5.21'!D30</f>
        <v>Scott</v>
      </c>
      <c r="E102" s="6" t="str">
        <f>'EEE 24.5.21'!E30</f>
        <v>EEE</v>
      </c>
    </row>
    <row r="103" spans="2:5" x14ac:dyDescent="0.2">
      <c r="B103" s="6" t="str">
        <f>'EEE 24.5.21'!B31</f>
        <v>ms223q</v>
      </c>
      <c r="C103" s="6" t="str">
        <f>'EEE 24.5.21'!C31</f>
        <v>Sorel</v>
      </c>
      <c r="D103" s="6" t="str">
        <f>'EEE 24.5.21'!D31</f>
        <v>Marc</v>
      </c>
      <c r="E103" s="6" t="str">
        <f>'EEE 24.5.21'!E31</f>
        <v>EEE</v>
      </c>
    </row>
    <row r="104" spans="2:5" x14ac:dyDescent="0.2">
      <c r="B104" s="6" t="str">
        <f>'EEE 24.5.21'!B32</f>
        <v>st3r</v>
      </c>
      <c r="C104" s="6" t="str">
        <f>'EEE 24.5.21'!C32</f>
        <v>Thoms</v>
      </c>
      <c r="D104" s="6" t="str">
        <f>'EEE 24.5.21'!D32</f>
        <v>Stephen</v>
      </c>
      <c r="E104" s="6" t="str">
        <f>'EEE 24.5.21'!E32</f>
        <v>EEE</v>
      </c>
    </row>
    <row r="105" spans="2:5" x14ac:dyDescent="0.2">
      <c r="B105" s="6" t="str">
        <f>'EEE 24.5.21'!B33</f>
        <v>ew84y</v>
      </c>
      <c r="C105" s="6" t="str">
        <f>'EEE 24.5.21'!C33</f>
        <v>Wasige</v>
      </c>
      <c r="D105" s="6" t="str">
        <f>'EEE 24.5.21'!D33</f>
        <v>Edward</v>
      </c>
      <c r="E105" s="6" t="str">
        <f>'EEE 24.5.21'!E33</f>
        <v>EEE</v>
      </c>
    </row>
    <row r="106" spans="2:5" x14ac:dyDescent="0.2">
      <c r="B106" s="6" t="str">
        <f>'EEE 24.5.21'!B34</f>
        <v>jmw21b</v>
      </c>
      <c r="C106" s="6" t="str">
        <f>'EEE 24.5.21'!C34</f>
        <v>Weaver</v>
      </c>
      <c r="D106" s="6" t="str">
        <f>'EEE 24.5.21'!D34</f>
        <v>Jonathan</v>
      </c>
      <c r="E106" s="6" t="str">
        <f>'EEE 24.5.21'!E34</f>
        <v>EEE</v>
      </c>
    </row>
    <row r="107" spans="2:5" x14ac:dyDescent="0.2">
      <c r="B107" s="6" t="str">
        <f>'EEE 24.5.21'!B35</f>
        <v>mw269m</v>
      </c>
      <c r="C107" s="6" t="str">
        <f>'EEE 24.5.21'!C35</f>
        <v>Weides</v>
      </c>
      <c r="D107" s="6" t="str">
        <f>'EEE 24.5.21'!D35</f>
        <v>Martin</v>
      </c>
      <c r="E107" s="6" t="str">
        <f>'EEE 24.5.21'!E35</f>
        <v>EEE</v>
      </c>
    </row>
    <row r="108" spans="2:5" x14ac:dyDescent="0.2">
      <c r="B108" s="6" t="str">
        <f>'EEE 24.5.21'!B36</f>
        <v>jy59b</v>
      </c>
      <c r="C108" s="6" t="str">
        <f>'EEE 24.5.21'!C36</f>
        <v>Yang</v>
      </c>
      <c r="D108" s="6" t="str">
        <f>'EEE 24.5.21'!D36</f>
        <v>Jin</v>
      </c>
      <c r="E108" s="6" t="str">
        <f>'EEE 24.5.21'!E36</f>
        <v>EEE</v>
      </c>
    </row>
    <row r="109" spans="2:5" x14ac:dyDescent="0.2">
      <c r="B109" s="6" t="str">
        <f>'EEE 24.5.21'!B37</f>
        <v>hz25g</v>
      </c>
      <c r="C109" s="6" t="str">
        <f>'EEE 24.5.21'!C37</f>
        <v>Zhao</v>
      </c>
      <c r="D109" s="6" t="str">
        <f>'EEE 24.5.21'!D37</f>
        <v>Hubin</v>
      </c>
      <c r="E109" s="6" t="str">
        <f>'EEE 24.5.21'!E37</f>
        <v>EEE</v>
      </c>
    </row>
    <row r="110" spans="2:5" x14ac:dyDescent="0.2">
      <c r="B110" s="6">
        <f>'EEE 24.5.21'!B38</f>
        <v>0</v>
      </c>
      <c r="C110" s="6">
        <f>'EEE 24.5.21'!C38</f>
        <v>0</v>
      </c>
      <c r="D110" s="6">
        <f>'EEE 24.5.21'!D38</f>
        <v>0</v>
      </c>
      <c r="E110" s="6">
        <f>'EEE 24.5.21'!E38</f>
        <v>0</v>
      </c>
    </row>
    <row r="111" spans="2:5" s="6" customFormat="1" x14ac:dyDescent="0.2">
      <c r="B111" s="6">
        <f>'EEE 24.5.21'!B51</f>
        <v>0</v>
      </c>
      <c r="C111" s="6">
        <f>'EEE 24.5.21'!C51</f>
        <v>0</v>
      </c>
      <c r="D111" s="6">
        <f>'EEE 24.5.21'!D51</f>
        <v>0</v>
      </c>
      <c r="E111" s="6">
        <f>'EEE 24.5.21'!E51</f>
        <v>0</v>
      </c>
    </row>
    <row r="113" spans="2:5" x14ac:dyDescent="0.2">
      <c r="B113" s="6" t="str">
        <f>'Mech 24.5.21'!B4</f>
        <v>gb248a</v>
      </c>
      <c r="C113" s="6" t="str">
        <f>'Mech 24.5.21'!C4</f>
        <v>Bailet</v>
      </c>
      <c r="D113" s="6" t="str">
        <f>'Mech 24.5.21'!D4</f>
        <v>Gilles</v>
      </c>
      <c r="E113" s="6" t="str">
        <f>'Mech 24.5.21'!E4</f>
        <v>Mech</v>
      </c>
    </row>
    <row r="114" spans="2:5" x14ac:dyDescent="0.2">
      <c r="B114" s="6" t="str">
        <f>'Mech 24.5.21'!B5</f>
        <v>djb1y</v>
      </c>
      <c r="C114" s="6" t="str">
        <f>'Mech 24.5.21'!C5</f>
        <v>Ballance</v>
      </c>
      <c r="D114" s="6" t="str">
        <f>'Mech 24.5.21'!D5</f>
        <v>Donald</v>
      </c>
      <c r="E114" s="6" t="str">
        <f>'Mech 24.5.21'!E5</f>
        <v>Mech</v>
      </c>
    </row>
    <row r="115" spans="2:5" x14ac:dyDescent="0.2">
      <c r="B115" s="6" t="str">
        <f>'Mech 24.5.21'!B6</f>
        <v>tempJB</v>
      </c>
      <c r="C115" s="6" t="str">
        <f>'Mech 24.5.21'!C6</f>
        <v>Beeley</v>
      </c>
      <c r="D115" s="6" t="str">
        <f>'Mech 24.5.21'!D6</f>
        <v>James</v>
      </c>
      <c r="E115" s="6" t="str">
        <f>'Mech 24.5.21'!E6</f>
        <v>Mech</v>
      </c>
    </row>
    <row r="116" spans="2:5" x14ac:dyDescent="0.2">
      <c r="B116" s="6" t="str">
        <f>'Mech 24.5.21'!B7</f>
        <v>ac443f</v>
      </c>
      <c r="C116" s="6" t="str">
        <f>'Mech 24.5.21'!C7</f>
        <v>Cammarano</v>
      </c>
      <c r="D116" s="6" t="str">
        <f>'Mech 24.5.21'!D7</f>
        <v>Andrea</v>
      </c>
      <c r="E116" s="6" t="str">
        <f>'Mech 24.5.21'!E7</f>
        <v>Mech</v>
      </c>
    </row>
    <row r="117" spans="2:5" x14ac:dyDescent="0.2">
      <c r="B117" s="6" t="str">
        <f>'Mech 24.5.21'!B8</f>
        <v>psd4z</v>
      </c>
      <c r="C117" s="6" t="str">
        <f>'Mech 24.5.21'!C8</f>
        <v>Dobson</v>
      </c>
      <c r="D117" s="6" t="str">
        <f>'Mech 24.5.21'!D8</f>
        <v>Phil</v>
      </c>
      <c r="E117" s="6" t="str">
        <f>'Mech 24.5.21'!E8</f>
        <v>Mech</v>
      </c>
    </row>
    <row r="118" spans="2:5" x14ac:dyDescent="0.2">
      <c r="B118" s="6" t="str">
        <f>'Mech 24.5.21'!B9</f>
        <v>gff2h</v>
      </c>
      <c r="C118" s="6" t="str">
        <f>'Mech 24.5.21'!C9</f>
        <v>Falcone</v>
      </c>
      <c r="D118" s="6" t="str">
        <f>'Mech 24.5.21'!D9</f>
        <v>Gioia</v>
      </c>
      <c r="E118" s="6" t="str">
        <f>'Mech 24.5.21'!E9</f>
        <v>Mech</v>
      </c>
    </row>
    <row r="119" spans="2:5" x14ac:dyDescent="0.2">
      <c r="B119" s="6" t="str">
        <f>'Mech 24.5.21'!B10</f>
        <v>af146g</v>
      </c>
      <c r="C119" s="6" t="str">
        <f>'Mech 24.5.21'!C10</f>
        <v>Feeney</v>
      </c>
      <c r="D119" s="6" t="str">
        <f>'Mech 24.5.21'!D10</f>
        <v>Andrew</v>
      </c>
      <c r="E119" s="6" t="str">
        <f>'Mech 24.5.21'!E10</f>
        <v>Mech</v>
      </c>
    </row>
    <row r="120" spans="2:5" x14ac:dyDescent="0.2">
      <c r="B120" s="6" t="str">
        <f>'Mech 24.5.21'!B11</f>
        <v>pgh6x</v>
      </c>
      <c r="C120" s="6" t="str">
        <f>'Mech 24.5.21'!C11</f>
        <v>Harkness</v>
      </c>
      <c r="D120" s="6" t="str">
        <f>'Mech 24.5.21'!D11</f>
        <v>Patrick</v>
      </c>
      <c r="E120" s="6" t="str">
        <f>'Mech 24.5.21'!E11</f>
        <v>Mech</v>
      </c>
    </row>
    <row r="121" spans="2:5" x14ac:dyDescent="0.2">
      <c r="B121" s="6" t="str">
        <f>'Mech 24.5.21'!B12</f>
        <v>ph63n</v>
      </c>
      <c r="C121" s="6" t="str">
        <f>'Mech 24.5.21'!C12</f>
        <v>Harrison</v>
      </c>
      <c r="D121" s="6" t="str">
        <f>'Mech 24.5.21'!D12</f>
        <v>Philip</v>
      </c>
      <c r="E121" s="6" t="str">
        <f>'Mech 24.5.21'!E12</f>
        <v>Mech</v>
      </c>
    </row>
    <row r="122" spans="2:5" x14ac:dyDescent="0.2">
      <c r="B122" s="6" t="str">
        <f>'Mech 24.5.21'!B13</f>
        <v>sh292y</v>
      </c>
      <c r="C122" s="6" t="str">
        <f>'Mech 24.5.21'!C13</f>
        <v>Hussain</v>
      </c>
      <c r="D122" s="6" t="str">
        <f>'Mech 24.5.21'!D13</f>
        <v>Sajjad</v>
      </c>
      <c r="E122" s="6" t="str">
        <f>'Mech 24.5.21'!E13</f>
        <v>Mech</v>
      </c>
    </row>
    <row r="123" spans="2:5" x14ac:dyDescent="0.2">
      <c r="B123" s="6" t="str">
        <f>'Mech 24.5.21'!B14</f>
        <v>ai53g</v>
      </c>
      <c r="C123" s="6" t="str">
        <f>'Mech 24.5.21'!C14</f>
        <v>Ioannou</v>
      </c>
      <c r="D123" s="6" t="str">
        <f>'Mech 24.5.21'!D14</f>
        <v>Anastasia</v>
      </c>
      <c r="E123" s="6" t="str">
        <f>'Mech 24.5.21'!E14</f>
        <v>Mech</v>
      </c>
    </row>
    <row r="124" spans="2:5" x14ac:dyDescent="0.2">
      <c r="B124" s="6" t="str">
        <f>'Mech 24.5.21'!B15</f>
        <v>pl85g</v>
      </c>
      <c r="C124" s="6" t="str">
        <f>'Mech 24.5.21'!C15</f>
        <v>Li</v>
      </c>
      <c r="D124" s="6" t="str">
        <f>'Mech 24.5.21'!D15</f>
        <v>Peifeng</v>
      </c>
      <c r="E124" s="6" t="str">
        <f>'Mech 24.5.21'!E15</f>
        <v>Mech</v>
      </c>
    </row>
    <row r="125" spans="2:5" x14ac:dyDescent="0.2">
      <c r="B125" s="6" t="str">
        <f>'Mech 24.5.21'!B16</f>
        <v>xl37a</v>
      </c>
      <c r="C125" s="6" t="str">
        <f>'Mech 24.5.21'!C16</f>
        <v>Liu</v>
      </c>
      <c r="D125" s="6" t="str">
        <f>'Mech 24.5.21'!D16</f>
        <v>Xiaolei</v>
      </c>
      <c r="E125" s="6" t="str">
        <f>'Mech 24.5.21'!E16</f>
        <v>Mech</v>
      </c>
    </row>
    <row r="126" spans="2:5" x14ac:dyDescent="0.2">
      <c r="B126" s="6" t="str">
        <f>'Mech 24.5.21'!B17</f>
        <v>yl43h</v>
      </c>
      <c r="C126" s="6" t="str">
        <f>'Mech 24.5.21'!C17</f>
        <v>Liu</v>
      </c>
      <c r="D126" s="6" t="str">
        <f>'Mech 24.5.21'!D17</f>
        <v>Ying</v>
      </c>
      <c r="E126" s="6" t="str">
        <f>'Mech 24.5.21'!E17</f>
        <v>Mech</v>
      </c>
    </row>
    <row r="127" spans="2:5" x14ac:dyDescent="0.2">
      <c r="B127" s="6" t="str">
        <f>'Mech 24.5.21'!B18</f>
        <v>ml22c</v>
      </c>
      <c r="C127" s="6" t="str">
        <f>'Mech 24.5.21'!C18</f>
        <v>Lucas</v>
      </c>
      <c r="D127" s="6" t="str">
        <f>'Mech 24.5.21'!D18</f>
        <v>Margaret</v>
      </c>
      <c r="E127" s="6" t="str">
        <f>'Mech 24.5.21'!E18</f>
        <v>Mech</v>
      </c>
    </row>
    <row r="128" spans="2:5" x14ac:dyDescent="0.2">
      <c r="B128" s="6" t="str">
        <f>'Mech 24.5.21'!B19</f>
        <v>am453b</v>
      </c>
      <c r="C128" s="6" t="str">
        <f>'Mech 24.5.21'!C19</f>
        <v>Madsen</v>
      </c>
      <c r="D128" s="6" t="str">
        <f>'Mech 24.5.21'!D19</f>
        <v>Anne</v>
      </c>
      <c r="E128" s="6" t="str">
        <f>'Mech 24.5.21'!E19</f>
        <v>Mech</v>
      </c>
    </row>
    <row r="129" spans="2:5" x14ac:dyDescent="0.2">
      <c r="B129" s="6" t="e">
        <f>'Mech 24.5.21'!B20</f>
        <v>#N/A</v>
      </c>
      <c r="C129" s="6" t="str">
        <f>'Mech 24.5.21'!C20</f>
        <v>McInnes</v>
      </c>
      <c r="D129" s="6" t="str">
        <f>'Mech 24.5.21'!D20</f>
        <v>Colin</v>
      </c>
      <c r="E129" s="6" t="str">
        <f>'Mech 24.5.21'!E20</f>
        <v>Mech</v>
      </c>
    </row>
    <row r="130" spans="2:5" x14ac:dyDescent="0.2">
      <c r="B130" s="6" t="str">
        <f>'Mech 24.5.21'!B21</f>
        <v>dmm25x</v>
      </c>
      <c r="C130" s="6" t="str">
        <f>'Mech 24.5.21'!C21</f>
        <v>Mulvihill</v>
      </c>
      <c r="D130" s="6" t="str">
        <f>'Mech 24.5.21'!D21</f>
        <v>Daniel</v>
      </c>
      <c r="E130" s="6" t="str">
        <f>'Mech 24.5.21'!E21</f>
        <v>Mech</v>
      </c>
    </row>
    <row r="131" spans="2:5" x14ac:dyDescent="0.2">
      <c r="B131" s="6" t="str">
        <f>'Mech 24.5.21'!B22</f>
        <v>mcp2w</v>
      </c>
      <c r="C131" s="6" t="str">
        <f>'Mech 24.5.21'!C22</f>
        <v>Paul</v>
      </c>
      <c r="D131" s="6" t="str">
        <f>'Mech 24.5.21'!D22</f>
        <v>Manosh</v>
      </c>
      <c r="E131" s="6" t="str">
        <f>'Mech 24.5.21'!E22</f>
        <v>Mech</v>
      </c>
    </row>
    <row r="132" spans="2:5" x14ac:dyDescent="0.2">
      <c r="B132" s="6" t="str">
        <f>'Mech 24.5.21'!B23</f>
        <v>js479b</v>
      </c>
      <c r="C132" s="6" t="str">
        <f>'Mech 24.5.21'!C23</f>
        <v>Shackleton</v>
      </c>
      <c r="D132" s="6" t="str">
        <f>'Mech 24.5.21'!D23</f>
        <v>John</v>
      </c>
      <c r="E132" s="6" t="str">
        <f>'Mech 24.5.21'!E23</f>
        <v>Mech</v>
      </c>
    </row>
    <row r="133" spans="2:5" x14ac:dyDescent="0.2">
      <c r="B133" s="6" t="str">
        <f>'Mech 24.5.21'!B24</f>
        <v>ks302s</v>
      </c>
      <c r="C133" s="6" t="str">
        <f>'Mech 24.5.21'!C24</f>
        <v>Shanmugam</v>
      </c>
      <c r="D133" s="6" t="str">
        <f>'Mech 24.5.21'!D24</f>
        <v>Kumar</v>
      </c>
      <c r="E133" s="6" t="str">
        <f>'Mech 24.5.21'!E24</f>
        <v>Mech</v>
      </c>
    </row>
    <row r="134" spans="2:5" x14ac:dyDescent="0.2">
      <c r="B134" s="6" t="str">
        <f>'Mech 24.5.21'!B25</f>
        <v>jhs2q</v>
      </c>
      <c r="C134" s="6" t="str">
        <f>'Mech 24.5.21'!C25</f>
        <v>Sharp</v>
      </c>
      <c r="D134" s="6" t="str">
        <f>'Mech 24.5.21'!D25</f>
        <v>James</v>
      </c>
      <c r="E134" s="6" t="str">
        <f>'Mech 24.5.21'!E25</f>
        <v>Mech</v>
      </c>
    </row>
    <row r="135" spans="2:5" x14ac:dyDescent="0.2">
      <c r="B135" s="6" t="str">
        <f>'Mech 24.5.21'!B26</f>
        <v>iaw1w</v>
      </c>
      <c r="C135" s="6" t="str">
        <f>'Mech 24.5.21'!C26</f>
        <v>Watson</v>
      </c>
      <c r="D135" s="6" t="str">
        <f>'Mech 24.5.21'!D26</f>
        <v>Ian</v>
      </c>
      <c r="E135" s="6" t="str">
        <f>'Mech 24.5.21'!E26</f>
        <v>Mech</v>
      </c>
    </row>
    <row r="136" spans="2:5" x14ac:dyDescent="0.2">
      <c r="B136" s="6" t="str">
        <f>'Mech 24.5.21'!B27</f>
        <v>jy59b</v>
      </c>
      <c r="C136" s="6" t="str">
        <f>'Mech 24.5.21'!C27</f>
        <v>Yang</v>
      </c>
      <c r="D136" s="6" t="str">
        <f>'Mech 24.5.21'!D27</f>
        <v>Jin</v>
      </c>
      <c r="E136" s="6" t="str">
        <f>'Mech 24.5.21'!E27</f>
        <v>Mech</v>
      </c>
    </row>
    <row r="137" spans="2:5" x14ac:dyDescent="0.2">
      <c r="B137" s="6" t="str">
        <f>'Mech 24.5.21'!B28</f>
        <v>sy42k</v>
      </c>
      <c r="C137" s="6" t="str">
        <f>'Mech 24.5.21'!C28</f>
        <v>You</v>
      </c>
      <c r="D137" s="6" t="str">
        <f>'Mech 24.5.21'!D28</f>
        <v>Siming</v>
      </c>
      <c r="E137" s="6" t="str">
        <f>'Mech 24.5.21'!E28</f>
        <v>Mech</v>
      </c>
    </row>
    <row r="138" spans="2:5" x14ac:dyDescent="0.2">
      <c r="B138" s="6" t="str">
        <f>'Mech 24.5.21'!B29</f>
        <v>zy4d</v>
      </c>
      <c r="C138" s="6" t="str">
        <f>'Mech 24.5.21'!C29</f>
        <v>Yu</v>
      </c>
      <c r="D138" s="6" t="str">
        <f>'Mech 24.5.21'!D29</f>
        <v>Zhibin</v>
      </c>
      <c r="E138" s="6" t="str">
        <f>'Mech 24.5.21'!E29</f>
        <v>Mech</v>
      </c>
    </row>
    <row r="139" spans="2:5" x14ac:dyDescent="0.2">
      <c r="B139" s="6">
        <f>'Mech 24.5.21'!B30</f>
        <v>0</v>
      </c>
      <c r="C139" s="6">
        <f>'Mech 24.5.21'!C30</f>
        <v>0</v>
      </c>
      <c r="D139" s="6">
        <f>'Mech 24.5.21'!D30</f>
        <v>0</v>
      </c>
      <c r="E139" s="6">
        <f>'Mech 24.5.21'!E30</f>
        <v>0</v>
      </c>
    </row>
    <row r="142" spans="2:5" x14ac:dyDescent="0.2">
      <c r="B142" s="6" t="str">
        <f>UESTC!B4</f>
        <v>wa19w</v>
      </c>
      <c r="C142" s="6" t="str">
        <f>UESTC!C4</f>
        <v>Ahmad</v>
      </c>
      <c r="D142" s="6" t="str">
        <f>UESTC!D4</f>
        <v>Wasim</v>
      </c>
      <c r="E142" s="6" t="str">
        <f>UESTC!E4</f>
        <v>UESTC</v>
      </c>
    </row>
    <row r="143" spans="2:5" x14ac:dyDescent="0.2">
      <c r="B143" s="6" t="str">
        <f>UESTC!B5</f>
        <v>aak8h</v>
      </c>
      <c r="C143" s="6" t="str">
        <f>UESTC!C5</f>
        <v>Al-Khalidi</v>
      </c>
      <c r="D143" s="6" t="str">
        <f>UESTC!D5</f>
        <v>Abdullah</v>
      </c>
      <c r="E143" s="6" t="str">
        <f>UESTC!E5</f>
        <v>UESTC</v>
      </c>
    </row>
    <row r="144" spans="2:5" x14ac:dyDescent="0.2">
      <c r="B144" s="6" t="str">
        <f>UESTC!B6</f>
        <v>ia65h</v>
      </c>
      <c r="C144" s="6" t="str">
        <f>UESTC!C6</f>
        <v>Ansari</v>
      </c>
      <c r="D144" s="6" t="str">
        <f>UESTC!D6</f>
        <v>Imran</v>
      </c>
      <c r="E144" s="6" t="str">
        <f>UESTC!E6</f>
        <v>UESTC</v>
      </c>
    </row>
    <row r="145" spans="2:5" x14ac:dyDescent="0.2">
      <c r="B145" s="6" t="str">
        <f>UESTC!B7</f>
        <v>db214p</v>
      </c>
      <c r="C145" s="6" t="str">
        <f>UESTC!C7</f>
        <v>Bremner</v>
      </c>
      <c r="D145" s="6" t="str">
        <f>UESTC!D7</f>
        <v>Duncan</v>
      </c>
      <c r="E145" s="6" t="str">
        <f>UESTC!E7</f>
        <v>UESTC</v>
      </c>
    </row>
    <row r="146" spans="2:5" x14ac:dyDescent="0.2">
      <c r="B146" s="6" t="str">
        <f>UESTC!B8</f>
        <v>ac594s</v>
      </c>
      <c r="C146" s="6" t="str">
        <f>UESTC!C8</f>
        <v>Centeno</v>
      </c>
      <c r="D146" s="6" t="str">
        <f>UESTC!D8</f>
        <v>Anthony</v>
      </c>
      <c r="E146" s="6" t="str">
        <f>UESTC!E8</f>
        <v>UESTC</v>
      </c>
    </row>
    <row r="147" spans="2:5" x14ac:dyDescent="0.2">
      <c r="B147" s="6" t="str">
        <f>UESTC!B9</f>
        <v>kg130d</v>
      </c>
      <c r="C147" s="6" t="str">
        <f>UESTC!C9</f>
        <v>Gamage</v>
      </c>
      <c r="D147" s="6" t="str">
        <f>UESTC!D9</f>
        <v>Kelum</v>
      </c>
      <c r="E147" s="6" t="str">
        <f>UESTC!E9</f>
        <v>UESTC</v>
      </c>
    </row>
    <row r="148" spans="2:5" x14ac:dyDescent="0.2">
      <c r="B148" s="6" t="str">
        <f>UESTC!B10</f>
        <v>sh292y</v>
      </c>
      <c r="C148" s="6" t="str">
        <f>UESTC!C10</f>
        <v>Hussain</v>
      </c>
      <c r="D148" s="6" t="str">
        <f>UESTC!D10</f>
        <v>Sajjad</v>
      </c>
      <c r="E148" s="6" t="str">
        <f>UESTC!E10</f>
        <v>UESTC</v>
      </c>
    </row>
    <row r="149" spans="2:5" x14ac:dyDescent="0.2">
      <c r="B149" s="6" t="str">
        <f>UESTC!B11</f>
        <v>jl250q</v>
      </c>
      <c r="C149" s="6" t="str">
        <f>UESTC!C11</f>
        <v>Le Kernec</v>
      </c>
      <c r="D149" s="6" t="str">
        <f>UESTC!D11</f>
        <v>Julien</v>
      </c>
      <c r="E149" s="6" t="str">
        <f>UESTC!E11</f>
        <v>UESTC</v>
      </c>
    </row>
    <row r="150" spans="2:5" x14ac:dyDescent="0.2">
      <c r="B150" s="6" t="str">
        <f>UESTC!B12</f>
        <v>lm276y</v>
      </c>
      <c r="C150" s="6" t="str">
        <f>UESTC!C12</f>
        <v>Mohjazi</v>
      </c>
      <c r="D150" s="6" t="str">
        <f>UESTC!D12</f>
        <v>Lina</v>
      </c>
      <c r="E150" s="6" t="str">
        <f>UESTC!E12</f>
        <v>UESTC</v>
      </c>
    </row>
    <row r="151" spans="2:5" x14ac:dyDescent="0.2">
      <c r="B151" s="6" t="str">
        <f>UESTC!B13</f>
        <v>vn15r</v>
      </c>
      <c r="C151" s="6" t="str">
        <f>UESTC!C13</f>
        <v>Nabaei</v>
      </c>
      <c r="D151" s="6" t="str">
        <f>UESTC!D13</f>
        <v>Vahid</v>
      </c>
      <c r="E151" s="6" t="str">
        <f>UESTC!E13</f>
        <v>UESTC</v>
      </c>
    </row>
    <row r="152" spans="2:5" x14ac:dyDescent="0.2">
      <c r="B152" s="6" t="str">
        <f>UESTC!B14</f>
        <v>oo13w</v>
      </c>
      <c r="C152" s="6" t="str">
        <f>UESTC!C14</f>
        <v>Onireti</v>
      </c>
      <c r="D152" s="6" t="str">
        <f>UESTC!D14</f>
        <v>Oluwakayode</v>
      </c>
      <c r="E152" s="6" t="str">
        <f>UESTC!E14</f>
        <v>UESTC</v>
      </c>
    </row>
    <row r="153" spans="2:5" x14ac:dyDescent="0.2">
      <c r="B153" s="6" t="str">
        <f>UESTC!B15</f>
        <v>yas2j</v>
      </c>
      <c r="C153" s="6" t="str">
        <f>UESTC!C15</f>
        <v>Sambo</v>
      </c>
      <c r="D153" s="6" t="str">
        <f>UESTC!D15</f>
        <v>Yusuf</v>
      </c>
      <c r="E153" s="6" t="str">
        <f>UESTC!E15</f>
        <v>UESTC</v>
      </c>
    </row>
    <row r="154" spans="2:5" x14ac:dyDescent="0.2">
      <c r="B154" s="6" t="str">
        <f>UESTC!B16</f>
        <v>ys32b</v>
      </c>
      <c r="C154" s="6" t="str">
        <f>UESTC!C16</f>
        <v>Sun</v>
      </c>
      <c r="D154" s="6" t="str">
        <f>UESTC!D16</f>
        <v>Yao</v>
      </c>
      <c r="E154" s="6" t="str">
        <f>UESTC!E16</f>
        <v>UESTC</v>
      </c>
    </row>
    <row r="155" spans="2:5" x14ac:dyDescent="0.2">
      <c r="B155" s="6" t="str">
        <f>UESTC!B17</f>
        <v>fs129x</v>
      </c>
      <c r="C155" s="6" t="str">
        <f>UESTC!C17</f>
        <v>Surre</v>
      </c>
      <c r="D155" s="6" t="str">
        <f>UESTC!D17</f>
        <v>Frederic</v>
      </c>
      <c r="E155" s="6" t="str">
        <f>UESTC!E17</f>
        <v>UESTC</v>
      </c>
    </row>
    <row r="156" spans="2:5" x14ac:dyDescent="0.2">
      <c r="B156" s="6" t="str">
        <f>UESTC!B18</f>
        <v>lz21g</v>
      </c>
      <c r="C156" s="6" t="str">
        <f>UESTC!C18</f>
        <v>Zhang</v>
      </c>
      <c r="D156" s="6" t="str">
        <f>UESTC!D18</f>
        <v>Lei</v>
      </c>
      <c r="E156" s="6" t="str">
        <f>UESTC!E18</f>
        <v>UESTC</v>
      </c>
    </row>
    <row r="157" spans="2:5" x14ac:dyDescent="0.2">
      <c r="B157" s="6">
        <f>UESTC!B19</f>
        <v>0</v>
      </c>
      <c r="C157" s="6">
        <f>UESTC!C19</f>
        <v>0</v>
      </c>
      <c r="D157" s="6">
        <f>UESTC!D19</f>
        <v>0</v>
      </c>
      <c r="E157" s="6">
        <f>UESTC!E19</f>
        <v>0</v>
      </c>
    </row>
    <row r="158" spans="2:5" x14ac:dyDescent="0.2">
      <c r="B158" s="6"/>
      <c r="C158" s="6"/>
      <c r="D158" s="6"/>
      <c r="E15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5E57-FD6B-4820-9E7D-56124806E61D}">
  <dimension ref="A1:K262"/>
  <sheetViews>
    <sheetView topLeftCell="A31" workbookViewId="0">
      <selection activeCell="B55" sqref="B55"/>
    </sheetView>
  </sheetViews>
  <sheetFormatPr baseColWidth="10" defaultColWidth="8.83203125" defaultRowHeight="15" x14ac:dyDescent="0.2"/>
  <cols>
    <col min="1" max="1" width="29.5" customWidth="1"/>
    <col min="2" max="2" width="29.5" style="6" customWidth="1"/>
    <col min="3" max="3" width="14.1640625" customWidth="1"/>
    <col min="4" max="4" width="42.1640625" customWidth="1"/>
    <col min="5" max="5" width="24.1640625" style="36" customWidth="1"/>
    <col min="6" max="6" width="13.1640625" customWidth="1"/>
    <col min="10" max="10" width="18.1640625" customWidth="1"/>
    <col min="11" max="11" width="10.5" customWidth="1"/>
  </cols>
  <sheetData>
    <row r="1" spans="1:11" ht="16" x14ac:dyDescent="0.2">
      <c r="A1" s="46" t="s">
        <v>489</v>
      </c>
      <c r="B1" s="46" t="s">
        <v>161</v>
      </c>
      <c r="C1" s="46" t="s">
        <v>148</v>
      </c>
      <c r="D1" s="46" t="s">
        <v>159</v>
      </c>
      <c r="E1" s="48" t="s">
        <v>490</v>
      </c>
      <c r="F1" s="6"/>
      <c r="G1" s="6"/>
      <c r="H1" s="6"/>
      <c r="I1" s="6"/>
      <c r="J1" s="49" t="s">
        <v>491</v>
      </c>
      <c r="K1" s="49" t="s">
        <v>492</v>
      </c>
    </row>
    <row r="2" spans="1:11" x14ac:dyDescent="0.2">
      <c r="A2" s="47" t="s">
        <v>493</v>
      </c>
      <c r="B2" s="6" t="str">
        <f>TRIM(RIGHT(SUBSTITUTE(A2," ",REPT(" ",100)),100))</f>
        <v>Abbas</v>
      </c>
      <c r="C2" s="47" t="s">
        <v>494</v>
      </c>
      <c r="D2" s="47" t="s">
        <v>495</v>
      </c>
      <c r="E2" s="50">
        <f t="shared" ref="E2:E15" si="0">COUNTIF(B2:B262, B2)</f>
        <v>1</v>
      </c>
      <c r="F2" s="6"/>
      <c r="G2" s="6"/>
      <c r="H2" s="6"/>
      <c r="I2" s="6"/>
      <c r="J2" s="6" t="str">
        <f>B40</f>
        <v>Chua</v>
      </c>
      <c r="K2" s="6">
        <v>3</v>
      </c>
    </row>
    <row r="3" spans="1:11" x14ac:dyDescent="0.2">
      <c r="A3" s="47" t="s">
        <v>496</v>
      </c>
      <c r="B3" s="6" t="str">
        <f t="shared" ref="B3:B69" si="1">TRIM(RIGHT(SUBSTITUTE(A3," ",REPT(" ",100)),100))</f>
        <v>Abbasi</v>
      </c>
      <c r="C3" s="47" t="s">
        <v>77</v>
      </c>
      <c r="D3" s="47" t="s">
        <v>497</v>
      </c>
      <c r="E3" s="36">
        <f t="shared" si="0"/>
        <v>1</v>
      </c>
      <c r="F3" s="6"/>
      <c r="G3" s="6"/>
      <c r="H3" s="6"/>
      <c r="I3" s="6"/>
      <c r="J3" s="6" t="str">
        <f>B86</f>
        <v>Green</v>
      </c>
      <c r="K3" s="6">
        <v>2</v>
      </c>
    </row>
    <row r="4" spans="1:11" x14ac:dyDescent="0.2">
      <c r="A4" s="47" t="s">
        <v>498</v>
      </c>
      <c r="B4" s="6" t="str">
        <f t="shared" si="1"/>
        <v>Adamu-Lema</v>
      </c>
      <c r="C4" s="47" t="s">
        <v>499</v>
      </c>
      <c r="D4" s="47" t="s">
        <v>500</v>
      </c>
      <c r="E4" s="36">
        <f t="shared" si="0"/>
        <v>1</v>
      </c>
      <c r="F4" s="6"/>
      <c r="G4" s="6"/>
      <c r="H4" s="6"/>
      <c r="I4" s="6"/>
      <c r="J4" s="6" t="str">
        <f>B92</f>
        <v>Hao</v>
      </c>
      <c r="K4" s="6">
        <v>2</v>
      </c>
    </row>
    <row r="5" spans="1:11" x14ac:dyDescent="0.2">
      <c r="A5" s="47" t="s">
        <v>501</v>
      </c>
      <c r="B5" s="6" t="str">
        <f t="shared" si="1"/>
        <v>Aggarwal</v>
      </c>
      <c r="C5" s="47" t="s">
        <v>56</v>
      </c>
      <c r="D5" s="47" t="s">
        <v>502</v>
      </c>
      <c r="E5" s="36">
        <f t="shared" si="0"/>
        <v>1</v>
      </c>
      <c r="F5" s="6"/>
      <c r="G5" s="6"/>
      <c r="H5" s="6"/>
      <c r="I5" s="6"/>
      <c r="J5" s="6" t="str">
        <f>B125</f>
        <v>Lee</v>
      </c>
      <c r="K5" s="6">
        <v>2</v>
      </c>
    </row>
    <row r="6" spans="1:11" x14ac:dyDescent="0.2">
      <c r="A6" s="47" t="s">
        <v>503</v>
      </c>
      <c r="B6" s="6" t="str">
        <f t="shared" si="1"/>
        <v>Ahmad</v>
      </c>
      <c r="C6" s="47" t="s">
        <v>504</v>
      </c>
      <c r="D6" s="47" t="s">
        <v>505</v>
      </c>
      <c r="E6" s="36">
        <f t="shared" si="0"/>
        <v>1</v>
      </c>
      <c r="F6" s="6"/>
      <c r="G6" s="6"/>
      <c r="H6" s="6"/>
      <c r="I6" s="6"/>
      <c r="J6" s="6" t="str">
        <f>B127</f>
        <v>Li</v>
      </c>
      <c r="K6" s="6">
        <v>5</v>
      </c>
    </row>
    <row r="7" spans="1:11" x14ac:dyDescent="0.2">
      <c r="A7" s="47" t="s">
        <v>506</v>
      </c>
      <c r="B7" s="6" t="str">
        <f t="shared" si="1"/>
        <v>Al-Budairi</v>
      </c>
      <c r="C7" s="47" t="s">
        <v>507</v>
      </c>
      <c r="D7" s="47" t="s">
        <v>508</v>
      </c>
      <c r="E7" s="36">
        <f t="shared" si="0"/>
        <v>1</v>
      </c>
      <c r="F7" s="6"/>
      <c r="G7" s="6"/>
      <c r="H7" s="6"/>
      <c r="I7" s="6"/>
      <c r="J7" s="6" t="str">
        <f>B135</f>
        <v>Lim</v>
      </c>
      <c r="K7" s="6">
        <v>4</v>
      </c>
    </row>
    <row r="8" spans="1:11" x14ac:dyDescent="0.2">
      <c r="A8" s="47" t="s">
        <v>509</v>
      </c>
      <c r="B8" s="6" t="str">
        <f t="shared" si="1"/>
        <v>Al-Khalidi</v>
      </c>
      <c r="C8" s="47" t="s">
        <v>510</v>
      </c>
      <c r="D8" s="47" t="s">
        <v>511</v>
      </c>
      <c r="E8" s="36">
        <f t="shared" si="0"/>
        <v>1</v>
      </c>
      <c r="F8" s="6"/>
      <c r="G8" s="6"/>
      <c r="H8" s="6"/>
      <c r="I8" s="6"/>
      <c r="J8" s="6" t="str">
        <f>B140</f>
        <v>Liu</v>
      </c>
      <c r="K8" s="6">
        <v>4</v>
      </c>
    </row>
    <row r="9" spans="1:11" x14ac:dyDescent="0.2">
      <c r="A9" s="47" t="s">
        <v>512</v>
      </c>
      <c r="B9" s="6" t="str">
        <f t="shared" si="1"/>
        <v>Allan</v>
      </c>
      <c r="C9" s="47" t="s">
        <v>513</v>
      </c>
      <c r="D9" s="47" t="s">
        <v>514</v>
      </c>
      <c r="E9" s="36">
        <f t="shared" si="0"/>
        <v>1</v>
      </c>
      <c r="F9" s="6"/>
      <c r="G9" s="6"/>
      <c r="H9" s="6"/>
      <c r="I9" s="6"/>
      <c r="J9" s="6" t="str">
        <f>B178</f>
        <v>Paul</v>
      </c>
      <c r="K9" s="6">
        <v>2</v>
      </c>
    </row>
    <row r="10" spans="1:11" x14ac:dyDescent="0.2">
      <c r="A10" s="47" t="s">
        <v>515</v>
      </c>
      <c r="B10" s="6" t="str">
        <f t="shared" si="1"/>
        <v>Ampountolas</v>
      </c>
      <c r="C10" s="47" t="s">
        <v>516</v>
      </c>
      <c r="D10" s="47" t="s">
        <v>517</v>
      </c>
      <c r="E10" s="36">
        <f t="shared" si="0"/>
        <v>1</v>
      </c>
      <c r="F10" s="6"/>
      <c r="G10" s="6"/>
      <c r="H10" s="6"/>
      <c r="I10" s="6"/>
      <c r="J10" s="6" t="str">
        <f>B234</f>
        <v>Wang</v>
      </c>
      <c r="K10" s="6">
        <v>2</v>
      </c>
    </row>
    <row r="11" spans="1:11" x14ac:dyDescent="0.2">
      <c r="A11" s="47" t="s">
        <v>518</v>
      </c>
      <c r="B11" s="6" t="str">
        <f t="shared" si="1"/>
        <v>Lara</v>
      </c>
      <c r="C11" s="47" t="s">
        <v>519</v>
      </c>
      <c r="D11" s="47" t="s">
        <v>520</v>
      </c>
      <c r="E11" s="36">
        <f t="shared" si="0"/>
        <v>1</v>
      </c>
      <c r="F11" s="7"/>
      <c r="G11" s="6"/>
      <c r="H11" s="6"/>
      <c r="I11" s="6"/>
      <c r="J11" s="6" t="str">
        <f>B245</f>
        <v>Yang</v>
      </c>
      <c r="K11" s="6">
        <v>2</v>
      </c>
    </row>
    <row r="12" spans="1:11" x14ac:dyDescent="0.2">
      <c r="A12" s="47" t="s">
        <v>521</v>
      </c>
      <c r="B12" s="6" t="str">
        <f t="shared" si="1"/>
        <v>Anderson</v>
      </c>
      <c r="C12" s="47" t="s">
        <v>13</v>
      </c>
      <c r="D12" s="47" t="s">
        <v>522</v>
      </c>
      <c r="E12" s="36">
        <f t="shared" si="0"/>
        <v>1</v>
      </c>
      <c r="F12" s="6"/>
      <c r="G12" s="6"/>
      <c r="H12" s="6"/>
      <c r="I12" s="6"/>
      <c r="J12" s="6" t="str">
        <f>B254</f>
        <v>Zhao</v>
      </c>
      <c r="K12" s="6">
        <v>3</v>
      </c>
    </row>
    <row r="13" spans="1:11" x14ac:dyDescent="0.2">
      <c r="A13" s="47" t="s">
        <v>523</v>
      </c>
      <c r="B13" s="6" t="str">
        <f t="shared" si="1"/>
        <v>Ansari</v>
      </c>
      <c r="C13" s="47" t="s">
        <v>524</v>
      </c>
      <c r="D13" s="47" t="s">
        <v>525</v>
      </c>
      <c r="E13" s="36">
        <f t="shared" si="0"/>
        <v>1</v>
      </c>
      <c r="F13" s="6"/>
      <c r="G13" s="6"/>
      <c r="H13" s="6"/>
      <c r="I13" s="6"/>
      <c r="J13" s="6" t="str">
        <f>B259</f>
        <v>Zhou</v>
      </c>
      <c r="K13" s="6">
        <v>2</v>
      </c>
    </row>
    <row r="14" spans="1:11" x14ac:dyDescent="0.2">
      <c r="A14" s="47" t="s">
        <v>526</v>
      </c>
      <c r="B14" s="6" t="str">
        <f t="shared" si="1"/>
        <v>Arbon</v>
      </c>
      <c r="C14" s="47" t="s">
        <v>527</v>
      </c>
      <c r="D14" s="47" t="s">
        <v>528</v>
      </c>
      <c r="E14" s="36">
        <f t="shared" si="0"/>
        <v>1</v>
      </c>
      <c r="F14" s="6"/>
      <c r="G14" s="6"/>
      <c r="H14" s="6"/>
      <c r="I14" s="6"/>
      <c r="J14" s="6"/>
      <c r="K14" s="6"/>
    </row>
    <row r="15" spans="1:11" x14ac:dyDescent="0.2">
      <c r="A15" s="47" t="s">
        <v>529</v>
      </c>
      <c r="B15" s="6" t="str">
        <f t="shared" si="1"/>
        <v>Asenov</v>
      </c>
      <c r="C15" s="47" t="s">
        <v>530</v>
      </c>
      <c r="D15" s="47" t="s">
        <v>531</v>
      </c>
      <c r="E15" s="36">
        <f t="shared" si="0"/>
        <v>1</v>
      </c>
      <c r="F15" s="6"/>
      <c r="G15" s="6"/>
      <c r="H15" s="6"/>
      <c r="I15" s="6"/>
      <c r="J15" s="6"/>
      <c r="K15" s="6"/>
    </row>
    <row r="16" spans="1:11" s="6" customFormat="1" x14ac:dyDescent="0.2">
      <c r="A16" s="77" t="s">
        <v>532</v>
      </c>
      <c r="B16" s="17" t="str">
        <f t="shared" si="1"/>
        <v>Badolato</v>
      </c>
      <c r="C16" s="77" t="s">
        <v>533</v>
      </c>
      <c r="D16" s="77" t="s">
        <v>534</v>
      </c>
      <c r="E16" s="36">
        <f t="shared" ref="E16:E25" si="2">COUNTIF(B16:B276, B16)</f>
        <v>1</v>
      </c>
    </row>
    <row r="17" spans="1:6" x14ac:dyDescent="0.2">
      <c r="A17" s="47" t="s">
        <v>535</v>
      </c>
      <c r="B17" s="6" t="str">
        <f t="shared" si="1"/>
        <v>BAILET</v>
      </c>
      <c r="C17" s="47" t="s">
        <v>99</v>
      </c>
      <c r="D17" s="47" t="s">
        <v>536</v>
      </c>
      <c r="E17" s="36">
        <f t="shared" si="2"/>
        <v>1</v>
      </c>
      <c r="F17" s="6"/>
    </row>
    <row r="18" spans="1:6" x14ac:dyDescent="0.2">
      <c r="A18" s="47" t="s">
        <v>537</v>
      </c>
      <c r="B18" s="6" t="str">
        <f t="shared" si="1"/>
        <v>Bailey</v>
      </c>
      <c r="C18" s="47" t="s">
        <v>78</v>
      </c>
      <c r="D18" s="47" t="s">
        <v>538</v>
      </c>
      <c r="E18" s="36">
        <f t="shared" si="2"/>
        <v>1</v>
      </c>
      <c r="F18" s="6"/>
    </row>
    <row r="19" spans="1:6" x14ac:dyDescent="0.2">
      <c r="A19" s="47" t="s">
        <v>539</v>
      </c>
      <c r="B19" s="6" t="str">
        <f t="shared" si="1"/>
        <v>Ballance</v>
      </c>
      <c r="C19" s="47" t="s">
        <v>100</v>
      </c>
      <c r="D19" s="47" t="s">
        <v>540</v>
      </c>
      <c r="E19" s="36">
        <f t="shared" si="2"/>
        <v>1</v>
      </c>
      <c r="F19" s="6"/>
    </row>
    <row r="20" spans="1:6" x14ac:dyDescent="0.2">
      <c r="A20" s="47" t="s">
        <v>541</v>
      </c>
      <c r="B20" s="6" t="str">
        <f t="shared" si="1"/>
        <v>Barakos</v>
      </c>
      <c r="C20" s="47" t="s">
        <v>23</v>
      </c>
      <c r="D20" s="47" t="s">
        <v>542</v>
      </c>
      <c r="E20" s="36">
        <f t="shared" si="2"/>
        <v>1</v>
      </c>
      <c r="F20" s="6"/>
    </row>
    <row r="21" spans="1:6" x14ac:dyDescent="0.2">
      <c r="A21" s="47" t="s">
        <v>543</v>
      </c>
      <c r="B21" s="6" t="str">
        <f t="shared" si="1"/>
        <v>Barnes</v>
      </c>
      <c r="C21" s="47" t="s">
        <v>544</v>
      </c>
      <c r="D21" s="47" t="s">
        <v>545</v>
      </c>
      <c r="E21" s="36">
        <f t="shared" si="2"/>
        <v>1</v>
      </c>
      <c r="F21" s="6"/>
    </row>
    <row r="22" spans="1:6" x14ac:dyDescent="0.2">
      <c r="A22" s="47" t="s">
        <v>546</v>
      </c>
      <c r="B22" s="6" t="str">
        <f t="shared" si="1"/>
        <v>Bell</v>
      </c>
      <c r="C22" s="47" t="s">
        <v>547</v>
      </c>
      <c r="D22" s="47" t="s">
        <v>548</v>
      </c>
      <c r="E22" s="36">
        <f t="shared" si="2"/>
        <v>1</v>
      </c>
      <c r="F22" s="6"/>
    </row>
    <row r="23" spans="1:6" s="6" customFormat="1" x14ac:dyDescent="0.2">
      <c r="A23" s="47" t="s">
        <v>549</v>
      </c>
      <c r="B23" s="6" t="str">
        <f t="shared" si="1"/>
        <v>Beeley</v>
      </c>
      <c r="C23" s="47" t="s">
        <v>550</v>
      </c>
      <c r="D23" s="47" t="s">
        <v>551</v>
      </c>
      <c r="E23" s="36">
        <f t="shared" si="2"/>
        <v>1</v>
      </c>
    </row>
    <row r="24" spans="1:6" x14ac:dyDescent="0.2">
      <c r="A24" s="47" t="s">
        <v>552</v>
      </c>
      <c r="B24" s="6" t="str">
        <f t="shared" si="1"/>
        <v>Bo</v>
      </c>
      <c r="C24" s="47"/>
      <c r="D24" s="47" t="s">
        <v>553</v>
      </c>
      <c r="E24" s="36">
        <f t="shared" si="2"/>
        <v>1</v>
      </c>
      <c r="F24" s="6"/>
    </row>
    <row r="25" spans="1:6" x14ac:dyDescent="0.2">
      <c r="A25" s="47" t="s">
        <v>554</v>
      </c>
      <c r="B25" s="6" t="str">
        <f t="shared" si="1"/>
        <v>Bradley</v>
      </c>
      <c r="C25" s="47" t="s">
        <v>57</v>
      </c>
      <c r="D25" s="47" t="s">
        <v>555</v>
      </c>
      <c r="E25" s="36">
        <f t="shared" si="2"/>
        <v>1</v>
      </c>
      <c r="F25" s="6"/>
    </row>
    <row r="26" spans="1:6" x14ac:dyDescent="0.2">
      <c r="A26" s="47" t="s">
        <v>556</v>
      </c>
      <c r="B26" s="6" t="str">
        <f t="shared" si="1"/>
        <v>Bremner</v>
      </c>
      <c r="C26" s="47" t="s">
        <v>557</v>
      </c>
      <c r="D26" s="47" t="s">
        <v>558</v>
      </c>
      <c r="E26" s="36">
        <f>COUNTIF(B26:B284, B26)</f>
        <v>1</v>
      </c>
      <c r="F26" s="6"/>
    </row>
    <row r="27" spans="1:6" x14ac:dyDescent="0.2">
      <c r="A27" s="47" t="s">
        <v>559</v>
      </c>
      <c r="B27" s="6" t="str">
        <f t="shared" si="1"/>
        <v>Brown</v>
      </c>
      <c r="C27" s="47" t="s">
        <v>58</v>
      </c>
      <c r="D27" s="47" t="s">
        <v>560</v>
      </c>
      <c r="E27" s="36">
        <f>COUNTIF(B27:B285, B27)</f>
        <v>1</v>
      </c>
      <c r="F27" s="6"/>
    </row>
    <row r="28" spans="1:6" x14ac:dyDescent="0.2">
      <c r="A28" s="47" t="s">
        <v>561</v>
      </c>
      <c r="B28" s="6" t="str">
        <f t="shared" si="1"/>
        <v>Bu</v>
      </c>
      <c r="C28" s="47" t="s">
        <v>125</v>
      </c>
      <c r="D28" s="47" t="s">
        <v>562</v>
      </c>
      <c r="E28" s="36">
        <f>COUNTIF(B28:B286, B28)</f>
        <v>1</v>
      </c>
      <c r="F28" s="6"/>
    </row>
    <row r="29" spans="1:6" s="6" customFormat="1" x14ac:dyDescent="0.2">
      <c r="A29" s="77" t="s">
        <v>563</v>
      </c>
      <c r="B29" s="17" t="str">
        <f t="shared" si="1"/>
        <v>Buckley</v>
      </c>
      <c r="C29" s="77" t="s">
        <v>59</v>
      </c>
      <c r="D29" s="77" t="s">
        <v>564</v>
      </c>
      <c r="E29" s="50">
        <f>COUNTIF(B29:B287, B29)</f>
        <v>1</v>
      </c>
    </row>
    <row r="30" spans="1:6" x14ac:dyDescent="0.2">
      <c r="A30" s="47" t="s">
        <v>565</v>
      </c>
      <c r="B30" s="6" t="str">
        <f t="shared" si="1"/>
        <v>Busse</v>
      </c>
      <c r="C30" s="47" t="s">
        <v>566</v>
      </c>
      <c r="D30" s="47" t="s">
        <v>567</v>
      </c>
      <c r="E30" s="36">
        <f t="shared" ref="E30:E75" si="3">COUNTIF(B30:B287, B30)</f>
        <v>1</v>
      </c>
      <c r="F30" s="6"/>
    </row>
    <row r="31" spans="1:6" x14ac:dyDescent="0.2">
      <c r="A31" s="47" t="s">
        <v>568</v>
      </c>
      <c r="B31" s="6" t="str">
        <f t="shared" si="1"/>
        <v>Cammarano</v>
      </c>
      <c r="C31" s="47" t="s">
        <v>101</v>
      </c>
      <c r="D31" s="47" t="s">
        <v>569</v>
      </c>
      <c r="E31" s="36">
        <f t="shared" si="3"/>
        <v>1</v>
      </c>
      <c r="F31" s="6"/>
    </row>
    <row r="32" spans="1:6" x14ac:dyDescent="0.2">
      <c r="A32" s="47" t="s">
        <v>570</v>
      </c>
      <c r="B32" s="6" t="str">
        <f t="shared" si="1"/>
        <v>Cantini</v>
      </c>
      <c r="C32" s="47" t="s">
        <v>39</v>
      </c>
      <c r="D32" s="47" t="s">
        <v>571</v>
      </c>
      <c r="E32" s="36">
        <f t="shared" si="3"/>
        <v>1</v>
      </c>
      <c r="F32" s="6"/>
    </row>
    <row r="33" spans="1:6" x14ac:dyDescent="0.2">
      <c r="A33" s="47" t="s">
        <v>572</v>
      </c>
      <c r="B33" s="6" t="str">
        <f t="shared" si="1"/>
        <v>Carter</v>
      </c>
      <c r="C33" s="47"/>
      <c r="D33" s="47" t="s">
        <v>573</v>
      </c>
      <c r="E33" s="36">
        <f t="shared" si="3"/>
        <v>1</v>
      </c>
      <c r="F33" s="6"/>
    </row>
    <row r="34" spans="1:6" x14ac:dyDescent="0.2">
      <c r="A34" s="47" t="s">
        <v>574</v>
      </c>
      <c r="B34" s="6" t="str">
        <f t="shared" si="1"/>
        <v>Casaburi</v>
      </c>
      <c r="C34" s="47" t="s">
        <v>79</v>
      </c>
      <c r="D34" s="47" t="s">
        <v>575</v>
      </c>
      <c r="E34" s="36">
        <f t="shared" si="3"/>
        <v>1</v>
      </c>
      <c r="F34" s="6"/>
    </row>
    <row r="35" spans="1:6" x14ac:dyDescent="0.2">
      <c r="A35" s="47" t="s">
        <v>576</v>
      </c>
      <c r="B35" s="6" t="str">
        <f t="shared" si="1"/>
        <v>Centeno</v>
      </c>
      <c r="C35" s="47" t="s">
        <v>121</v>
      </c>
      <c r="D35" s="47" t="s">
        <v>577</v>
      </c>
      <c r="E35" s="36">
        <f t="shared" si="3"/>
        <v>1</v>
      </c>
      <c r="F35" s="6"/>
    </row>
    <row r="36" spans="1:6" x14ac:dyDescent="0.2">
      <c r="A36" s="47" t="s">
        <v>578</v>
      </c>
      <c r="B36" s="6" t="str">
        <f t="shared" si="1"/>
        <v>Ceriotti</v>
      </c>
      <c r="C36" s="47" t="s">
        <v>24</v>
      </c>
      <c r="D36" s="47" t="s">
        <v>579</v>
      </c>
      <c r="E36" s="36">
        <f t="shared" si="3"/>
        <v>1</v>
      </c>
      <c r="F36" s="6"/>
    </row>
    <row r="37" spans="1:6" x14ac:dyDescent="0.2">
      <c r="A37" s="47" t="s">
        <v>580</v>
      </c>
      <c r="B37" s="6" t="str">
        <f t="shared" si="1"/>
        <v>Chen</v>
      </c>
      <c r="C37" s="47" t="s">
        <v>581</v>
      </c>
      <c r="D37" s="47" t="s">
        <v>582</v>
      </c>
      <c r="E37" s="36">
        <f t="shared" si="3"/>
        <v>1</v>
      </c>
      <c r="F37" s="6"/>
    </row>
    <row r="38" spans="1:6" x14ac:dyDescent="0.2">
      <c r="A38" s="47" t="s">
        <v>583</v>
      </c>
      <c r="B38" s="6" t="str">
        <f t="shared" si="1"/>
        <v>Childs</v>
      </c>
      <c r="C38" s="47" t="s">
        <v>584</v>
      </c>
      <c r="D38" s="47" t="s">
        <v>585</v>
      </c>
      <c r="E38" s="36">
        <f t="shared" si="3"/>
        <v>1</v>
      </c>
      <c r="F38" s="6"/>
    </row>
    <row r="39" spans="1:6" x14ac:dyDescent="0.2">
      <c r="A39" s="47" t="s">
        <v>586</v>
      </c>
      <c r="B39" s="6" t="str">
        <f t="shared" si="1"/>
        <v>Chong</v>
      </c>
      <c r="C39" s="47" t="s">
        <v>587</v>
      </c>
      <c r="D39" s="47" t="s">
        <v>588</v>
      </c>
      <c r="E39" s="36">
        <f t="shared" si="3"/>
        <v>1</v>
      </c>
      <c r="F39" s="6"/>
    </row>
    <row r="40" spans="1:6" x14ac:dyDescent="0.2">
      <c r="A40" s="47" t="s">
        <v>589</v>
      </c>
      <c r="B40" s="6" t="str">
        <f t="shared" si="1"/>
        <v>Chua</v>
      </c>
      <c r="C40" s="47" t="s">
        <v>590</v>
      </c>
      <c r="D40" s="47" t="s">
        <v>591</v>
      </c>
      <c r="E40" s="36">
        <f t="shared" si="3"/>
        <v>3</v>
      </c>
      <c r="F40" s="6"/>
    </row>
    <row r="41" spans="1:6" x14ac:dyDescent="0.2">
      <c r="A41" s="47" t="s">
        <v>592</v>
      </c>
      <c r="B41" s="6" t="str">
        <f t="shared" si="1"/>
        <v>Chua</v>
      </c>
      <c r="C41" s="47" t="s">
        <v>593</v>
      </c>
      <c r="D41" s="47" t="s">
        <v>594</v>
      </c>
      <c r="E41" s="36">
        <f t="shared" si="3"/>
        <v>2</v>
      </c>
      <c r="F41" s="6"/>
    </row>
    <row r="42" spans="1:6" x14ac:dyDescent="0.2">
      <c r="A42" s="47" t="s">
        <v>595</v>
      </c>
      <c r="B42" s="6" t="str">
        <f t="shared" si="1"/>
        <v>Chua</v>
      </c>
      <c r="C42" s="47" t="s">
        <v>596</v>
      </c>
      <c r="D42" s="47" t="s">
        <v>597</v>
      </c>
      <c r="E42" s="36">
        <f t="shared" si="3"/>
        <v>1</v>
      </c>
      <c r="F42" s="6"/>
    </row>
    <row r="43" spans="1:6" x14ac:dyDescent="0.2">
      <c r="A43" s="47" t="s">
        <v>598</v>
      </c>
      <c r="B43" s="6" t="str">
        <f t="shared" si="1"/>
        <v>Chun</v>
      </c>
      <c r="C43" s="47"/>
      <c r="D43" s="47" t="s">
        <v>599</v>
      </c>
      <c r="E43" s="36">
        <f t="shared" si="3"/>
        <v>1</v>
      </c>
      <c r="F43" s="6"/>
    </row>
    <row r="44" spans="1:6" x14ac:dyDescent="0.2">
      <c r="A44" s="47" t="s">
        <v>600</v>
      </c>
      <c r="B44" s="6" t="str">
        <f t="shared" si="1"/>
        <v>Clark</v>
      </c>
      <c r="C44" s="47" t="s">
        <v>40</v>
      </c>
      <c r="D44" s="47" t="s">
        <v>601</v>
      </c>
      <c r="E44" s="36">
        <f t="shared" si="3"/>
        <v>1</v>
      </c>
      <c r="F44" s="6"/>
    </row>
    <row r="45" spans="1:6" x14ac:dyDescent="0.2">
      <c r="A45" s="47" t="s">
        <v>602</v>
      </c>
      <c r="B45" s="6" t="str">
        <f t="shared" si="1"/>
        <v>Clerici</v>
      </c>
      <c r="C45" s="47" t="s">
        <v>80</v>
      </c>
      <c r="D45" s="47" t="s">
        <v>603</v>
      </c>
      <c r="E45" s="36">
        <f t="shared" si="3"/>
        <v>1</v>
      </c>
      <c r="F45" s="6"/>
    </row>
    <row r="46" spans="1:6" x14ac:dyDescent="0.2">
      <c r="A46" s="47" t="s">
        <v>604</v>
      </c>
      <c r="B46" s="6" t="str">
        <f t="shared" si="1"/>
        <v>Cochran</v>
      </c>
      <c r="C46" s="47" t="s">
        <v>41</v>
      </c>
      <c r="D46" s="47" t="s">
        <v>605</v>
      </c>
      <c r="E46" s="36">
        <f t="shared" si="3"/>
        <v>1</v>
      </c>
      <c r="F46" s="6"/>
    </row>
    <row r="47" spans="1:6" x14ac:dyDescent="0.2">
      <c r="A47" s="47" t="s">
        <v>606</v>
      </c>
      <c r="B47" s="6" t="str">
        <f t="shared" si="1"/>
        <v>Connelly</v>
      </c>
      <c r="C47" s="47" t="s">
        <v>60</v>
      </c>
      <c r="D47" s="47" t="s">
        <v>607</v>
      </c>
      <c r="E47" s="36">
        <f t="shared" si="3"/>
        <v>1</v>
      </c>
      <c r="F47" s="6"/>
    </row>
    <row r="48" spans="1:6" x14ac:dyDescent="0.2">
      <c r="A48" s="47" t="s">
        <v>608</v>
      </c>
      <c r="B48" s="6" t="str">
        <f t="shared" si="1"/>
        <v>Cooper</v>
      </c>
      <c r="C48" s="47" t="s">
        <v>609</v>
      </c>
      <c r="D48" s="47" t="s">
        <v>610</v>
      </c>
      <c r="E48" s="36">
        <f t="shared" si="3"/>
        <v>1</v>
      </c>
      <c r="F48" s="6"/>
    </row>
    <row r="49" spans="1:6" x14ac:dyDescent="0.2">
      <c r="A49" s="47" t="s">
        <v>611</v>
      </c>
      <c r="B49" s="6" t="str">
        <f t="shared" si="1"/>
        <v>Cossar</v>
      </c>
      <c r="C49" s="47" t="s">
        <v>612</v>
      </c>
      <c r="D49" s="47" t="s">
        <v>613</v>
      </c>
      <c r="E49" s="36">
        <f t="shared" si="3"/>
        <v>1</v>
      </c>
      <c r="F49" s="6"/>
    </row>
    <row r="50" spans="1:6" x14ac:dyDescent="0.2">
      <c r="A50" s="47" t="s">
        <v>614</v>
      </c>
      <c r="B50" s="6" t="str">
        <f t="shared" si="1"/>
        <v>Crichton</v>
      </c>
      <c r="C50" s="47" t="s">
        <v>615</v>
      </c>
      <c r="D50" s="47" t="s">
        <v>616</v>
      </c>
      <c r="E50" s="36">
        <f t="shared" si="3"/>
        <v>1</v>
      </c>
      <c r="F50" s="6"/>
    </row>
    <row r="51" spans="1:6" x14ac:dyDescent="0.2">
      <c r="A51" s="47" t="s">
        <v>617</v>
      </c>
      <c r="B51" s="6" t="str">
        <f t="shared" si="1"/>
        <v>Cumming</v>
      </c>
      <c r="C51" s="47" t="s">
        <v>618</v>
      </c>
      <c r="D51" s="47" t="s">
        <v>619</v>
      </c>
      <c r="E51" s="36">
        <f t="shared" si="3"/>
        <v>1</v>
      </c>
      <c r="F51" s="6"/>
    </row>
    <row r="52" spans="1:6" x14ac:dyDescent="0.2">
      <c r="A52" s="47" t="s">
        <v>620</v>
      </c>
      <c r="B52" s="6" t="str">
        <f t="shared" si="1"/>
        <v>Dahiya</v>
      </c>
      <c r="C52" s="47" t="s">
        <v>621</v>
      </c>
      <c r="D52" s="47" t="s">
        <v>622</v>
      </c>
      <c r="E52" s="36">
        <f t="shared" si="3"/>
        <v>1</v>
      </c>
      <c r="F52" s="6"/>
    </row>
    <row r="53" spans="1:6" x14ac:dyDescent="0.2">
      <c r="A53" s="47" t="s">
        <v>623</v>
      </c>
      <c r="B53" s="6" t="str">
        <f t="shared" si="1"/>
        <v>Davies</v>
      </c>
      <c r="C53" s="47" t="s">
        <v>61</v>
      </c>
      <c r="D53" s="47" t="s">
        <v>624</v>
      </c>
      <c r="E53" s="36">
        <f t="shared" si="3"/>
        <v>1</v>
      </c>
      <c r="F53" s="6"/>
    </row>
    <row r="54" spans="1:6" x14ac:dyDescent="0.2">
      <c r="A54" s="47" t="s">
        <v>625</v>
      </c>
      <c r="B54" s="6" t="str">
        <f t="shared" si="1"/>
        <v>Delfanazari</v>
      </c>
      <c r="C54" s="47" t="s">
        <v>126</v>
      </c>
      <c r="D54" s="47" t="s">
        <v>626</v>
      </c>
      <c r="E54" s="36">
        <f t="shared" si="3"/>
        <v>1</v>
      </c>
      <c r="F54" s="6"/>
    </row>
    <row r="55" spans="1:6" x14ac:dyDescent="0.2">
      <c r="A55" s="47" t="s">
        <v>627</v>
      </c>
      <c r="B55" s="6" t="str">
        <f t="shared" si="1"/>
        <v>Della</v>
      </c>
      <c r="C55" s="47" t="s">
        <v>628</v>
      </c>
      <c r="D55" s="47" t="s">
        <v>629</v>
      </c>
      <c r="E55" s="36">
        <f t="shared" si="3"/>
        <v>1</v>
      </c>
      <c r="F55" s="6"/>
    </row>
    <row r="56" spans="1:6" x14ac:dyDescent="0.2">
      <c r="A56" s="47" t="s">
        <v>630</v>
      </c>
      <c r="B56" s="6" t="str">
        <f t="shared" si="1"/>
        <v>Desmulliez</v>
      </c>
      <c r="C56" s="47"/>
      <c r="D56" s="47" t="s">
        <v>631</v>
      </c>
      <c r="E56" s="36">
        <f t="shared" si="3"/>
        <v>1</v>
      </c>
      <c r="F56" s="6"/>
    </row>
    <row r="57" spans="1:6" x14ac:dyDescent="0.2">
      <c r="A57" s="47" t="s">
        <v>632</v>
      </c>
      <c r="B57" s="6" t="str">
        <f t="shared" si="1"/>
        <v>Dobson</v>
      </c>
      <c r="C57" s="47" t="s">
        <v>102</v>
      </c>
      <c r="D57" s="47" t="s">
        <v>633</v>
      </c>
      <c r="E57" s="36">
        <f t="shared" si="3"/>
        <v>1</v>
      </c>
      <c r="F57" s="6"/>
    </row>
    <row r="58" spans="1:6" x14ac:dyDescent="0.2">
      <c r="A58" s="47" t="s">
        <v>634</v>
      </c>
      <c r="B58" s="6" t="str">
        <f t="shared" si="1"/>
        <v>Douglas</v>
      </c>
      <c r="C58" s="47" t="s">
        <v>635</v>
      </c>
      <c r="D58" s="47" t="s">
        <v>636</v>
      </c>
      <c r="E58" s="36">
        <f t="shared" si="3"/>
        <v>1</v>
      </c>
      <c r="F58" s="6"/>
    </row>
    <row r="59" spans="1:6" x14ac:dyDescent="0.2">
      <c r="A59" s="47" t="s">
        <v>637</v>
      </c>
      <c r="B59" s="6" t="str">
        <f t="shared" si="1"/>
        <v>Elgaid</v>
      </c>
      <c r="C59" s="47" t="s">
        <v>638</v>
      </c>
      <c r="D59" s="47" t="s">
        <v>639</v>
      </c>
      <c r="E59" s="36">
        <f t="shared" si="3"/>
        <v>1</v>
      </c>
      <c r="F59" s="6"/>
    </row>
    <row r="60" spans="1:6" x14ac:dyDescent="0.2">
      <c r="A60" s="47" t="s">
        <v>640</v>
      </c>
      <c r="B60" s="6" t="str">
        <f t="shared" si="1"/>
        <v>Falcone</v>
      </c>
      <c r="C60" s="47" t="s">
        <v>104</v>
      </c>
      <c r="D60" s="47" t="s">
        <v>641</v>
      </c>
      <c r="E60" s="36">
        <f t="shared" si="3"/>
        <v>1</v>
      </c>
      <c r="F60" s="6"/>
    </row>
    <row r="61" spans="1:6" x14ac:dyDescent="0.2">
      <c r="A61" s="47" t="s">
        <v>642</v>
      </c>
      <c r="B61" s="6" t="str">
        <f t="shared" si="1"/>
        <v>Feeney</v>
      </c>
      <c r="C61" s="47" t="s">
        <v>105</v>
      </c>
      <c r="D61" s="47" t="s">
        <v>643</v>
      </c>
      <c r="E61" s="36">
        <f t="shared" si="3"/>
        <v>1</v>
      </c>
      <c r="F61" s="6"/>
    </row>
    <row r="62" spans="1:6" x14ac:dyDescent="0.2">
      <c r="A62" s="47" t="s">
        <v>644</v>
      </c>
      <c r="B62" s="6" t="str">
        <f t="shared" si="1"/>
        <v>Fei</v>
      </c>
      <c r="C62" s="47" t="s">
        <v>645</v>
      </c>
      <c r="D62" s="47" t="s">
        <v>646</v>
      </c>
      <c r="E62" s="36">
        <f t="shared" si="3"/>
        <v>1</v>
      </c>
      <c r="F62" s="6"/>
    </row>
    <row r="63" spans="1:6" x14ac:dyDescent="0.2">
      <c r="A63" s="47" t="s">
        <v>647</v>
      </c>
      <c r="B63" s="6" t="str">
        <f t="shared" si="1"/>
        <v>Feng</v>
      </c>
      <c r="C63" s="47"/>
      <c r="D63" s="47" t="s">
        <v>648</v>
      </c>
      <c r="E63" s="36">
        <f t="shared" si="3"/>
        <v>1</v>
      </c>
      <c r="F63" s="6"/>
    </row>
    <row r="64" spans="1:6" x14ac:dyDescent="0.2">
      <c r="A64" s="47" t="s">
        <v>649</v>
      </c>
      <c r="B64" s="6" t="str">
        <f t="shared" si="1"/>
        <v>Finlay</v>
      </c>
      <c r="C64" s="47" t="s">
        <v>650</v>
      </c>
      <c r="D64" s="47" t="s">
        <v>651</v>
      </c>
      <c r="E64" s="36">
        <f t="shared" si="3"/>
        <v>1</v>
      </c>
      <c r="F64" s="6"/>
    </row>
    <row r="65" spans="1:6" x14ac:dyDescent="0.2">
      <c r="A65" s="47" t="s">
        <v>652</v>
      </c>
      <c r="B65" s="6" t="str">
        <f t="shared" si="1"/>
        <v>Fioranelli</v>
      </c>
      <c r="C65" s="47" t="s">
        <v>653</v>
      </c>
      <c r="D65" s="47" t="s">
        <v>654</v>
      </c>
      <c r="E65" s="36">
        <f t="shared" si="3"/>
        <v>1</v>
      </c>
      <c r="F65" s="6"/>
    </row>
    <row r="66" spans="1:6" x14ac:dyDescent="0.2">
      <c r="A66" s="47" t="s">
        <v>655</v>
      </c>
      <c r="B66" s="6" t="str">
        <f t="shared" si="1"/>
        <v>Fitzgibbon</v>
      </c>
      <c r="C66" s="47" t="s">
        <v>656</v>
      </c>
      <c r="D66" s="47" t="s">
        <v>657</v>
      </c>
      <c r="E66" s="36">
        <f t="shared" si="3"/>
        <v>1</v>
      </c>
      <c r="F66" s="6"/>
    </row>
    <row r="67" spans="1:6" x14ac:dyDescent="0.2">
      <c r="A67" s="47" t="s">
        <v>658</v>
      </c>
      <c r="B67" s="6" t="str">
        <f t="shared" si="1"/>
        <v>Fotouhi</v>
      </c>
      <c r="C67" s="47" t="s">
        <v>25</v>
      </c>
      <c r="D67" s="47" t="s">
        <v>659</v>
      </c>
      <c r="E67" s="36">
        <f t="shared" si="3"/>
        <v>1</v>
      </c>
      <c r="F67" s="6"/>
    </row>
    <row r="68" spans="1:6" x14ac:dyDescent="0.2">
      <c r="A68" s="47" t="s">
        <v>660</v>
      </c>
      <c r="B68" s="6" t="str">
        <f t="shared" si="1"/>
        <v>Franke</v>
      </c>
      <c r="C68" s="47" t="s">
        <v>42</v>
      </c>
      <c r="D68" s="47" t="s">
        <v>661</v>
      </c>
      <c r="E68" s="36">
        <f t="shared" si="3"/>
        <v>1</v>
      </c>
      <c r="F68" s="6"/>
    </row>
    <row r="69" spans="1:6" x14ac:dyDescent="0.2">
      <c r="A69" s="47" t="s">
        <v>662</v>
      </c>
      <c r="B69" s="6" t="str">
        <f t="shared" si="1"/>
        <v>Fung</v>
      </c>
      <c r="C69" s="47" t="s">
        <v>663</v>
      </c>
      <c r="D69" s="47" t="s">
        <v>664</v>
      </c>
      <c r="E69" s="36">
        <f t="shared" si="3"/>
        <v>1</v>
      </c>
      <c r="F69" s="6"/>
    </row>
    <row r="70" spans="1:6" x14ac:dyDescent="0.2">
      <c r="A70" s="47" t="s">
        <v>665</v>
      </c>
      <c r="B70" s="6" t="str">
        <f t="shared" ref="B70:B136" si="4">TRIM(RIGHT(SUBSTITUTE(A70," ",REPT(" ",100)),100))</f>
        <v>Gadegaard</v>
      </c>
      <c r="C70" s="47" t="s">
        <v>43</v>
      </c>
      <c r="D70" s="47" t="s">
        <v>666</v>
      </c>
      <c r="E70" s="36">
        <f t="shared" si="3"/>
        <v>1</v>
      </c>
      <c r="F70" s="6"/>
    </row>
    <row r="71" spans="1:6" x14ac:dyDescent="0.2">
      <c r="A71" s="47" t="s">
        <v>667</v>
      </c>
      <c r="B71" s="6" t="str">
        <f t="shared" si="4"/>
        <v>Gamage</v>
      </c>
      <c r="C71" s="47" t="s">
        <v>668</v>
      </c>
      <c r="D71" s="47" t="s">
        <v>669</v>
      </c>
      <c r="E71" s="36">
        <f t="shared" si="3"/>
        <v>1</v>
      </c>
      <c r="F71" s="6"/>
    </row>
    <row r="72" spans="1:6" x14ac:dyDescent="0.2">
      <c r="A72" s="47" t="s">
        <v>670</v>
      </c>
      <c r="B72" s="6" t="str">
        <f t="shared" si="4"/>
        <v>Gao</v>
      </c>
      <c r="C72" s="47" t="s">
        <v>62</v>
      </c>
      <c r="D72" s="47" t="s">
        <v>671</v>
      </c>
      <c r="E72" s="36">
        <f t="shared" si="3"/>
        <v>1</v>
      </c>
      <c r="F72" s="6"/>
    </row>
    <row r="73" spans="1:6" x14ac:dyDescent="0.2">
      <c r="A73" s="47" t="s">
        <v>672</v>
      </c>
      <c r="B73" s="6" t="str">
        <f t="shared" si="4"/>
        <v>Gauchotte-Lindsay</v>
      </c>
      <c r="C73" s="47" t="s">
        <v>63</v>
      </c>
      <c r="D73" s="47" t="s">
        <v>673</v>
      </c>
      <c r="E73" s="36">
        <f t="shared" si="3"/>
        <v>1</v>
      </c>
      <c r="F73" s="6"/>
    </row>
    <row r="74" spans="1:6" x14ac:dyDescent="0.2">
      <c r="A74" s="47" t="s">
        <v>674</v>
      </c>
      <c r="B74" s="6" t="str">
        <f t="shared" si="4"/>
        <v>Georgiev</v>
      </c>
      <c r="C74" s="47" t="s">
        <v>81</v>
      </c>
      <c r="D74" s="47" t="s">
        <v>675</v>
      </c>
      <c r="E74" s="36">
        <f t="shared" si="3"/>
        <v>1</v>
      </c>
      <c r="F74" s="6"/>
    </row>
    <row r="75" spans="1:6" s="6" customFormat="1" x14ac:dyDescent="0.2">
      <c r="A75" s="77" t="s">
        <v>676</v>
      </c>
      <c r="B75" s="17" t="str">
        <f t="shared" si="4"/>
        <v>Georgiou</v>
      </c>
      <c r="C75" s="77" t="s">
        <v>82</v>
      </c>
      <c r="D75" s="77" t="s">
        <v>677</v>
      </c>
      <c r="E75" s="36">
        <f t="shared" si="3"/>
        <v>1</v>
      </c>
    </row>
    <row r="76" spans="1:6" x14ac:dyDescent="0.2">
      <c r="A76" s="47" t="s">
        <v>678</v>
      </c>
      <c r="B76" s="6" t="str">
        <f t="shared" si="4"/>
        <v>Ghannam</v>
      </c>
      <c r="C76" s="47" t="s">
        <v>679</v>
      </c>
      <c r="D76" s="47" t="s">
        <v>680</v>
      </c>
      <c r="E76" s="36">
        <f t="shared" ref="E76:E112" si="5">COUNTIF(B76:B332, B76)</f>
        <v>1</v>
      </c>
      <c r="F76" s="6"/>
    </row>
    <row r="77" spans="1:6" x14ac:dyDescent="0.2">
      <c r="A77" s="47" t="s">
        <v>681</v>
      </c>
      <c r="B77" s="6" t="str">
        <f t="shared" si="4"/>
        <v>Glidle</v>
      </c>
      <c r="C77" s="47" t="s">
        <v>682</v>
      </c>
      <c r="D77" s="47" t="s">
        <v>683</v>
      </c>
      <c r="E77" s="36">
        <f t="shared" si="5"/>
        <v>1</v>
      </c>
      <c r="F77" s="6"/>
    </row>
    <row r="78" spans="1:6" x14ac:dyDescent="0.2">
      <c r="A78" s="47" t="s">
        <v>684</v>
      </c>
      <c r="B78" s="6" t="str">
        <f t="shared" si="4"/>
        <v>Goh</v>
      </c>
      <c r="C78" s="47" t="s">
        <v>685</v>
      </c>
      <c r="D78" s="47" t="s">
        <v>686</v>
      </c>
      <c r="E78" s="36">
        <f t="shared" si="5"/>
        <v>1</v>
      </c>
      <c r="F78" s="6"/>
    </row>
    <row r="79" spans="1:6" x14ac:dyDescent="0.2">
      <c r="A79" s="47" t="s">
        <v>687</v>
      </c>
      <c r="B79" s="6" t="str">
        <f t="shared" si="4"/>
        <v>Gollee</v>
      </c>
      <c r="C79" s="47" t="s">
        <v>44</v>
      </c>
      <c r="D79" s="47" t="s">
        <v>688</v>
      </c>
      <c r="E79" s="36">
        <f t="shared" si="5"/>
        <v>1</v>
      </c>
      <c r="F79" s="6"/>
    </row>
    <row r="80" spans="1:6" x14ac:dyDescent="0.2">
      <c r="A80" s="47" t="s">
        <v>689</v>
      </c>
      <c r="B80" s="6" t="s">
        <v>237</v>
      </c>
      <c r="C80" s="47" t="s">
        <v>45</v>
      </c>
      <c r="D80" s="47" t="s">
        <v>690</v>
      </c>
      <c r="E80" s="36">
        <f t="shared" si="5"/>
        <v>1</v>
      </c>
      <c r="F80" s="6"/>
    </row>
    <row r="81" spans="1:6" x14ac:dyDescent="0.2">
      <c r="A81" s="47" t="s">
        <v>691</v>
      </c>
      <c r="B81" s="6" t="str">
        <f t="shared" si="4"/>
        <v>Gonzalez-Cabaleiro</v>
      </c>
      <c r="C81" s="47" t="s">
        <v>127</v>
      </c>
      <c r="D81" s="47" t="s">
        <v>692</v>
      </c>
      <c r="E81" s="36">
        <f t="shared" si="5"/>
        <v>1</v>
      </c>
      <c r="F81" s="6"/>
    </row>
    <row r="82" spans="1:6" x14ac:dyDescent="0.2">
      <c r="A82" s="47" t="s">
        <v>693</v>
      </c>
      <c r="B82" s="6" t="str">
        <f t="shared" si="4"/>
        <v>Gormley</v>
      </c>
      <c r="C82" s="47" t="s">
        <v>694</v>
      </c>
      <c r="D82" s="47" t="s">
        <v>695</v>
      </c>
      <c r="E82" s="36">
        <f t="shared" si="5"/>
        <v>1</v>
      </c>
      <c r="F82" s="6"/>
    </row>
    <row r="83" spans="1:6" x14ac:dyDescent="0.2">
      <c r="A83" s="47" t="s">
        <v>696</v>
      </c>
      <c r="B83" s="6" t="str">
        <f t="shared" si="4"/>
        <v>Gosling</v>
      </c>
      <c r="C83" s="47"/>
      <c r="D83" s="47" t="s">
        <v>697</v>
      </c>
      <c r="E83" s="36">
        <f t="shared" si="5"/>
        <v>1</v>
      </c>
      <c r="F83" s="6"/>
    </row>
    <row r="84" spans="1:6" x14ac:dyDescent="0.2">
      <c r="A84" s="47" t="s">
        <v>698</v>
      </c>
      <c r="B84" s="6" t="str">
        <f t="shared" si="4"/>
        <v>Gourdon</v>
      </c>
      <c r="C84" s="47" t="s">
        <v>46</v>
      </c>
      <c r="D84" s="47" t="s">
        <v>699</v>
      </c>
      <c r="E84" s="36">
        <f t="shared" si="5"/>
        <v>1</v>
      </c>
      <c r="F84" s="6"/>
    </row>
    <row r="85" spans="1:6" x14ac:dyDescent="0.2">
      <c r="A85" s="47" t="s">
        <v>700</v>
      </c>
      <c r="B85" s="6" t="str">
        <f t="shared" si="4"/>
        <v>Grassl</v>
      </c>
      <c r="C85" s="47" t="s">
        <v>64</v>
      </c>
      <c r="D85" s="47" t="s">
        <v>701</v>
      </c>
      <c r="E85" s="36">
        <f t="shared" si="5"/>
        <v>1</v>
      </c>
      <c r="F85" s="6"/>
    </row>
    <row r="86" spans="1:6" x14ac:dyDescent="0.2">
      <c r="A86" s="47" t="s">
        <v>702</v>
      </c>
      <c r="B86" s="6" t="str">
        <f t="shared" si="4"/>
        <v>Green</v>
      </c>
      <c r="C86" s="47" t="s">
        <v>703</v>
      </c>
      <c r="D86" s="47" t="s">
        <v>704</v>
      </c>
      <c r="E86" s="36">
        <f t="shared" si="5"/>
        <v>2</v>
      </c>
      <c r="F86" s="6"/>
    </row>
    <row r="87" spans="1:6" x14ac:dyDescent="0.2">
      <c r="A87" s="47" t="s">
        <v>705</v>
      </c>
      <c r="B87" s="6" t="str">
        <f t="shared" si="4"/>
        <v>Green</v>
      </c>
      <c r="C87" s="47" t="s">
        <v>26</v>
      </c>
      <c r="D87" s="47" t="s">
        <v>706</v>
      </c>
      <c r="E87" s="36">
        <f t="shared" si="5"/>
        <v>1</v>
      </c>
      <c r="F87" s="6"/>
    </row>
    <row r="88" spans="1:6" x14ac:dyDescent="0.2">
      <c r="A88" s="47" t="s">
        <v>707</v>
      </c>
      <c r="B88" s="6" t="s">
        <v>180</v>
      </c>
      <c r="C88" s="47" t="s">
        <v>27</v>
      </c>
      <c r="D88" s="47" t="s">
        <v>708</v>
      </c>
      <c r="E88" s="36">
        <f t="shared" si="5"/>
        <v>1</v>
      </c>
      <c r="F88" s="6"/>
    </row>
    <row r="89" spans="1:6" x14ac:dyDescent="0.2">
      <c r="A89" s="47" t="s">
        <v>709</v>
      </c>
      <c r="B89" s="6" t="str">
        <f t="shared" si="4"/>
        <v>Guy</v>
      </c>
      <c r="C89" s="47"/>
      <c r="D89" s="47" t="s">
        <v>710</v>
      </c>
      <c r="E89" s="36">
        <f t="shared" si="5"/>
        <v>1</v>
      </c>
      <c r="F89" s="6"/>
    </row>
    <row r="90" spans="1:6" x14ac:dyDescent="0.2">
      <c r="A90" s="47" t="s">
        <v>711</v>
      </c>
      <c r="B90" s="6" t="str">
        <f t="shared" si="4"/>
        <v>Hadfield</v>
      </c>
      <c r="C90" s="47" t="s">
        <v>83</v>
      </c>
      <c r="D90" s="47" t="s">
        <v>712</v>
      </c>
      <c r="E90" s="36">
        <f t="shared" si="5"/>
        <v>1</v>
      </c>
      <c r="F90" s="6"/>
    </row>
    <row r="91" spans="1:6" x14ac:dyDescent="0.2">
      <c r="A91" s="47" t="s">
        <v>713</v>
      </c>
      <c r="B91" s="6" t="str">
        <f t="shared" si="4"/>
        <v>Haimeng</v>
      </c>
      <c r="C91" s="47"/>
      <c r="D91" s="47" t="s">
        <v>714</v>
      </c>
      <c r="E91" s="36">
        <f t="shared" si="5"/>
        <v>1</v>
      </c>
      <c r="F91" s="6"/>
    </row>
    <row r="92" spans="1:6" x14ac:dyDescent="0.2">
      <c r="A92" s="47" t="s">
        <v>715</v>
      </c>
      <c r="B92" s="6" t="str">
        <f t="shared" si="4"/>
        <v>Hao</v>
      </c>
      <c r="C92" s="47"/>
      <c r="D92" s="47" t="s">
        <v>716</v>
      </c>
      <c r="E92" s="36">
        <f t="shared" si="5"/>
        <v>2</v>
      </c>
      <c r="F92" s="6"/>
    </row>
    <row r="93" spans="1:6" x14ac:dyDescent="0.2">
      <c r="A93" s="47" t="s">
        <v>717</v>
      </c>
      <c r="B93" s="6" t="str">
        <f t="shared" si="4"/>
        <v>Hao</v>
      </c>
      <c r="C93" s="47"/>
      <c r="D93" s="47" t="s">
        <v>718</v>
      </c>
      <c r="E93" s="36">
        <f t="shared" si="5"/>
        <v>1</v>
      </c>
      <c r="F93" s="6"/>
    </row>
    <row r="94" spans="1:6" x14ac:dyDescent="0.2">
      <c r="A94" s="47" t="s">
        <v>719</v>
      </c>
      <c r="B94" s="6" t="str">
        <f t="shared" si="4"/>
        <v>Harkness</v>
      </c>
      <c r="C94" s="47" t="s">
        <v>106</v>
      </c>
      <c r="D94" s="47" t="s">
        <v>720</v>
      </c>
      <c r="E94" s="36">
        <f t="shared" si="5"/>
        <v>1</v>
      </c>
      <c r="F94" s="6"/>
    </row>
    <row r="95" spans="1:6" x14ac:dyDescent="0.2">
      <c r="A95" s="47" t="s">
        <v>721</v>
      </c>
      <c r="B95" s="6" t="str">
        <f t="shared" si="4"/>
        <v>Harrison</v>
      </c>
      <c r="C95" s="47" t="s">
        <v>107</v>
      </c>
      <c r="D95" s="47" t="s">
        <v>722</v>
      </c>
      <c r="E95" s="36">
        <f t="shared" si="5"/>
        <v>1</v>
      </c>
      <c r="F95" s="6"/>
    </row>
    <row r="96" spans="1:6" x14ac:dyDescent="0.2">
      <c r="A96" s="47" t="s">
        <v>723</v>
      </c>
      <c r="B96" s="6" t="str">
        <f t="shared" si="4"/>
        <v>Heidari</v>
      </c>
      <c r="C96" s="47" t="s">
        <v>128</v>
      </c>
      <c r="D96" s="47" t="s">
        <v>724</v>
      </c>
      <c r="E96" s="36">
        <f t="shared" si="5"/>
        <v>1</v>
      </c>
      <c r="F96" s="6"/>
    </row>
    <row r="97" spans="1:6" x14ac:dyDescent="0.2">
      <c r="A97" s="47" t="s">
        <v>725</v>
      </c>
      <c r="B97" s="6" t="str">
        <f t="shared" si="4"/>
        <v>Hersh</v>
      </c>
      <c r="C97" s="47" t="s">
        <v>47</v>
      </c>
      <c r="D97" s="47" t="s">
        <v>726</v>
      </c>
      <c r="E97" s="36">
        <f t="shared" si="5"/>
        <v>1</v>
      </c>
      <c r="F97" s="6"/>
    </row>
    <row r="98" spans="1:6" x14ac:dyDescent="0.2">
      <c r="A98" s="47" t="s">
        <v>727</v>
      </c>
      <c r="B98" s="6" t="str">
        <f t="shared" si="4"/>
        <v>Hesse</v>
      </c>
      <c r="C98" s="47" t="s">
        <v>728</v>
      </c>
      <c r="D98" s="47" t="s">
        <v>729</v>
      </c>
      <c r="E98" s="36">
        <f t="shared" si="5"/>
        <v>1</v>
      </c>
      <c r="F98" s="6"/>
    </row>
    <row r="99" spans="1:6" x14ac:dyDescent="0.2">
      <c r="A99" s="47" t="s">
        <v>730</v>
      </c>
      <c r="B99" s="6" t="str">
        <f t="shared" si="4"/>
        <v>Higgins</v>
      </c>
      <c r="C99" s="47" t="s">
        <v>731</v>
      </c>
      <c r="D99" s="47" t="s">
        <v>732</v>
      </c>
      <c r="E99" s="36">
        <f t="shared" si="5"/>
        <v>1</v>
      </c>
      <c r="F99" s="6"/>
    </row>
    <row r="100" spans="1:6" x14ac:dyDescent="0.2">
      <c r="A100" s="47" t="s">
        <v>733</v>
      </c>
      <c r="B100" s="6" t="str">
        <f t="shared" si="4"/>
        <v>Ho</v>
      </c>
      <c r="C100" s="47" t="s">
        <v>734</v>
      </c>
      <c r="D100" s="47" t="s">
        <v>735</v>
      </c>
      <c r="E100" s="36">
        <f t="shared" si="5"/>
        <v>1</v>
      </c>
      <c r="F100" s="6"/>
    </row>
    <row r="101" spans="1:6" x14ac:dyDescent="0.2">
      <c r="A101" s="47" t="s">
        <v>736</v>
      </c>
      <c r="B101" s="6" t="str">
        <f t="shared" si="4"/>
        <v>Hogg</v>
      </c>
      <c r="C101" s="47" t="s">
        <v>84</v>
      </c>
      <c r="D101" s="47" t="s">
        <v>737</v>
      </c>
      <c r="E101" s="36">
        <f t="shared" si="5"/>
        <v>1</v>
      </c>
      <c r="F101" s="6"/>
    </row>
    <row r="102" spans="1:6" x14ac:dyDescent="0.2">
      <c r="A102" s="47" t="s">
        <v>738</v>
      </c>
      <c r="B102" s="6" t="str">
        <f t="shared" si="4"/>
        <v>Hong</v>
      </c>
      <c r="C102" s="47" t="s">
        <v>739</v>
      </c>
      <c r="D102" s="47" t="s">
        <v>740</v>
      </c>
      <c r="E102" s="36">
        <f t="shared" si="5"/>
        <v>1</v>
      </c>
      <c r="F102" s="6"/>
    </row>
    <row r="103" spans="1:6" x14ac:dyDescent="0.2">
      <c r="A103" s="47" t="s">
        <v>741</v>
      </c>
      <c r="B103" s="6" t="str">
        <f t="shared" si="4"/>
        <v>Hongyan</v>
      </c>
      <c r="C103" s="47"/>
      <c r="D103" s="47" t="s">
        <v>742</v>
      </c>
      <c r="E103" s="36">
        <f t="shared" si="5"/>
        <v>1</v>
      </c>
      <c r="F103" s="6"/>
    </row>
    <row r="104" spans="1:6" x14ac:dyDescent="0.2">
      <c r="A104" s="47" t="s">
        <v>743</v>
      </c>
      <c r="B104" s="6" t="str">
        <f t="shared" si="4"/>
        <v>Hou</v>
      </c>
      <c r="C104" s="47" t="s">
        <v>129</v>
      </c>
      <c r="D104" s="47" t="s">
        <v>744</v>
      </c>
      <c r="E104" s="36">
        <f t="shared" si="5"/>
        <v>1</v>
      </c>
      <c r="F104" s="6"/>
    </row>
    <row r="105" spans="1:6" x14ac:dyDescent="0.2">
      <c r="A105" s="47" t="s">
        <v>745</v>
      </c>
      <c r="B105" s="6" t="str">
        <f t="shared" si="4"/>
        <v>Hussain</v>
      </c>
      <c r="C105" s="47" t="s">
        <v>108</v>
      </c>
      <c r="D105" s="47" t="s">
        <v>746</v>
      </c>
      <c r="E105" s="36">
        <f t="shared" si="5"/>
        <v>1</v>
      </c>
      <c r="F105" s="6"/>
    </row>
    <row r="106" spans="1:6" x14ac:dyDescent="0.2">
      <c r="A106" s="47" t="s">
        <v>747</v>
      </c>
      <c r="B106" s="6" t="str">
        <f t="shared" si="4"/>
        <v>Hutchings</v>
      </c>
      <c r="C106" s="47" t="s">
        <v>85</v>
      </c>
      <c r="D106" s="47" t="s">
        <v>748</v>
      </c>
      <c r="E106" s="36">
        <f t="shared" si="5"/>
        <v>1</v>
      </c>
      <c r="F106" s="6"/>
    </row>
    <row r="107" spans="1:6" x14ac:dyDescent="0.2">
      <c r="A107" s="47" t="s">
        <v>749</v>
      </c>
      <c r="B107" s="6" t="str">
        <f t="shared" si="4"/>
        <v>Ibrahim</v>
      </c>
      <c r="C107" s="47" t="s">
        <v>750</v>
      </c>
      <c r="D107" s="47" t="s">
        <v>751</v>
      </c>
      <c r="E107" s="36">
        <f t="shared" si="5"/>
        <v>1</v>
      </c>
      <c r="F107" s="6"/>
    </row>
    <row r="108" spans="1:6" x14ac:dyDescent="0.2">
      <c r="A108" s="47" t="s">
        <v>752</v>
      </c>
      <c r="B108" s="6" t="str">
        <f t="shared" si="4"/>
        <v>Ijaz</v>
      </c>
      <c r="C108" s="47" t="s">
        <v>65</v>
      </c>
      <c r="D108" s="47" t="s">
        <v>753</v>
      </c>
      <c r="E108" s="36">
        <f t="shared" si="5"/>
        <v>1</v>
      </c>
      <c r="F108" s="6"/>
    </row>
    <row r="109" spans="1:6" x14ac:dyDescent="0.2">
      <c r="A109" s="47" t="s">
        <v>754</v>
      </c>
      <c r="B109" s="6" t="str">
        <f t="shared" si="4"/>
        <v>Imran</v>
      </c>
      <c r="C109" s="47" t="s">
        <v>755</v>
      </c>
      <c r="D109" s="47" t="s">
        <v>756</v>
      </c>
      <c r="E109" s="36">
        <f t="shared" si="5"/>
        <v>1</v>
      </c>
      <c r="F109" s="6"/>
    </row>
    <row r="110" spans="1:6" x14ac:dyDescent="0.2">
      <c r="A110" s="47" t="s">
        <v>757</v>
      </c>
      <c r="B110" s="6" t="str">
        <f t="shared" si="4"/>
        <v>Ioannou</v>
      </c>
      <c r="C110" s="47" t="s">
        <v>758</v>
      </c>
      <c r="D110" s="47" t="s">
        <v>759</v>
      </c>
      <c r="E110" s="36">
        <f t="shared" si="5"/>
        <v>1</v>
      </c>
      <c r="F110" s="6"/>
    </row>
    <row r="111" spans="1:6" x14ac:dyDescent="0.2">
      <c r="A111" s="47" t="s">
        <v>760</v>
      </c>
      <c r="B111" s="6" t="str">
        <f t="shared" si="4"/>
        <v>Irtheyraju</v>
      </c>
      <c r="C111" s="47" t="s">
        <v>761</v>
      </c>
      <c r="D111" s="47" t="s">
        <v>762</v>
      </c>
      <c r="E111" s="36">
        <f t="shared" si="5"/>
        <v>1</v>
      </c>
      <c r="F111" s="6"/>
    </row>
    <row r="112" spans="1:6" x14ac:dyDescent="0.2">
      <c r="A112" s="47" t="s">
        <v>763</v>
      </c>
      <c r="B112" s="6" t="str">
        <f t="shared" si="4"/>
        <v>Jin</v>
      </c>
      <c r="C112" s="47" t="s">
        <v>764</v>
      </c>
      <c r="D112" s="47" t="s">
        <v>765</v>
      </c>
      <c r="E112" s="36">
        <f t="shared" si="5"/>
        <v>1</v>
      </c>
      <c r="F112" s="6"/>
    </row>
    <row r="113" spans="1:6" s="6" customFormat="1" x14ac:dyDescent="0.2">
      <c r="A113" s="76" t="s">
        <v>766</v>
      </c>
      <c r="B113" s="56" t="str">
        <f>TRIM(RIGHT(SUBSTITUTE(A113," ",REPT(" ",100)),100))</f>
        <v>Jimenez</v>
      </c>
      <c r="C113" s="76" t="s">
        <v>767</v>
      </c>
      <c r="D113" s="76" t="s">
        <v>768</v>
      </c>
      <c r="E113" s="36">
        <f t="shared" ref="E113:E118" si="6">COUNTIF(B113:B369, B113)</f>
        <v>1</v>
      </c>
    </row>
    <row r="114" spans="1:6" x14ac:dyDescent="0.2">
      <c r="A114" s="47" t="s">
        <v>769</v>
      </c>
      <c r="B114" s="6" t="str">
        <f t="shared" si="4"/>
        <v>Kaczmarczyk</v>
      </c>
      <c r="C114" s="47" t="s">
        <v>66</v>
      </c>
      <c r="D114" s="47" t="s">
        <v>770</v>
      </c>
      <c r="E114" s="36">
        <f t="shared" si="6"/>
        <v>1</v>
      </c>
      <c r="F114" s="6"/>
    </row>
    <row r="115" spans="1:6" x14ac:dyDescent="0.2">
      <c r="A115" s="47" t="s">
        <v>771</v>
      </c>
      <c r="B115" s="6" t="str">
        <f t="shared" si="4"/>
        <v>Karadimas</v>
      </c>
      <c r="C115" s="47" t="s">
        <v>130</v>
      </c>
      <c r="D115" s="47" t="s">
        <v>772</v>
      </c>
      <c r="E115" s="36">
        <f t="shared" si="6"/>
        <v>1</v>
      </c>
      <c r="F115" s="6"/>
    </row>
    <row r="116" spans="1:6" x14ac:dyDescent="0.2">
      <c r="A116" s="47" t="s">
        <v>773</v>
      </c>
      <c r="B116" s="6" t="str">
        <f t="shared" si="4"/>
        <v>Karimi</v>
      </c>
      <c r="C116" s="47" t="s">
        <v>774</v>
      </c>
      <c r="D116" s="47" t="s">
        <v>775</v>
      </c>
      <c r="E116" s="36">
        <f t="shared" si="6"/>
        <v>1</v>
      </c>
      <c r="F116" s="6"/>
    </row>
    <row r="117" spans="1:6" x14ac:dyDescent="0.2">
      <c r="A117" s="47" t="s">
        <v>776</v>
      </c>
      <c r="B117" s="6" t="str">
        <f t="shared" si="4"/>
        <v>Kelly</v>
      </c>
      <c r="C117" s="47" t="s">
        <v>777</v>
      </c>
      <c r="D117" s="47" t="s">
        <v>778</v>
      </c>
      <c r="E117" s="36">
        <f t="shared" si="6"/>
        <v>1</v>
      </c>
      <c r="F117" s="6"/>
    </row>
    <row r="118" spans="1:6" s="6" customFormat="1" x14ac:dyDescent="0.2">
      <c r="A118" s="88" t="s">
        <v>779</v>
      </c>
      <c r="B118" s="17" t="str">
        <f t="shared" si="4"/>
        <v>Kettle</v>
      </c>
      <c r="C118" s="88" t="s">
        <v>86</v>
      </c>
      <c r="D118" s="17" t="s">
        <v>780</v>
      </c>
      <c r="E118" s="36">
        <f t="shared" si="6"/>
        <v>1</v>
      </c>
    </row>
    <row r="119" spans="1:6" x14ac:dyDescent="0.2">
      <c r="A119" s="47" t="s">
        <v>781</v>
      </c>
      <c r="B119" s="6" t="str">
        <f t="shared" si="4"/>
        <v>Knox</v>
      </c>
      <c r="C119" s="47" t="s">
        <v>782</v>
      </c>
      <c r="D119" s="47" t="s">
        <v>783</v>
      </c>
      <c r="E119" s="36">
        <f t="shared" ref="E119:E141" si="7">COUNTIF(B119:B373, B119)</f>
        <v>1</v>
      </c>
      <c r="F119" s="6"/>
    </row>
    <row r="120" spans="1:6" x14ac:dyDescent="0.2">
      <c r="A120" s="47" t="s">
        <v>784</v>
      </c>
      <c r="B120" s="6" t="str">
        <f t="shared" si="4"/>
        <v>Kontis</v>
      </c>
      <c r="C120" s="47" t="s">
        <v>28</v>
      </c>
      <c r="D120" s="47" t="s">
        <v>785</v>
      </c>
      <c r="E120" s="36">
        <f t="shared" si="7"/>
        <v>1</v>
      </c>
      <c r="F120" s="6"/>
    </row>
    <row r="121" spans="1:6" x14ac:dyDescent="0.2">
      <c r="A121" s="47" t="s">
        <v>786</v>
      </c>
      <c r="B121" s="6" t="str">
        <f t="shared" si="4"/>
        <v>Kurbanhusen</v>
      </c>
      <c r="C121" s="47" t="s">
        <v>787</v>
      </c>
      <c r="D121" s="47" t="s">
        <v>788</v>
      </c>
      <c r="E121" s="36">
        <f t="shared" si="7"/>
        <v>1</v>
      </c>
      <c r="F121" s="6"/>
    </row>
    <row r="122" spans="1:6" x14ac:dyDescent="0.2">
      <c r="A122" s="47" t="s">
        <v>789</v>
      </c>
      <c r="B122" s="6" t="str">
        <f t="shared" si="4"/>
        <v>Lavery</v>
      </c>
      <c r="C122" s="47" t="s">
        <v>87</v>
      </c>
      <c r="D122" s="47" t="s">
        <v>790</v>
      </c>
      <c r="E122" s="36">
        <f t="shared" si="7"/>
        <v>1</v>
      </c>
      <c r="F122" s="6"/>
    </row>
    <row r="123" spans="1:6" x14ac:dyDescent="0.2">
      <c r="A123" s="47" t="s">
        <v>791</v>
      </c>
      <c r="B123" s="6" t="str">
        <f t="shared" si="4"/>
        <v>Lay</v>
      </c>
      <c r="C123" s="47" t="s">
        <v>792</v>
      </c>
      <c r="D123" s="47" t="s">
        <v>793</v>
      </c>
      <c r="E123" s="36">
        <f t="shared" si="7"/>
        <v>1</v>
      </c>
      <c r="F123" s="6"/>
    </row>
    <row r="124" spans="1:6" x14ac:dyDescent="0.2">
      <c r="A124" s="47" t="s">
        <v>794</v>
      </c>
      <c r="B124" s="6" t="s">
        <v>471</v>
      </c>
      <c r="C124" s="47" t="s">
        <v>122</v>
      </c>
      <c r="D124" s="47" t="s">
        <v>795</v>
      </c>
      <c r="E124" s="36">
        <f t="shared" si="7"/>
        <v>1</v>
      </c>
      <c r="F124" s="6"/>
    </row>
    <row r="125" spans="1:6" x14ac:dyDescent="0.2">
      <c r="A125" s="47" t="s">
        <v>796</v>
      </c>
      <c r="B125" s="6" t="str">
        <f t="shared" si="4"/>
        <v>Lee</v>
      </c>
      <c r="C125" s="47" t="s">
        <v>797</v>
      </c>
      <c r="D125" s="47" t="s">
        <v>798</v>
      </c>
      <c r="E125" s="36">
        <f t="shared" si="7"/>
        <v>2</v>
      </c>
      <c r="F125" s="6"/>
    </row>
    <row r="126" spans="1:6" x14ac:dyDescent="0.2">
      <c r="A126" s="47" t="s">
        <v>799</v>
      </c>
      <c r="B126" s="6" t="str">
        <f t="shared" si="4"/>
        <v>Lee</v>
      </c>
      <c r="C126" s="47" t="s">
        <v>67</v>
      </c>
      <c r="D126" s="47" t="s">
        <v>800</v>
      </c>
      <c r="E126" s="36">
        <f t="shared" si="7"/>
        <v>1</v>
      </c>
      <c r="F126" s="6"/>
    </row>
    <row r="127" spans="1:6" x14ac:dyDescent="0.2">
      <c r="A127" s="47" t="s">
        <v>801</v>
      </c>
      <c r="B127" s="6" t="str">
        <f t="shared" si="4"/>
        <v>Li</v>
      </c>
      <c r="C127" s="47" t="s">
        <v>802</v>
      </c>
      <c r="D127" s="47" t="s">
        <v>803</v>
      </c>
      <c r="E127" s="36">
        <f t="shared" si="7"/>
        <v>5</v>
      </c>
      <c r="F127" s="6"/>
    </row>
    <row r="128" spans="1:6" x14ac:dyDescent="0.2">
      <c r="A128" s="47" t="s">
        <v>804</v>
      </c>
      <c r="B128" s="6" t="str">
        <f t="shared" si="4"/>
        <v>Li</v>
      </c>
      <c r="C128" s="47" t="s">
        <v>805</v>
      </c>
      <c r="D128" s="47" t="s">
        <v>806</v>
      </c>
      <c r="E128" s="36">
        <f t="shared" si="7"/>
        <v>4</v>
      </c>
      <c r="F128" s="6"/>
    </row>
    <row r="129" spans="1:6" x14ac:dyDescent="0.2">
      <c r="A129" s="47" t="s">
        <v>807</v>
      </c>
      <c r="B129" s="6" t="str">
        <f t="shared" si="4"/>
        <v>Li</v>
      </c>
      <c r="C129" s="47" t="s">
        <v>110</v>
      </c>
      <c r="D129" s="47" t="s">
        <v>808</v>
      </c>
      <c r="E129" s="36">
        <f t="shared" si="7"/>
        <v>3</v>
      </c>
      <c r="F129" s="6"/>
    </row>
    <row r="130" spans="1:6" x14ac:dyDescent="0.2">
      <c r="A130" s="47" t="s">
        <v>809</v>
      </c>
      <c r="B130" s="6" t="str">
        <f t="shared" si="4"/>
        <v>Li</v>
      </c>
      <c r="C130" s="47" t="s">
        <v>810</v>
      </c>
      <c r="D130" s="47" t="s">
        <v>811</v>
      </c>
      <c r="E130" s="36">
        <f t="shared" si="7"/>
        <v>2</v>
      </c>
      <c r="F130" s="6"/>
    </row>
    <row r="131" spans="1:6" x14ac:dyDescent="0.2">
      <c r="A131" s="47" t="s">
        <v>812</v>
      </c>
      <c r="B131" s="6" t="str">
        <f t="shared" si="4"/>
        <v>Li</v>
      </c>
      <c r="C131" s="47" t="s">
        <v>88</v>
      </c>
      <c r="D131" s="47" t="s">
        <v>813</v>
      </c>
      <c r="E131" s="36">
        <f t="shared" si="7"/>
        <v>1</v>
      </c>
      <c r="F131" s="6"/>
    </row>
    <row r="132" spans="1:6" x14ac:dyDescent="0.2">
      <c r="A132" s="47" t="s">
        <v>814</v>
      </c>
      <c r="B132" s="6" t="str">
        <f t="shared" si="4"/>
        <v>Lian</v>
      </c>
      <c r="C132" s="47"/>
      <c r="D132" s="47" t="s">
        <v>815</v>
      </c>
      <c r="E132" s="36">
        <f t="shared" si="7"/>
        <v>1</v>
      </c>
      <c r="F132" s="6"/>
    </row>
    <row r="133" spans="1:6" x14ac:dyDescent="0.2">
      <c r="A133" s="47" t="s">
        <v>816</v>
      </c>
      <c r="B133" s="6" t="str">
        <f t="shared" si="4"/>
        <v>Liang</v>
      </c>
      <c r="C133" s="47"/>
      <c r="D133" s="47" t="s">
        <v>817</v>
      </c>
      <c r="E133" s="36">
        <f t="shared" si="7"/>
        <v>1</v>
      </c>
      <c r="F133" s="6"/>
    </row>
    <row r="134" spans="1:6" x14ac:dyDescent="0.2">
      <c r="A134" s="47" t="s">
        <v>818</v>
      </c>
      <c r="B134" s="6" t="str">
        <f t="shared" si="4"/>
        <v>Liew</v>
      </c>
      <c r="C134" s="47" t="s">
        <v>819</v>
      </c>
      <c r="D134" s="47" t="s">
        <v>820</v>
      </c>
      <c r="E134" s="36">
        <f t="shared" si="7"/>
        <v>1</v>
      </c>
      <c r="F134" s="6"/>
    </row>
    <row r="135" spans="1:6" x14ac:dyDescent="0.2">
      <c r="A135" s="47" t="s">
        <v>821</v>
      </c>
      <c r="B135" s="6" t="str">
        <f t="shared" si="4"/>
        <v>Lim</v>
      </c>
      <c r="C135" s="47" t="s">
        <v>822</v>
      </c>
      <c r="D135" s="47" t="s">
        <v>823</v>
      </c>
      <c r="E135" s="36">
        <f t="shared" si="7"/>
        <v>4</v>
      </c>
      <c r="F135" s="6"/>
    </row>
    <row r="136" spans="1:6" x14ac:dyDescent="0.2">
      <c r="A136" s="47" t="s">
        <v>824</v>
      </c>
      <c r="B136" s="6" t="str">
        <f t="shared" si="4"/>
        <v>Lim</v>
      </c>
      <c r="C136" s="47" t="s">
        <v>825</v>
      </c>
      <c r="D136" s="47" t="s">
        <v>826</v>
      </c>
      <c r="E136" s="36">
        <f t="shared" si="7"/>
        <v>3</v>
      </c>
      <c r="F136" s="6"/>
    </row>
    <row r="137" spans="1:6" x14ac:dyDescent="0.2">
      <c r="A137" s="47" t="s">
        <v>827</v>
      </c>
      <c r="B137" s="6" t="str">
        <f t="shared" ref="B137:B201" si="8">TRIM(RIGHT(SUBSTITUTE(A137," ",REPT(" ",100)),100))</f>
        <v>Lim</v>
      </c>
      <c r="C137" s="47" t="s">
        <v>828</v>
      </c>
      <c r="D137" s="47" t="s">
        <v>829</v>
      </c>
      <c r="E137" s="36">
        <f t="shared" si="7"/>
        <v>2</v>
      </c>
      <c r="F137" s="6"/>
    </row>
    <row r="138" spans="1:6" x14ac:dyDescent="0.2">
      <c r="A138" s="47" t="s">
        <v>830</v>
      </c>
      <c r="B138" s="6" t="str">
        <f t="shared" si="8"/>
        <v>Lim</v>
      </c>
      <c r="C138" s="47" t="s">
        <v>831</v>
      </c>
      <c r="D138" s="47" t="s">
        <v>832</v>
      </c>
      <c r="E138" s="36">
        <f t="shared" si="7"/>
        <v>1</v>
      </c>
      <c r="F138" s="6"/>
    </row>
    <row r="139" spans="1:6" x14ac:dyDescent="0.2">
      <c r="A139" s="47" t="s">
        <v>833</v>
      </c>
      <c r="B139" s="6" t="str">
        <f t="shared" si="8"/>
        <v>Lin</v>
      </c>
      <c r="C139" s="47" t="s">
        <v>834</v>
      </c>
      <c r="D139" s="47" t="s">
        <v>835</v>
      </c>
      <c r="E139" s="36">
        <f t="shared" si="7"/>
        <v>1</v>
      </c>
      <c r="F139" s="6"/>
    </row>
    <row r="140" spans="1:6" x14ac:dyDescent="0.2">
      <c r="A140" s="47" t="s">
        <v>836</v>
      </c>
      <c r="B140" s="6" t="str">
        <f t="shared" si="8"/>
        <v>Liu</v>
      </c>
      <c r="C140" s="47" t="s">
        <v>112</v>
      </c>
      <c r="D140" s="47" t="s">
        <v>837</v>
      </c>
      <c r="E140" s="36">
        <f t="shared" si="7"/>
        <v>4</v>
      </c>
      <c r="F140" s="6"/>
    </row>
    <row r="141" spans="1:6" x14ac:dyDescent="0.2">
      <c r="A141" s="47" t="s">
        <v>838</v>
      </c>
      <c r="B141" s="6" t="str">
        <f t="shared" si="8"/>
        <v>Liu</v>
      </c>
      <c r="C141" s="47" t="s">
        <v>839</v>
      </c>
      <c r="D141" s="47" t="s">
        <v>840</v>
      </c>
      <c r="E141" s="36">
        <f t="shared" si="7"/>
        <v>3</v>
      </c>
      <c r="F141" s="6"/>
    </row>
    <row r="142" spans="1:6" x14ac:dyDescent="0.2">
      <c r="A142" s="47" t="s">
        <v>841</v>
      </c>
      <c r="B142" s="6" t="str">
        <f t="shared" si="8"/>
        <v>Liu</v>
      </c>
      <c r="C142" s="47" t="s">
        <v>842</v>
      </c>
      <c r="D142" s="47" t="s">
        <v>843</v>
      </c>
      <c r="E142" s="36">
        <f t="shared" ref="E142:E158" si="9">COUNTIF(B142:B396, B142)</f>
        <v>2</v>
      </c>
      <c r="F142" s="6"/>
    </row>
    <row r="143" spans="1:6" x14ac:dyDescent="0.2">
      <c r="A143" s="47" t="s">
        <v>844</v>
      </c>
      <c r="B143" s="6" t="str">
        <f t="shared" si="8"/>
        <v>Liu</v>
      </c>
      <c r="C143" s="47" t="s">
        <v>111</v>
      </c>
      <c r="D143" s="47" t="s">
        <v>845</v>
      </c>
      <c r="E143" s="36">
        <f t="shared" si="9"/>
        <v>1</v>
      </c>
      <c r="F143" s="6"/>
    </row>
    <row r="144" spans="1:6" x14ac:dyDescent="0.2">
      <c r="A144" s="47" t="s">
        <v>846</v>
      </c>
      <c r="B144" s="6" t="str">
        <f t="shared" si="8"/>
        <v>Low</v>
      </c>
      <c r="C144" s="47" t="s">
        <v>847</v>
      </c>
      <c r="D144" s="47" t="s">
        <v>848</v>
      </c>
      <c r="E144" s="36">
        <f t="shared" si="9"/>
        <v>1</v>
      </c>
      <c r="F144" s="6"/>
    </row>
    <row r="145" spans="1:6" x14ac:dyDescent="0.2">
      <c r="A145" s="47" t="s">
        <v>849</v>
      </c>
      <c r="B145" s="6" t="str">
        <f t="shared" si="8"/>
        <v>Lucas</v>
      </c>
      <c r="C145" s="47" t="s">
        <v>113</v>
      </c>
      <c r="D145" s="47" t="s">
        <v>850</v>
      </c>
      <c r="E145" s="36">
        <f t="shared" si="9"/>
        <v>1</v>
      </c>
      <c r="F145" s="6"/>
    </row>
    <row r="146" spans="1:6" x14ac:dyDescent="0.2">
      <c r="A146" s="47" t="s">
        <v>851</v>
      </c>
      <c r="B146" s="6" t="str">
        <f t="shared" si="8"/>
        <v>Macdougall</v>
      </c>
      <c r="C146" s="47" t="s">
        <v>852</v>
      </c>
      <c r="D146" s="47" t="s">
        <v>853</v>
      </c>
      <c r="E146" s="36">
        <f t="shared" si="9"/>
        <v>1</v>
      </c>
      <c r="F146" s="6"/>
    </row>
    <row r="147" spans="1:6" x14ac:dyDescent="0.2">
      <c r="A147" s="47" t="s">
        <v>854</v>
      </c>
      <c r="B147" s="6" t="str">
        <f t="shared" si="8"/>
        <v>Macedo</v>
      </c>
      <c r="C147" s="47" t="s">
        <v>89</v>
      </c>
      <c r="D147" s="47" t="s">
        <v>855</v>
      </c>
      <c r="E147" s="36">
        <f t="shared" si="9"/>
        <v>1</v>
      </c>
      <c r="F147" s="6"/>
    </row>
    <row r="148" spans="1:6" x14ac:dyDescent="0.2">
      <c r="A148" s="47" t="s">
        <v>856</v>
      </c>
      <c r="B148" s="6" t="str">
        <f t="shared" si="8"/>
        <v>Maciver</v>
      </c>
      <c r="C148" s="47" t="s">
        <v>857</v>
      </c>
      <c r="D148" s="47" t="s">
        <v>858</v>
      </c>
      <c r="E148" s="36">
        <f t="shared" si="9"/>
        <v>1</v>
      </c>
      <c r="F148" s="6"/>
    </row>
    <row r="149" spans="1:6" x14ac:dyDescent="0.2">
      <c r="A149" s="47" t="s">
        <v>859</v>
      </c>
      <c r="B149" s="6" t="str">
        <f t="shared" si="8"/>
        <v>Madsen</v>
      </c>
      <c r="C149" s="47" t="s">
        <v>860</v>
      </c>
      <c r="D149" s="47" t="s">
        <v>861</v>
      </c>
      <c r="E149" s="36">
        <f t="shared" si="9"/>
        <v>1</v>
      </c>
      <c r="F149" s="6"/>
    </row>
    <row r="150" spans="1:6" x14ac:dyDescent="0.2">
      <c r="A150" s="47" t="s">
        <v>862</v>
      </c>
      <c r="B150" s="6" t="str">
        <f t="shared" si="8"/>
        <v>Marsh</v>
      </c>
      <c r="C150" s="47" t="s">
        <v>863</v>
      </c>
      <c r="D150" s="47" t="s">
        <v>864</v>
      </c>
      <c r="E150" s="36">
        <f t="shared" si="9"/>
        <v>1</v>
      </c>
      <c r="F150" s="6"/>
    </row>
    <row r="151" spans="1:6" x14ac:dyDescent="0.2">
      <c r="A151" s="47" t="s">
        <v>865</v>
      </c>
      <c r="B151" s="6" t="str">
        <f t="shared" si="8"/>
        <v>McBride</v>
      </c>
      <c r="C151" s="47" t="s">
        <v>68</v>
      </c>
      <c r="D151" s="47" t="s">
        <v>866</v>
      </c>
      <c r="E151" s="36">
        <f t="shared" si="9"/>
        <v>1</v>
      </c>
      <c r="F151" s="6"/>
    </row>
    <row r="152" spans="1:6" x14ac:dyDescent="0.2">
      <c r="A152" s="47" t="s">
        <v>867</v>
      </c>
      <c r="B152" s="6" t="str">
        <f t="shared" si="8"/>
        <v>Mccay</v>
      </c>
      <c r="C152" s="47" t="s">
        <v>131</v>
      </c>
      <c r="D152" s="47" t="s">
        <v>868</v>
      </c>
      <c r="E152" s="36">
        <f t="shared" si="9"/>
        <v>1</v>
      </c>
      <c r="F152" s="6"/>
    </row>
    <row r="153" spans="1:6" x14ac:dyDescent="0.2">
      <c r="A153" s="47" t="s">
        <v>869</v>
      </c>
      <c r="B153" s="6" t="str">
        <f t="shared" si="8"/>
        <v>McColl</v>
      </c>
      <c r="C153" s="47" t="s">
        <v>870</v>
      </c>
      <c r="D153" s="47" t="s">
        <v>871</v>
      </c>
      <c r="E153" s="36">
        <f t="shared" si="9"/>
        <v>1</v>
      </c>
      <c r="F153" s="6"/>
    </row>
    <row r="154" spans="1:6" x14ac:dyDescent="0.2">
      <c r="A154" s="47" t="s">
        <v>872</v>
      </c>
      <c r="B154" s="6" t="str">
        <f t="shared" si="8"/>
        <v>Mccredie</v>
      </c>
      <c r="C154" s="47" t="s">
        <v>873</v>
      </c>
      <c r="D154" s="47" t="s">
        <v>874</v>
      </c>
      <c r="E154" s="36">
        <f t="shared" si="9"/>
        <v>1</v>
      </c>
      <c r="F154" s="6"/>
    </row>
    <row r="155" spans="1:6" x14ac:dyDescent="0.2">
      <c r="A155" s="47" t="s">
        <v>875</v>
      </c>
      <c r="B155" s="6" t="str">
        <f t="shared" si="8"/>
        <v>Mcginty</v>
      </c>
      <c r="C155" s="47" t="s">
        <v>48</v>
      </c>
      <c r="D155" s="47" t="s">
        <v>876</v>
      </c>
      <c r="E155" s="36">
        <f t="shared" si="9"/>
        <v>1</v>
      </c>
      <c r="F155" s="6"/>
    </row>
    <row r="156" spans="1:6" x14ac:dyDescent="0.2">
      <c r="A156" s="47" t="s">
        <v>877</v>
      </c>
      <c r="B156" s="6" t="str">
        <f t="shared" si="8"/>
        <v>McGookin</v>
      </c>
      <c r="C156" s="47" t="s">
        <v>29</v>
      </c>
      <c r="D156" s="47" t="s">
        <v>878</v>
      </c>
      <c r="E156" s="36">
        <f t="shared" si="9"/>
        <v>1</v>
      </c>
      <c r="F156" s="6"/>
    </row>
    <row r="157" spans="1:6" x14ac:dyDescent="0.2">
      <c r="A157" s="47" t="s">
        <v>879</v>
      </c>
      <c r="B157" s="6" t="str">
        <f t="shared" si="8"/>
        <v>McIntyre</v>
      </c>
      <c r="C157" s="47" t="s">
        <v>880</v>
      </c>
      <c r="D157" s="47" t="s">
        <v>881</v>
      </c>
      <c r="E157" s="36">
        <f t="shared" si="9"/>
        <v>1</v>
      </c>
      <c r="F157" s="6"/>
    </row>
    <row r="158" spans="1:6" s="6" customFormat="1" x14ac:dyDescent="0.2">
      <c r="A158" s="77" t="s">
        <v>882</v>
      </c>
      <c r="B158" s="17" t="str">
        <f t="shared" si="8"/>
        <v>Millar</v>
      </c>
      <c r="C158" s="77" t="s">
        <v>90</v>
      </c>
      <c r="D158" s="77" t="s">
        <v>883</v>
      </c>
      <c r="E158" s="36">
        <f t="shared" si="9"/>
        <v>1</v>
      </c>
    </row>
    <row r="159" spans="1:6" x14ac:dyDescent="0.2">
      <c r="A159" s="47" t="s">
        <v>884</v>
      </c>
      <c r="B159" s="6" t="str">
        <f t="shared" si="8"/>
        <v>Miller</v>
      </c>
      <c r="C159" s="47" t="s">
        <v>885</v>
      </c>
      <c r="D159" s="47" t="s">
        <v>886</v>
      </c>
      <c r="E159" s="36">
        <f t="shared" ref="E159:E201" si="10">COUNTIF(B159:B412, B159)</f>
        <v>1</v>
      </c>
      <c r="F159" s="6"/>
    </row>
    <row r="160" spans="1:6" x14ac:dyDescent="0.2">
      <c r="A160" s="47" t="s">
        <v>887</v>
      </c>
      <c r="B160" s="6" t="str">
        <f t="shared" si="8"/>
        <v>Minggang</v>
      </c>
      <c r="C160" s="47"/>
      <c r="D160" s="47" t="s">
        <v>888</v>
      </c>
      <c r="E160" s="36">
        <f t="shared" si="10"/>
        <v>1</v>
      </c>
      <c r="F160" s="6"/>
    </row>
    <row r="161" spans="1:6" x14ac:dyDescent="0.2">
      <c r="A161" s="47" t="s">
        <v>889</v>
      </c>
      <c r="B161" s="6" t="str">
        <f t="shared" si="8"/>
        <v>Mitra</v>
      </c>
      <c r="C161" s="47" t="s">
        <v>890</v>
      </c>
      <c r="D161" s="47" t="s">
        <v>891</v>
      </c>
      <c r="E161" s="36">
        <f t="shared" si="10"/>
        <v>1</v>
      </c>
      <c r="F161" s="6"/>
    </row>
    <row r="162" spans="1:6" x14ac:dyDescent="0.2">
      <c r="A162" s="47" t="s">
        <v>892</v>
      </c>
      <c r="B162" s="6" t="str">
        <f t="shared" si="8"/>
        <v>Mohjazi</v>
      </c>
      <c r="C162" s="47" t="s">
        <v>893</v>
      </c>
      <c r="D162" s="47" t="s">
        <v>894</v>
      </c>
      <c r="E162" s="36">
        <f t="shared" si="10"/>
        <v>1</v>
      </c>
      <c r="F162" s="6"/>
    </row>
    <row r="163" spans="1:6" x14ac:dyDescent="0.2">
      <c r="A163" s="47" t="s">
        <v>895</v>
      </c>
      <c r="B163" s="6" t="str">
        <f t="shared" si="8"/>
        <v>Molina-Cristobal</v>
      </c>
      <c r="C163" s="47" t="s">
        <v>896</v>
      </c>
      <c r="D163" s="47" t="s">
        <v>897</v>
      </c>
      <c r="E163" s="36">
        <f t="shared" si="10"/>
        <v>1</v>
      </c>
      <c r="F163" s="6"/>
    </row>
    <row r="164" spans="1:6" x14ac:dyDescent="0.2">
      <c r="A164" s="47" t="s">
        <v>898</v>
      </c>
      <c r="B164" s="6" t="str">
        <f t="shared" si="8"/>
        <v>Moran</v>
      </c>
      <c r="C164" s="47" t="s">
        <v>91</v>
      </c>
      <c r="D164" s="47" t="s">
        <v>323</v>
      </c>
      <c r="E164" s="36">
        <f t="shared" si="10"/>
        <v>1</v>
      </c>
      <c r="F164" s="6"/>
    </row>
    <row r="165" spans="1:6" x14ac:dyDescent="0.2">
      <c r="A165" s="47" t="s">
        <v>899</v>
      </c>
      <c r="B165" s="6" t="str">
        <f t="shared" si="8"/>
        <v>Morrison</v>
      </c>
      <c r="C165" s="47" t="s">
        <v>900</v>
      </c>
      <c r="D165" s="47" t="s">
        <v>901</v>
      </c>
      <c r="E165" s="36">
        <f t="shared" si="10"/>
        <v>1</v>
      </c>
      <c r="F165" s="6"/>
    </row>
    <row r="166" spans="1:6" x14ac:dyDescent="0.2">
      <c r="A166" s="47" t="s">
        <v>902</v>
      </c>
      <c r="B166" s="6" t="str">
        <f t="shared" si="8"/>
        <v>Muir</v>
      </c>
      <c r="C166" s="47" t="s">
        <v>903</v>
      </c>
      <c r="D166" s="47" t="s">
        <v>904</v>
      </c>
      <c r="E166" s="36">
        <f t="shared" si="10"/>
        <v>1</v>
      </c>
      <c r="F166" s="6"/>
    </row>
    <row r="167" spans="1:6" x14ac:dyDescent="0.2">
      <c r="A167" s="47" t="s">
        <v>905</v>
      </c>
      <c r="B167" s="6" t="str">
        <f t="shared" si="8"/>
        <v>Mulrain</v>
      </c>
      <c r="C167" s="47" t="s">
        <v>906</v>
      </c>
      <c r="D167" s="47" t="s">
        <v>907</v>
      </c>
      <c r="E167" s="36">
        <f t="shared" si="10"/>
        <v>1</v>
      </c>
      <c r="F167" s="6"/>
    </row>
    <row r="168" spans="1:6" x14ac:dyDescent="0.2">
      <c r="A168" s="47" t="s">
        <v>908</v>
      </c>
      <c r="B168" s="6" t="str">
        <f t="shared" si="8"/>
        <v>Mulvihill</v>
      </c>
      <c r="C168" s="47" t="s">
        <v>114</v>
      </c>
      <c r="D168" s="47" t="s">
        <v>909</v>
      </c>
      <c r="E168" s="36">
        <f t="shared" si="10"/>
        <v>1</v>
      </c>
      <c r="F168" s="6"/>
    </row>
    <row r="169" spans="1:6" x14ac:dyDescent="0.2">
      <c r="A169" s="47" t="s">
        <v>910</v>
      </c>
      <c r="B169" s="6" t="str">
        <f t="shared" si="8"/>
        <v>Nabaei</v>
      </c>
      <c r="C169" s="47" t="s">
        <v>911</v>
      </c>
      <c r="D169" s="47" t="s">
        <v>912</v>
      </c>
      <c r="E169" s="36">
        <f t="shared" si="10"/>
        <v>1</v>
      </c>
      <c r="F169" s="6"/>
    </row>
    <row r="170" spans="1:6" x14ac:dyDescent="0.2">
      <c r="A170" s="47" t="s">
        <v>913</v>
      </c>
      <c r="B170" s="6" t="str">
        <f t="shared" si="8"/>
        <v>Nagy</v>
      </c>
      <c r="C170" s="47" t="s">
        <v>914</v>
      </c>
      <c r="D170" s="47" t="s">
        <v>915</v>
      </c>
      <c r="E170" s="36">
        <f t="shared" si="10"/>
        <v>1</v>
      </c>
      <c r="F170" s="6"/>
    </row>
    <row r="171" spans="1:6" x14ac:dyDescent="0.2">
      <c r="A171" s="47" t="s">
        <v>916</v>
      </c>
      <c r="B171" s="6" t="str">
        <f t="shared" si="8"/>
        <v>Nathan</v>
      </c>
      <c r="C171" s="47" t="s">
        <v>917</v>
      </c>
      <c r="D171" s="47" t="s">
        <v>918</v>
      </c>
      <c r="E171" s="36">
        <f t="shared" si="10"/>
        <v>1</v>
      </c>
      <c r="F171" s="6"/>
    </row>
    <row r="172" spans="1:6" x14ac:dyDescent="0.2">
      <c r="A172" s="47" t="s">
        <v>919</v>
      </c>
      <c r="B172" s="6" t="str">
        <f t="shared" si="8"/>
        <v>Neale</v>
      </c>
      <c r="C172" s="47" t="s">
        <v>92</v>
      </c>
      <c r="D172" s="47" t="s">
        <v>920</v>
      </c>
      <c r="E172" s="36">
        <f t="shared" si="10"/>
        <v>1</v>
      </c>
      <c r="F172" s="6"/>
    </row>
    <row r="173" spans="1:6" x14ac:dyDescent="0.2">
      <c r="A173" s="47" t="s">
        <v>921</v>
      </c>
      <c r="B173" s="6" t="str">
        <f t="shared" si="8"/>
        <v>Ng</v>
      </c>
      <c r="C173" s="47" t="s">
        <v>922</v>
      </c>
      <c r="D173" s="47" t="s">
        <v>923</v>
      </c>
      <c r="E173" s="36">
        <f t="shared" si="10"/>
        <v>1</v>
      </c>
      <c r="F173" s="6"/>
    </row>
    <row r="174" spans="1:6" x14ac:dyDescent="0.2">
      <c r="A174" s="47" t="s">
        <v>924</v>
      </c>
      <c r="B174" s="6" t="str">
        <f t="shared" si="8"/>
        <v>O'Donnell</v>
      </c>
      <c r="C174" s="47" t="s">
        <v>925</v>
      </c>
      <c r="D174" s="47" t="s">
        <v>926</v>
      </c>
      <c r="E174" s="36">
        <f t="shared" si="10"/>
        <v>1</v>
      </c>
      <c r="F174" s="6"/>
    </row>
    <row r="175" spans="1:6" x14ac:dyDescent="0.2">
      <c r="A175" s="47" t="s">
        <v>927</v>
      </c>
      <c r="B175" s="6" t="str">
        <f t="shared" si="8"/>
        <v>Ong</v>
      </c>
      <c r="C175" s="47" t="s">
        <v>928</v>
      </c>
      <c r="D175" s="47" t="s">
        <v>929</v>
      </c>
      <c r="E175" s="36">
        <f t="shared" si="10"/>
        <v>1</v>
      </c>
      <c r="F175" s="6"/>
    </row>
    <row r="176" spans="1:6" x14ac:dyDescent="0.2">
      <c r="A176" s="47" t="s">
        <v>930</v>
      </c>
      <c r="B176" s="6" t="str">
        <f t="shared" si="8"/>
        <v>Onireti</v>
      </c>
      <c r="C176" s="47" t="s">
        <v>931</v>
      </c>
      <c r="D176" s="47" t="s">
        <v>932</v>
      </c>
      <c r="E176" s="36">
        <f t="shared" si="10"/>
        <v>1</v>
      </c>
      <c r="F176" s="6"/>
    </row>
    <row r="177" spans="1:6" x14ac:dyDescent="0.2">
      <c r="A177" s="47" t="s">
        <v>933</v>
      </c>
      <c r="B177" s="6" t="str">
        <f t="shared" si="8"/>
        <v>Pang</v>
      </c>
      <c r="C177" s="47" t="s">
        <v>934</v>
      </c>
      <c r="D177" s="47" t="s">
        <v>935</v>
      </c>
      <c r="E177" s="36">
        <f t="shared" si="10"/>
        <v>1</v>
      </c>
      <c r="F177" s="6"/>
    </row>
    <row r="178" spans="1:6" x14ac:dyDescent="0.2">
      <c r="A178" s="47" t="s">
        <v>936</v>
      </c>
      <c r="B178" s="6" t="str">
        <f t="shared" si="8"/>
        <v>Paul</v>
      </c>
      <c r="C178" s="47" t="s">
        <v>93</v>
      </c>
      <c r="D178" s="47" t="s">
        <v>937</v>
      </c>
      <c r="E178" s="36">
        <f t="shared" si="10"/>
        <v>2</v>
      </c>
      <c r="F178" s="6"/>
    </row>
    <row r="179" spans="1:6" x14ac:dyDescent="0.2">
      <c r="A179" s="47" t="s">
        <v>938</v>
      </c>
      <c r="B179" s="6" t="str">
        <f t="shared" si="8"/>
        <v>Paul</v>
      </c>
      <c r="C179" s="47" t="s">
        <v>115</v>
      </c>
      <c r="D179" s="47" t="s">
        <v>939</v>
      </c>
      <c r="E179" s="36">
        <f t="shared" si="10"/>
        <v>1</v>
      </c>
      <c r="F179" s="6"/>
    </row>
    <row r="180" spans="1:6" x14ac:dyDescent="0.2">
      <c r="A180" s="47" t="s">
        <v>940</v>
      </c>
      <c r="B180" s="6" t="str">
        <f t="shared" si="8"/>
        <v>Pearce</v>
      </c>
      <c r="C180" s="47" t="s">
        <v>941</v>
      </c>
      <c r="D180" s="47" t="s">
        <v>942</v>
      </c>
      <c r="E180" s="36">
        <f t="shared" si="10"/>
        <v>1</v>
      </c>
      <c r="F180" s="6"/>
    </row>
    <row r="181" spans="1:6" x14ac:dyDescent="0.2">
      <c r="A181" s="47" t="s">
        <v>943</v>
      </c>
      <c r="B181" s="6" t="str">
        <f t="shared" si="8"/>
        <v>Pham</v>
      </c>
      <c r="C181" s="47" t="s">
        <v>944</v>
      </c>
      <c r="D181" s="47" t="s">
        <v>945</v>
      </c>
      <c r="E181" s="36">
        <f t="shared" si="10"/>
        <v>1</v>
      </c>
      <c r="F181" s="6"/>
    </row>
    <row r="182" spans="1:6" x14ac:dyDescent="0.2">
      <c r="A182" s="47" t="s">
        <v>946</v>
      </c>
      <c r="B182" s="6" t="str">
        <f t="shared" si="8"/>
        <v>Ponciano</v>
      </c>
      <c r="C182" s="47" t="s">
        <v>947</v>
      </c>
      <c r="D182" s="47" t="s">
        <v>948</v>
      </c>
      <c r="E182" s="36">
        <f t="shared" si="10"/>
        <v>1</v>
      </c>
      <c r="F182" s="6"/>
    </row>
    <row r="183" spans="1:6" x14ac:dyDescent="0.2">
      <c r="A183" s="47" t="s">
        <v>949</v>
      </c>
      <c r="B183" s="6" t="str">
        <f t="shared" si="8"/>
        <v>Porr</v>
      </c>
      <c r="C183" s="47" t="s">
        <v>94</v>
      </c>
      <c r="D183" s="47" t="s">
        <v>950</v>
      </c>
      <c r="E183" s="36">
        <f t="shared" si="10"/>
        <v>1</v>
      </c>
      <c r="F183" s="6"/>
    </row>
    <row r="184" spans="1:6" x14ac:dyDescent="0.2">
      <c r="A184" s="47" t="s">
        <v>951</v>
      </c>
      <c r="B184" s="6" t="str">
        <f t="shared" si="8"/>
        <v>Premkumar</v>
      </c>
      <c r="C184" s="47" t="s">
        <v>952</v>
      </c>
      <c r="D184" s="47" t="s">
        <v>953</v>
      </c>
      <c r="E184" s="36">
        <f t="shared" si="10"/>
        <v>1</v>
      </c>
      <c r="F184" s="6"/>
    </row>
    <row r="185" spans="1:6" x14ac:dyDescent="0.2">
      <c r="A185" s="47" t="s">
        <v>954</v>
      </c>
      <c r="B185" s="6" t="str">
        <f t="shared" si="8"/>
        <v>Prentice</v>
      </c>
      <c r="C185" s="47" t="s">
        <v>49</v>
      </c>
      <c r="D185" s="47" t="s">
        <v>955</v>
      </c>
      <c r="E185" s="36">
        <f t="shared" si="10"/>
        <v>1</v>
      </c>
      <c r="F185" s="6"/>
    </row>
    <row r="186" spans="1:6" x14ac:dyDescent="0.2">
      <c r="A186" s="47" t="s">
        <v>956</v>
      </c>
      <c r="B186" s="6" t="str">
        <f t="shared" si="8"/>
        <v>Prince</v>
      </c>
      <c r="C186" s="47"/>
      <c r="D186" s="47" t="s">
        <v>957</v>
      </c>
      <c r="E186" s="36">
        <f t="shared" si="10"/>
        <v>1</v>
      </c>
      <c r="F186" s="6"/>
    </row>
    <row r="187" spans="1:6" x14ac:dyDescent="0.2">
      <c r="A187" s="47" t="s">
        <v>958</v>
      </c>
      <c r="B187" s="6" t="str">
        <f t="shared" si="8"/>
        <v>Qi</v>
      </c>
      <c r="C187" s="47" t="s">
        <v>959</v>
      </c>
      <c r="D187" s="47" t="s">
        <v>960</v>
      </c>
      <c r="E187" s="36">
        <f t="shared" si="10"/>
        <v>1</v>
      </c>
      <c r="F187" s="6"/>
    </row>
    <row r="188" spans="1:6" x14ac:dyDescent="0.2">
      <c r="A188" s="47" t="s">
        <v>961</v>
      </c>
      <c r="B188" s="6" t="str">
        <f t="shared" si="8"/>
        <v>Quinn</v>
      </c>
      <c r="C188" s="47" t="s">
        <v>962</v>
      </c>
      <c r="D188" s="47" t="s">
        <v>963</v>
      </c>
      <c r="E188" s="36">
        <f t="shared" si="10"/>
        <v>1</v>
      </c>
      <c r="F188" s="6"/>
    </row>
    <row r="189" spans="1:6" x14ac:dyDescent="0.2">
      <c r="A189" s="47" t="s">
        <v>964</v>
      </c>
      <c r="B189" s="6" t="str">
        <f t="shared" si="8"/>
        <v>Ramesh</v>
      </c>
      <c r="C189" s="47" t="s">
        <v>30</v>
      </c>
      <c r="D189" s="47" t="s">
        <v>965</v>
      </c>
      <c r="E189" s="36">
        <f t="shared" si="10"/>
        <v>1</v>
      </c>
      <c r="F189" s="6"/>
    </row>
    <row r="190" spans="1:6" x14ac:dyDescent="0.2">
      <c r="A190" s="47" t="s">
        <v>966</v>
      </c>
      <c r="B190" s="6" t="str">
        <f t="shared" si="8"/>
        <v>Reboud</v>
      </c>
      <c r="C190" s="47" t="s">
        <v>50</v>
      </c>
      <c r="D190" s="47" t="s">
        <v>967</v>
      </c>
      <c r="E190" s="36">
        <f t="shared" si="10"/>
        <v>1</v>
      </c>
      <c r="F190" s="6"/>
    </row>
    <row r="191" spans="1:6" x14ac:dyDescent="0.2">
      <c r="A191" s="47" t="s">
        <v>968</v>
      </c>
      <c r="B191" s="6" t="str">
        <f t="shared" si="8"/>
        <v>Robertson</v>
      </c>
      <c r="C191" s="47" t="s">
        <v>969</v>
      </c>
      <c r="D191" s="47" t="s">
        <v>970</v>
      </c>
      <c r="E191" s="36">
        <f t="shared" si="10"/>
        <v>1</v>
      </c>
      <c r="F191" s="6"/>
    </row>
    <row r="192" spans="1:6" x14ac:dyDescent="0.2">
      <c r="A192" s="47" t="s">
        <v>971</v>
      </c>
      <c r="B192" s="6" t="str">
        <f t="shared" si="8"/>
        <v>Roy</v>
      </c>
      <c r="C192" s="47" t="s">
        <v>972</v>
      </c>
      <c r="D192" s="47" t="s">
        <v>973</v>
      </c>
      <c r="E192" s="36">
        <f t="shared" si="10"/>
        <v>1</v>
      </c>
      <c r="F192" s="6"/>
    </row>
    <row r="193" spans="1:6" x14ac:dyDescent="0.2">
      <c r="A193" s="47" t="s">
        <v>974</v>
      </c>
      <c r="B193" s="6" t="str">
        <f t="shared" si="8"/>
        <v>Russell</v>
      </c>
      <c r="C193" s="47" t="s">
        <v>975</v>
      </c>
      <c r="D193" s="47" t="s">
        <v>976</v>
      </c>
      <c r="E193" s="36">
        <f t="shared" si="10"/>
        <v>1</v>
      </c>
      <c r="F193" s="6"/>
    </row>
    <row r="194" spans="1:6" x14ac:dyDescent="0.2">
      <c r="A194" s="47" t="s">
        <v>977</v>
      </c>
      <c r="B194" s="6" t="str">
        <f t="shared" si="8"/>
        <v>Salmeron-Sanchez</v>
      </c>
      <c r="C194" s="47" t="s">
        <v>51</v>
      </c>
      <c r="D194" s="47" t="s">
        <v>978</v>
      </c>
      <c r="E194" s="36">
        <f t="shared" si="10"/>
        <v>1</v>
      </c>
      <c r="F194" s="6"/>
    </row>
    <row r="195" spans="1:6" x14ac:dyDescent="0.2">
      <c r="A195" s="47" t="s">
        <v>979</v>
      </c>
      <c r="B195" s="6" t="str">
        <f t="shared" si="8"/>
        <v>Sambo</v>
      </c>
      <c r="C195" s="47" t="s">
        <v>123</v>
      </c>
      <c r="D195" s="47" t="s">
        <v>980</v>
      </c>
      <c r="E195" s="36">
        <f t="shared" si="10"/>
        <v>1</v>
      </c>
      <c r="F195" s="6"/>
    </row>
    <row r="196" spans="1:6" x14ac:dyDescent="0.2">
      <c r="A196" s="47" t="s">
        <v>981</v>
      </c>
      <c r="B196" s="6" t="str">
        <f t="shared" si="8"/>
        <v>Sanifah</v>
      </c>
      <c r="C196" s="47" t="s">
        <v>982</v>
      </c>
      <c r="D196" s="47" t="s">
        <v>983</v>
      </c>
      <c r="E196" s="36">
        <f t="shared" si="10"/>
        <v>1</v>
      </c>
      <c r="F196" s="6"/>
    </row>
    <row r="197" spans="1:6" x14ac:dyDescent="0.2">
      <c r="A197" s="47" t="s">
        <v>984</v>
      </c>
      <c r="B197" s="6" t="str">
        <f t="shared" si="8"/>
        <v>Saxena</v>
      </c>
      <c r="C197" s="47" t="s">
        <v>69</v>
      </c>
      <c r="D197" s="47" t="s">
        <v>985</v>
      </c>
      <c r="E197" s="36">
        <f t="shared" si="10"/>
        <v>1</v>
      </c>
      <c r="F197" s="6"/>
    </row>
    <row r="198" spans="1:6" x14ac:dyDescent="0.2">
      <c r="A198" s="47" t="s">
        <v>986</v>
      </c>
      <c r="B198" s="6" t="str">
        <f t="shared" si="8"/>
        <v>Shackleton</v>
      </c>
      <c r="C198" s="47" t="s">
        <v>116</v>
      </c>
      <c r="D198" s="47" t="s">
        <v>987</v>
      </c>
      <c r="E198" s="36">
        <f t="shared" si="10"/>
        <v>1</v>
      </c>
      <c r="F198" s="6"/>
    </row>
    <row r="199" spans="1:6" x14ac:dyDescent="0.2">
      <c r="A199" s="47" t="s">
        <v>988</v>
      </c>
      <c r="B199" s="6" t="str">
        <f t="shared" si="8"/>
        <v>Shang</v>
      </c>
      <c r="C199" s="47" t="s">
        <v>70</v>
      </c>
      <c r="D199" s="47" t="s">
        <v>989</v>
      </c>
      <c r="E199" s="36">
        <f t="shared" si="10"/>
        <v>1</v>
      </c>
      <c r="F199" s="6"/>
    </row>
    <row r="200" spans="1:6" x14ac:dyDescent="0.2">
      <c r="A200" s="47" t="s">
        <v>990</v>
      </c>
      <c r="B200" s="6" t="str">
        <f t="shared" si="8"/>
        <v>Shanmugam</v>
      </c>
      <c r="C200" s="47" t="s">
        <v>109</v>
      </c>
      <c r="D200" s="47" t="s">
        <v>991</v>
      </c>
      <c r="E200" s="36">
        <f t="shared" si="10"/>
        <v>1</v>
      </c>
      <c r="F200" s="6"/>
    </row>
    <row r="201" spans="1:6" x14ac:dyDescent="0.2">
      <c r="A201" s="47" t="s">
        <v>992</v>
      </c>
      <c r="B201" s="6" t="str">
        <f t="shared" si="8"/>
        <v>Sharp</v>
      </c>
      <c r="C201" s="47" t="s">
        <v>117</v>
      </c>
      <c r="D201" s="47" t="s">
        <v>993</v>
      </c>
      <c r="E201" s="36">
        <f t="shared" si="10"/>
        <v>1</v>
      </c>
      <c r="F201" s="6"/>
    </row>
    <row r="202" spans="1:6" x14ac:dyDescent="0.2">
      <c r="A202" s="47" t="s">
        <v>994</v>
      </c>
      <c r="B202" s="6" t="str">
        <f t="shared" ref="B202:B262" si="11">TRIM(RIGHT(SUBSTITUTE(A202," ",REPT(" ",100)),100))</f>
        <v>Shekleton</v>
      </c>
      <c r="C202" s="47" t="s">
        <v>995</v>
      </c>
      <c r="D202" s="47" t="s">
        <v>996</v>
      </c>
      <c r="E202" s="36">
        <f t="shared" ref="E202:E262" si="12">COUNTIF(B202:B455, B202)</f>
        <v>1</v>
      </c>
      <c r="F202" s="6"/>
    </row>
    <row r="203" spans="1:6" x14ac:dyDescent="0.2">
      <c r="A203" s="47" t="s">
        <v>997</v>
      </c>
      <c r="B203" s="6" t="str">
        <f t="shared" si="11"/>
        <v>Shelton</v>
      </c>
      <c r="C203" s="47"/>
      <c r="D203" s="47" t="s">
        <v>998</v>
      </c>
      <c r="E203" s="36">
        <f t="shared" si="12"/>
        <v>1</v>
      </c>
      <c r="F203" s="6"/>
    </row>
    <row r="204" spans="1:6" x14ac:dyDescent="0.2">
      <c r="A204" s="47" t="s">
        <v>999</v>
      </c>
      <c r="B204" s="6" t="str">
        <f t="shared" si="11"/>
        <v>Shire</v>
      </c>
      <c r="C204" s="47" t="s">
        <v>71</v>
      </c>
      <c r="D204" s="47" t="s">
        <v>1000</v>
      </c>
      <c r="E204" s="36">
        <f t="shared" si="12"/>
        <v>1</v>
      </c>
      <c r="F204" s="6"/>
    </row>
    <row r="205" spans="1:6" x14ac:dyDescent="0.2">
      <c r="A205" s="47" t="s">
        <v>1001</v>
      </c>
      <c r="B205" s="6" t="str">
        <f t="shared" si="11"/>
        <v>Simpson</v>
      </c>
      <c r="C205" s="47" t="s">
        <v>1002</v>
      </c>
      <c r="D205" s="47" t="s">
        <v>1003</v>
      </c>
      <c r="E205" s="36">
        <f t="shared" si="12"/>
        <v>1</v>
      </c>
      <c r="F205" s="6"/>
    </row>
    <row r="206" spans="1:6" x14ac:dyDescent="0.2">
      <c r="A206" s="47" t="s">
        <v>1004</v>
      </c>
      <c r="B206" s="6" t="str">
        <f t="shared" si="11"/>
        <v>Sloan</v>
      </c>
      <c r="C206" s="47" t="s">
        <v>1005</v>
      </c>
      <c r="D206" s="47" t="s">
        <v>1006</v>
      </c>
      <c r="E206" s="36">
        <f t="shared" si="12"/>
        <v>1</v>
      </c>
      <c r="F206" s="6"/>
    </row>
    <row r="207" spans="1:6" x14ac:dyDescent="0.2">
      <c r="A207" s="47" t="s">
        <v>1007</v>
      </c>
      <c r="B207" s="6" t="str">
        <f t="shared" si="11"/>
        <v>Smith</v>
      </c>
      <c r="C207" s="47" t="s">
        <v>72</v>
      </c>
      <c r="D207" s="47" t="s">
        <v>1008</v>
      </c>
      <c r="E207" s="36">
        <f t="shared" si="12"/>
        <v>1</v>
      </c>
      <c r="F207" s="6"/>
    </row>
    <row r="208" spans="1:6" x14ac:dyDescent="0.2">
      <c r="A208" s="47" t="s">
        <v>1009</v>
      </c>
      <c r="B208" s="6" t="str">
        <f t="shared" si="11"/>
        <v>Sng</v>
      </c>
      <c r="C208" s="47" t="s">
        <v>1010</v>
      </c>
      <c r="D208" s="47" t="s">
        <v>1011</v>
      </c>
      <c r="E208" s="36">
        <f t="shared" si="12"/>
        <v>1</v>
      </c>
      <c r="F208" s="6"/>
    </row>
    <row r="209" spans="1:6" x14ac:dyDescent="0.2">
      <c r="A209" s="47" t="s">
        <v>1012</v>
      </c>
      <c r="B209" s="6" t="str">
        <f t="shared" si="11"/>
        <v>Soh</v>
      </c>
      <c r="C209" s="47" t="s">
        <v>1013</v>
      </c>
      <c r="D209" s="47" t="s">
        <v>1014</v>
      </c>
      <c r="E209" s="36">
        <f t="shared" si="12"/>
        <v>1</v>
      </c>
      <c r="F209" s="6"/>
    </row>
    <row r="210" spans="1:6" x14ac:dyDescent="0.2">
      <c r="A210" s="47" t="s">
        <v>1015</v>
      </c>
      <c r="B210" s="6" t="str">
        <f t="shared" si="11"/>
        <v>Sorel</v>
      </c>
      <c r="C210" s="47" t="s">
        <v>1016</v>
      </c>
      <c r="D210" s="47" t="s">
        <v>1017</v>
      </c>
      <c r="E210" s="36">
        <f t="shared" si="12"/>
        <v>1</v>
      </c>
      <c r="F210" s="6"/>
    </row>
    <row r="211" spans="1:6" x14ac:dyDescent="0.2">
      <c r="A211" s="47" t="s">
        <v>1018</v>
      </c>
      <c r="B211" s="6" t="str">
        <f t="shared" si="11"/>
        <v>Steijl</v>
      </c>
      <c r="C211" s="47" t="s">
        <v>31</v>
      </c>
      <c r="D211" s="47" t="s">
        <v>1019</v>
      </c>
      <c r="E211" s="36">
        <f t="shared" si="12"/>
        <v>1</v>
      </c>
      <c r="F211" s="6"/>
    </row>
    <row r="212" spans="1:6" x14ac:dyDescent="0.2">
      <c r="A212" s="47" t="s">
        <v>1020</v>
      </c>
      <c r="B212" s="6" t="str">
        <f t="shared" si="11"/>
        <v>Sun</v>
      </c>
      <c r="C212" s="47" t="s">
        <v>124</v>
      </c>
      <c r="D212" s="47" t="s">
        <v>1021</v>
      </c>
      <c r="E212" s="36">
        <f t="shared" si="12"/>
        <v>1</v>
      </c>
      <c r="F212" s="6"/>
    </row>
    <row r="213" spans="1:6" x14ac:dyDescent="0.2">
      <c r="A213" s="47" t="s">
        <v>1022</v>
      </c>
      <c r="B213" s="6" t="str">
        <f t="shared" si="11"/>
        <v>Surre</v>
      </c>
      <c r="C213" s="47" t="s">
        <v>1023</v>
      </c>
      <c r="D213" s="47" t="s">
        <v>1024</v>
      </c>
      <c r="E213" s="36">
        <f t="shared" si="12"/>
        <v>1</v>
      </c>
      <c r="F213" s="6"/>
    </row>
    <row r="214" spans="1:6" x14ac:dyDescent="0.2">
      <c r="A214" s="47" t="s">
        <v>1025</v>
      </c>
      <c r="B214" s="6" t="str">
        <f t="shared" si="11"/>
        <v>Tait</v>
      </c>
      <c r="C214" s="47" t="s">
        <v>1026</v>
      </c>
      <c r="D214" s="47" t="s">
        <v>1027</v>
      </c>
      <c r="E214" s="36">
        <f t="shared" si="12"/>
        <v>1</v>
      </c>
      <c r="F214" s="6"/>
    </row>
    <row r="215" spans="1:6" x14ac:dyDescent="0.2">
      <c r="A215" s="47" t="s">
        <v>1028</v>
      </c>
      <c r="B215" s="6" t="str">
        <f t="shared" si="11"/>
        <v>Tan</v>
      </c>
      <c r="C215" s="47" t="s">
        <v>1029</v>
      </c>
      <c r="D215" s="47" t="s">
        <v>1030</v>
      </c>
      <c r="E215" s="36">
        <f t="shared" si="12"/>
        <v>1</v>
      </c>
      <c r="F215" s="6"/>
    </row>
    <row r="216" spans="1:6" x14ac:dyDescent="0.2">
      <c r="A216" s="47" t="s">
        <v>1031</v>
      </c>
      <c r="B216" s="6" t="str">
        <f t="shared" si="11"/>
        <v>Tang</v>
      </c>
      <c r="C216" s="47" t="s">
        <v>1032</v>
      </c>
      <c r="D216" s="47" t="s">
        <v>1033</v>
      </c>
      <c r="E216" s="36">
        <f t="shared" si="12"/>
        <v>1</v>
      </c>
      <c r="F216" s="6"/>
    </row>
    <row r="217" spans="1:6" x14ac:dyDescent="0.2">
      <c r="A217" s="47" t="s">
        <v>1034</v>
      </c>
      <c r="B217" s="6" t="str">
        <f t="shared" si="11"/>
        <v>Tariq</v>
      </c>
      <c r="C217" s="47" t="s">
        <v>1035</v>
      </c>
      <c r="D217" s="47" t="s">
        <v>1036</v>
      </c>
      <c r="E217" s="36">
        <f t="shared" si="12"/>
        <v>1</v>
      </c>
      <c r="F217" s="6"/>
    </row>
    <row r="218" spans="1:6" x14ac:dyDescent="0.2">
      <c r="A218" s="47" t="s">
        <v>1037</v>
      </c>
      <c r="B218" s="6" t="str">
        <f t="shared" si="11"/>
        <v>Tarnawska</v>
      </c>
      <c r="C218" s="47" t="s">
        <v>1038</v>
      </c>
      <c r="D218" s="47" t="s">
        <v>1039</v>
      </c>
      <c r="E218" s="36">
        <f t="shared" si="12"/>
        <v>1</v>
      </c>
      <c r="F218" s="6"/>
    </row>
    <row r="219" spans="1:6" x14ac:dyDescent="0.2">
      <c r="A219" s="47" t="s">
        <v>1040</v>
      </c>
      <c r="B219" s="6" t="str">
        <f t="shared" si="11"/>
        <v>Tassieri</v>
      </c>
      <c r="C219" s="47" t="s">
        <v>52</v>
      </c>
      <c r="D219" s="47" t="s">
        <v>1041</v>
      </c>
      <c r="E219" s="36">
        <f t="shared" si="12"/>
        <v>1</v>
      </c>
      <c r="F219" s="6"/>
    </row>
    <row r="220" spans="1:6" x14ac:dyDescent="0.2">
      <c r="A220" s="47" t="s">
        <v>1042</v>
      </c>
      <c r="B220" s="6" t="str">
        <f t="shared" si="11"/>
        <v>Taylor</v>
      </c>
      <c r="C220" s="47" t="s">
        <v>32</v>
      </c>
      <c r="D220" s="47" t="s">
        <v>1043</v>
      </c>
      <c r="E220" s="36">
        <f t="shared" si="12"/>
        <v>1</v>
      </c>
      <c r="F220" s="6"/>
    </row>
    <row r="221" spans="1:6" x14ac:dyDescent="0.2">
      <c r="A221" s="47" t="s">
        <v>1044</v>
      </c>
      <c r="B221" s="6" t="str">
        <f t="shared" si="11"/>
        <v>Teo</v>
      </c>
      <c r="C221" s="47" t="s">
        <v>1045</v>
      </c>
      <c r="D221" s="47" t="s">
        <v>1046</v>
      </c>
      <c r="E221" s="36">
        <f t="shared" si="12"/>
        <v>1</v>
      </c>
      <c r="F221" s="6"/>
    </row>
    <row r="222" spans="1:6" x14ac:dyDescent="0.2">
      <c r="A222" s="47" t="s">
        <v>1047</v>
      </c>
      <c r="B222" s="6" t="str">
        <f t="shared" si="11"/>
        <v>Thng</v>
      </c>
      <c r="C222" s="47" t="s">
        <v>1048</v>
      </c>
      <c r="D222" s="47" t="s">
        <v>1049</v>
      </c>
      <c r="E222" s="36">
        <f t="shared" si="12"/>
        <v>1</v>
      </c>
      <c r="F222" s="6"/>
    </row>
    <row r="223" spans="1:6" x14ac:dyDescent="0.2">
      <c r="A223" s="47" t="s">
        <v>1050</v>
      </c>
      <c r="B223" s="6" t="str">
        <f t="shared" si="11"/>
        <v>Thoms</v>
      </c>
      <c r="C223" s="47" t="s">
        <v>1051</v>
      </c>
      <c r="D223" s="47" t="s">
        <v>1052</v>
      </c>
      <c r="E223" s="36">
        <f t="shared" si="12"/>
        <v>1</v>
      </c>
      <c r="F223" s="6"/>
    </row>
    <row r="224" spans="1:6" x14ac:dyDescent="0.2">
      <c r="A224" s="47" t="s">
        <v>1053</v>
      </c>
      <c r="B224" s="6" t="str">
        <f t="shared" si="11"/>
        <v>Thomson</v>
      </c>
      <c r="C224" s="47" t="s">
        <v>33</v>
      </c>
      <c r="D224" s="47" t="s">
        <v>1054</v>
      </c>
      <c r="E224" s="36">
        <f t="shared" si="12"/>
        <v>1</v>
      </c>
      <c r="F224" s="6"/>
    </row>
    <row r="225" spans="1:6" x14ac:dyDescent="0.2">
      <c r="A225" s="47" t="s">
        <v>1055</v>
      </c>
      <c r="B225" s="6" t="str">
        <f t="shared" si="11"/>
        <v>Unluer</v>
      </c>
      <c r="C225" s="47" t="s">
        <v>73</v>
      </c>
      <c r="D225" s="47" t="s">
        <v>1056</v>
      </c>
      <c r="E225" s="36">
        <f t="shared" si="12"/>
        <v>1</v>
      </c>
      <c r="F225" s="6"/>
    </row>
    <row r="226" spans="1:6" x14ac:dyDescent="0.2">
      <c r="A226" s="47" t="s">
        <v>1057</v>
      </c>
      <c r="B226" s="6" t="str">
        <f t="shared" si="11"/>
        <v>Rehman</v>
      </c>
      <c r="C226" s="47" t="s">
        <v>1058</v>
      </c>
      <c r="D226" s="47" t="s">
        <v>1059</v>
      </c>
      <c r="E226" s="36">
        <f t="shared" si="12"/>
        <v>1</v>
      </c>
      <c r="F226" s="6"/>
    </row>
    <row r="227" spans="1:6" x14ac:dyDescent="0.2">
      <c r="A227" s="47" t="s">
        <v>1060</v>
      </c>
      <c r="B227" s="6" t="str">
        <f t="shared" si="11"/>
        <v>Valyrakis</v>
      </c>
      <c r="C227" s="47" t="s">
        <v>74</v>
      </c>
      <c r="D227" s="47" t="s">
        <v>1061</v>
      </c>
      <c r="E227" s="36">
        <f t="shared" si="12"/>
        <v>1</v>
      </c>
      <c r="F227" s="6"/>
    </row>
    <row r="228" spans="1:6" x14ac:dyDescent="0.2">
      <c r="A228" s="47" t="s">
        <v>1062</v>
      </c>
      <c r="B228" s="6" t="str">
        <f t="shared" si="11"/>
        <v>Vassalli</v>
      </c>
      <c r="C228" s="47" t="s">
        <v>53</v>
      </c>
      <c r="D228" s="47" t="s">
        <v>1063</v>
      </c>
      <c r="E228" s="36">
        <f t="shared" si="12"/>
        <v>1</v>
      </c>
      <c r="F228" s="6"/>
    </row>
    <row r="229" spans="1:6" x14ac:dyDescent="0.2">
      <c r="A229" s="47" t="s">
        <v>1064</v>
      </c>
      <c r="B229" s="6" t="str">
        <f t="shared" si="11"/>
        <v>Vellaisamy</v>
      </c>
      <c r="C229" s="47" t="s">
        <v>132</v>
      </c>
      <c r="D229" s="47" t="s">
        <v>1065</v>
      </c>
      <c r="E229" s="36">
        <f t="shared" si="12"/>
        <v>1</v>
      </c>
      <c r="F229" s="6"/>
    </row>
    <row r="230" spans="1:6" x14ac:dyDescent="0.2">
      <c r="A230" s="47" t="s">
        <v>1066</v>
      </c>
      <c r="B230" s="6" t="str">
        <f t="shared" si="11"/>
        <v>Venkatarayalu</v>
      </c>
      <c r="C230" s="47" t="s">
        <v>1067</v>
      </c>
      <c r="D230" s="47" t="s">
        <v>1068</v>
      </c>
      <c r="E230" s="36">
        <f t="shared" si="12"/>
        <v>1</v>
      </c>
      <c r="F230" s="6"/>
    </row>
    <row r="231" spans="1:6" x14ac:dyDescent="0.2">
      <c r="A231" s="47" t="s">
        <v>1069</v>
      </c>
      <c r="B231" s="6" t="str">
        <f t="shared" si="11"/>
        <v>Vezza</v>
      </c>
      <c r="C231" s="47" t="s">
        <v>34</v>
      </c>
      <c r="D231" s="47" t="s">
        <v>1070</v>
      </c>
      <c r="E231" s="36">
        <f t="shared" si="12"/>
        <v>1</v>
      </c>
      <c r="F231" s="6"/>
    </row>
    <row r="232" spans="1:6" x14ac:dyDescent="0.2">
      <c r="A232" s="47" t="s">
        <v>1071</v>
      </c>
      <c r="B232" s="6" t="str">
        <f t="shared" si="11"/>
        <v>Vignola</v>
      </c>
      <c r="C232" s="47" t="s">
        <v>75</v>
      </c>
      <c r="D232" s="47" t="s">
        <v>1072</v>
      </c>
      <c r="E232" s="36">
        <f t="shared" si="12"/>
        <v>1</v>
      </c>
      <c r="F232" s="6"/>
    </row>
    <row r="233" spans="1:6" x14ac:dyDescent="0.2">
      <c r="A233" s="47" t="s">
        <v>1073</v>
      </c>
      <c r="B233" s="6" t="str">
        <f t="shared" si="11"/>
        <v>Vuckovic</v>
      </c>
      <c r="C233" s="47" t="s">
        <v>54</v>
      </c>
      <c r="D233" s="47" t="s">
        <v>1074</v>
      </c>
      <c r="E233" s="36">
        <f t="shared" si="12"/>
        <v>1</v>
      </c>
      <c r="F233" s="6"/>
    </row>
    <row r="234" spans="1:6" x14ac:dyDescent="0.2">
      <c r="A234" s="47" t="s">
        <v>1075</v>
      </c>
      <c r="B234" s="6" t="str">
        <f t="shared" si="11"/>
        <v>Wang</v>
      </c>
      <c r="C234" s="47" t="s">
        <v>1076</v>
      </c>
      <c r="D234" s="47" t="s">
        <v>1077</v>
      </c>
      <c r="E234" s="36">
        <f t="shared" si="12"/>
        <v>2</v>
      </c>
      <c r="F234" s="6"/>
    </row>
    <row r="235" spans="1:6" x14ac:dyDescent="0.2">
      <c r="A235" s="47" t="s">
        <v>1078</v>
      </c>
      <c r="B235" s="6" t="str">
        <f t="shared" si="11"/>
        <v>Wang</v>
      </c>
      <c r="C235" s="47" t="s">
        <v>1079</v>
      </c>
      <c r="D235" s="47" t="s">
        <v>1080</v>
      </c>
      <c r="E235" s="36">
        <f t="shared" si="12"/>
        <v>1</v>
      </c>
      <c r="F235" s="6"/>
    </row>
    <row r="236" spans="1:6" x14ac:dyDescent="0.2">
      <c r="A236" s="47" t="s">
        <v>1081</v>
      </c>
      <c r="B236" s="6" t="str">
        <f t="shared" si="11"/>
        <v>Wasige</v>
      </c>
      <c r="C236" s="47" t="s">
        <v>95</v>
      </c>
      <c r="D236" s="47" t="s">
        <v>1082</v>
      </c>
      <c r="E236" s="36">
        <f t="shared" si="12"/>
        <v>1</v>
      </c>
      <c r="F236" s="6"/>
    </row>
    <row r="237" spans="1:6" x14ac:dyDescent="0.2">
      <c r="A237" s="47" t="s">
        <v>1083</v>
      </c>
      <c r="B237" s="6" t="str">
        <f t="shared" si="11"/>
        <v>Watson</v>
      </c>
      <c r="C237" s="47" t="s">
        <v>118</v>
      </c>
      <c r="D237" s="47" t="s">
        <v>1084</v>
      </c>
      <c r="E237" s="36">
        <f t="shared" si="12"/>
        <v>1</v>
      </c>
      <c r="F237" s="6"/>
    </row>
    <row r="238" spans="1:6" x14ac:dyDescent="0.2">
      <c r="A238" s="47" t="s">
        <v>1085</v>
      </c>
      <c r="B238" s="6" t="str">
        <f t="shared" si="11"/>
        <v>Weaver</v>
      </c>
      <c r="C238" s="47" t="s">
        <v>96</v>
      </c>
      <c r="D238" s="47" t="s">
        <v>1086</v>
      </c>
      <c r="E238" s="36">
        <f t="shared" si="12"/>
        <v>1</v>
      </c>
      <c r="F238" s="6"/>
    </row>
    <row r="239" spans="1:6" x14ac:dyDescent="0.2">
      <c r="A239" s="47" t="s">
        <v>1087</v>
      </c>
      <c r="B239" s="6" t="str">
        <f t="shared" si="11"/>
        <v>Weides</v>
      </c>
      <c r="C239" s="47" t="s">
        <v>97</v>
      </c>
      <c r="D239" s="47" t="s">
        <v>1088</v>
      </c>
      <c r="E239" s="36">
        <f t="shared" si="12"/>
        <v>1</v>
      </c>
      <c r="F239" s="6"/>
    </row>
    <row r="240" spans="1:6" x14ac:dyDescent="0.2">
      <c r="A240" s="47" t="s">
        <v>1089</v>
      </c>
      <c r="B240" s="6" t="str">
        <f t="shared" si="11"/>
        <v>Wheeler</v>
      </c>
      <c r="C240" s="47" t="s">
        <v>76</v>
      </c>
      <c r="D240" s="47" t="s">
        <v>1090</v>
      </c>
      <c r="E240" s="36">
        <f t="shared" si="12"/>
        <v>1</v>
      </c>
      <c r="F240" s="6"/>
    </row>
    <row r="241" spans="1:6" x14ac:dyDescent="0.2">
      <c r="A241" s="47" t="s">
        <v>1091</v>
      </c>
      <c r="B241" s="6" t="str">
        <f t="shared" si="11"/>
        <v>White</v>
      </c>
      <c r="C241" s="47" t="s">
        <v>35</v>
      </c>
      <c r="D241" s="47" t="s">
        <v>1092</v>
      </c>
      <c r="E241" s="36">
        <f t="shared" si="12"/>
        <v>1</v>
      </c>
      <c r="F241" s="6"/>
    </row>
    <row r="242" spans="1:6" x14ac:dyDescent="0.2">
      <c r="A242" s="47" t="s">
        <v>1093</v>
      </c>
      <c r="B242" s="6" t="str">
        <f t="shared" si="11"/>
        <v>Willems</v>
      </c>
      <c r="C242" s="47" t="s">
        <v>1094</v>
      </c>
      <c r="D242" s="47" t="s">
        <v>1095</v>
      </c>
      <c r="E242" s="36">
        <f t="shared" si="12"/>
        <v>1</v>
      </c>
      <c r="F242" s="6"/>
    </row>
    <row r="243" spans="1:6" x14ac:dyDescent="0.2">
      <c r="A243" s="47" t="s">
        <v>1096</v>
      </c>
      <c r="B243" s="6" t="str">
        <f t="shared" si="11"/>
        <v>Williamson</v>
      </c>
      <c r="C243" s="47" t="s">
        <v>1097</v>
      </c>
      <c r="D243" s="47" t="s">
        <v>1098</v>
      </c>
      <c r="E243" s="36">
        <f t="shared" si="12"/>
        <v>1</v>
      </c>
      <c r="F243" s="6"/>
    </row>
    <row r="244" spans="1:6" x14ac:dyDescent="0.2">
      <c r="A244" s="47" t="s">
        <v>1099</v>
      </c>
      <c r="B244" s="6" t="str">
        <f t="shared" si="11"/>
        <v>Worrall</v>
      </c>
      <c r="C244" s="47" t="s">
        <v>36</v>
      </c>
      <c r="D244" s="47" t="s">
        <v>1100</v>
      </c>
      <c r="E244" s="36">
        <f t="shared" si="12"/>
        <v>1</v>
      </c>
      <c r="F244" s="6"/>
    </row>
    <row r="245" spans="1:6" x14ac:dyDescent="0.2">
      <c r="A245" s="47" t="s">
        <v>1101</v>
      </c>
      <c r="B245" s="6" t="str">
        <f t="shared" si="11"/>
        <v>Yang</v>
      </c>
      <c r="C245" s="47" t="s">
        <v>98</v>
      </c>
      <c r="D245" s="47" t="s">
        <v>1102</v>
      </c>
      <c r="E245" s="36">
        <f t="shared" si="12"/>
        <v>2</v>
      </c>
      <c r="F245" s="6"/>
    </row>
    <row r="246" spans="1:6" x14ac:dyDescent="0.2">
      <c r="A246" s="47" t="s">
        <v>1103</v>
      </c>
      <c r="B246" s="6" t="str">
        <f t="shared" si="11"/>
        <v>Yang</v>
      </c>
      <c r="C246" s="47" t="s">
        <v>1104</v>
      </c>
      <c r="D246" s="47" t="s">
        <v>1105</v>
      </c>
      <c r="E246" s="36">
        <f t="shared" si="12"/>
        <v>1</v>
      </c>
      <c r="F246" s="6"/>
    </row>
    <row r="247" spans="1:6" x14ac:dyDescent="0.2">
      <c r="A247" s="47" t="s">
        <v>1106</v>
      </c>
      <c r="B247" s="6" t="str">
        <f t="shared" si="11"/>
        <v>Yin</v>
      </c>
      <c r="C247" s="47" t="s">
        <v>55</v>
      </c>
      <c r="D247" s="47" t="s">
        <v>1107</v>
      </c>
      <c r="E247" s="36">
        <f t="shared" si="12"/>
        <v>1</v>
      </c>
      <c r="F247" s="6"/>
    </row>
    <row r="248" spans="1:6" x14ac:dyDescent="0.2">
      <c r="A248" s="47" t="s">
        <v>1108</v>
      </c>
      <c r="B248" s="6" t="str">
        <f t="shared" si="11"/>
        <v>You</v>
      </c>
      <c r="C248" s="47" t="s">
        <v>119</v>
      </c>
      <c r="D248" s="47" t="s">
        <v>1109</v>
      </c>
      <c r="E248" s="36">
        <f t="shared" si="12"/>
        <v>1</v>
      </c>
      <c r="F248" s="6"/>
    </row>
    <row r="249" spans="1:6" x14ac:dyDescent="0.2">
      <c r="A249" s="47" t="s">
        <v>1110</v>
      </c>
      <c r="B249" s="6" t="str">
        <f t="shared" si="11"/>
        <v>Yu</v>
      </c>
      <c r="C249" s="47" t="s">
        <v>120</v>
      </c>
      <c r="D249" s="47" t="s">
        <v>1111</v>
      </c>
      <c r="E249" s="36">
        <f t="shared" si="12"/>
        <v>1</v>
      </c>
      <c r="F249" s="6"/>
    </row>
    <row r="250" spans="1:6" x14ac:dyDescent="0.2">
      <c r="A250" s="47" t="s">
        <v>1112</v>
      </c>
      <c r="B250" s="6" t="str">
        <f t="shared" si="11"/>
        <v>Yuanwang</v>
      </c>
      <c r="C250" s="47"/>
      <c r="D250" s="47" t="s">
        <v>1113</v>
      </c>
      <c r="E250" s="36">
        <f t="shared" si="12"/>
        <v>1</v>
      </c>
      <c r="F250" s="6"/>
    </row>
    <row r="251" spans="1:6" x14ac:dyDescent="0.2">
      <c r="A251" s="47" t="s">
        <v>1114</v>
      </c>
      <c r="B251" s="6" t="str">
        <f t="shared" si="11"/>
        <v>Z</v>
      </c>
      <c r="C251" s="47"/>
      <c r="D251" s="47" t="s">
        <v>1115</v>
      </c>
      <c r="E251" s="36">
        <f t="shared" si="12"/>
        <v>1</v>
      </c>
      <c r="F251" s="6"/>
    </row>
    <row r="252" spans="1:6" x14ac:dyDescent="0.2">
      <c r="A252" s="47" t="s">
        <v>1116</v>
      </c>
      <c r="B252" s="6" t="str">
        <f t="shared" si="11"/>
        <v>Zare-Behtash</v>
      </c>
      <c r="C252" s="47" t="s">
        <v>37</v>
      </c>
      <c r="D252" s="47" t="s">
        <v>1117</v>
      </c>
      <c r="E252" s="36">
        <f t="shared" si="12"/>
        <v>1</v>
      </c>
      <c r="F252" s="6"/>
    </row>
    <row r="253" spans="1:6" x14ac:dyDescent="0.2">
      <c r="A253" s="47" t="s">
        <v>1118</v>
      </c>
      <c r="B253" s="6" t="str">
        <f t="shared" si="11"/>
        <v>Zhang</v>
      </c>
      <c r="C253" s="47" t="s">
        <v>1119</v>
      </c>
      <c r="D253" s="47" t="s">
        <v>1120</v>
      </c>
      <c r="E253" s="36">
        <f t="shared" si="12"/>
        <v>1</v>
      </c>
      <c r="F253" s="6"/>
    </row>
    <row r="254" spans="1:6" x14ac:dyDescent="0.2">
      <c r="A254" s="47" t="s">
        <v>1121</v>
      </c>
      <c r="B254" s="6" t="str">
        <f t="shared" si="11"/>
        <v>Zhao</v>
      </c>
      <c r="C254" s="47" t="s">
        <v>38</v>
      </c>
      <c r="D254" s="47" t="s">
        <v>1122</v>
      </c>
      <c r="E254" s="36">
        <f t="shared" si="12"/>
        <v>3</v>
      </c>
      <c r="F254" s="6"/>
    </row>
    <row r="255" spans="1:6" x14ac:dyDescent="0.2">
      <c r="A255" s="47" t="s">
        <v>1123</v>
      </c>
      <c r="B255" s="6" t="str">
        <f t="shared" si="11"/>
        <v>Zhao</v>
      </c>
      <c r="C255" s="47" t="s">
        <v>133</v>
      </c>
      <c r="D255" s="47" t="s">
        <v>1124</v>
      </c>
      <c r="E255" s="36">
        <f t="shared" si="12"/>
        <v>2</v>
      </c>
      <c r="F255" s="6"/>
    </row>
    <row r="256" spans="1:6" x14ac:dyDescent="0.2">
      <c r="A256" s="47" t="s">
        <v>1125</v>
      </c>
      <c r="B256" s="6" t="str">
        <f t="shared" si="11"/>
        <v>Zhao</v>
      </c>
      <c r="C256" s="47" t="s">
        <v>405</v>
      </c>
      <c r="D256" s="47" t="s">
        <v>1126</v>
      </c>
      <c r="E256" s="36">
        <f t="shared" si="12"/>
        <v>1</v>
      </c>
      <c r="F256" s="6"/>
    </row>
    <row r="257" spans="1:6" x14ac:dyDescent="0.2">
      <c r="A257" s="47" t="s">
        <v>1127</v>
      </c>
      <c r="B257" s="6" t="str">
        <f t="shared" si="11"/>
        <v>Zheng</v>
      </c>
      <c r="C257" s="47" t="s">
        <v>1128</v>
      </c>
      <c r="D257" s="47" t="s">
        <v>1129</v>
      </c>
      <c r="E257" s="36">
        <f t="shared" si="12"/>
        <v>1</v>
      </c>
      <c r="F257" s="6"/>
    </row>
    <row r="258" spans="1:6" x14ac:dyDescent="0.2">
      <c r="A258" s="47" t="s">
        <v>1130</v>
      </c>
      <c r="B258" s="6" t="str">
        <f t="shared" si="11"/>
        <v>Zhong</v>
      </c>
      <c r="C258" s="47" t="s">
        <v>1131</v>
      </c>
      <c r="D258" s="47" t="s">
        <v>1132</v>
      </c>
      <c r="E258" s="36">
        <f t="shared" si="12"/>
        <v>1</v>
      </c>
      <c r="F258" s="6"/>
    </row>
    <row r="259" spans="1:6" x14ac:dyDescent="0.2">
      <c r="A259" s="47" t="s">
        <v>1133</v>
      </c>
      <c r="B259" s="6" t="str">
        <f t="shared" si="11"/>
        <v>Zhou</v>
      </c>
      <c r="C259" s="47" t="s">
        <v>1134</v>
      </c>
      <c r="D259" s="47" t="s">
        <v>1135</v>
      </c>
      <c r="E259" s="36">
        <f t="shared" si="12"/>
        <v>2</v>
      </c>
      <c r="F259" s="6"/>
    </row>
    <row r="260" spans="1:6" x14ac:dyDescent="0.2">
      <c r="A260" s="47" t="s">
        <v>1136</v>
      </c>
      <c r="B260" s="6" t="str">
        <f t="shared" si="11"/>
        <v>Zhou</v>
      </c>
      <c r="C260" s="47" t="s">
        <v>1137</v>
      </c>
      <c r="D260" s="47" t="s">
        <v>1138</v>
      </c>
      <c r="E260" s="36">
        <f t="shared" si="12"/>
        <v>1</v>
      </c>
      <c r="F260" s="6"/>
    </row>
    <row r="261" spans="1:6" x14ac:dyDescent="0.2">
      <c r="A261" s="47" t="s">
        <v>1139</v>
      </c>
      <c r="B261" s="6" t="str">
        <f t="shared" si="11"/>
        <v>Zhu</v>
      </c>
      <c r="C261" s="47"/>
      <c r="D261" s="47" t="s">
        <v>1140</v>
      </c>
      <c r="E261" s="36">
        <f t="shared" si="12"/>
        <v>1</v>
      </c>
      <c r="F261" s="6"/>
    </row>
    <row r="262" spans="1:6" x14ac:dyDescent="0.2">
      <c r="A262" s="47" t="s">
        <v>1141</v>
      </c>
      <c r="B262" s="6" t="str">
        <f t="shared" si="11"/>
        <v>Zoha</v>
      </c>
      <c r="C262" s="47" t="s">
        <v>1142</v>
      </c>
      <c r="D262" s="47" t="s">
        <v>1143</v>
      </c>
      <c r="E262" s="36">
        <f t="shared" si="12"/>
        <v>1</v>
      </c>
      <c r="F262" s="6"/>
    </row>
  </sheetData>
  <conditionalFormatting sqref="E2:E262">
    <cfRule type="cellIs" dxfId="3" priority="3" operator="greaterThan">
      <formula>1</formula>
    </cfRule>
  </conditionalFormatting>
  <conditionalFormatting sqref="B2:B262">
    <cfRule type="expression" dxfId="2" priority="2">
      <formula>E2&gt;1</formula>
    </cfRule>
  </conditionalFormatting>
  <conditionalFormatting sqref="B113">
    <cfRule type="expression" dxfId="1" priority="6">
      <formula>#REF!&gt;1</formula>
    </cfRule>
  </conditionalFormatting>
  <conditionalFormatting sqref="E3:E262">
    <cfRule type="expression" dxfId="0" priority="1">
      <formula>E2&gt;1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Projects submitted 24.5.21</vt:lpstr>
      <vt:lpstr>Aero 24.5.21</vt:lpstr>
      <vt:lpstr>BME 24.5.21</vt:lpstr>
      <vt:lpstr>Civil 24.5.21</vt:lpstr>
      <vt:lpstr>EEE 24.5.21</vt:lpstr>
      <vt:lpstr>Mech 24.5.21</vt:lpstr>
      <vt:lpstr>UESTC</vt:lpstr>
      <vt:lpstr>School MEng supervisor list</vt:lpstr>
      <vt:lpstr>School Staff List</vt:lpstr>
      <vt:lpstr>JWSE</vt:lpstr>
      <vt:lpstr>UESTC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 Busse</dc:creator>
  <cp:keywords/>
  <dc:description/>
  <cp:lastModifiedBy>Microsoft Office User</cp:lastModifiedBy>
  <cp:revision/>
  <dcterms:created xsi:type="dcterms:W3CDTF">2015-06-05T18:17:20Z</dcterms:created>
  <dcterms:modified xsi:type="dcterms:W3CDTF">2021-06-07T15:04:17Z</dcterms:modified>
  <cp:category/>
  <cp:contentStatus/>
</cp:coreProperties>
</file>