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523mh\MancRiskScreenUI\dev\"/>
    </mc:Choice>
  </mc:AlternateContent>
  <xr:revisionPtr revIDLastSave="0" documentId="13_ncr:1_{BF538661-2CEE-4C03-98FD-8BC1D67A8A3D}" xr6:coauthVersionLast="47" xr6:coauthVersionMax="47" xr10:uidLastSave="{00000000-0000-0000-0000-000000000000}"/>
  <bookViews>
    <workbookView xWindow="-110" yWindow="-110" windowWidth="19420" windowHeight="10560" activeTab="1" xr2:uid="{128140CC-3730-4FFF-94AD-CFB08793F7A7}"/>
  </bookViews>
  <sheets>
    <sheet name="varnames" sheetId="4" r:id="rId1"/>
    <sheet name="inputs" sheetId="2" r:id="rId2"/>
  </sheets>
  <definedNames>
    <definedName name="ExternalData_1" localSheetId="0" hidden="1">varnames!$A$1:$D$67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E25" i="2"/>
  <c r="E24" i="2"/>
  <c r="E54" i="2"/>
  <c r="E53" i="2"/>
  <c r="E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tc={AB7AB0B0-7C36-42FC-89FB-56BCCE36825A}</author>
    <author>tc={A55A02F4-0747-4C2E-AA23-EF8C38417F2D}</author>
  </authors>
  <commentList>
    <comment ref="F1" authorId="0" shapeId="0" xr:uid="{AB7AB0B0-7C36-42FC-89FB-56BCCE3682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Show a warning if outside</t>
      </text>
    </comment>
    <comment ref="G1" authorId="1" shapeId="0" xr:uid="{A55A02F4-0747-4C2E-AA23-EF8C38417F2D}">
      <text>
        <t>[Threaded comment]
Your version of Excel allows you to read this threaded comment; however, any edits to it will get removed if the file is opened in a newer version of Excel. Learn more: https://go.microsoft.com/fwlink/?linkid=870924
Comment:
    Block any value outside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600F3-011F-42B4-B0A9-C50F0732719F}" keepAlive="1" name="Query - varnames" description="Connection to the 'varnames' query in the workbook." type="5" refreshedVersion="8" background="1" saveData="1">
    <dbPr connection="Provider=Microsoft.Mashup.OleDb.1;Data Source=$Workbook$;Location=varnames;Extended Properties=&quot;&quot;" command="SELECT * FROM [varnames]"/>
  </connection>
</connections>
</file>

<file path=xl/sharedStrings.xml><?xml version="1.0" encoding="utf-8"?>
<sst xmlns="http://schemas.openxmlformats.org/spreadsheetml/2006/main" count="463" uniqueCount="292">
  <si>
    <t>name</t>
  </si>
  <si>
    <t>min</t>
  </si>
  <si>
    <t>max</t>
  </si>
  <si>
    <t>n</t>
  </si>
  <si>
    <t>inum</t>
  </si>
  <si>
    <t>jnum</t>
  </si>
  <si>
    <t>47</t>
  </si>
  <si>
    <t>screen_strategy</t>
  </si>
  <si>
    <t>488</t>
  </si>
  <si>
    <t>supplemental_screening</t>
  </si>
  <si>
    <t>uptakefirstscreen</t>
  </si>
  <si>
    <t>uptakeotherscreen</t>
  </si>
  <si>
    <t>64</t>
  </si>
  <si>
    <t>uptakenoscreen</t>
  </si>
  <si>
    <t>65</t>
  </si>
  <si>
    <t>risk_uptake</t>
  </si>
  <si>
    <t>risk_feedback</t>
  </si>
  <si>
    <t>screen_change</t>
  </si>
  <si>
    <t>start_age</t>
  </si>
  <si>
    <t>time_horizon</t>
  </si>
  <si>
    <t>discount_health</t>
  </si>
  <si>
    <t>603</t>
  </si>
  <si>
    <t>discount_cost</t>
  </si>
  <si>
    <t>83</t>
  </si>
  <si>
    <t>prop_screen_detected</t>
  </si>
  <si>
    <t>screen_detection_m</t>
  </si>
  <si>
    <t>screen_detection_sd</t>
  </si>
  <si>
    <t>130</t>
  </si>
  <si>
    <t>acmmortality_wb_a</t>
  </si>
  <si>
    <t>acmmortality_wb_b</t>
  </si>
  <si>
    <t>98</t>
  </si>
  <si>
    <t>gamma_survival_1</t>
  </si>
  <si>
    <t>104</t>
  </si>
  <si>
    <t>gamma_survival_2</t>
  </si>
  <si>
    <t>102</t>
  </si>
  <si>
    <t>gamma_survival_3</t>
  </si>
  <si>
    <t>103</t>
  </si>
  <si>
    <t>Incidence_Mortality</t>
  </si>
  <si>
    <t>risk_mat</t>
  </si>
  <si>
    <t>metastatic_prob</t>
  </si>
  <si>
    <t>stage_by_size_mat</t>
  </si>
  <si>
    <t>clin_detection_m</t>
  </si>
  <si>
    <t>clin_detection_sd</t>
  </si>
  <si>
    <t>beta1</t>
  </si>
  <si>
    <t>beta2</t>
  </si>
  <si>
    <t>134</t>
  </si>
  <si>
    <t>Sen_VDG</t>
  </si>
  <si>
    <t>Sen_VDG_av</t>
  </si>
  <si>
    <t>138</t>
  </si>
  <si>
    <t>Mammo_cdr</t>
  </si>
  <si>
    <t>MRI_cdr</t>
  </si>
  <si>
    <t>142</t>
  </si>
  <si>
    <t>US_cdr</t>
  </si>
  <si>
    <t>143</t>
  </si>
  <si>
    <t>log_norm_mean</t>
  </si>
  <si>
    <t>146</t>
  </si>
  <si>
    <t>log_norm_sd</t>
  </si>
  <si>
    <t>147</t>
  </si>
  <si>
    <t>max_size</t>
  </si>
  <si>
    <t>148</t>
  </si>
  <si>
    <t>151</t>
  </si>
  <si>
    <t>start_size</t>
  </si>
  <si>
    <t>meta_survival_54</t>
  </si>
  <si>
    <t>154</t>
  </si>
  <si>
    <t>meta_survival_74</t>
  </si>
  <si>
    <t>meta_survival_99</t>
  </si>
  <si>
    <t>156</t>
  </si>
  <si>
    <t>screen_startage</t>
  </si>
  <si>
    <t>160</t>
  </si>
  <si>
    <t>screen_endage</t>
  </si>
  <si>
    <t>161</t>
  </si>
  <si>
    <t>162</t>
  </si>
  <si>
    <t>sensitivity_max</t>
  </si>
  <si>
    <t>risk_cutoffs_procas</t>
  </si>
  <si>
    <t>risk_cutoffs_tert</t>
  </si>
  <si>
    <t>low_risk_cut</t>
  </si>
  <si>
    <t>172</t>
  </si>
  <si>
    <t>density_cutoff</t>
  </si>
  <si>
    <t>175</t>
  </si>
  <si>
    <t>ca_size_cut</t>
  </si>
  <si>
    <t>cost_strat</t>
  </si>
  <si>
    <t>cost_screen</t>
  </si>
  <si>
    <t>183</t>
  </si>
  <si>
    <t>cost_follow_up</t>
  </si>
  <si>
    <t>cost_biop</t>
  </si>
  <si>
    <t>cost_DCIS</t>
  </si>
  <si>
    <t>cost_US</t>
  </si>
  <si>
    <t>187</t>
  </si>
  <si>
    <t>cost_MRI</t>
  </si>
  <si>
    <t>188</t>
  </si>
  <si>
    <t>tbl</t>
  </si>
  <si>
    <t>190</t>
  </si>
  <si>
    <t>recall_rate</t>
  </si>
  <si>
    <t>biopsy_rate</t>
  </si>
  <si>
    <t>utility_ages</t>
  </si>
  <si>
    <t>utility_DCIS</t>
  </si>
  <si>
    <t>248</t>
  </si>
  <si>
    <t>utility_stage_cat_y1</t>
  </si>
  <si>
    <t>236</t>
  </si>
  <si>
    <t>utility_stage_cat_follow</t>
  </si>
  <si>
    <t>261</t>
  </si>
  <si>
    <t>266</t>
  </si>
  <si>
    <t>results</t>
  </si>
  <si>
    <t>562</t>
  </si>
  <si>
    <t>merged_result</t>
  </si>
  <si>
    <t>default</t>
  </si>
  <si>
    <t>batch size?</t>
  </si>
  <si>
    <t>?</t>
  </si>
  <si>
    <t>Standard deviation of the doubling rate for tumours</t>
  </si>
  <si>
    <t>Mean doubling rate for tumours</t>
  </si>
  <si>
    <t>Proportion of cancers in screening age range detected by screen</t>
  </si>
  <si>
    <t>unit</t>
  </si>
  <si>
    <t>Cost discount rate</t>
  </si>
  <si>
    <t>Health discount rate</t>
  </si>
  <si>
    <t>years</t>
  </si>
  <si>
    <t>Age of an individual at start of simulation</t>
  </si>
  <si>
    <t>Proportion of women who want risk predicted</t>
  </si>
  <si>
    <t>Proportion of women who attend risk consultation</t>
  </si>
  <si>
    <t>Proportion of women with high/moderate/low risk who change screening interval</t>
  </si>
  <si>
    <t>type</t>
  </si>
  <si>
    <t>check</t>
  </si>
  <si>
    <t>select</t>
  </si>
  <si>
    <t>file</t>
  </si>
  <si>
    <t>table</t>
  </si>
  <si>
    <t>Number of cases?</t>
  </si>
  <si>
    <t>Incidence disribution</t>
  </si>
  <si>
    <t>Synthetic dataset of breast density, 10 year, and lifetime breast cancer risk derived from PROCAS2 study</t>
  </si>
  <si>
    <t>Metastatic cancer probabilities by age</t>
  </si>
  <si>
    <t>Nottingham Prognostic Indicator by cancer size</t>
  </si>
  <si>
    <t>Mean doubling rate for tumours at screen detection</t>
  </si>
  <si>
    <t>Standard deviation of the doubling rate for tumours at screen detection</t>
  </si>
  <si>
    <t>vector</t>
  </si>
  <si>
    <t>Average mammography sensitivity</t>
  </si>
  <si>
    <t>Cancer detection rate per 1000 high dense screens Mammo CEPAC</t>
  </si>
  <si>
    <t>CDR for MRI in Mammo negative women (incremental)</t>
  </si>
  <si>
    <t>CDR for US in Mammo negative women (incremental)</t>
  </si>
  <si>
    <t>Simulation parameters</t>
  </si>
  <si>
    <t>Screening programme and related parameters</t>
  </si>
  <si>
    <t>Clinical parameters for screening</t>
  </si>
  <si>
    <t>Cost data</t>
  </si>
  <si>
    <t>False Positive and Overdiagnosis parameters</t>
  </si>
  <si>
    <t>mm</t>
  </si>
  <si>
    <t>Maximum screening sensitivity</t>
  </si>
  <si>
    <t>Risk cut-off in low-risk-only strategies</t>
  </si>
  <si>
    <t>Risk cut-offs for PROCAS plan</t>
  </si>
  <si>
    <t>Risk cut-offs for tertiles of risk</t>
  </si>
  <si>
    <t>Breast density cut-offs for supplemental sreening (VDG groups 3 and 4)</t>
  </si>
  <si>
    <t>Cancer size category cut-points (from Kolias 1999)</t>
  </si>
  <si>
    <t>Approx. UK recall rate</t>
  </si>
  <si>
    <t>Utility Weights</t>
  </si>
  <si>
    <t>Set age adjusted utility values</t>
  </si>
  <si>
    <t>Output</t>
  </si>
  <si>
    <t>First year utility decrements (set time independent)</t>
  </si>
  <si>
    <t>Following year utility decrements (set time independent)</t>
  </si>
  <si>
    <t>Non/micro-invasive tumour (DCIS) utility decrement</t>
  </si>
  <si>
    <t>Tumour growth rate mean (lognormal)</t>
  </si>
  <si>
    <t>Tumour growth rate SD</t>
  </si>
  <si>
    <t>Maximum tumour size</t>
  </si>
  <si>
    <t>Tumour starting size (diameter)</t>
  </si>
  <si>
    <t>All-cause mortality Weibull shape</t>
  </si>
  <si>
    <t>All-cause mortality Weibull scale</t>
  </si>
  <si>
    <t>Sen_VDG[1]</t>
  </si>
  <si>
    <t>False-positivebiopsyproportion</t>
  </si>
  <si>
    <t>Cost of stratification process</t>
  </si>
  <si>
    <t>£</t>
  </si>
  <si>
    <t>Cost of screening</t>
  </si>
  <si>
    <t>Cost of follow up</t>
  </si>
  <si>
    <t>561</t>
  </si>
  <si>
    <t>560</t>
  </si>
  <si>
    <t>152</t>
  </si>
  <si>
    <t>153</t>
  </si>
  <si>
    <t>159</t>
  </si>
  <si>
    <t>165</t>
  </si>
  <si>
    <t>176</t>
  </si>
  <si>
    <t>576</t>
  </si>
  <si>
    <t>189</t>
  </si>
  <si>
    <t>191</t>
  </si>
  <si>
    <t>192</t>
  </si>
  <si>
    <t>235</t>
  </si>
  <si>
    <t>783</t>
  </si>
  <si>
    <t>48</t>
  </si>
  <si>
    <t>465</t>
  </si>
  <si>
    <t>58</t>
  </si>
  <si>
    <t>61</t>
  </si>
  <si>
    <t>344</t>
  </si>
  <si>
    <t>66</t>
  </si>
  <si>
    <t>69</t>
  </si>
  <si>
    <t>296</t>
  </si>
  <si>
    <t>71</t>
  </si>
  <si>
    <t>301</t>
  </si>
  <si>
    <t>73</t>
  </si>
  <si>
    <t>306</t>
  </si>
  <si>
    <t>77</t>
  </si>
  <si>
    <t>757</t>
  </si>
  <si>
    <t>80</t>
  </si>
  <si>
    <t>733</t>
  </si>
  <si>
    <t>737</t>
  </si>
  <si>
    <t>84</t>
  </si>
  <si>
    <t>556</t>
  </si>
  <si>
    <t>91</t>
  </si>
  <si>
    <t>491</t>
  </si>
  <si>
    <t>678</t>
  </si>
  <si>
    <t>99</t>
  </si>
  <si>
    <t>105</t>
  </si>
  <si>
    <t>108</t>
  </si>
  <si>
    <t>113</t>
  </si>
  <si>
    <t>314</t>
  </si>
  <si>
    <t>116</t>
  </si>
  <si>
    <t>659</t>
  </si>
  <si>
    <t>122</t>
  </si>
  <si>
    <t>131</t>
  </si>
  <si>
    <t>135</t>
  </si>
  <si>
    <t>139</t>
  </si>
  <si>
    <t>166</t>
  </si>
  <si>
    <t>319</t>
  </si>
  <si>
    <t>321</t>
  </si>
  <si>
    <t>177</t>
  </si>
  <si>
    <t>326</t>
  </si>
  <si>
    <t>180</t>
  </si>
  <si>
    <t>348</t>
  </si>
  <si>
    <t>577</t>
  </si>
  <si>
    <t>566</t>
  </si>
  <si>
    <t>645</t>
  </si>
  <si>
    <t>636</t>
  </si>
  <si>
    <t>674</t>
  </si>
  <si>
    <t>585</t>
  </si>
  <si>
    <t>193</t>
  </si>
  <si>
    <t>590</t>
  </si>
  <si>
    <t>195</t>
  </si>
  <si>
    <t>230</t>
  </si>
  <si>
    <t>633</t>
  </si>
  <si>
    <t>241</t>
  </si>
  <si>
    <t>251</t>
  </si>
  <si>
    <t>744</t>
  </si>
  <si>
    <t>287</t>
  </si>
  <si>
    <t>800</t>
  </si>
  <si>
    <t>792</t>
  </si>
  <si>
    <t>803</t>
  </si>
  <si>
    <t>Sen_VDG[2]</t>
  </si>
  <si>
    <t>Sen_VDG[3]</t>
  </si>
  <si>
    <t>Sen_VDG[4]</t>
  </si>
  <si>
    <t>Cost of ultrasonography</t>
  </si>
  <si>
    <t>Cost of biopsy</t>
  </si>
  <si>
    <t>Cost of MRI</t>
  </si>
  <si>
    <t>Cost of DCIS screening?</t>
  </si>
  <si>
    <t>Not used</t>
  </si>
  <si>
    <t>Probability that woman attends first screening</t>
  </si>
  <si>
    <t>Cost of cancer treatment</t>
  </si>
  <si>
    <t>Probability that woman attends further screening (having attended first)</t>
  </si>
  <si>
    <t>Probability that woman attends screening (having missed first)</t>
  </si>
  <si>
    <t>Notes</t>
  </si>
  <si>
    <t>description</t>
  </si>
  <si>
    <t>Fixed</t>
  </si>
  <si>
    <t>Fixed (for now), to be simplified / tuned by simpler parameter set in the future</t>
  </si>
  <si>
    <t>absolute range</t>
  </si>
  <si>
    <t>"normal" range</t>
  </si>
  <si>
    <t>90-120</t>
  </si>
  <si>
    <t>18-60</t>
  </si>
  <si>
    <t>start_age - time_horizon</t>
  </si>
  <si>
    <t>in GAM?</t>
  </si>
  <si>
    <t>x</t>
  </si>
  <si>
    <t>numeric</t>
  </si>
  <si>
    <t>Five-year survival for stage 1 cancer</t>
  </si>
  <si>
    <t>Five-year survival for stage 2 cancer</t>
  </si>
  <si>
    <t>Five-year survival for stage 3 cancer</t>
  </si>
  <si>
    <t>Must be decreasing, adjust units (5-yr to rate param)</t>
  </si>
  <si>
    <t>Must be decreasing, adjust units  (5-yr to rate param)</t>
  </si>
  <si>
    <t>Five-year metatstatic survival, ages 0-54</t>
  </si>
  <si>
    <t>Five-year metastatic survival, ages 75+</t>
  </si>
  <si>
    <t>Five-year metastatic survival, ages 55-74</t>
  </si>
  <si>
    <t>Screening strategy</t>
  </si>
  <si>
    <t>Sen_VDG must be decreasing, and less than sensitivity_max</t>
  </si>
  <si>
    <t>GAM model runs for all (6) base strategies</t>
  </si>
  <si>
    <t>util_1to3</t>
  </si>
  <si>
    <t>util_4</t>
  </si>
  <si>
    <t>0-1</t>
  </si>
  <si>
    <t>Utility decrement (first yeara, set time independent) stages 1 to 3</t>
  </si>
  <si>
    <t>Utility decrement (first year, set time independent) metastatic</t>
  </si>
  <si>
    <t>symbol</t>
  </si>
  <si>
    <t>ID</t>
  </si>
  <si>
    <t>Group</t>
  </si>
  <si>
    <t>β₁</t>
  </si>
  <si>
    <t>β₂</t>
  </si>
  <si>
    <t>Sensitivity of mammography (β₂) — size of tumour for which sensitivity is equal to 50%.</t>
  </si>
  <si>
    <t>Sensitivity of mammography (β₁) — how rapidly sensitivity changes with tumour size</t>
  </si>
  <si>
    <t>Sensitivity of mammography for Volpara Density Group (VDG) 1.</t>
  </si>
  <si>
    <t>Sensitivity of mammography for Volpara Density Group (VDG) 2.</t>
  </si>
  <si>
    <t>Sensitivity of mammography for Volpara Density Group (VDG) 3.</t>
  </si>
  <si>
    <t>Sensitivity of mammography for Volpara Density Group (VDG) 4.</t>
  </si>
  <si>
    <t>α₁</t>
  </si>
  <si>
    <t>α₂</t>
  </si>
  <si>
    <t>1/yr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</si>
</sst>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indent="1"/>
    </xf>
    <xf numFmtId="0" fontId="8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indent="1"/>
    </xf>
    <xf numFmtId="0" fontId="3" fillId="0" borderId="0" xfId="0" applyFont="1" applyAlignment="1">
      <alignment horizontal="left"/>
    </xf>
    <xf numFmtId="9" fontId="0" fillId="0" borderId="0" xfId="1" applyFont="1" applyAlignment="1">
      <alignment horizontal="right" indent="1"/>
    </xf>
    <xf numFmtId="165" fontId="0" fillId="0" borderId="0" xfId="1" applyNumberFormat="1" applyFont="1" applyAlignment="1">
      <alignment horizontal="right" indent="1"/>
    </xf>
    <xf numFmtId="165" fontId="7" fillId="0" borderId="0" xfId="1" applyNumberFormat="1" applyFont="1" applyAlignment="1">
      <alignment horizontal="right" indent="1"/>
    </xf>
    <xf numFmtId="165" fontId="6" fillId="0" borderId="0" xfId="1" applyNumberFormat="1" applyFont="1" applyAlignment="1">
      <alignment horizontal="right" indent="1"/>
    </xf>
    <xf numFmtId="0" fontId="9" fillId="0" borderId="0" xfId="0" applyFont="1"/>
    <xf numFmtId="10" fontId="7" fillId="0" borderId="0" xfId="0" applyNumberFormat="1" applyFont="1" applyAlignment="1">
      <alignment horizontal="right" indent="1"/>
    </xf>
    <xf numFmtId="10" fontId="7" fillId="0" borderId="0" xfId="1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indent="1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7" fillId="0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165" fontId="0" fillId="0" borderId="0" xfId="1" applyNumberFormat="1" applyFont="1" applyAlignment="1">
      <alignment horizontal="right" wrapText="1"/>
    </xf>
    <xf numFmtId="9" fontId="0" fillId="0" borderId="0" xfId="1" applyFont="1" applyAlignment="1">
      <alignment horizontal="right" wrapText="1"/>
    </xf>
    <xf numFmtId="165" fontId="6" fillId="0" borderId="0" xfId="1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165" fontId="7" fillId="0" borderId="0" xfId="1" applyNumberFormat="1" applyFont="1" applyAlignment="1">
      <alignment horizontal="right" wrapText="1"/>
    </xf>
    <xf numFmtId="10" fontId="7" fillId="0" borderId="0" xfId="1" applyNumberFormat="1" applyFont="1" applyAlignment="1">
      <alignment horizontal="right" wrapText="1"/>
    </xf>
    <xf numFmtId="10" fontId="7" fillId="0" borderId="0" xfId="0" applyNumberFormat="1" applyFont="1" applyAlignment="1">
      <alignment horizontal="right" wrapText="1"/>
    </xf>
    <xf numFmtId="165" fontId="0" fillId="0" borderId="0" xfId="1" applyNumberFormat="1" applyFont="1" applyAlignment="1">
      <alignment horizontal="center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5">
    <dxf>
      <alignment horizontal="right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Herrerias azcue" id="{8D8A1CA3-AAD5-45F0-B00E-88C7841134A4}" userId="S::martin.herreriasazcue@manchester.ac.uk::a6268e3e-ebaf-4ac7-8498-8dbd4e1c426a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63C35-3C4F-45C3-930D-398B054C45EE}" autoFormatId="16" applyNumberFormats="0" applyBorderFormats="0" applyFontFormats="0" applyPatternFormats="0" applyAlignmentFormats="0" applyWidthHeightFormats="0">
  <queryTableRefresh nextId="14">
    <queryTableFields count="4">
      <queryTableField id="1" name="name" tableColumnId="1"/>
      <queryTableField id="2" name="min" tableColumnId="2"/>
      <queryTableField id="3" name="max" tableColumnId="3"/>
      <queryTableField id="4" name="n" tableColumnId="4"/>
    </queryTableFields>
    <queryTableDeletedFields count="9">
      <deletedField name="Column1"/>
      <deletedField name="_1"/>
      <deletedField name="_2"/>
      <deletedField name="Column1"/>
      <deletedField name="_1"/>
      <deletedField name="_2"/>
      <deletedField name="Column1"/>
      <deletedField name="_1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4CADB-A11F-475E-9C57-2465372C7DAB}" name="varnames_2" displayName="varnames_2" ref="A1:D67" tableType="queryTable" totalsRowShown="0">
  <autoFilter ref="A1:D67" xr:uid="{8B84CADB-A11F-475E-9C57-2465372C7DAB}"/>
  <tableColumns count="4">
    <tableColumn id="1" xr3:uid="{16E80315-185B-4455-BBFB-24A0E13902EE}" uniqueName="1" name="name" queryTableFieldId="1" dataDxfId="4"/>
    <tableColumn id="2" xr3:uid="{3674853C-7B6A-48A7-93B1-E3FA095FCD6C}" uniqueName="2" name="min" queryTableFieldId="2" dataDxfId="3"/>
    <tableColumn id="3" xr3:uid="{4D15CA25-1598-4BD3-9BEA-87CF2C4FCF77}" uniqueName="3" name="max" queryTableFieldId="3" dataDxfId="2"/>
    <tableColumn id="4" xr3:uid="{58A2CA6A-556A-441E-89B0-A12BEA4F8967}" uniqueName="4" name="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58CE7-5205-48B4-8B26-1D5A6C223EA2}" name="varnames" displayName="varnames" ref="B1:B94" totalsRowShown="0" headerRowDxfId="1">
  <tableColumns count="1">
    <tableColumn id="1" xr3:uid="{D9E228CF-F1E9-462B-B9D9-599C388C4A3F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3-14T10:53:11.62" personId="{8D8A1CA3-AAD5-45F0-B00E-88C7841134A4}" id="{AB7AB0B0-7C36-42FC-89FB-56BCCE36825A}">
    <text>Show a warning if outside</text>
  </threadedComment>
  <threadedComment ref="G1" dT="2023-03-14T10:52:43.80" personId="{8D8A1CA3-AAD5-45F0-B00E-88C7841134A4}" id="{A55A02F4-0747-4C2E-AA23-EF8C38417F2D}">
    <text>Block any value outside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BD25-C223-4255-A6DA-DA5ACF8CA66A}">
  <dimension ref="A1:D67"/>
  <sheetViews>
    <sheetView topLeftCell="A37" workbookViewId="0">
      <selection activeCell="E24" sqref="E24"/>
    </sheetView>
  </sheetViews>
  <sheetFormatPr defaultRowHeight="14.5" x14ac:dyDescent="0.35"/>
  <cols>
    <col min="1" max="1" width="22.1796875" bestFit="1" customWidth="1"/>
    <col min="2" max="2" width="6.54296875" bestFit="1" customWidth="1"/>
    <col min="3" max="3" width="6.81640625" bestFit="1" customWidth="1"/>
    <col min="4" max="4" width="4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6</v>
      </c>
      <c r="C2" s="1" t="s">
        <v>179</v>
      </c>
      <c r="D2">
        <v>3</v>
      </c>
    </row>
    <row r="3" spans="1:4" x14ac:dyDescent="0.35">
      <c r="A3" s="1" t="s">
        <v>5</v>
      </c>
      <c r="B3" s="1" t="s">
        <v>180</v>
      </c>
      <c r="C3" s="1" t="s">
        <v>181</v>
      </c>
      <c r="D3">
        <v>4</v>
      </c>
    </row>
    <row r="4" spans="1:4" x14ac:dyDescent="0.35">
      <c r="A4" s="1" t="s">
        <v>7</v>
      </c>
      <c r="B4" s="1" t="s">
        <v>182</v>
      </c>
      <c r="C4" s="1" t="s">
        <v>174</v>
      </c>
      <c r="D4">
        <v>23</v>
      </c>
    </row>
    <row r="5" spans="1:4" x14ac:dyDescent="0.35">
      <c r="A5" s="1" t="s">
        <v>9</v>
      </c>
      <c r="B5" s="1" t="s">
        <v>183</v>
      </c>
      <c r="C5" s="1" t="s">
        <v>184</v>
      </c>
      <c r="D5">
        <v>2</v>
      </c>
    </row>
    <row r="6" spans="1:4" x14ac:dyDescent="0.35">
      <c r="A6" s="1" t="s">
        <v>10</v>
      </c>
      <c r="B6" s="1" t="s">
        <v>12</v>
      </c>
      <c r="C6" s="1" t="s">
        <v>168</v>
      </c>
      <c r="D6">
        <v>2</v>
      </c>
    </row>
    <row r="7" spans="1:4" x14ac:dyDescent="0.35">
      <c r="A7" s="1" t="s">
        <v>11</v>
      </c>
      <c r="B7" s="1" t="s">
        <v>14</v>
      </c>
      <c r="C7" s="1" t="s">
        <v>103</v>
      </c>
      <c r="D7">
        <v>2</v>
      </c>
    </row>
    <row r="8" spans="1:4" x14ac:dyDescent="0.35">
      <c r="A8" s="1" t="s">
        <v>13</v>
      </c>
      <c r="B8" s="1" t="s">
        <v>185</v>
      </c>
      <c r="C8" s="1" t="s">
        <v>167</v>
      </c>
      <c r="D8">
        <v>2</v>
      </c>
    </row>
    <row r="9" spans="1:4" x14ac:dyDescent="0.35">
      <c r="A9" s="1" t="s">
        <v>15</v>
      </c>
      <c r="B9" s="1" t="s">
        <v>186</v>
      </c>
      <c r="C9" s="1" t="s">
        <v>187</v>
      </c>
      <c r="D9">
        <v>2</v>
      </c>
    </row>
    <row r="10" spans="1:4" x14ac:dyDescent="0.35">
      <c r="A10" s="1" t="s">
        <v>16</v>
      </c>
      <c r="B10" s="1" t="s">
        <v>188</v>
      </c>
      <c r="C10" s="1" t="s">
        <v>189</v>
      </c>
      <c r="D10">
        <v>2</v>
      </c>
    </row>
    <row r="11" spans="1:4" x14ac:dyDescent="0.35">
      <c r="A11" s="1" t="s">
        <v>17</v>
      </c>
      <c r="B11" s="1" t="s">
        <v>190</v>
      </c>
      <c r="C11" s="1" t="s">
        <v>191</v>
      </c>
      <c r="D11">
        <v>2</v>
      </c>
    </row>
    <row r="12" spans="1:4" x14ac:dyDescent="0.35">
      <c r="A12" s="1" t="s">
        <v>18</v>
      </c>
      <c r="B12" s="1" t="s">
        <v>192</v>
      </c>
      <c r="C12" s="1" t="s">
        <v>193</v>
      </c>
      <c r="D12">
        <v>15</v>
      </c>
    </row>
    <row r="13" spans="1:4" x14ac:dyDescent="0.35">
      <c r="A13" s="1" t="s">
        <v>19</v>
      </c>
      <c r="B13" s="1" t="s">
        <v>194</v>
      </c>
      <c r="C13" s="1" t="s">
        <v>195</v>
      </c>
      <c r="D13">
        <v>5</v>
      </c>
    </row>
    <row r="14" spans="1:4" x14ac:dyDescent="0.35">
      <c r="A14" s="1" t="s">
        <v>20</v>
      </c>
      <c r="B14" s="1" t="s">
        <v>23</v>
      </c>
      <c r="C14" s="1" t="s">
        <v>196</v>
      </c>
      <c r="D14">
        <v>2</v>
      </c>
    </row>
    <row r="15" spans="1:4" x14ac:dyDescent="0.35">
      <c r="A15" s="1" t="s">
        <v>22</v>
      </c>
      <c r="B15" s="1" t="s">
        <v>197</v>
      </c>
      <c r="C15" s="1" t="s">
        <v>198</v>
      </c>
      <c r="D15">
        <v>2</v>
      </c>
    </row>
    <row r="16" spans="1:4" x14ac:dyDescent="0.35">
      <c r="A16" s="1" t="s">
        <v>24</v>
      </c>
      <c r="B16" s="1" t="s">
        <v>199</v>
      </c>
      <c r="C16" s="1" t="s">
        <v>200</v>
      </c>
      <c r="D16">
        <v>2</v>
      </c>
    </row>
    <row r="17" spans="1:4" x14ac:dyDescent="0.35">
      <c r="A17" s="1" t="s">
        <v>28</v>
      </c>
      <c r="B17" s="1" t="s">
        <v>30</v>
      </c>
      <c r="C17" s="1" t="s">
        <v>201</v>
      </c>
      <c r="D17">
        <v>5</v>
      </c>
    </row>
    <row r="18" spans="1:4" x14ac:dyDescent="0.35">
      <c r="A18" s="1" t="s">
        <v>29</v>
      </c>
      <c r="B18" s="1" t="s">
        <v>202</v>
      </c>
      <c r="C18" s="1" t="s">
        <v>201</v>
      </c>
      <c r="D18">
        <v>5</v>
      </c>
    </row>
    <row r="19" spans="1:4" x14ac:dyDescent="0.35">
      <c r="A19" s="1" t="s">
        <v>31</v>
      </c>
      <c r="B19" s="1" t="s">
        <v>34</v>
      </c>
      <c r="C19" s="1" t="s">
        <v>203</v>
      </c>
      <c r="D19">
        <v>2</v>
      </c>
    </row>
    <row r="20" spans="1:4" x14ac:dyDescent="0.35">
      <c r="A20" s="1" t="s">
        <v>33</v>
      </c>
      <c r="B20" s="1" t="s">
        <v>36</v>
      </c>
      <c r="C20" s="1" t="s">
        <v>203</v>
      </c>
      <c r="D20">
        <v>2</v>
      </c>
    </row>
    <row r="21" spans="1:4" x14ac:dyDescent="0.35">
      <c r="A21" s="1" t="s">
        <v>35</v>
      </c>
      <c r="B21" s="1" t="s">
        <v>32</v>
      </c>
      <c r="C21" s="1" t="s">
        <v>203</v>
      </c>
      <c r="D21">
        <v>2</v>
      </c>
    </row>
    <row r="22" spans="1:4" x14ac:dyDescent="0.35">
      <c r="A22" s="1" t="s">
        <v>37</v>
      </c>
      <c r="B22" s="1" t="s">
        <v>204</v>
      </c>
      <c r="C22" s="1" t="s">
        <v>201</v>
      </c>
      <c r="D22">
        <v>3</v>
      </c>
    </row>
    <row r="23" spans="1:4" x14ac:dyDescent="0.35">
      <c r="A23" s="1" t="s">
        <v>38</v>
      </c>
      <c r="B23" s="1" t="s">
        <v>205</v>
      </c>
      <c r="C23" s="1" t="s">
        <v>206</v>
      </c>
      <c r="D23">
        <v>2</v>
      </c>
    </row>
    <row r="24" spans="1:4" x14ac:dyDescent="0.35">
      <c r="A24" s="1" t="s">
        <v>39</v>
      </c>
      <c r="B24" s="1" t="s">
        <v>207</v>
      </c>
      <c r="C24" s="1" t="s">
        <v>208</v>
      </c>
      <c r="D24">
        <v>2</v>
      </c>
    </row>
    <row r="25" spans="1:4" x14ac:dyDescent="0.35">
      <c r="A25" s="1" t="s">
        <v>40</v>
      </c>
      <c r="B25" s="1" t="s">
        <v>209</v>
      </c>
      <c r="C25" s="1" t="s">
        <v>208</v>
      </c>
      <c r="D25">
        <v>2</v>
      </c>
    </row>
    <row r="26" spans="1:4" x14ac:dyDescent="0.35">
      <c r="A26" s="1" t="s">
        <v>41</v>
      </c>
      <c r="B26" s="1" t="s">
        <v>27</v>
      </c>
      <c r="C26" s="1" t="s">
        <v>200</v>
      </c>
      <c r="D26">
        <v>3</v>
      </c>
    </row>
    <row r="27" spans="1:4" x14ac:dyDescent="0.35">
      <c r="A27" s="1" t="s">
        <v>42</v>
      </c>
      <c r="B27" s="1" t="s">
        <v>210</v>
      </c>
      <c r="C27" s="1" t="s">
        <v>200</v>
      </c>
      <c r="D27">
        <v>3</v>
      </c>
    </row>
    <row r="28" spans="1:4" x14ac:dyDescent="0.35">
      <c r="A28" s="1" t="s">
        <v>25</v>
      </c>
      <c r="B28" s="1" t="s">
        <v>45</v>
      </c>
      <c r="C28" s="1" t="s">
        <v>200</v>
      </c>
      <c r="D28">
        <v>2</v>
      </c>
    </row>
    <row r="29" spans="1:4" x14ac:dyDescent="0.35">
      <c r="A29" s="1" t="s">
        <v>26</v>
      </c>
      <c r="B29" s="1" t="s">
        <v>211</v>
      </c>
      <c r="C29" s="1" t="s">
        <v>200</v>
      </c>
      <c r="D29">
        <v>2</v>
      </c>
    </row>
    <row r="30" spans="1:4" x14ac:dyDescent="0.35">
      <c r="A30" s="1" t="s">
        <v>43</v>
      </c>
      <c r="B30" s="1" t="s">
        <v>48</v>
      </c>
      <c r="C30" s="1" t="s">
        <v>21</v>
      </c>
      <c r="D30">
        <v>2</v>
      </c>
    </row>
    <row r="31" spans="1:4" x14ac:dyDescent="0.35">
      <c r="A31" s="1" t="s">
        <v>44</v>
      </c>
      <c r="B31" s="1" t="s">
        <v>212</v>
      </c>
      <c r="C31" s="1" t="s">
        <v>21</v>
      </c>
      <c r="D31">
        <v>2</v>
      </c>
    </row>
    <row r="32" spans="1:4" x14ac:dyDescent="0.35">
      <c r="A32" s="1" t="s">
        <v>46</v>
      </c>
      <c r="B32" s="1" t="s">
        <v>51</v>
      </c>
      <c r="C32" s="1" t="s">
        <v>21</v>
      </c>
      <c r="D32">
        <v>2</v>
      </c>
    </row>
    <row r="33" spans="1:4" x14ac:dyDescent="0.35">
      <c r="A33" s="1" t="s">
        <v>47</v>
      </c>
      <c r="B33" s="1" t="s">
        <v>53</v>
      </c>
      <c r="C33" s="1" t="s">
        <v>21</v>
      </c>
      <c r="D33">
        <v>2</v>
      </c>
    </row>
    <row r="34" spans="1:4" x14ac:dyDescent="0.35">
      <c r="A34" s="1" t="s">
        <v>49</v>
      </c>
      <c r="B34" s="1" t="s">
        <v>55</v>
      </c>
      <c r="C34" s="1" t="s">
        <v>21</v>
      </c>
      <c r="D34">
        <v>2</v>
      </c>
    </row>
    <row r="35" spans="1:4" x14ac:dyDescent="0.35">
      <c r="A35" s="1" t="s">
        <v>50</v>
      </c>
      <c r="B35" s="1" t="s">
        <v>57</v>
      </c>
      <c r="C35" s="1" t="s">
        <v>21</v>
      </c>
      <c r="D35">
        <v>2</v>
      </c>
    </row>
    <row r="36" spans="1:4" x14ac:dyDescent="0.35">
      <c r="A36" s="1" t="s">
        <v>52</v>
      </c>
      <c r="B36" s="1" t="s">
        <v>59</v>
      </c>
      <c r="C36" s="1" t="s">
        <v>21</v>
      </c>
      <c r="D36">
        <v>2</v>
      </c>
    </row>
    <row r="37" spans="1:4" x14ac:dyDescent="0.35">
      <c r="A37" s="1" t="s">
        <v>54</v>
      </c>
      <c r="B37" s="1" t="s">
        <v>60</v>
      </c>
      <c r="C37" s="1" t="s">
        <v>8</v>
      </c>
      <c r="D37">
        <v>2</v>
      </c>
    </row>
    <row r="38" spans="1:4" x14ac:dyDescent="0.35">
      <c r="A38" s="1" t="s">
        <v>56</v>
      </c>
      <c r="B38" s="1" t="s">
        <v>169</v>
      </c>
      <c r="C38" s="1" t="s">
        <v>8</v>
      </c>
      <c r="D38">
        <v>2</v>
      </c>
    </row>
    <row r="39" spans="1:4" x14ac:dyDescent="0.35">
      <c r="A39" s="1" t="s">
        <v>58</v>
      </c>
      <c r="B39" s="1" t="s">
        <v>170</v>
      </c>
      <c r="C39" s="1" t="s">
        <v>66</v>
      </c>
      <c r="D39">
        <v>2</v>
      </c>
    </row>
    <row r="40" spans="1:4" x14ac:dyDescent="0.35">
      <c r="A40" s="1" t="s">
        <v>61</v>
      </c>
      <c r="B40" s="1" t="s">
        <v>63</v>
      </c>
      <c r="C40" s="1" t="s">
        <v>200</v>
      </c>
      <c r="D40">
        <v>3</v>
      </c>
    </row>
    <row r="41" spans="1:4" x14ac:dyDescent="0.35">
      <c r="A41" s="1" t="s">
        <v>62</v>
      </c>
      <c r="B41" s="1" t="s">
        <v>171</v>
      </c>
      <c r="C41" s="1" t="s">
        <v>71</v>
      </c>
      <c r="D41">
        <v>2</v>
      </c>
    </row>
    <row r="42" spans="1:4" x14ac:dyDescent="0.35">
      <c r="A42" s="1" t="s">
        <v>64</v>
      </c>
      <c r="B42" s="1" t="s">
        <v>68</v>
      </c>
      <c r="C42" s="1" t="s">
        <v>71</v>
      </c>
      <c r="D42">
        <v>2</v>
      </c>
    </row>
    <row r="43" spans="1:4" x14ac:dyDescent="0.35">
      <c r="A43" s="1" t="s">
        <v>65</v>
      </c>
      <c r="B43" s="1" t="s">
        <v>70</v>
      </c>
      <c r="C43" s="1" t="s">
        <v>71</v>
      </c>
      <c r="D43">
        <v>2</v>
      </c>
    </row>
    <row r="44" spans="1:4" x14ac:dyDescent="0.35">
      <c r="A44" s="1" t="s">
        <v>67</v>
      </c>
      <c r="B44" s="1" t="s">
        <v>172</v>
      </c>
      <c r="C44" s="1" t="s">
        <v>200</v>
      </c>
      <c r="D44">
        <v>10</v>
      </c>
    </row>
    <row r="45" spans="1:4" x14ac:dyDescent="0.35">
      <c r="A45" s="1" t="s">
        <v>69</v>
      </c>
      <c r="B45" s="1" t="s">
        <v>213</v>
      </c>
      <c r="C45" s="1" t="s">
        <v>200</v>
      </c>
      <c r="D45">
        <v>5</v>
      </c>
    </row>
    <row r="46" spans="1:4" x14ac:dyDescent="0.35">
      <c r="A46" s="1" t="s">
        <v>72</v>
      </c>
      <c r="B46" s="1" t="s">
        <v>76</v>
      </c>
      <c r="C46" s="1" t="s">
        <v>21</v>
      </c>
      <c r="D46">
        <v>2</v>
      </c>
    </row>
    <row r="47" spans="1:4" x14ac:dyDescent="0.35">
      <c r="A47" s="1" t="s">
        <v>73</v>
      </c>
      <c r="B47" s="1" t="s">
        <v>78</v>
      </c>
      <c r="C47" s="1" t="s">
        <v>214</v>
      </c>
      <c r="D47">
        <v>2</v>
      </c>
    </row>
    <row r="48" spans="1:4" x14ac:dyDescent="0.35">
      <c r="A48" s="1" t="s">
        <v>74</v>
      </c>
      <c r="B48" s="1" t="s">
        <v>173</v>
      </c>
      <c r="C48" s="1" t="s">
        <v>215</v>
      </c>
      <c r="D48">
        <v>2</v>
      </c>
    </row>
    <row r="49" spans="1:4" x14ac:dyDescent="0.35">
      <c r="A49" s="1" t="s">
        <v>75</v>
      </c>
      <c r="B49" s="1" t="s">
        <v>216</v>
      </c>
      <c r="C49" s="1" t="s">
        <v>217</v>
      </c>
      <c r="D49">
        <v>3</v>
      </c>
    </row>
    <row r="50" spans="1:4" x14ac:dyDescent="0.35">
      <c r="A50" s="1" t="s">
        <v>77</v>
      </c>
      <c r="B50" s="1" t="s">
        <v>218</v>
      </c>
      <c r="C50" s="1" t="s">
        <v>219</v>
      </c>
      <c r="D50">
        <v>2</v>
      </c>
    </row>
    <row r="51" spans="1:4" x14ac:dyDescent="0.35">
      <c r="A51" s="1" t="s">
        <v>79</v>
      </c>
      <c r="B51" s="1" t="s">
        <v>82</v>
      </c>
      <c r="C51" s="1" t="s">
        <v>208</v>
      </c>
      <c r="D51">
        <v>2</v>
      </c>
    </row>
    <row r="52" spans="1:4" x14ac:dyDescent="0.35">
      <c r="A52" s="1" t="s">
        <v>80</v>
      </c>
      <c r="B52" s="1" t="s">
        <v>87</v>
      </c>
      <c r="C52" s="1" t="s">
        <v>220</v>
      </c>
      <c r="D52">
        <v>5</v>
      </c>
    </row>
    <row r="53" spans="1:4" x14ac:dyDescent="0.35">
      <c r="A53" s="1" t="s">
        <v>81</v>
      </c>
      <c r="B53" s="1" t="s">
        <v>89</v>
      </c>
      <c r="C53" s="1" t="s">
        <v>221</v>
      </c>
      <c r="D53">
        <v>2</v>
      </c>
    </row>
    <row r="54" spans="1:4" x14ac:dyDescent="0.35">
      <c r="A54" s="1" t="s">
        <v>83</v>
      </c>
      <c r="B54" s="1" t="s">
        <v>175</v>
      </c>
      <c r="C54" s="1" t="s">
        <v>222</v>
      </c>
      <c r="D54">
        <v>5</v>
      </c>
    </row>
    <row r="55" spans="1:4" x14ac:dyDescent="0.35">
      <c r="A55" s="1" t="s">
        <v>84</v>
      </c>
      <c r="B55" s="1" t="s">
        <v>91</v>
      </c>
      <c r="C55" s="1" t="s">
        <v>223</v>
      </c>
      <c r="D55">
        <v>3</v>
      </c>
    </row>
    <row r="56" spans="1:4" x14ac:dyDescent="0.35">
      <c r="A56" s="1" t="s">
        <v>85</v>
      </c>
      <c r="B56" s="1" t="s">
        <v>176</v>
      </c>
      <c r="C56" s="1" t="s">
        <v>224</v>
      </c>
      <c r="D56">
        <v>2</v>
      </c>
    </row>
    <row r="57" spans="1:4" x14ac:dyDescent="0.35">
      <c r="A57" s="1" t="s">
        <v>86</v>
      </c>
      <c r="B57" s="1" t="s">
        <v>177</v>
      </c>
      <c r="C57" s="1" t="s">
        <v>225</v>
      </c>
      <c r="D57">
        <v>3</v>
      </c>
    </row>
    <row r="58" spans="1:4" x14ac:dyDescent="0.35">
      <c r="A58" s="1" t="s">
        <v>88</v>
      </c>
      <c r="B58" s="1" t="s">
        <v>226</v>
      </c>
      <c r="C58" s="1" t="s">
        <v>227</v>
      </c>
      <c r="D58">
        <v>3</v>
      </c>
    </row>
    <row r="59" spans="1:4" x14ac:dyDescent="0.35">
      <c r="A59" s="1" t="s">
        <v>90</v>
      </c>
      <c r="B59" s="1" t="s">
        <v>228</v>
      </c>
      <c r="C59" s="1" t="s">
        <v>229</v>
      </c>
      <c r="D59">
        <v>2</v>
      </c>
    </row>
    <row r="60" spans="1:4" x14ac:dyDescent="0.35">
      <c r="A60" s="1" t="s">
        <v>92</v>
      </c>
      <c r="B60" s="1" t="s">
        <v>178</v>
      </c>
      <c r="C60" s="1" t="s">
        <v>230</v>
      </c>
      <c r="D60">
        <v>2</v>
      </c>
    </row>
    <row r="61" spans="1:4" x14ac:dyDescent="0.35">
      <c r="A61" s="1" t="s">
        <v>93</v>
      </c>
      <c r="B61" s="1" t="s">
        <v>98</v>
      </c>
      <c r="C61" s="1" t="s">
        <v>223</v>
      </c>
      <c r="D61">
        <v>3</v>
      </c>
    </row>
    <row r="62" spans="1:4" x14ac:dyDescent="0.35">
      <c r="A62" s="1" t="s">
        <v>94</v>
      </c>
      <c r="B62" s="1" t="s">
        <v>231</v>
      </c>
      <c r="C62" s="1" t="s">
        <v>196</v>
      </c>
      <c r="D62">
        <v>2</v>
      </c>
    </row>
    <row r="63" spans="1:4" x14ac:dyDescent="0.35">
      <c r="A63" s="1" t="s">
        <v>95</v>
      </c>
      <c r="B63" s="1" t="s">
        <v>96</v>
      </c>
      <c r="C63" s="1" t="s">
        <v>101</v>
      </c>
      <c r="D63">
        <v>3</v>
      </c>
    </row>
    <row r="64" spans="1:4" x14ac:dyDescent="0.35">
      <c r="A64" s="1" t="s">
        <v>97</v>
      </c>
      <c r="B64" s="1" t="s">
        <v>232</v>
      </c>
      <c r="C64" s="1" t="s">
        <v>233</v>
      </c>
      <c r="D64">
        <v>3</v>
      </c>
    </row>
    <row r="65" spans="1:4" x14ac:dyDescent="0.35">
      <c r="A65" s="1" t="s">
        <v>99</v>
      </c>
      <c r="B65" s="1" t="s">
        <v>100</v>
      </c>
      <c r="C65" s="1" t="s">
        <v>193</v>
      </c>
      <c r="D65">
        <v>3</v>
      </c>
    </row>
    <row r="66" spans="1:4" x14ac:dyDescent="0.35">
      <c r="A66" s="1" t="s">
        <v>102</v>
      </c>
      <c r="B66" s="1" t="s">
        <v>234</v>
      </c>
      <c r="C66" s="1" t="s">
        <v>235</v>
      </c>
      <c r="D66">
        <v>23</v>
      </c>
    </row>
    <row r="67" spans="1:4" x14ac:dyDescent="0.35">
      <c r="A67" s="1" t="s">
        <v>104</v>
      </c>
      <c r="B67" s="1" t="s">
        <v>236</v>
      </c>
      <c r="C67" s="1" t="s">
        <v>237</v>
      </c>
      <c r="D67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CDF8-1154-465A-8E36-B588E0769019}">
  <dimension ref="A1:K91"/>
  <sheetViews>
    <sheetView tabSelected="1" topLeftCell="B19" zoomScaleNormal="100" workbookViewId="0">
      <selection activeCell="E27" sqref="E27"/>
    </sheetView>
  </sheetViews>
  <sheetFormatPr defaultRowHeight="14.5" x14ac:dyDescent="0.35"/>
  <cols>
    <col min="2" max="2" width="25.26953125" style="5" customWidth="1"/>
    <col min="3" max="3" width="8.7265625" style="4" customWidth="1"/>
    <col min="4" max="4" width="6.90625" style="4" customWidth="1"/>
    <col min="5" max="5" width="10.90625" style="16" customWidth="1"/>
    <col min="6" max="6" width="10.90625" style="50" customWidth="1"/>
    <col min="7" max="7" width="10.90625" style="4" customWidth="1"/>
    <col min="9" max="9" width="10.54296875" customWidth="1"/>
    <col min="10" max="10" width="79.26953125" customWidth="1"/>
  </cols>
  <sheetData>
    <row r="1" spans="1:11" s="2" customFormat="1" ht="29" customHeight="1" x14ac:dyDescent="0.35">
      <c r="A1" s="2" t="s">
        <v>280</v>
      </c>
      <c r="B1" s="6" t="s">
        <v>279</v>
      </c>
      <c r="C1" s="3" t="s">
        <v>119</v>
      </c>
      <c r="D1" s="44" t="s">
        <v>259</v>
      </c>
      <c r="E1" s="15" t="s">
        <v>105</v>
      </c>
      <c r="F1" s="44" t="s">
        <v>255</v>
      </c>
      <c r="G1" s="44" t="s">
        <v>254</v>
      </c>
      <c r="H1" s="2" t="s">
        <v>278</v>
      </c>
      <c r="I1" s="2" t="s">
        <v>111</v>
      </c>
      <c r="J1" s="2" t="s">
        <v>251</v>
      </c>
      <c r="K1" s="2" t="s">
        <v>250</v>
      </c>
    </row>
    <row r="2" spans="1:11" s="2" customFormat="1" x14ac:dyDescent="0.35">
      <c r="A2" s="2" t="s">
        <v>136</v>
      </c>
      <c r="B2" s="6"/>
      <c r="C2" s="3"/>
      <c r="D2" s="3"/>
      <c r="E2" s="15"/>
      <c r="F2" s="45"/>
      <c r="G2" s="3"/>
    </row>
    <row r="3" spans="1:11" x14ac:dyDescent="0.35">
      <c r="B3" s="5" t="s">
        <v>4</v>
      </c>
      <c r="E3" s="17">
        <v>100000</v>
      </c>
      <c r="F3" s="46"/>
      <c r="G3" s="7"/>
      <c r="I3" s="9"/>
      <c r="J3" t="s">
        <v>124</v>
      </c>
    </row>
    <row r="4" spans="1:11" s="9" customFormat="1" x14ac:dyDescent="0.35">
      <c r="B4" s="10" t="s">
        <v>5</v>
      </c>
      <c r="C4" s="11"/>
      <c r="D4" s="11"/>
      <c r="E4" s="18"/>
      <c r="F4" s="47"/>
      <c r="G4" s="11"/>
      <c r="H4" s="9" t="s">
        <v>107</v>
      </c>
      <c r="J4" s="9" t="s">
        <v>106</v>
      </c>
      <c r="K4" s="9" t="s">
        <v>245</v>
      </c>
    </row>
    <row r="5" spans="1:11" s="9" customFormat="1" x14ac:dyDescent="0.35">
      <c r="B5" s="10"/>
      <c r="C5" s="11"/>
      <c r="D5" s="11"/>
      <c r="E5" s="18"/>
      <c r="F5" s="47"/>
      <c r="G5" s="11"/>
    </row>
    <row r="6" spans="1:11" s="8" customFormat="1" x14ac:dyDescent="0.35">
      <c r="A6" s="23" t="s">
        <v>137</v>
      </c>
      <c r="B6" s="24"/>
      <c r="C6" s="40"/>
      <c r="D6" s="40"/>
      <c r="E6" s="25"/>
      <c r="F6" s="48"/>
      <c r="G6" s="40"/>
    </row>
    <row r="7" spans="1:11" s="34" customFormat="1" x14ac:dyDescent="0.35">
      <c r="B7" s="35" t="s">
        <v>7</v>
      </c>
      <c r="C7" s="41" t="s">
        <v>121</v>
      </c>
      <c r="D7" s="41"/>
      <c r="E7" s="36">
        <v>2</v>
      </c>
      <c r="F7" s="49"/>
      <c r="G7" s="41"/>
      <c r="J7" s="34" t="s">
        <v>270</v>
      </c>
      <c r="K7" s="34" t="s">
        <v>272</v>
      </c>
    </row>
    <row r="8" spans="1:11" x14ac:dyDescent="0.35">
      <c r="B8" s="5" t="s">
        <v>9</v>
      </c>
      <c r="C8" s="4" t="s">
        <v>120</v>
      </c>
      <c r="E8" s="16">
        <v>0</v>
      </c>
      <c r="J8" s="9"/>
    </row>
    <row r="9" spans="1:11" x14ac:dyDescent="0.35">
      <c r="B9" s="5" t="s">
        <v>10</v>
      </c>
      <c r="E9" s="28">
        <v>0.60499999999999998</v>
      </c>
      <c r="F9" s="51"/>
      <c r="G9" s="59" t="s">
        <v>275</v>
      </c>
      <c r="J9" s="14" t="s">
        <v>246</v>
      </c>
    </row>
    <row r="10" spans="1:11" x14ac:dyDescent="0.35">
      <c r="B10" s="5" t="s">
        <v>11</v>
      </c>
      <c r="E10" s="28">
        <v>0.85199999999999998</v>
      </c>
      <c r="F10" s="51"/>
      <c r="G10" s="59" t="s">
        <v>275</v>
      </c>
      <c r="J10" s="14" t="s">
        <v>248</v>
      </c>
    </row>
    <row r="11" spans="1:11" x14ac:dyDescent="0.35">
      <c r="B11" s="5" t="s">
        <v>13</v>
      </c>
      <c r="E11" s="28">
        <v>0.191</v>
      </c>
      <c r="F11" s="51"/>
      <c r="G11" s="59" t="s">
        <v>275</v>
      </c>
      <c r="J11" s="14" t="s">
        <v>249</v>
      </c>
    </row>
    <row r="12" spans="1:11" x14ac:dyDescent="0.35">
      <c r="B12" s="5" t="s">
        <v>15</v>
      </c>
      <c r="E12" s="27">
        <v>1</v>
      </c>
      <c r="F12" s="52"/>
      <c r="G12" s="59" t="s">
        <v>275</v>
      </c>
      <c r="J12" t="s">
        <v>116</v>
      </c>
    </row>
    <row r="13" spans="1:11" x14ac:dyDescent="0.35">
      <c r="B13" s="5" t="s">
        <v>16</v>
      </c>
      <c r="E13" s="27">
        <v>1</v>
      </c>
      <c r="F13" s="52"/>
      <c r="G13" s="59" t="s">
        <v>275</v>
      </c>
      <c r="J13" t="s">
        <v>117</v>
      </c>
    </row>
    <row r="14" spans="1:11" x14ac:dyDescent="0.35">
      <c r="B14" s="5" t="s">
        <v>17</v>
      </c>
      <c r="E14" s="27">
        <v>1</v>
      </c>
      <c r="F14" s="52"/>
      <c r="G14" s="59" t="s">
        <v>275</v>
      </c>
      <c r="J14" t="s">
        <v>118</v>
      </c>
    </row>
    <row r="15" spans="1:11" x14ac:dyDescent="0.35">
      <c r="B15" s="5" t="s">
        <v>18</v>
      </c>
      <c r="E15" s="16">
        <v>38</v>
      </c>
      <c r="G15" s="4" t="s">
        <v>257</v>
      </c>
      <c r="I15" t="s">
        <v>114</v>
      </c>
      <c r="J15" t="s">
        <v>115</v>
      </c>
    </row>
    <row r="16" spans="1:11" x14ac:dyDescent="0.35">
      <c r="B16" s="5" t="s">
        <v>19</v>
      </c>
      <c r="E16" s="16">
        <v>100</v>
      </c>
      <c r="G16" s="4" t="s">
        <v>256</v>
      </c>
      <c r="I16" t="s">
        <v>114</v>
      </c>
    </row>
    <row r="17" spans="1:11" x14ac:dyDescent="0.35">
      <c r="B17" s="5" t="s">
        <v>20</v>
      </c>
      <c r="E17" s="16">
        <v>3.5000000000000003E-2</v>
      </c>
      <c r="J17" t="s">
        <v>113</v>
      </c>
    </row>
    <row r="18" spans="1:11" x14ac:dyDescent="0.35">
      <c r="B18" s="5" t="s">
        <v>22</v>
      </c>
      <c r="E18" s="16">
        <v>3.5000000000000003E-2</v>
      </c>
      <c r="J18" t="s">
        <v>112</v>
      </c>
    </row>
    <row r="20" spans="1:11" s="2" customFormat="1" x14ac:dyDescent="0.35">
      <c r="A20" s="2" t="s">
        <v>138</v>
      </c>
      <c r="B20" s="6"/>
      <c r="C20" s="3"/>
      <c r="D20" s="3"/>
      <c r="E20" s="15"/>
      <c r="F20" s="45"/>
      <c r="G20" s="3"/>
    </row>
    <row r="21" spans="1:11" s="14" customFormat="1" x14ac:dyDescent="0.35">
      <c r="B21" s="12" t="s">
        <v>24</v>
      </c>
      <c r="C21" s="13"/>
      <c r="D21" s="13"/>
      <c r="E21" s="30">
        <v>0.43099999999999999</v>
      </c>
      <c r="F21" s="53"/>
      <c r="G21" s="59" t="s">
        <v>275</v>
      </c>
      <c r="J21" s="14" t="s">
        <v>110</v>
      </c>
    </row>
    <row r="22" spans="1:11" x14ac:dyDescent="0.35">
      <c r="B22" s="5" t="s">
        <v>28</v>
      </c>
      <c r="E22" s="16">
        <v>7.9370000000000003</v>
      </c>
      <c r="J22" t="s">
        <v>159</v>
      </c>
    </row>
    <row r="23" spans="1:11" x14ac:dyDescent="0.35">
      <c r="B23" s="5" t="s">
        <v>29</v>
      </c>
      <c r="E23" s="16">
        <v>86.787999999999997</v>
      </c>
      <c r="J23" t="s">
        <v>160</v>
      </c>
    </row>
    <row r="24" spans="1:11" s="20" customFormat="1" x14ac:dyDescent="0.35">
      <c r="B24" s="21" t="s">
        <v>31</v>
      </c>
      <c r="C24" s="42" t="s">
        <v>261</v>
      </c>
      <c r="D24" s="42" t="s">
        <v>260</v>
      </c>
      <c r="E24" s="29">
        <f>ROUND(EXP(-5*EXP(-5.462)),3)</f>
        <v>0.97899999999999998</v>
      </c>
      <c r="F24" s="54"/>
      <c r="G24" s="59" t="s">
        <v>275</v>
      </c>
      <c r="J24" s="20" t="s">
        <v>262</v>
      </c>
      <c r="K24" s="20" t="s">
        <v>265</v>
      </c>
    </row>
    <row r="25" spans="1:11" s="20" customFormat="1" x14ac:dyDescent="0.35">
      <c r="B25" s="21" t="s">
        <v>33</v>
      </c>
      <c r="C25" s="42" t="s">
        <v>261</v>
      </c>
      <c r="D25" s="42" t="s">
        <v>260</v>
      </c>
      <c r="E25" s="29">
        <f>ROUND(EXP(-5*EXP(-3.814)),3)</f>
        <v>0.89600000000000002</v>
      </c>
      <c r="F25" s="54"/>
      <c r="G25" s="59" t="s">
        <v>275</v>
      </c>
      <c r="J25" s="20" t="s">
        <v>263</v>
      </c>
    </row>
    <row r="26" spans="1:11" s="20" customFormat="1" x14ac:dyDescent="0.35">
      <c r="B26" s="21" t="s">
        <v>35</v>
      </c>
      <c r="C26" s="42" t="s">
        <v>261</v>
      </c>
      <c r="D26" s="42" t="s">
        <v>260</v>
      </c>
      <c r="E26" s="29">
        <f>ROUND(EXP(-5*EXP(-2.723)),3)</f>
        <v>0.72</v>
      </c>
      <c r="F26" s="54"/>
      <c r="G26" s="59" t="s">
        <v>275</v>
      </c>
      <c r="J26" s="20" t="s">
        <v>264</v>
      </c>
    </row>
    <row r="28" spans="1:11" x14ac:dyDescent="0.35">
      <c r="J28" s="31"/>
    </row>
    <row r="29" spans="1:11" x14ac:dyDescent="0.35">
      <c r="B29" s="5" t="s">
        <v>37</v>
      </c>
      <c r="C29" s="4" t="s">
        <v>123</v>
      </c>
      <c r="J29" t="s">
        <v>125</v>
      </c>
    </row>
    <row r="30" spans="1:11" s="37" customFormat="1" x14ac:dyDescent="0.35">
      <c r="B30" s="38" t="s">
        <v>38</v>
      </c>
      <c r="C30" s="43" t="s">
        <v>122</v>
      </c>
      <c r="D30" s="43"/>
      <c r="E30" s="39"/>
      <c r="F30" s="55"/>
      <c r="G30" s="43"/>
      <c r="J30" s="37" t="s">
        <v>126</v>
      </c>
      <c r="K30" s="37" t="s">
        <v>252</v>
      </c>
    </row>
    <row r="31" spans="1:11" x14ac:dyDescent="0.35">
      <c r="B31" s="5" t="s">
        <v>39</v>
      </c>
      <c r="C31" s="4" t="s">
        <v>123</v>
      </c>
      <c r="J31" t="s">
        <v>127</v>
      </c>
    </row>
    <row r="32" spans="1:11" x14ac:dyDescent="0.35">
      <c r="B32" s="5" t="s">
        <v>40</v>
      </c>
      <c r="C32" s="4" t="s">
        <v>123</v>
      </c>
      <c r="J32" t="s">
        <v>128</v>
      </c>
    </row>
    <row r="33" spans="2:11" x14ac:dyDescent="0.35">
      <c r="B33" s="5" t="s">
        <v>25</v>
      </c>
      <c r="E33" s="16">
        <v>6.12</v>
      </c>
      <c r="J33" t="s">
        <v>129</v>
      </c>
    </row>
    <row r="34" spans="2:11" x14ac:dyDescent="0.35">
      <c r="B34" s="5" t="s">
        <v>26</v>
      </c>
      <c r="E34" s="16">
        <v>0.96</v>
      </c>
      <c r="J34" t="s">
        <v>130</v>
      </c>
    </row>
    <row r="35" spans="2:11" x14ac:dyDescent="0.35">
      <c r="B35" s="5" t="s">
        <v>41</v>
      </c>
      <c r="E35" s="16">
        <v>6.5</v>
      </c>
      <c r="J35" t="s">
        <v>109</v>
      </c>
    </row>
    <row r="36" spans="2:11" x14ac:dyDescent="0.35">
      <c r="B36" s="5" t="s">
        <v>42</v>
      </c>
      <c r="E36" s="16">
        <v>0.53500000000000003</v>
      </c>
      <c r="J36" t="s">
        <v>108</v>
      </c>
    </row>
    <row r="37" spans="2:11" s="20" customFormat="1" x14ac:dyDescent="0.35">
      <c r="B37" s="21" t="s">
        <v>43</v>
      </c>
      <c r="C37" s="42" t="s">
        <v>261</v>
      </c>
      <c r="D37" s="42" t="s">
        <v>260</v>
      </c>
      <c r="E37" s="22">
        <v>1.47</v>
      </c>
      <c r="F37" s="54"/>
      <c r="G37" s="42"/>
      <c r="H37" s="20" t="s">
        <v>281</v>
      </c>
      <c r="I37" s="20" t="s">
        <v>141</v>
      </c>
      <c r="J37" s="62" t="s">
        <v>284</v>
      </c>
    </row>
    <row r="38" spans="2:11" s="20" customFormat="1" x14ac:dyDescent="0.35">
      <c r="B38" s="21" t="s">
        <v>44</v>
      </c>
      <c r="C38" s="42" t="s">
        <v>261</v>
      </c>
      <c r="D38" s="42" t="s">
        <v>260</v>
      </c>
      <c r="E38" s="22">
        <v>6.51</v>
      </c>
      <c r="F38" s="54"/>
      <c r="G38" s="42"/>
      <c r="H38" s="20" t="s">
        <v>282</v>
      </c>
      <c r="I38" s="20" t="s">
        <v>141</v>
      </c>
      <c r="J38" s="62" t="s">
        <v>283</v>
      </c>
    </row>
    <row r="39" spans="2:11" x14ac:dyDescent="0.35">
      <c r="B39" s="5" t="s">
        <v>72</v>
      </c>
      <c r="E39" s="28">
        <v>0.95</v>
      </c>
      <c r="F39" s="51"/>
      <c r="G39" s="59" t="s">
        <v>275</v>
      </c>
      <c r="J39" s="19" t="s">
        <v>142</v>
      </c>
    </row>
    <row r="40" spans="2:11" s="20" customFormat="1" x14ac:dyDescent="0.35">
      <c r="B40" s="21" t="s">
        <v>161</v>
      </c>
      <c r="C40" s="42" t="s">
        <v>261</v>
      </c>
      <c r="D40" s="42" t="s">
        <v>260</v>
      </c>
      <c r="E40" s="29">
        <v>0.85</v>
      </c>
      <c r="F40" s="56"/>
      <c r="G40" s="59" t="s">
        <v>275</v>
      </c>
      <c r="J40" s="20" t="s">
        <v>285</v>
      </c>
      <c r="K40" s="20" t="s">
        <v>271</v>
      </c>
    </row>
    <row r="41" spans="2:11" s="20" customFormat="1" x14ac:dyDescent="0.35">
      <c r="B41" s="21" t="s">
        <v>238</v>
      </c>
      <c r="C41" s="42" t="s">
        <v>261</v>
      </c>
      <c r="D41" s="42" t="s">
        <v>260</v>
      </c>
      <c r="E41" s="29">
        <v>0.77600000000000002</v>
      </c>
      <c r="F41" s="56"/>
      <c r="G41" s="59" t="s">
        <v>275</v>
      </c>
      <c r="J41" s="20" t="s">
        <v>286</v>
      </c>
    </row>
    <row r="42" spans="2:11" s="20" customFormat="1" x14ac:dyDescent="0.35">
      <c r="B42" s="21" t="s">
        <v>239</v>
      </c>
      <c r="C42" s="42" t="s">
        <v>261</v>
      </c>
      <c r="D42" s="42" t="s">
        <v>260</v>
      </c>
      <c r="E42" s="29">
        <v>0.69499999999999995</v>
      </c>
      <c r="F42" s="56"/>
      <c r="G42" s="59" t="s">
        <v>275</v>
      </c>
      <c r="J42" s="20" t="s">
        <v>287</v>
      </c>
    </row>
    <row r="43" spans="2:11" s="20" customFormat="1" x14ac:dyDescent="0.35">
      <c r="B43" s="21" t="s">
        <v>240</v>
      </c>
      <c r="C43" s="42" t="s">
        <v>261</v>
      </c>
      <c r="D43" s="42" t="s">
        <v>260</v>
      </c>
      <c r="E43" s="29">
        <v>0.61</v>
      </c>
      <c r="F43" s="56"/>
      <c r="G43" s="59" t="s">
        <v>275</v>
      </c>
      <c r="J43" s="20" t="s">
        <v>288</v>
      </c>
    </row>
    <row r="44" spans="2:11" x14ac:dyDescent="0.35">
      <c r="B44" s="5" t="s">
        <v>47</v>
      </c>
      <c r="E44" s="16">
        <v>0.75700000000000001</v>
      </c>
      <c r="J44" t="s">
        <v>132</v>
      </c>
    </row>
    <row r="45" spans="2:11" x14ac:dyDescent="0.35">
      <c r="B45" s="5" t="s">
        <v>49</v>
      </c>
      <c r="E45" s="16">
        <v>4.2</v>
      </c>
      <c r="J45" t="s">
        <v>133</v>
      </c>
    </row>
    <row r="46" spans="2:11" s="20" customFormat="1" x14ac:dyDescent="0.35">
      <c r="B46" s="21" t="s">
        <v>50</v>
      </c>
      <c r="C46" s="42" t="s">
        <v>261</v>
      </c>
      <c r="D46" s="42" t="s">
        <v>260</v>
      </c>
      <c r="E46" s="33">
        <v>5.0000000000000001E-3</v>
      </c>
      <c r="F46" s="57"/>
      <c r="G46" s="59" t="s">
        <v>275</v>
      </c>
      <c r="J46" s="20" t="s">
        <v>134</v>
      </c>
    </row>
    <row r="47" spans="2:11" s="20" customFormat="1" x14ac:dyDescent="0.35">
      <c r="B47" s="21" t="s">
        <v>52</v>
      </c>
      <c r="C47" s="42" t="s">
        <v>261</v>
      </c>
      <c r="D47" s="42" t="s">
        <v>260</v>
      </c>
      <c r="E47" s="32">
        <v>3.0000000000000001E-3</v>
      </c>
      <c r="F47" s="58"/>
      <c r="G47" s="59" t="s">
        <v>275</v>
      </c>
      <c r="J47" s="20" t="s">
        <v>135</v>
      </c>
    </row>
    <row r="48" spans="2:11" s="20" customFormat="1" x14ac:dyDescent="0.35">
      <c r="B48" s="21" t="s">
        <v>54</v>
      </c>
      <c r="C48" s="42" t="s">
        <v>261</v>
      </c>
      <c r="D48" s="42" t="s">
        <v>260</v>
      </c>
      <c r="E48" s="22">
        <v>1.07</v>
      </c>
      <c r="F48" s="54"/>
      <c r="G48" s="42"/>
      <c r="H48" s="20" t="s">
        <v>289</v>
      </c>
      <c r="I48" s="20" t="s">
        <v>291</v>
      </c>
      <c r="J48" s="20" t="s">
        <v>155</v>
      </c>
    </row>
    <row r="49" spans="2:11" s="20" customFormat="1" x14ac:dyDescent="0.35">
      <c r="B49" s="21" t="s">
        <v>56</v>
      </c>
      <c r="C49" s="42" t="s">
        <v>261</v>
      </c>
      <c r="D49" s="42" t="s">
        <v>260</v>
      </c>
      <c r="E49" s="22">
        <v>1.31</v>
      </c>
      <c r="F49" s="54"/>
      <c r="G49" s="42"/>
      <c r="H49" s="20" t="s">
        <v>290</v>
      </c>
      <c r="I49" s="20" t="s">
        <v>291</v>
      </c>
      <c r="J49" s="20" t="s">
        <v>156</v>
      </c>
    </row>
    <row r="50" spans="2:11" x14ac:dyDescent="0.35">
      <c r="B50" s="5" t="s">
        <v>58</v>
      </c>
      <c r="E50" s="16">
        <v>128</v>
      </c>
      <c r="I50" t="s">
        <v>141</v>
      </c>
      <c r="J50" t="s">
        <v>157</v>
      </c>
    </row>
    <row r="51" spans="2:11" x14ac:dyDescent="0.35">
      <c r="B51" s="5" t="s">
        <v>61</v>
      </c>
      <c r="E51" s="16">
        <v>0.25</v>
      </c>
      <c r="I51" t="s">
        <v>141</v>
      </c>
      <c r="J51" t="s">
        <v>158</v>
      </c>
    </row>
    <row r="52" spans="2:11" s="20" customFormat="1" x14ac:dyDescent="0.35">
      <c r="B52" s="21" t="s">
        <v>62</v>
      </c>
      <c r="C52" s="42" t="s">
        <v>261</v>
      </c>
      <c r="D52" s="42" t="s">
        <v>260</v>
      </c>
      <c r="E52" s="29">
        <f>ROUND(EXP(-5*EXP(-1.787)),3)</f>
        <v>0.433</v>
      </c>
      <c r="F52" s="54"/>
      <c r="G52" s="59" t="s">
        <v>275</v>
      </c>
      <c r="J52" s="20" t="s">
        <v>267</v>
      </c>
      <c r="K52" s="20" t="s">
        <v>266</v>
      </c>
    </row>
    <row r="53" spans="2:11" s="20" customFormat="1" x14ac:dyDescent="0.35">
      <c r="B53" s="21" t="s">
        <v>64</v>
      </c>
      <c r="C53" s="42" t="s">
        <v>261</v>
      </c>
      <c r="D53" s="42" t="s">
        <v>260</v>
      </c>
      <c r="E53" s="29">
        <f>ROUND(EXP(-5*EXP(-1.388)),3)</f>
        <v>0.28699999999999998</v>
      </c>
      <c r="F53" s="54"/>
      <c r="G53" s="59" t="s">
        <v>275</v>
      </c>
      <c r="J53" s="20" t="s">
        <v>269</v>
      </c>
    </row>
    <row r="54" spans="2:11" s="20" customFormat="1" x14ac:dyDescent="0.35">
      <c r="B54" s="21" t="s">
        <v>65</v>
      </c>
      <c r="C54" s="42" t="s">
        <v>261</v>
      </c>
      <c r="D54" s="42" t="s">
        <v>260</v>
      </c>
      <c r="E54" s="29">
        <f>ROUND(EXP(-5*EXP(-1.011)),3)</f>
        <v>0.16200000000000001</v>
      </c>
      <c r="F54" s="54"/>
      <c r="G54" s="59" t="s">
        <v>275</v>
      </c>
      <c r="J54" s="20" t="s">
        <v>268</v>
      </c>
    </row>
    <row r="56" spans="2:11" x14ac:dyDescent="0.35">
      <c r="B56" s="5" t="s">
        <v>67</v>
      </c>
      <c r="E56" s="16">
        <v>50</v>
      </c>
      <c r="G56" s="4" t="s">
        <v>258</v>
      </c>
      <c r="I56" t="s">
        <v>114</v>
      </c>
    </row>
    <row r="57" spans="2:11" x14ac:dyDescent="0.35">
      <c r="B57" s="5" t="s">
        <v>69</v>
      </c>
      <c r="E57" s="16">
        <v>70</v>
      </c>
      <c r="G57" s="4" t="s">
        <v>258</v>
      </c>
      <c r="I57" t="s">
        <v>114</v>
      </c>
    </row>
    <row r="59" spans="2:11" x14ac:dyDescent="0.35">
      <c r="B59" s="5" t="s">
        <v>73</v>
      </c>
      <c r="C59" s="4" t="s">
        <v>131</v>
      </c>
      <c r="J59" t="s">
        <v>144</v>
      </c>
    </row>
    <row r="60" spans="2:11" x14ac:dyDescent="0.35">
      <c r="B60" s="5" t="s">
        <v>74</v>
      </c>
      <c r="C60" s="4" t="s">
        <v>131</v>
      </c>
      <c r="J60" t="s">
        <v>145</v>
      </c>
    </row>
    <row r="61" spans="2:11" x14ac:dyDescent="0.35">
      <c r="B61" s="5" t="s">
        <v>75</v>
      </c>
      <c r="E61" s="16">
        <v>1.5</v>
      </c>
      <c r="J61" t="s">
        <v>143</v>
      </c>
    </row>
    <row r="62" spans="2:11" x14ac:dyDescent="0.35">
      <c r="B62" s="5" t="s">
        <v>77</v>
      </c>
      <c r="E62" s="16">
        <v>3</v>
      </c>
      <c r="J62" t="s">
        <v>146</v>
      </c>
    </row>
    <row r="63" spans="2:11" x14ac:dyDescent="0.35">
      <c r="B63" s="5" t="s">
        <v>79</v>
      </c>
      <c r="C63" s="4" t="s">
        <v>131</v>
      </c>
      <c r="J63" t="s">
        <v>147</v>
      </c>
    </row>
    <row r="65" spans="1:11" s="2" customFormat="1" x14ac:dyDescent="0.35">
      <c r="A65" s="2" t="s">
        <v>139</v>
      </c>
      <c r="B65" s="6"/>
      <c r="C65" s="3"/>
      <c r="D65" s="3"/>
      <c r="E65" s="15"/>
      <c r="F65" s="45"/>
      <c r="G65" s="3"/>
    </row>
    <row r="66" spans="1:11" x14ac:dyDescent="0.35">
      <c r="B66" s="5" t="s">
        <v>80</v>
      </c>
      <c r="E66" s="16">
        <v>8.4499999999999993</v>
      </c>
      <c r="I66" t="s">
        <v>164</v>
      </c>
      <c r="J66" t="s">
        <v>163</v>
      </c>
    </row>
    <row r="67" spans="1:11" x14ac:dyDescent="0.35">
      <c r="B67" s="5" t="s">
        <v>81</v>
      </c>
      <c r="E67" s="16">
        <v>60.56</v>
      </c>
      <c r="I67" t="s">
        <v>164</v>
      </c>
      <c r="J67" t="s">
        <v>165</v>
      </c>
    </row>
    <row r="68" spans="1:11" x14ac:dyDescent="0.35">
      <c r="B68" s="5" t="s">
        <v>83</v>
      </c>
      <c r="E68" s="16">
        <v>106</v>
      </c>
      <c r="I68" t="s">
        <v>164</v>
      </c>
      <c r="J68" t="s">
        <v>166</v>
      </c>
    </row>
    <row r="69" spans="1:11" x14ac:dyDescent="0.35">
      <c r="B69" s="5" t="s">
        <v>84</v>
      </c>
      <c r="E69" s="16">
        <v>290</v>
      </c>
      <c r="I69" t="s">
        <v>164</v>
      </c>
      <c r="J69" t="s">
        <v>242</v>
      </c>
    </row>
    <row r="70" spans="1:11" x14ac:dyDescent="0.35">
      <c r="B70" s="5" t="s">
        <v>85</v>
      </c>
      <c r="E70" s="16">
        <v>9840</v>
      </c>
      <c r="I70" t="s">
        <v>164</v>
      </c>
      <c r="J70" s="9" t="s">
        <v>244</v>
      </c>
    </row>
    <row r="71" spans="1:11" x14ac:dyDescent="0.35">
      <c r="B71" s="5" t="s">
        <v>86</v>
      </c>
      <c r="E71" s="16">
        <v>52</v>
      </c>
      <c r="I71" t="s">
        <v>164</v>
      </c>
      <c r="J71" t="s">
        <v>241</v>
      </c>
    </row>
    <row r="72" spans="1:11" x14ac:dyDescent="0.35">
      <c r="B72" s="5" t="s">
        <v>88</v>
      </c>
      <c r="E72" s="16">
        <v>114</v>
      </c>
      <c r="I72" t="s">
        <v>164</v>
      </c>
      <c r="J72" t="s">
        <v>243</v>
      </c>
    </row>
    <row r="73" spans="1:11" s="37" customFormat="1" x14ac:dyDescent="0.35">
      <c r="B73" s="38" t="s">
        <v>90</v>
      </c>
      <c r="C73" s="43" t="s">
        <v>123</v>
      </c>
      <c r="D73" s="43"/>
      <c r="E73" s="39"/>
      <c r="F73" s="55"/>
      <c r="G73" s="43"/>
      <c r="J73" s="37" t="s">
        <v>247</v>
      </c>
      <c r="K73" s="37" t="s">
        <v>253</v>
      </c>
    </row>
    <row r="76" spans="1:11" s="2" customFormat="1" x14ac:dyDescent="0.35">
      <c r="A76" s="2" t="s">
        <v>140</v>
      </c>
      <c r="B76" s="6"/>
      <c r="C76" s="3"/>
      <c r="D76" s="3"/>
      <c r="E76" s="15"/>
      <c r="F76" s="45"/>
      <c r="G76" s="3"/>
    </row>
    <row r="77" spans="1:11" x14ac:dyDescent="0.35">
      <c r="B77" s="5" t="s">
        <v>92</v>
      </c>
      <c r="E77" s="28">
        <v>4.5600000000000002E-2</v>
      </c>
      <c r="F77" s="51"/>
      <c r="G77" s="59" t="s">
        <v>275</v>
      </c>
      <c r="J77" t="s">
        <v>148</v>
      </c>
    </row>
    <row r="78" spans="1:11" x14ac:dyDescent="0.35">
      <c r="B78" s="5" t="s">
        <v>93</v>
      </c>
      <c r="E78" s="28">
        <v>2.4E-2</v>
      </c>
      <c r="F78" s="51"/>
      <c r="G78" s="59" t="s">
        <v>275</v>
      </c>
      <c r="J78" t="s">
        <v>162</v>
      </c>
    </row>
    <row r="80" spans="1:11" s="2" customFormat="1" x14ac:dyDescent="0.35">
      <c r="A80" s="26" t="s">
        <v>149</v>
      </c>
      <c r="B80" s="6"/>
      <c r="C80" s="3"/>
      <c r="D80" s="3"/>
      <c r="E80" s="15"/>
      <c r="F80" s="45"/>
      <c r="G80" s="3"/>
    </row>
    <row r="81" spans="1:10" x14ac:dyDescent="0.35">
      <c r="B81" s="5" t="s">
        <v>94</v>
      </c>
      <c r="C81" s="4" t="s">
        <v>123</v>
      </c>
      <c r="J81" t="s">
        <v>150</v>
      </c>
    </row>
    <row r="82" spans="1:10" x14ac:dyDescent="0.35">
      <c r="B82" s="5" t="s">
        <v>95</v>
      </c>
      <c r="E82" s="27">
        <v>1</v>
      </c>
      <c r="F82" s="52"/>
      <c r="G82" s="59" t="s">
        <v>275</v>
      </c>
      <c r="J82" t="s">
        <v>154</v>
      </c>
    </row>
    <row r="83" spans="1:10" s="20" customFormat="1" x14ac:dyDescent="0.35">
      <c r="B83" s="12" t="s">
        <v>97</v>
      </c>
      <c r="C83" s="13" t="s">
        <v>123</v>
      </c>
      <c r="D83" s="13"/>
      <c r="E83" s="60"/>
      <c r="F83" s="61"/>
      <c r="G83" s="13"/>
      <c r="H83" s="14"/>
      <c r="I83" s="14"/>
      <c r="J83" s="14" t="s">
        <v>152</v>
      </c>
    </row>
    <row r="84" spans="1:10" s="20" customFormat="1" x14ac:dyDescent="0.35">
      <c r="B84" s="21" t="s">
        <v>273</v>
      </c>
      <c r="C84" s="42" t="s">
        <v>261</v>
      </c>
      <c r="D84" s="42" t="s">
        <v>260</v>
      </c>
      <c r="E84" s="22">
        <v>0.82</v>
      </c>
      <c r="F84" s="54"/>
      <c r="G84" s="42" t="s">
        <v>275</v>
      </c>
      <c r="J84" s="20" t="s">
        <v>276</v>
      </c>
    </row>
    <row r="85" spans="1:10" s="20" customFormat="1" x14ac:dyDescent="0.35">
      <c r="B85" s="21" t="s">
        <v>274</v>
      </c>
      <c r="C85" s="42" t="s">
        <v>261</v>
      </c>
      <c r="D85" s="42" t="s">
        <v>260</v>
      </c>
      <c r="E85" s="22">
        <v>0.75</v>
      </c>
      <c r="F85" s="54"/>
      <c r="G85" s="42" t="s">
        <v>275</v>
      </c>
      <c r="J85" s="20" t="s">
        <v>277</v>
      </c>
    </row>
    <row r="86" spans="1:10" s="20" customFormat="1" x14ac:dyDescent="0.35">
      <c r="B86" s="21"/>
      <c r="C86" s="42"/>
      <c r="D86" s="42"/>
      <c r="E86" s="22"/>
      <c r="F86" s="54"/>
      <c r="G86" s="42"/>
    </row>
    <row r="87" spans="1:10" x14ac:dyDescent="0.35">
      <c r="B87" s="5" t="s">
        <v>99</v>
      </c>
      <c r="C87" s="4" t="s">
        <v>123</v>
      </c>
      <c r="J87" t="s">
        <v>153</v>
      </c>
    </row>
    <row r="89" spans="1:10" s="2" customFormat="1" x14ac:dyDescent="0.35">
      <c r="A89" s="2" t="s">
        <v>151</v>
      </c>
      <c r="B89" s="6"/>
      <c r="C89" s="3"/>
      <c r="D89" s="3"/>
      <c r="E89" s="15"/>
      <c r="F89" s="45"/>
      <c r="G89" s="3"/>
    </row>
    <row r="90" spans="1:10" x14ac:dyDescent="0.35">
      <c r="B90" s="5" t="s">
        <v>102</v>
      </c>
    </row>
    <row r="91" spans="1:10" x14ac:dyDescent="0.35">
      <c r="B91" s="5" t="s">
        <v>104</v>
      </c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50939-9F23-41CF-8F67-B89515146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varnames</vt:lpstr>
      <vt:lpstr>inputs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Herrerias azcue</dc:creator>
  <cp:lastModifiedBy>Martin Herrerias azcue</cp:lastModifiedBy>
  <dcterms:created xsi:type="dcterms:W3CDTF">2023-03-13T16:02:05Z</dcterms:created>
  <dcterms:modified xsi:type="dcterms:W3CDTF">2023-03-22T20:24:51Z</dcterms:modified>
</cp:coreProperties>
</file>