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win_\Desktop\UofT CES - Data Analytics Boot Camp\Class Work\module 14\module_14_challenge\"/>
    </mc:Choice>
  </mc:AlternateContent>
  <xr:revisionPtr revIDLastSave="0" documentId="13_ncr:1_{6861EF46-FA5B-45EB-9F8F-63379AEF1677}" xr6:coauthVersionLast="45" xr6:coauthVersionMax="45" xr10:uidLastSave="{00000000-0000-0000-0000-000000000000}"/>
  <bookViews>
    <workbookView xWindow="-11180" yWindow="-15860" windowWidth="25420" windowHeight="15370" xr2:uid="{601FEF65-F539-4410-BCB1-DD096D56A79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8" i="1" l="1"/>
  <c r="N19" i="1" l="1"/>
  <c r="N20" i="1"/>
  <c r="N21" i="1"/>
  <c r="N22" i="1"/>
  <c r="N23" i="1"/>
  <c r="N24" i="1"/>
  <c r="N25" i="1"/>
  <c r="N26" i="1"/>
  <c r="N27" i="1"/>
  <c r="N28" i="1"/>
  <c r="N29" i="1"/>
  <c r="N18" i="1"/>
  <c r="M19" i="1"/>
  <c r="M20" i="1"/>
  <c r="M21" i="1"/>
  <c r="M22" i="1"/>
  <c r="M23" i="1"/>
  <c r="M24" i="1"/>
  <c r="M25" i="1"/>
  <c r="M26" i="1"/>
  <c r="M27" i="1"/>
  <c r="M28" i="1"/>
  <c r="M29" i="1"/>
  <c r="M18" i="1"/>
  <c r="K19" i="1"/>
  <c r="K20" i="1"/>
  <c r="K21" i="1"/>
  <c r="K22" i="1"/>
  <c r="K23" i="1"/>
  <c r="K24" i="1"/>
  <c r="K25" i="1"/>
  <c r="K26" i="1"/>
  <c r="K27" i="1"/>
  <c r="K28" i="1"/>
  <c r="K29" i="1"/>
  <c r="L19" i="1"/>
  <c r="L20" i="1"/>
  <c r="L21" i="1"/>
  <c r="L22" i="1"/>
  <c r="L23" i="1"/>
  <c r="L24" i="1"/>
  <c r="L25" i="1"/>
  <c r="L26" i="1"/>
  <c r="L27" i="1"/>
  <c r="L28" i="1"/>
  <c r="L29" i="1"/>
  <c r="L18" i="1"/>
  <c r="H11" i="1"/>
  <c r="I11" i="1" s="1"/>
  <c r="E11" i="1"/>
  <c r="F11" i="1" s="1"/>
  <c r="H9" i="1"/>
  <c r="E9" i="1"/>
  <c r="H6" i="1"/>
  <c r="H7" i="1" s="1"/>
  <c r="I7" i="1" s="1"/>
  <c r="E6" i="1"/>
  <c r="E7" i="1" s="1"/>
  <c r="F7" i="1" s="1"/>
  <c r="E10" i="1" l="1"/>
  <c r="F10" i="1" s="1"/>
  <c r="H10" i="1"/>
  <c r="I10" i="1" s="1"/>
  <c r="I6" i="1"/>
  <c r="I9" i="1"/>
  <c r="F6" i="1"/>
  <c r="F9" i="1"/>
</calcChain>
</file>

<file path=xl/sharedStrings.xml><?xml version="1.0" encoding="utf-8"?>
<sst xmlns="http://schemas.openxmlformats.org/spreadsheetml/2006/main" count="63" uniqueCount="36">
  <si>
    <t>Female</t>
  </si>
  <si>
    <t>Male</t>
  </si>
  <si>
    <t>https://www.census.gov/quickfacts/fact/table/newyorkcitynewyork,desmoinescityiowa#</t>
  </si>
  <si>
    <t>%</t>
  </si>
  <si>
    <t>gender</t>
  </si>
  <si>
    <t>age</t>
  </si>
  <si>
    <t>Des Moines, IA</t>
  </si>
  <si>
    <t>New York City, NY</t>
  </si>
  <si>
    <t>Month</t>
  </si>
  <si>
    <t>Average High</t>
  </si>
  <si>
    <t>Average Low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</si>
  <si>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</si>
  <si>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</si>
  <si>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</si>
  <si>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</si>
  <si>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</si>
  <si>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</si>
  <si>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</si>
  <si>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</si>
  <si>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</si>
  <si>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</si>
  <si>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</si>
  <si>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</si>
  <si>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https://www.catchdesmoines.com/visitor-info/weather/</t>
  </si>
  <si>
    <t>High °F</t>
  </si>
  <si>
    <t>Low °F</t>
  </si>
  <si>
    <t xml:space="preserve"> </t>
  </si>
  <si>
    <t>https://www.currentresults.com/Weather/New-York/Places/new-york-city-temperatures-by-month-average.php</t>
  </si>
  <si>
    <t>Avg High</t>
  </si>
  <si>
    <t>Avg Low</t>
  </si>
  <si>
    <t>By</t>
  </si>
  <si>
    <t>source:</t>
  </si>
  <si>
    <t>&lt; 18</t>
  </si>
  <si>
    <t>&gt; 65</t>
  </si>
  <si>
    <t>18 - 65</t>
  </si>
  <si>
    <t>Population estimates, 
July 1,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</si>
</sst>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27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2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0" fontId="2" fillId="2" borderId="0" xfId="0" applyFont="1" applyFill="1" applyAlignment="1">
      <alignment horizontal="center"/>
    </xf>
    <xf numFmtId="3" fontId="2" fillId="0" borderId="0" xfId="0" applyNumberFormat="1" applyFont="1" applyAlignment="1">
      <alignment horizontal="center"/>
    </xf>
    <xf numFmtId="3" fontId="0" fillId="0" borderId="0" xfId="0" applyNumberFormat="1" applyAlignment="1">
      <alignment horizontal="center"/>
    </xf>
    <xf numFmtId="0" fontId="3" fillId="0" borderId="0" xfId="2" applyAlignment="1">
      <alignment horizontal="left"/>
    </xf>
    <xf numFmtId="0" fontId="5" fillId="0" borderId="0" xfId="0" applyFont="1"/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6" fillId="0" borderId="0" xfId="0" applyFont="1" applyAlignment="1">
      <alignment horizontal="left"/>
    </xf>
    <xf numFmtId="0" fontId="7" fillId="0" borderId="0" xfId="2" applyFont="1"/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horizontal="right" wrapText="1"/>
    </xf>
    <xf numFmtId="0" fontId="2" fillId="2" borderId="0" xfId="0" applyFont="1" applyFill="1" applyAlignment="1">
      <alignment horizontal="center" vertical="center"/>
    </xf>
    <xf numFmtId="3" fontId="2" fillId="0" borderId="7" xfId="0" applyNumberFormat="1" applyFont="1" applyBorder="1" applyAlignment="1">
      <alignment horizontal="center"/>
    </xf>
    <xf numFmtId="169" fontId="2" fillId="2" borderId="0" xfId="1" applyNumberFormat="1" applyFont="1" applyFill="1" applyAlignment="1">
      <alignment horizontal="center"/>
    </xf>
    <xf numFmtId="169" fontId="2" fillId="2" borderId="0" xfId="0" applyNumberFormat="1" applyFont="1" applyFill="1" applyAlignment="1">
      <alignment horizontal="center"/>
    </xf>
    <xf numFmtId="0" fontId="2" fillId="0" borderId="0" xfId="0" applyFont="1" applyAlignment="1">
      <alignment horizontal="right" wrapText="1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currentresults.com/Weather/New-York/Places/new-york-city-temperatures-by-month-average.php" TargetMode="External"/><Relationship Id="rId2" Type="http://schemas.openxmlformats.org/officeDocument/2006/relationships/hyperlink" Target="https://www.catchdesmoines.com/visitor-info/weather/" TargetMode="External"/><Relationship Id="rId1" Type="http://schemas.openxmlformats.org/officeDocument/2006/relationships/hyperlink" Target="https://www.census.gov/quickfacts/fact/table/newyorkcitynewyork,desmoinescityiow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A4EA1-2510-412C-BF70-514E8A615EF2}">
  <dimension ref="B2:R29"/>
  <sheetViews>
    <sheetView showGridLines="0" tabSelected="1" workbookViewId="0">
      <selection activeCell="J15" sqref="J15"/>
    </sheetView>
  </sheetViews>
  <sheetFormatPr defaultRowHeight="14.5" x14ac:dyDescent="0.35"/>
  <cols>
    <col min="1" max="1" width="2.26953125" customWidth="1"/>
    <col min="2" max="2" width="10.36328125" customWidth="1"/>
    <col min="3" max="3" width="8.81640625" customWidth="1"/>
    <col min="4" max="4" width="3.453125" customWidth="1"/>
    <col min="5" max="5" width="16.36328125" style="4" customWidth="1"/>
    <col min="6" max="6" width="7" style="4" customWidth="1"/>
    <col min="7" max="7" width="3.453125" customWidth="1"/>
    <col min="8" max="8" width="16.36328125" style="4" customWidth="1"/>
    <col min="9" max="9" width="7.36328125" style="4" customWidth="1"/>
    <col min="11" max="11" width="13" customWidth="1"/>
    <col min="12" max="13" width="14" customWidth="1"/>
    <col min="15" max="15" width="10.26953125" customWidth="1"/>
    <col min="19" max="19" width="15" customWidth="1"/>
    <col min="20" max="20" width="6.90625" customWidth="1"/>
    <col min="21" max="21" width="14.81640625" customWidth="1"/>
  </cols>
  <sheetData>
    <row r="2" spans="2:18" x14ac:dyDescent="0.35">
      <c r="E2"/>
      <c r="F2"/>
      <c r="H2"/>
      <c r="I2"/>
      <c r="K2" s="10" t="s">
        <v>23</v>
      </c>
      <c r="L2" s="9"/>
      <c r="M2" s="4"/>
      <c r="O2" s="3" t="s">
        <v>27</v>
      </c>
    </row>
    <row r="3" spans="2:18" ht="14.5" customHeight="1" x14ac:dyDescent="0.35">
      <c r="B3" s="21" t="s">
        <v>35</v>
      </c>
      <c r="C3" s="21"/>
      <c r="D3" s="26"/>
      <c r="E3" s="2" t="s">
        <v>7</v>
      </c>
      <c r="F3" s="22" t="s">
        <v>3</v>
      </c>
      <c r="G3" s="26"/>
      <c r="H3" s="2" t="s">
        <v>6</v>
      </c>
      <c r="I3" s="22" t="s">
        <v>3</v>
      </c>
      <c r="K3" s="1" t="s">
        <v>8</v>
      </c>
      <c r="L3" s="8" t="s">
        <v>9</v>
      </c>
      <c r="M3" s="2" t="s">
        <v>10</v>
      </c>
      <c r="N3" s="1"/>
      <c r="O3" s="1" t="s">
        <v>8</v>
      </c>
      <c r="P3" s="8" t="s">
        <v>24</v>
      </c>
      <c r="Q3" s="2" t="s">
        <v>25</v>
      </c>
      <c r="R3" t="s">
        <v>26</v>
      </c>
    </row>
    <row r="4" spans="2:18" x14ac:dyDescent="0.35">
      <c r="B4" s="21"/>
      <c r="C4" s="21"/>
      <c r="D4" s="26"/>
      <c r="E4" s="23">
        <v>8336817</v>
      </c>
      <c r="F4" s="22"/>
      <c r="G4" s="26"/>
      <c r="H4" s="23">
        <v>214237</v>
      </c>
      <c r="I4" s="22"/>
      <c r="K4" s="1" t="s">
        <v>11</v>
      </c>
      <c r="L4" s="9">
        <v>31</v>
      </c>
      <c r="M4" s="4">
        <v>14</v>
      </c>
      <c r="O4" s="1" t="s">
        <v>11</v>
      </c>
      <c r="P4" s="9">
        <v>39</v>
      </c>
      <c r="Q4" s="4">
        <v>27</v>
      </c>
    </row>
    <row r="5" spans="2:18" x14ac:dyDescent="0.35">
      <c r="C5" s="6"/>
      <c r="D5" s="6"/>
      <c r="E5" s="8"/>
      <c r="F5" s="7"/>
      <c r="G5" s="6"/>
      <c r="H5" s="8"/>
      <c r="I5" s="7"/>
      <c r="K5" s="1" t="s">
        <v>12</v>
      </c>
      <c r="L5" s="9">
        <v>36</v>
      </c>
      <c r="M5" s="4">
        <v>18.5</v>
      </c>
      <c r="O5" s="1" t="s">
        <v>12</v>
      </c>
      <c r="P5" s="9">
        <v>42</v>
      </c>
      <c r="Q5" s="4">
        <v>29</v>
      </c>
    </row>
    <row r="6" spans="2:18" x14ac:dyDescent="0.35">
      <c r="B6" s="20" t="s">
        <v>4</v>
      </c>
      <c r="C6" s="5" t="s">
        <v>0</v>
      </c>
      <c r="D6" s="5"/>
      <c r="E6" s="9">
        <f>E4*0.523</f>
        <v>4360155.2910000002</v>
      </c>
      <c r="F6" s="24">
        <f>E6/$E$4</f>
        <v>0.52300000000000002</v>
      </c>
      <c r="G6" s="5"/>
      <c r="H6" s="9">
        <f>H4*0.508</f>
        <v>108832.39600000001</v>
      </c>
      <c r="I6" s="24">
        <f>H6/$H$4</f>
        <v>0.50800000000000001</v>
      </c>
      <c r="K6" s="1" t="s">
        <v>13</v>
      </c>
      <c r="L6" s="9">
        <v>49</v>
      </c>
      <c r="M6" s="4">
        <v>29.3</v>
      </c>
      <c r="O6" s="1" t="s">
        <v>13</v>
      </c>
      <c r="P6" s="9">
        <v>50</v>
      </c>
      <c r="Q6" s="4">
        <v>35</v>
      </c>
    </row>
    <row r="7" spans="2:18" x14ac:dyDescent="0.35">
      <c r="B7" s="20"/>
      <c r="C7" s="5" t="s">
        <v>1</v>
      </c>
      <c r="D7" s="5"/>
      <c r="E7" s="9">
        <f>E4-E6</f>
        <v>3976661.7089999998</v>
      </c>
      <c r="F7" s="24">
        <f>E7/$E$4</f>
        <v>0.47699999999999998</v>
      </c>
      <c r="G7" s="5"/>
      <c r="H7" s="9">
        <f>H4-H6</f>
        <v>105404.60399999999</v>
      </c>
      <c r="I7" s="24">
        <f>H7/$H$4</f>
        <v>0.49199999999999994</v>
      </c>
      <c r="K7" s="1" t="s">
        <v>14</v>
      </c>
      <c r="L7" s="9">
        <v>62.2</v>
      </c>
      <c r="M7" s="4">
        <v>40.700000000000003</v>
      </c>
      <c r="O7" s="1" t="s">
        <v>14</v>
      </c>
      <c r="P7" s="9">
        <v>63</v>
      </c>
      <c r="Q7" s="4">
        <v>46</v>
      </c>
    </row>
    <row r="8" spans="2:18" x14ac:dyDescent="0.35">
      <c r="B8" s="5"/>
      <c r="C8" s="6"/>
      <c r="D8" s="6"/>
      <c r="E8" s="9"/>
      <c r="F8" s="25"/>
      <c r="G8" s="6"/>
      <c r="H8" s="9"/>
      <c r="I8" s="25"/>
      <c r="K8" s="1" t="s">
        <v>15</v>
      </c>
      <c r="L8" s="9">
        <v>72.3</v>
      </c>
      <c r="M8" s="4">
        <v>51.8</v>
      </c>
      <c r="O8" s="1" t="s">
        <v>15</v>
      </c>
      <c r="P8" s="9">
        <v>73</v>
      </c>
      <c r="Q8" s="4">
        <v>56</v>
      </c>
    </row>
    <row r="9" spans="2:18" x14ac:dyDescent="0.35">
      <c r="B9" s="20" t="s">
        <v>5</v>
      </c>
      <c r="C9" s="5" t="s">
        <v>32</v>
      </c>
      <c r="D9" s="5"/>
      <c r="E9" s="9">
        <f>E4*0.209</f>
        <v>1742394.753</v>
      </c>
      <c r="F9" s="24">
        <f>E9/$E$4</f>
        <v>0.20899999999999999</v>
      </c>
      <c r="G9" s="5"/>
      <c r="H9" s="9">
        <f>H4*0.245</f>
        <v>52488.065000000002</v>
      </c>
      <c r="I9" s="24">
        <f>H9/$H$4</f>
        <v>0.24500000000000002</v>
      </c>
      <c r="K9" s="1" t="s">
        <v>16</v>
      </c>
      <c r="L9" s="9">
        <v>81.599999999999994</v>
      </c>
      <c r="M9" s="4">
        <v>71.7</v>
      </c>
      <c r="O9" s="1" t="s">
        <v>16</v>
      </c>
      <c r="P9" s="9">
        <v>80</v>
      </c>
      <c r="Q9" s="4">
        <v>64</v>
      </c>
    </row>
    <row r="10" spans="2:18" x14ac:dyDescent="0.35">
      <c r="B10" s="20"/>
      <c r="C10" s="5" t="s">
        <v>34</v>
      </c>
      <c r="D10" s="5"/>
      <c r="E10" s="9">
        <f>E4-E9-E11</f>
        <v>5418931.0499999998</v>
      </c>
      <c r="F10" s="24">
        <f t="shared" ref="F10:F11" si="0">E10/$E$4</f>
        <v>0.65</v>
      </c>
      <c r="G10" s="5"/>
      <c r="H10" s="9">
        <f>H4-H9-H11</f>
        <v>136683.20600000001</v>
      </c>
      <c r="I10" s="24">
        <f>H10/$H$4</f>
        <v>0.63800000000000001</v>
      </c>
      <c r="K10" s="1" t="s">
        <v>17</v>
      </c>
      <c r="L10" s="9">
        <v>85.7</v>
      </c>
      <c r="M10" s="4">
        <v>66.5</v>
      </c>
      <c r="O10" s="1" t="s">
        <v>17</v>
      </c>
      <c r="P10" s="9">
        <v>86</v>
      </c>
      <c r="Q10" s="4">
        <v>71</v>
      </c>
    </row>
    <row r="11" spans="2:18" x14ac:dyDescent="0.35">
      <c r="B11" s="20"/>
      <c r="C11" s="5" t="s">
        <v>33</v>
      </c>
      <c r="D11" s="5"/>
      <c r="E11" s="9">
        <f>E4*0.141</f>
        <v>1175491.1969999999</v>
      </c>
      <c r="F11" s="24">
        <f t="shared" si="0"/>
        <v>0.14099999999999999</v>
      </c>
      <c r="G11" s="5"/>
      <c r="H11" s="9">
        <f>H4*0.117</f>
        <v>25065.729000000003</v>
      </c>
      <c r="I11" s="24">
        <f>H11/$H$4</f>
        <v>0.11700000000000002</v>
      </c>
      <c r="K11" s="1" t="s">
        <v>18</v>
      </c>
      <c r="L11" s="9">
        <v>83.8</v>
      </c>
      <c r="M11" s="4">
        <v>64.5</v>
      </c>
      <c r="O11" s="1" t="s">
        <v>18</v>
      </c>
      <c r="P11" s="9">
        <v>84</v>
      </c>
      <c r="Q11" s="4">
        <v>69</v>
      </c>
    </row>
    <row r="12" spans="2:18" x14ac:dyDescent="0.35">
      <c r="B12" s="18" t="s">
        <v>31</v>
      </c>
      <c r="D12" s="18"/>
      <c r="E12" s="9"/>
      <c r="G12" s="18"/>
      <c r="H12" s="9"/>
      <c r="I12" s="2"/>
      <c r="K12" s="1" t="s">
        <v>19</v>
      </c>
      <c r="L12" s="9">
        <v>76.099999999999994</v>
      </c>
      <c r="M12" s="4">
        <v>54.8</v>
      </c>
      <c r="O12" s="1" t="s">
        <v>19</v>
      </c>
      <c r="P12" s="9">
        <v>78</v>
      </c>
      <c r="Q12" s="4">
        <v>63</v>
      </c>
    </row>
    <row r="13" spans="2:18" x14ac:dyDescent="0.35">
      <c r="B13" s="10" t="s">
        <v>2</v>
      </c>
      <c r="D13" s="19"/>
      <c r="G13" s="19"/>
      <c r="H13" s="9"/>
      <c r="I13" s="2"/>
      <c r="K13" s="1" t="s">
        <v>20</v>
      </c>
      <c r="L13" s="4">
        <v>63.1</v>
      </c>
      <c r="M13" s="4">
        <v>42.6</v>
      </c>
      <c r="O13" s="1" t="s">
        <v>20</v>
      </c>
      <c r="P13" s="4">
        <v>66</v>
      </c>
      <c r="Q13" s="4">
        <v>53</v>
      </c>
    </row>
    <row r="14" spans="2:18" x14ac:dyDescent="0.35">
      <c r="H14" s="9"/>
      <c r="K14" s="1" t="s">
        <v>21</v>
      </c>
      <c r="L14" s="4">
        <v>47.9</v>
      </c>
      <c r="M14" s="4">
        <v>30.1</v>
      </c>
      <c r="O14" s="1" t="s">
        <v>21</v>
      </c>
      <c r="P14" s="4">
        <v>54</v>
      </c>
      <c r="Q14" s="4">
        <v>41</v>
      </c>
    </row>
    <row r="15" spans="2:18" x14ac:dyDescent="0.35">
      <c r="H15" s="9"/>
      <c r="K15" s="1" t="s">
        <v>22</v>
      </c>
      <c r="L15" s="4">
        <v>34</v>
      </c>
      <c r="M15" s="4">
        <v>17.600000000000001</v>
      </c>
      <c r="O15" s="1" t="s">
        <v>22</v>
      </c>
      <c r="P15" s="4">
        <v>45</v>
      </c>
      <c r="Q15" s="4">
        <v>35</v>
      </c>
    </row>
    <row r="16" spans="2:18" ht="15" thickBot="1" x14ac:dyDescent="0.4"/>
    <row r="17" spans="8:14" x14ac:dyDescent="0.35">
      <c r="K17" s="12" t="s">
        <v>28</v>
      </c>
      <c r="L17" s="13" t="s">
        <v>30</v>
      </c>
      <c r="M17" s="12" t="s">
        <v>29</v>
      </c>
      <c r="N17" s="13" t="s">
        <v>30</v>
      </c>
    </row>
    <row r="18" spans="8:14" x14ac:dyDescent="0.35">
      <c r="H18" s="9"/>
      <c r="J18" s="11" t="s">
        <v>11</v>
      </c>
      <c r="K18" s="16" t="str">
        <f>IF(L4&gt;P4,"DM Higher by","NYC Higher by")</f>
        <v>NYC Higher by</v>
      </c>
      <c r="L18" s="14">
        <f>ABS(L4-P4)</f>
        <v>8</v>
      </c>
      <c r="M18" s="16" t="str">
        <f>IF(M4&gt;Q4,"DM Higher by","NYC Higher by")</f>
        <v>NYC Higher by</v>
      </c>
      <c r="N18" s="14">
        <f>ABS(M4-Q4)</f>
        <v>13</v>
      </c>
    </row>
    <row r="19" spans="8:14" x14ac:dyDescent="0.35">
      <c r="H19" s="9"/>
      <c r="J19" s="11" t="s">
        <v>12</v>
      </c>
      <c r="K19" s="16" t="str">
        <f>IF(L5&gt;P5,"DM Higher by","NYC Higher by")</f>
        <v>NYC Higher by</v>
      </c>
      <c r="L19" s="14">
        <f>ABS(L5-P5)</f>
        <v>6</v>
      </c>
      <c r="M19" s="16" t="str">
        <f>IF(M5&gt;Q5,"DM Higher by","NYC Higher by")</f>
        <v>NYC Higher by</v>
      </c>
      <c r="N19" s="14">
        <f>ABS(M5-Q5)</f>
        <v>10.5</v>
      </c>
    </row>
    <row r="20" spans="8:14" x14ac:dyDescent="0.35">
      <c r="H20" s="9"/>
      <c r="J20" s="11" t="s">
        <v>13</v>
      </c>
      <c r="K20" s="16" t="str">
        <f>IF(L6&gt;P6,"DM Higher by","NYC Higher by")</f>
        <v>NYC Higher by</v>
      </c>
      <c r="L20" s="14">
        <f>ABS(L6-P6)</f>
        <v>1</v>
      </c>
      <c r="M20" s="16" t="str">
        <f>IF(M6&gt;Q6,"DM Higher by","NYC Higher by")</f>
        <v>NYC Higher by</v>
      </c>
      <c r="N20" s="14">
        <f>ABS(M6-Q6)</f>
        <v>5.6999999999999993</v>
      </c>
    </row>
    <row r="21" spans="8:14" x14ac:dyDescent="0.35">
      <c r="H21" s="9"/>
      <c r="J21" s="11" t="s">
        <v>14</v>
      </c>
      <c r="K21" s="16" t="str">
        <f>IF(L7&gt;P7,"DM Higher by","NYC Higher by")</f>
        <v>NYC Higher by</v>
      </c>
      <c r="L21" s="14">
        <f>ABS(L7-P7)</f>
        <v>0.79999999999999716</v>
      </c>
      <c r="M21" s="16" t="str">
        <f>IF(M7&gt;Q7,"DM Higher by","NYC Higher by")</f>
        <v>NYC Higher by</v>
      </c>
      <c r="N21" s="14">
        <f>ABS(M7-Q7)</f>
        <v>5.2999999999999972</v>
      </c>
    </row>
    <row r="22" spans="8:14" x14ac:dyDescent="0.35">
      <c r="H22" s="9"/>
      <c r="J22" s="11" t="s">
        <v>15</v>
      </c>
      <c r="K22" s="16" t="str">
        <f>IF(L8&gt;P8,"DM Higher by","NYC Higher by")</f>
        <v>NYC Higher by</v>
      </c>
      <c r="L22" s="14">
        <f>ABS(L8-P8)</f>
        <v>0.70000000000000284</v>
      </c>
      <c r="M22" s="16" t="str">
        <f>IF(M8&gt;Q8,"DM Higher by","NYC Higher by")</f>
        <v>NYC Higher by</v>
      </c>
      <c r="N22" s="14">
        <f>ABS(M8-Q8)</f>
        <v>4.2000000000000028</v>
      </c>
    </row>
    <row r="23" spans="8:14" x14ac:dyDescent="0.35">
      <c r="H23" s="9"/>
      <c r="J23" s="11" t="s">
        <v>16</v>
      </c>
      <c r="K23" s="16" t="str">
        <f>IF(L9&gt;P9,"DM Higher by","NYC Higher by")</f>
        <v>DM Higher by</v>
      </c>
      <c r="L23" s="14">
        <f>ABS(L9-P9)</f>
        <v>1.5999999999999943</v>
      </c>
      <c r="M23" s="16" t="str">
        <f>IF(M9&gt;Q9,"DM Higher by","NYC Higher by")</f>
        <v>DM Higher by</v>
      </c>
      <c r="N23" s="14">
        <f>ABS(M9-Q9)</f>
        <v>7.7000000000000028</v>
      </c>
    </row>
    <row r="24" spans="8:14" x14ac:dyDescent="0.35">
      <c r="J24" s="11" t="s">
        <v>17</v>
      </c>
      <c r="K24" s="16" t="str">
        <f>IF(L10&gt;P10,"DM Higher by","NYC Higher by")</f>
        <v>NYC Higher by</v>
      </c>
      <c r="L24" s="14">
        <f>ABS(L10-P10)</f>
        <v>0.29999999999999716</v>
      </c>
      <c r="M24" s="16" t="str">
        <f>IF(M10&gt;Q10,"DM Higher by","NYC Higher by")</f>
        <v>NYC Higher by</v>
      </c>
      <c r="N24" s="14">
        <f>ABS(M10-Q10)</f>
        <v>4.5</v>
      </c>
    </row>
    <row r="25" spans="8:14" x14ac:dyDescent="0.35">
      <c r="J25" s="11" t="s">
        <v>18</v>
      </c>
      <c r="K25" s="16" t="str">
        <f>IF(L11&gt;P11,"DM Higher by","NYC Higher by")</f>
        <v>NYC Higher by</v>
      </c>
      <c r="L25" s="14">
        <f>ABS(L11-P11)</f>
        <v>0.20000000000000284</v>
      </c>
      <c r="M25" s="16" t="str">
        <f>IF(M11&gt;Q11,"DM Higher by","NYC Higher by")</f>
        <v>NYC Higher by</v>
      </c>
      <c r="N25" s="14">
        <f>ABS(M11-Q11)</f>
        <v>4.5</v>
      </c>
    </row>
    <row r="26" spans="8:14" x14ac:dyDescent="0.35">
      <c r="J26" s="11" t="s">
        <v>19</v>
      </c>
      <c r="K26" s="16" t="str">
        <f>IF(L12&gt;P12,"DM Higher by","NYC Higher by")</f>
        <v>NYC Higher by</v>
      </c>
      <c r="L26" s="14">
        <f>ABS(L12-P12)</f>
        <v>1.9000000000000057</v>
      </c>
      <c r="M26" s="16" t="str">
        <f>IF(M12&gt;Q12,"DM Higher by","NYC Higher by")</f>
        <v>NYC Higher by</v>
      </c>
      <c r="N26" s="14">
        <f>ABS(M12-Q12)</f>
        <v>8.2000000000000028</v>
      </c>
    </row>
    <row r="27" spans="8:14" x14ac:dyDescent="0.35">
      <c r="J27" s="11" t="s">
        <v>20</v>
      </c>
      <c r="K27" s="16" t="str">
        <f>IF(L13&gt;P13,"DM Higher by","NYC Higher by")</f>
        <v>NYC Higher by</v>
      </c>
      <c r="L27" s="14">
        <f>ABS(L13-P13)</f>
        <v>2.8999999999999986</v>
      </c>
      <c r="M27" s="16" t="str">
        <f>IF(M13&gt;Q13,"DM Higher by","NYC Higher by")</f>
        <v>NYC Higher by</v>
      </c>
      <c r="N27" s="14">
        <f>ABS(M13-Q13)</f>
        <v>10.399999999999999</v>
      </c>
    </row>
    <row r="28" spans="8:14" x14ac:dyDescent="0.35">
      <c r="J28" s="11" t="s">
        <v>21</v>
      </c>
      <c r="K28" s="16" t="str">
        <f>IF(L14&gt;P14,"DM Higher by","NYC Higher by")</f>
        <v>NYC Higher by</v>
      </c>
      <c r="L28" s="14">
        <f>ABS(L14-P14)</f>
        <v>6.1000000000000014</v>
      </c>
      <c r="M28" s="16" t="str">
        <f>IF(M14&gt;Q14,"DM Higher by","NYC Higher by")</f>
        <v>NYC Higher by</v>
      </c>
      <c r="N28" s="14">
        <f>ABS(M14-Q14)</f>
        <v>10.899999999999999</v>
      </c>
    </row>
    <row r="29" spans="8:14" ht="15" thickBot="1" x14ac:dyDescent="0.4">
      <c r="J29" s="11" t="s">
        <v>22</v>
      </c>
      <c r="K29" s="17" t="str">
        <f>IF(L15&gt;P15,"DM Higher by","NYC Higher by")</f>
        <v>NYC Higher by</v>
      </c>
      <c r="L29" s="15">
        <f>ABS(L15-P15)</f>
        <v>11</v>
      </c>
      <c r="M29" s="17" t="str">
        <f>IF(M15&gt;Q15,"DM Higher by","NYC Higher by")</f>
        <v>NYC Higher by</v>
      </c>
      <c r="N29" s="15">
        <f>ABS(M15-Q15)</f>
        <v>17.399999999999999</v>
      </c>
    </row>
  </sheetData>
  <mergeCells count="5">
    <mergeCell ref="B9:B11"/>
    <mergeCell ref="B6:B7"/>
    <mergeCell ref="B3:C4"/>
    <mergeCell ref="F3:F4"/>
    <mergeCell ref="I3:I4"/>
  </mergeCells>
  <hyperlinks>
    <hyperlink ref="B13" r:id="rId1" xr:uid="{FD1028DC-B6F7-40BB-8612-6A93726E8120}"/>
    <hyperlink ref="K2" r:id="rId2" xr:uid="{791C6F89-2261-47A7-96ED-EA87665CC502}"/>
    <hyperlink ref="O2" r:id="rId3" xr:uid="{314FA493-1F32-418A-AE0A-B40EC9A3C371}"/>
  </hyperlinks>
  <pageMargins left="0.7" right="0.7" top="0.75" bottom="0.75" header="0.3" footer="0.3"/>
  <ignoredErrors>
    <ignoredError sqref="F7 F10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Kaminskyj</dc:creator>
  <cp:lastModifiedBy>Martin Kaminskyj</cp:lastModifiedBy>
  <dcterms:created xsi:type="dcterms:W3CDTF">2020-07-23T15:17:14Z</dcterms:created>
  <dcterms:modified xsi:type="dcterms:W3CDTF">2020-07-26T17:04:10Z</dcterms:modified>
</cp:coreProperties>
</file>