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in_\Desktop\UofT CES - Data Analytics Boot Camp\Class Work\module 09\module_9_challenge\"/>
    </mc:Choice>
  </mc:AlternateContent>
  <xr:revisionPtr revIDLastSave="0" documentId="13_ncr:1_{7F8777A5-8B3D-4814-87C5-BF9FAC116DAE}" xr6:coauthVersionLast="45" xr6:coauthVersionMax="45" xr10:uidLastSave="{00000000-0000-0000-0000-000000000000}"/>
  <bookViews>
    <workbookView xWindow="14020" yWindow="-16310" windowWidth="29020" windowHeight="15820" xr2:uid="{CC636051-5BCA-4402-8FB5-D2C789075B07}"/>
  </bookViews>
  <sheets>
    <sheet name="raw - from module_9_challen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3" i="1" l="1"/>
  <c r="R83" i="1"/>
  <c r="Q84" i="1"/>
  <c r="R84" i="1"/>
  <c r="Q85" i="1"/>
  <c r="R85" i="1"/>
  <c r="S85" i="1" s="1"/>
  <c r="Q86" i="1"/>
  <c r="R86" i="1"/>
  <c r="S86" i="1" s="1"/>
  <c r="Q87" i="1"/>
  <c r="R87" i="1"/>
  <c r="Q88" i="1"/>
  <c r="R88" i="1"/>
  <c r="Q89" i="1"/>
  <c r="R89" i="1"/>
  <c r="S89" i="1" s="1"/>
  <c r="Q90" i="1"/>
  <c r="S90" i="1" s="1"/>
  <c r="R90" i="1"/>
  <c r="R82" i="1"/>
  <c r="Q82" i="1"/>
  <c r="S88" i="1"/>
  <c r="S87" i="1"/>
  <c r="S84" i="1"/>
  <c r="S83" i="1"/>
  <c r="S82" i="1"/>
  <c r="Q70" i="1"/>
  <c r="R70" i="1"/>
  <c r="Q71" i="1"/>
  <c r="S71" i="1" s="1"/>
  <c r="R71" i="1"/>
  <c r="Q72" i="1"/>
  <c r="R72" i="1"/>
  <c r="Q73" i="1"/>
  <c r="R73" i="1"/>
  <c r="S73" i="1" s="1"/>
  <c r="Q74" i="1"/>
  <c r="R74" i="1"/>
  <c r="S74" i="1" s="1"/>
  <c r="Q75" i="1"/>
  <c r="S75" i="1" s="1"/>
  <c r="R75" i="1"/>
  <c r="Q76" i="1"/>
  <c r="S76" i="1" s="1"/>
  <c r="R76" i="1"/>
  <c r="Q77" i="1"/>
  <c r="R77" i="1"/>
  <c r="R69" i="1"/>
  <c r="Q69" i="1"/>
  <c r="S77" i="1"/>
  <c r="S72" i="1"/>
  <c r="S70" i="1"/>
  <c r="R57" i="1"/>
  <c r="R58" i="1"/>
  <c r="R59" i="1"/>
  <c r="R60" i="1"/>
  <c r="R61" i="1"/>
  <c r="R62" i="1"/>
  <c r="R63" i="1"/>
  <c r="R64" i="1"/>
  <c r="S64" i="1" s="1"/>
  <c r="Q57" i="1"/>
  <c r="S57" i="1" s="1"/>
  <c r="Q58" i="1"/>
  <c r="Q59" i="1"/>
  <c r="Q60" i="1"/>
  <c r="Q61" i="1"/>
  <c r="Q62" i="1"/>
  <c r="Q63" i="1"/>
  <c r="Q64" i="1"/>
  <c r="R56" i="1"/>
  <c r="S56" i="1" s="1"/>
  <c r="Q56" i="1"/>
  <c r="Q44" i="1"/>
  <c r="R44" i="1"/>
  <c r="Q45" i="1"/>
  <c r="R45" i="1"/>
  <c r="U45" i="1" s="1"/>
  <c r="Q46" i="1"/>
  <c r="R46" i="1"/>
  <c r="U46" i="1" s="1"/>
  <c r="Q47" i="1"/>
  <c r="R47" i="1"/>
  <c r="U48" i="1" s="1"/>
  <c r="Q48" i="1"/>
  <c r="R48" i="1"/>
  <c r="Q49" i="1"/>
  <c r="R49" i="1"/>
  <c r="Q50" i="1"/>
  <c r="R43" i="1"/>
  <c r="Q43" i="1"/>
  <c r="T51" i="1" s="1"/>
  <c r="T50" i="1"/>
  <c r="T49" i="1"/>
  <c r="T46" i="1"/>
  <c r="T45" i="1"/>
  <c r="U44" i="1"/>
  <c r="S44" i="1"/>
  <c r="U39" i="1"/>
  <c r="T39" i="1"/>
  <c r="R31" i="1"/>
  <c r="R32" i="1"/>
  <c r="U32" i="1" s="1"/>
  <c r="R33" i="1"/>
  <c r="U34" i="1" s="1"/>
  <c r="R34" i="1"/>
  <c r="R35" i="1"/>
  <c r="S35" i="1" s="1"/>
  <c r="R36" i="1"/>
  <c r="R30" i="1"/>
  <c r="S30" i="1" s="1"/>
  <c r="Q31" i="1"/>
  <c r="Q32" i="1"/>
  <c r="T32" i="1" s="1"/>
  <c r="Q33" i="1"/>
  <c r="Q34" i="1"/>
  <c r="Q35" i="1"/>
  <c r="Q36" i="1"/>
  <c r="Q37" i="1"/>
  <c r="T37" i="1" s="1"/>
  <c r="Q30" i="1"/>
  <c r="S36" i="1"/>
  <c r="U35" i="1"/>
  <c r="T35" i="1"/>
  <c r="S34" i="1"/>
  <c r="T34" i="1"/>
  <c r="S31" i="1"/>
  <c r="R18" i="1"/>
  <c r="R19" i="1"/>
  <c r="R20" i="1"/>
  <c r="U21" i="1" s="1"/>
  <c r="R21" i="1"/>
  <c r="R22" i="1"/>
  <c r="R23" i="1"/>
  <c r="R17" i="1"/>
  <c r="Q18" i="1"/>
  <c r="Q19" i="1"/>
  <c r="Q20" i="1"/>
  <c r="Q21" i="1"/>
  <c r="Q22" i="1"/>
  <c r="Q23" i="1"/>
  <c r="Q24" i="1"/>
  <c r="Q17" i="1"/>
  <c r="S22" i="1"/>
  <c r="S18" i="1"/>
  <c r="U25" i="1"/>
  <c r="T6" i="1"/>
  <c r="V6" i="1" s="1"/>
  <c r="U6" i="1"/>
  <c r="T7" i="1"/>
  <c r="V7" i="1" s="1"/>
  <c r="U7" i="1"/>
  <c r="T8" i="1"/>
  <c r="U8" i="1"/>
  <c r="T9" i="1"/>
  <c r="V9" i="1" s="1"/>
  <c r="U9" i="1"/>
  <c r="T10" i="1"/>
  <c r="V10" i="1" s="1"/>
  <c r="U10" i="1"/>
  <c r="T11" i="1"/>
  <c r="V11" i="1" s="1"/>
  <c r="U11" i="1"/>
  <c r="T12" i="1"/>
  <c r="U12" i="1"/>
  <c r="U5" i="1"/>
  <c r="T5" i="1"/>
  <c r="R6" i="1"/>
  <c r="R7" i="1"/>
  <c r="R8" i="1"/>
  <c r="R9" i="1"/>
  <c r="R10" i="1"/>
  <c r="R11" i="1"/>
  <c r="R12" i="1"/>
  <c r="R5" i="1"/>
  <c r="Q6" i="1"/>
  <c r="S6" i="1" s="1"/>
  <c r="Q7" i="1"/>
  <c r="Q8" i="1"/>
  <c r="S8" i="1" s="1"/>
  <c r="Q9" i="1"/>
  <c r="Q10" i="1"/>
  <c r="Q11" i="1"/>
  <c r="Q12" i="1"/>
  <c r="Q5" i="1"/>
  <c r="U24" i="1"/>
  <c r="T24" i="1"/>
  <c r="U23" i="1"/>
  <c r="T23" i="1"/>
  <c r="U22" i="1"/>
  <c r="T22" i="1"/>
  <c r="U19" i="1"/>
  <c r="U18" i="1"/>
  <c r="T18" i="1"/>
  <c r="S24" i="1"/>
  <c r="S23" i="1"/>
  <c r="S17" i="1"/>
  <c r="V12" i="1"/>
  <c r="V8" i="1"/>
  <c r="V5" i="1"/>
  <c r="S12" i="1"/>
  <c r="S11" i="1"/>
  <c r="S10" i="1"/>
  <c r="S9" i="1"/>
  <c r="S7" i="1"/>
  <c r="S69" i="1" l="1"/>
  <c r="S59" i="1"/>
  <c r="S60" i="1"/>
  <c r="S58" i="1"/>
  <c r="S61" i="1"/>
  <c r="S63" i="1"/>
  <c r="S62" i="1"/>
  <c r="S47" i="1"/>
  <c r="T44" i="1"/>
  <c r="S43" i="1"/>
  <c r="U47" i="1"/>
  <c r="S45" i="1"/>
  <c r="T48" i="1"/>
  <c r="S50" i="1"/>
  <c r="S48" i="1"/>
  <c r="U50" i="1"/>
  <c r="T47" i="1"/>
  <c r="S49" i="1"/>
  <c r="U51" i="1"/>
  <c r="S46" i="1"/>
  <c r="U49" i="1"/>
  <c r="S33" i="1"/>
  <c r="U31" i="1"/>
  <c r="U38" i="1"/>
  <c r="T31" i="1"/>
  <c r="T36" i="1"/>
  <c r="T33" i="1"/>
  <c r="U36" i="1"/>
  <c r="U33" i="1"/>
  <c r="S32" i="1"/>
  <c r="S37" i="1"/>
  <c r="U37" i="1"/>
  <c r="T38" i="1"/>
  <c r="U20" i="1"/>
  <c r="S20" i="1"/>
  <c r="S19" i="1"/>
  <c r="T25" i="1"/>
  <c r="T19" i="1"/>
  <c r="T21" i="1"/>
  <c r="T20" i="1"/>
  <c r="S21" i="1"/>
  <c r="S5" i="1"/>
</calcChain>
</file>

<file path=xl/sharedStrings.xml><?xml version="1.0" encoding="utf-8"?>
<sst xmlns="http://schemas.openxmlformats.org/spreadsheetml/2006/main" count="243" uniqueCount="53">
  <si>
    <t>prcp</t>
  </si>
  <si>
    <t>tobs</t>
  </si>
  <si>
    <t>month</t>
  </si>
  <si>
    <t>year</t>
  </si>
  <si>
    <t>count</t>
  </si>
  <si>
    <t>mean</t>
  </si>
  <si>
    <t>std</t>
  </si>
  <si>
    <t>min</t>
  </si>
  <si>
    <t>max</t>
  </si>
  <si>
    <t>June Statistics</t>
  </si>
  <si>
    <t>December Statistics</t>
  </si>
  <si>
    <t>June count by year</t>
  </si>
  <si>
    <t>June totals by year</t>
  </si>
  <si>
    <t>June averages by year</t>
  </si>
  <si>
    <t>June count by station</t>
  </si>
  <si>
    <t>June totals by station</t>
  </si>
  <si>
    <t>June averages by station</t>
  </si>
  <si>
    <t>station</t>
  </si>
  <si>
    <t>date</t>
  </si>
  <si>
    <t>USC00511918</t>
  </si>
  <si>
    <t>USC00513117</t>
  </si>
  <si>
    <t>USC00514830</t>
  </si>
  <si>
    <t>USC00516128</t>
  </si>
  <si>
    <t>USC00517948</t>
  </si>
  <si>
    <t>USC00518838</t>
  </si>
  <si>
    <t>USC00519281</t>
  </si>
  <si>
    <t>USC00519397</t>
  </si>
  <si>
    <t>USC00519523</t>
  </si>
  <si>
    <t>December</t>
  </si>
  <si>
    <t>December count by year</t>
  </si>
  <si>
    <t>December totals by year</t>
  </si>
  <si>
    <t>December averages by year</t>
  </si>
  <si>
    <t>December count by station</t>
  </si>
  <si>
    <t>December totals by station</t>
  </si>
  <si>
    <t>December averages by station</t>
  </si>
  <si>
    <t>June</t>
  </si>
  <si>
    <t>greater…</t>
  </si>
  <si>
    <t>precipitation</t>
  </si>
  <si>
    <t>temperature</t>
  </si>
  <si>
    <t>JUNE vs DECEMBER - OVERALL STATISTICAL COMPARISON</t>
  </si>
  <si>
    <t>*Data ends Aug 2017, therefore no Dec 2017 data available</t>
  </si>
  <si>
    <r>
      <t>2017</t>
    </r>
    <r>
      <rPr>
        <b/>
        <sz val="11"/>
        <color rgb="FFFF0000"/>
        <rFont val="Calibri"/>
        <family val="2"/>
        <scheme val="minor"/>
      </rPr>
      <t>*</t>
    </r>
  </si>
  <si>
    <t>count of precipitation</t>
  </si>
  <si>
    <t>YoY trends</t>
  </si>
  <si>
    <t>overall trend (2010-16)</t>
  </si>
  <si>
    <t>total amount of rain</t>
  </si>
  <si>
    <t>overall trend (2011-16)</t>
  </si>
  <si>
    <t>&lt;2010 seems like an outlier year</t>
  </si>
  <si>
    <t>average temperature</t>
  </si>
  <si>
    <t>JUNE vs DECEMBER - Precipitation Analysis by YEAR</t>
  </si>
  <si>
    <t>JUNE vs DECEMBER - Temperature Analysis by YEAR</t>
  </si>
  <si>
    <t>JUNE vs DECEMBER - Precipitation Analysis by STATION</t>
  </si>
  <si>
    <t>JUNE vs DECEMBER - Temperature Analysis by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</si>
</sst>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9" fontId="5" fillId="2" borderId="4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9" fontId="0" fillId="7" borderId="1" xfId="1" applyFont="1" applyFill="1" applyBorder="1" applyAlignment="1">
      <alignment horizontal="center" vertical="center"/>
    </xf>
    <xf numFmtId="9" fontId="0" fillId="7" borderId="3" xfId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68" fontId="10" fillId="0" borderId="4" xfId="1" applyNumberFormat="1" applyFont="1" applyBorder="1" applyAlignment="1">
      <alignment horizontal="center" vertical="center"/>
    </xf>
    <xf numFmtId="168" fontId="10" fillId="0" borderId="5" xfId="1" applyNumberFormat="1" applyFont="1" applyBorder="1" applyAlignment="1">
      <alignment horizontal="center" vertical="center"/>
    </xf>
    <xf numFmtId="9" fontId="10" fillId="0" borderId="4" xfId="1" applyFont="1" applyBorder="1" applyAlignment="1">
      <alignment horizontal="center" vertical="center"/>
    </xf>
    <xf numFmtId="9" fontId="10" fillId="0" borderId="5" xfId="1" applyFont="1" applyBorder="1" applyAlignment="1">
      <alignment horizontal="center" vertical="center"/>
    </xf>
    <xf numFmtId="9" fontId="10" fillId="0" borderId="6" xfId="1" applyFont="1" applyBorder="1" applyAlignment="1">
      <alignment horizontal="center" vertical="center"/>
    </xf>
    <xf numFmtId="9" fontId="10" fillId="0" borderId="8" xfId="1" applyFont="1" applyBorder="1" applyAlignment="1">
      <alignment horizontal="center" vertical="center"/>
    </xf>
    <xf numFmtId="0" fontId="11" fillId="4" borderId="9" xfId="0" applyFont="1" applyFill="1" applyBorder="1" applyAlignment="1">
      <alignment horizontal="right" vertical="center"/>
    </xf>
    <xf numFmtId="168" fontId="11" fillId="5" borderId="14" xfId="1" applyNumberFormat="1" applyFont="1" applyFill="1" applyBorder="1" applyAlignment="1">
      <alignment horizontal="center" vertical="center"/>
    </xf>
    <xf numFmtId="168" fontId="11" fillId="5" borderId="10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7" fillId="5" borderId="8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7">
    <dxf>
      <font>
        <color theme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AA94-7346-4B7D-B261-25FF3C75FD18}">
  <dimension ref="A1:V90"/>
  <sheetViews>
    <sheetView tabSelected="1" topLeftCell="O64" workbookViewId="0">
      <selection activeCell="U87" sqref="U87"/>
    </sheetView>
  </sheetViews>
  <sheetFormatPr defaultRowHeight="14.5" outlineLevelCol="1" x14ac:dyDescent="0.35"/>
  <cols>
    <col min="1" max="1" width="1.08984375" style="15" hidden="1" customWidth="1" outlineLevel="1"/>
    <col min="2" max="2" width="21.54296875" style="15" hidden="1" customWidth="1" outlineLevel="1"/>
    <col min="3" max="6" width="0" style="15" hidden="1" customWidth="1" outlineLevel="1"/>
    <col min="7" max="7" width="6.453125" style="15" hidden="1" customWidth="1" outlineLevel="1"/>
    <col min="8" max="8" width="2.36328125" style="15" hidden="1" customWidth="1" outlineLevel="1"/>
    <col min="9" max="9" width="21.36328125" style="15" hidden="1" customWidth="1" outlineLevel="1"/>
    <col min="10" max="14" width="0" style="15" hidden="1" customWidth="1" outlineLevel="1"/>
    <col min="15" max="15" width="2.54296875" style="15" customWidth="1" collapsed="1"/>
    <col min="16" max="16" width="13.7265625" style="15" customWidth="1"/>
    <col min="17" max="17" width="8.81640625" style="15" bestFit="1" customWidth="1"/>
    <col min="18" max="18" width="9.36328125" style="15" bestFit="1" customWidth="1"/>
    <col min="19" max="19" width="27.08984375" style="15" customWidth="1"/>
    <col min="20" max="21" width="9.81640625" style="15" bestFit="1" customWidth="1"/>
    <col min="22" max="22" width="23.81640625" style="15" bestFit="1" customWidth="1"/>
    <col min="23" max="16384" width="8.7265625" style="15"/>
  </cols>
  <sheetData>
    <row r="1" spans="2:22" ht="11.5" customHeight="1" thickBot="1" x14ac:dyDescent="0.4"/>
    <row r="2" spans="2:22" ht="14.5" customHeight="1" thickBot="1" x14ac:dyDescent="0.4">
      <c r="P2" s="28" t="s">
        <v>39</v>
      </c>
      <c r="Q2" s="29"/>
      <c r="R2" s="29"/>
      <c r="S2" s="29"/>
      <c r="T2" s="29"/>
      <c r="U2" s="29"/>
      <c r="V2" s="30"/>
    </row>
    <row r="3" spans="2:22" ht="15" thickBot="1" x14ac:dyDescent="0.4">
      <c r="B3" s="16" t="s">
        <v>9</v>
      </c>
      <c r="I3" s="16" t="s">
        <v>10</v>
      </c>
      <c r="P3" s="25"/>
      <c r="Q3" s="19" t="s">
        <v>37</v>
      </c>
      <c r="R3" s="20"/>
      <c r="S3" s="26"/>
      <c r="T3" s="19" t="s">
        <v>38</v>
      </c>
      <c r="U3" s="20"/>
      <c r="V3" s="27"/>
    </row>
    <row r="4" spans="2:22" ht="15" thickBot="1" x14ac:dyDescent="0.4">
      <c r="B4" s="17"/>
      <c r="C4" s="2" t="s">
        <v>0</v>
      </c>
      <c r="D4" s="2" t="s">
        <v>1</v>
      </c>
      <c r="E4" s="2" t="s">
        <v>2</v>
      </c>
      <c r="F4" s="3" t="s">
        <v>3</v>
      </c>
      <c r="G4" s="16"/>
      <c r="I4" s="1"/>
      <c r="J4" s="2" t="s">
        <v>0</v>
      </c>
      <c r="K4" s="2" t="s">
        <v>1</v>
      </c>
      <c r="L4" s="2" t="s">
        <v>2</v>
      </c>
      <c r="M4" s="3" t="s">
        <v>3</v>
      </c>
      <c r="P4" s="1"/>
      <c r="Q4" s="49" t="s">
        <v>35</v>
      </c>
      <c r="R4" s="3" t="s">
        <v>28</v>
      </c>
      <c r="S4" s="24" t="s">
        <v>36</v>
      </c>
      <c r="T4" s="1" t="s">
        <v>35</v>
      </c>
      <c r="U4" s="3" t="s">
        <v>28</v>
      </c>
      <c r="V4" s="24" t="s">
        <v>36</v>
      </c>
    </row>
    <row r="5" spans="2:22" x14ac:dyDescent="0.35">
      <c r="B5" s="4" t="s">
        <v>4</v>
      </c>
      <c r="C5" s="5">
        <v>1574</v>
      </c>
      <c r="D5" s="9">
        <v>1700</v>
      </c>
      <c r="E5" s="9">
        <v>1700</v>
      </c>
      <c r="F5" s="10">
        <v>1700</v>
      </c>
      <c r="I5" s="4" t="s">
        <v>4</v>
      </c>
      <c r="J5" s="5">
        <v>1405</v>
      </c>
      <c r="K5" s="9">
        <v>1517</v>
      </c>
      <c r="L5" s="9">
        <v>1517</v>
      </c>
      <c r="M5" s="10">
        <v>1517</v>
      </c>
      <c r="P5" s="4" t="s">
        <v>4</v>
      </c>
      <c r="Q5" s="5">
        <f>C5</f>
        <v>1574</v>
      </c>
      <c r="R5" s="10">
        <f>J5</f>
        <v>1405</v>
      </c>
      <c r="S5" s="21" t="str">
        <f>IF(Q5&gt;R5,Q$4,R$4)&amp;" by "&amp;IF(Q5&gt;R5,Q5-R5,R5-Q5)</f>
        <v>June by 169</v>
      </c>
      <c r="T5" s="9">
        <f>D5</f>
        <v>1700</v>
      </c>
      <c r="U5" s="9">
        <f>K5</f>
        <v>1517</v>
      </c>
      <c r="V5" s="21" t="str">
        <f>IF(T5&gt;U5,T$4,U$4)&amp;" by "&amp;IF(T5&gt;U5,T5-U5,U5-T5)</f>
        <v>June by 183</v>
      </c>
    </row>
    <row r="6" spans="2:22" x14ac:dyDescent="0.35">
      <c r="B6" s="4" t="s">
        <v>5</v>
      </c>
      <c r="C6" s="6">
        <v>0.13636000000000001</v>
      </c>
      <c r="D6" s="11">
        <v>74.944118000000003</v>
      </c>
      <c r="E6" s="11">
        <v>6</v>
      </c>
      <c r="F6" s="12">
        <v>2013.3388239999999</v>
      </c>
      <c r="I6" s="4" t="s">
        <v>5</v>
      </c>
      <c r="J6" s="6">
        <v>0.21681900000000001</v>
      </c>
      <c r="K6" s="11">
        <v>71.041528999999997</v>
      </c>
      <c r="L6" s="11">
        <v>12</v>
      </c>
      <c r="M6" s="12">
        <v>2012.8826630000001</v>
      </c>
      <c r="P6" s="4" t="s">
        <v>5</v>
      </c>
      <c r="Q6" s="6">
        <f t="shared" ref="Q6:Q12" si="0">C6</f>
        <v>0.13636000000000001</v>
      </c>
      <c r="R6" s="12">
        <f t="shared" ref="R6:R12" si="1">J6</f>
        <v>0.21681900000000001</v>
      </c>
      <c r="S6" s="22" t="str">
        <f t="shared" ref="S6:S12" si="2">IF(Q6&gt;R6,Q$4,R$4)&amp;" by "&amp;IF(Q6&gt;R6,Q6-R6,R6-Q6)</f>
        <v>December by 0.080459</v>
      </c>
      <c r="T6" s="11">
        <f t="shared" ref="T6:T12" si="3">D6</f>
        <v>74.944118000000003</v>
      </c>
      <c r="U6" s="11">
        <f t="shared" ref="U6:U12" si="4">K6</f>
        <v>71.041528999999997</v>
      </c>
      <c r="V6" s="22" t="str">
        <f t="shared" ref="V6:V12" si="5">IF(T6&gt;U6,T$4,U$4)&amp;" by "&amp;IF(T6&gt;U6,T6-U6,U6-T6)</f>
        <v>June by 3.90258900000001</v>
      </c>
    </row>
    <row r="7" spans="2:22" x14ac:dyDescent="0.35">
      <c r="B7" s="4" t="s">
        <v>6</v>
      </c>
      <c r="C7" s="6">
        <v>0.335731</v>
      </c>
      <c r="D7" s="11">
        <v>3.2574169999999998</v>
      </c>
      <c r="E7" s="11">
        <v>0</v>
      </c>
      <c r="F7" s="12">
        <v>2.2927110000000002</v>
      </c>
      <c r="I7" s="4" t="s">
        <v>6</v>
      </c>
      <c r="J7" s="6">
        <v>0.54139899999999996</v>
      </c>
      <c r="K7" s="11">
        <v>3.7459199999999999</v>
      </c>
      <c r="L7" s="11">
        <v>0</v>
      </c>
      <c r="M7" s="12">
        <v>1.983293</v>
      </c>
      <c r="P7" s="4" t="s">
        <v>6</v>
      </c>
      <c r="Q7" s="6">
        <f t="shared" si="0"/>
        <v>0.335731</v>
      </c>
      <c r="R7" s="12">
        <f t="shared" si="1"/>
        <v>0.54139899999999996</v>
      </c>
      <c r="S7" s="22" t="str">
        <f t="shared" si="2"/>
        <v>December by 0.205668</v>
      </c>
      <c r="T7" s="11">
        <f t="shared" si="3"/>
        <v>3.2574169999999998</v>
      </c>
      <c r="U7" s="11">
        <f t="shared" si="4"/>
        <v>3.7459199999999999</v>
      </c>
      <c r="V7" s="22" t="str">
        <f t="shared" si="5"/>
        <v>December by 0.488503</v>
      </c>
    </row>
    <row r="8" spans="2:22" x14ac:dyDescent="0.35">
      <c r="B8" s="4" t="s">
        <v>7</v>
      </c>
      <c r="C8" s="6">
        <v>0</v>
      </c>
      <c r="D8" s="11">
        <v>64</v>
      </c>
      <c r="E8" s="11">
        <v>6</v>
      </c>
      <c r="F8" s="12">
        <v>2010</v>
      </c>
      <c r="I8" s="4" t="s">
        <v>7</v>
      </c>
      <c r="J8" s="6">
        <v>0</v>
      </c>
      <c r="K8" s="11">
        <v>56</v>
      </c>
      <c r="L8" s="11">
        <v>12</v>
      </c>
      <c r="M8" s="12">
        <v>2010</v>
      </c>
      <c r="P8" s="4" t="s">
        <v>7</v>
      </c>
      <c r="Q8" s="6">
        <f t="shared" si="0"/>
        <v>0</v>
      </c>
      <c r="R8" s="12">
        <f t="shared" si="1"/>
        <v>0</v>
      </c>
      <c r="S8" s="22" t="str">
        <f t="shared" si="2"/>
        <v>December by 0</v>
      </c>
      <c r="T8" s="11">
        <f t="shared" si="3"/>
        <v>64</v>
      </c>
      <c r="U8" s="11">
        <f t="shared" si="4"/>
        <v>56</v>
      </c>
      <c r="V8" s="22" t="str">
        <f t="shared" si="5"/>
        <v>June by 8</v>
      </c>
    </row>
    <row r="9" spans="2:22" x14ac:dyDescent="0.35">
      <c r="B9" s="18">
        <v>0.25</v>
      </c>
      <c r="C9" s="6">
        <v>0</v>
      </c>
      <c r="D9" s="11">
        <v>73</v>
      </c>
      <c r="E9" s="11">
        <v>6</v>
      </c>
      <c r="F9" s="12">
        <v>2011</v>
      </c>
      <c r="I9" s="18">
        <v>0.25</v>
      </c>
      <c r="J9" s="6">
        <v>0</v>
      </c>
      <c r="K9" s="11">
        <v>69</v>
      </c>
      <c r="L9" s="11">
        <v>12</v>
      </c>
      <c r="M9" s="12">
        <v>2011</v>
      </c>
      <c r="P9" s="18">
        <v>0.25</v>
      </c>
      <c r="Q9" s="6">
        <f t="shared" si="0"/>
        <v>0</v>
      </c>
      <c r="R9" s="12">
        <f t="shared" si="1"/>
        <v>0</v>
      </c>
      <c r="S9" s="22" t="str">
        <f t="shared" si="2"/>
        <v>December by 0</v>
      </c>
      <c r="T9" s="11">
        <f t="shared" si="3"/>
        <v>73</v>
      </c>
      <c r="U9" s="11">
        <f t="shared" si="4"/>
        <v>69</v>
      </c>
      <c r="V9" s="22" t="str">
        <f t="shared" si="5"/>
        <v>June by 4</v>
      </c>
    </row>
    <row r="10" spans="2:22" x14ac:dyDescent="0.35">
      <c r="B10" s="18">
        <v>0.5</v>
      </c>
      <c r="C10" s="6">
        <v>0.02</v>
      </c>
      <c r="D10" s="11">
        <v>75</v>
      </c>
      <c r="E10" s="11">
        <v>6</v>
      </c>
      <c r="F10" s="12">
        <v>2013</v>
      </c>
      <c r="I10" s="18">
        <v>0.5</v>
      </c>
      <c r="J10" s="6">
        <v>0.03</v>
      </c>
      <c r="K10" s="11">
        <v>71</v>
      </c>
      <c r="L10" s="11">
        <v>12</v>
      </c>
      <c r="M10" s="12">
        <v>2013</v>
      </c>
      <c r="P10" s="18">
        <v>0.5</v>
      </c>
      <c r="Q10" s="6">
        <f t="shared" si="0"/>
        <v>0.02</v>
      </c>
      <c r="R10" s="12">
        <f t="shared" si="1"/>
        <v>0.03</v>
      </c>
      <c r="S10" s="22" t="str">
        <f t="shared" si="2"/>
        <v>December by 0.01</v>
      </c>
      <c r="T10" s="11">
        <f t="shared" si="3"/>
        <v>75</v>
      </c>
      <c r="U10" s="11">
        <f t="shared" si="4"/>
        <v>71</v>
      </c>
      <c r="V10" s="22" t="str">
        <f t="shared" si="5"/>
        <v>June by 4</v>
      </c>
    </row>
    <row r="11" spans="2:22" x14ac:dyDescent="0.35">
      <c r="B11" s="18">
        <v>0.75</v>
      </c>
      <c r="C11" s="6">
        <v>0.12</v>
      </c>
      <c r="D11" s="11">
        <v>77</v>
      </c>
      <c r="E11" s="11">
        <v>6</v>
      </c>
      <c r="F11" s="12">
        <v>2015</v>
      </c>
      <c r="I11" s="18">
        <v>0.75</v>
      </c>
      <c r="J11" s="6">
        <v>0.15</v>
      </c>
      <c r="K11" s="11">
        <v>74</v>
      </c>
      <c r="L11" s="11">
        <v>12</v>
      </c>
      <c r="M11" s="12">
        <v>2015</v>
      </c>
      <c r="P11" s="18">
        <v>0.75</v>
      </c>
      <c r="Q11" s="6">
        <f t="shared" si="0"/>
        <v>0.12</v>
      </c>
      <c r="R11" s="12">
        <f t="shared" si="1"/>
        <v>0.15</v>
      </c>
      <c r="S11" s="22" t="str">
        <f t="shared" si="2"/>
        <v>December by 0.03</v>
      </c>
      <c r="T11" s="11">
        <f t="shared" si="3"/>
        <v>77</v>
      </c>
      <c r="U11" s="11">
        <f t="shared" si="4"/>
        <v>74</v>
      </c>
      <c r="V11" s="22" t="str">
        <f t="shared" si="5"/>
        <v>June by 3</v>
      </c>
    </row>
    <row r="12" spans="2:22" ht="15" thickBot="1" x14ac:dyDescent="0.4">
      <c r="B12" s="7" t="s">
        <v>8</v>
      </c>
      <c r="C12" s="8">
        <v>4.43</v>
      </c>
      <c r="D12" s="13">
        <v>85</v>
      </c>
      <c r="E12" s="13">
        <v>6</v>
      </c>
      <c r="F12" s="14">
        <v>2017</v>
      </c>
      <c r="I12" s="7" t="s">
        <v>8</v>
      </c>
      <c r="J12" s="8">
        <v>6.42</v>
      </c>
      <c r="K12" s="13">
        <v>83</v>
      </c>
      <c r="L12" s="13">
        <v>12</v>
      </c>
      <c r="M12" s="14">
        <v>2016</v>
      </c>
      <c r="P12" s="7" t="s">
        <v>8</v>
      </c>
      <c r="Q12" s="8">
        <f t="shared" si="0"/>
        <v>4.43</v>
      </c>
      <c r="R12" s="14">
        <f t="shared" si="1"/>
        <v>6.42</v>
      </c>
      <c r="S12" s="23" t="str">
        <f t="shared" si="2"/>
        <v>December by 1.99</v>
      </c>
      <c r="T12" s="13">
        <f t="shared" si="3"/>
        <v>85</v>
      </c>
      <c r="U12" s="13">
        <f t="shared" si="4"/>
        <v>83</v>
      </c>
      <c r="V12" s="23" t="str">
        <f t="shared" si="5"/>
        <v>June by 2</v>
      </c>
    </row>
    <row r="13" spans="2:22" ht="15" thickBot="1" x14ac:dyDescent="0.4"/>
    <row r="14" spans="2:22" ht="15" thickBot="1" x14ac:dyDescent="0.4">
      <c r="P14" s="31" t="s">
        <v>49</v>
      </c>
      <c r="Q14" s="32"/>
      <c r="R14" s="32"/>
      <c r="S14" s="32"/>
      <c r="T14" s="32"/>
      <c r="U14" s="33"/>
    </row>
    <row r="15" spans="2:22" ht="15" thickBot="1" x14ac:dyDescent="0.4">
      <c r="B15" s="16" t="s">
        <v>11</v>
      </c>
      <c r="I15" s="16" t="s">
        <v>29</v>
      </c>
      <c r="P15" s="25"/>
      <c r="Q15" s="19" t="s">
        <v>42</v>
      </c>
      <c r="R15" s="20"/>
      <c r="S15" s="26"/>
      <c r="T15" s="19" t="s">
        <v>43</v>
      </c>
      <c r="U15" s="20"/>
    </row>
    <row r="16" spans="2:22" ht="15" thickBot="1" x14ac:dyDescent="0.4">
      <c r="B16" s="1" t="s">
        <v>3</v>
      </c>
      <c r="C16" s="2" t="s">
        <v>17</v>
      </c>
      <c r="D16" s="2" t="s">
        <v>18</v>
      </c>
      <c r="E16" s="2" t="s">
        <v>0</v>
      </c>
      <c r="F16" s="2" t="s">
        <v>1</v>
      </c>
      <c r="G16" s="3" t="s">
        <v>2</v>
      </c>
      <c r="I16" s="1" t="s">
        <v>3</v>
      </c>
      <c r="J16" s="2" t="s">
        <v>17</v>
      </c>
      <c r="K16" s="2" t="s">
        <v>18</v>
      </c>
      <c r="L16" s="2" t="s">
        <v>0</v>
      </c>
      <c r="M16" s="2" t="s">
        <v>1</v>
      </c>
      <c r="N16" s="3" t="s">
        <v>2</v>
      </c>
      <c r="P16" s="1" t="s">
        <v>3</v>
      </c>
      <c r="Q16" s="49" t="s">
        <v>35</v>
      </c>
      <c r="R16" s="3" t="s">
        <v>28</v>
      </c>
      <c r="S16" s="24" t="s">
        <v>36</v>
      </c>
      <c r="T16" s="1" t="s">
        <v>35</v>
      </c>
      <c r="U16" s="3" t="s">
        <v>28</v>
      </c>
    </row>
    <row r="17" spans="2:21" x14ac:dyDescent="0.35">
      <c r="B17" s="4">
        <v>2010</v>
      </c>
      <c r="C17" s="5">
        <v>242</v>
      </c>
      <c r="D17" s="9">
        <v>242</v>
      </c>
      <c r="E17" s="9">
        <v>232</v>
      </c>
      <c r="F17" s="9">
        <v>242</v>
      </c>
      <c r="G17" s="10">
        <v>242</v>
      </c>
      <c r="I17" s="4">
        <v>2010</v>
      </c>
      <c r="J17" s="5">
        <v>235</v>
      </c>
      <c r="K17" s="9">
        <v>235</v>
      </c>
      <c r="L17" s="9">
        <v>230</v>
      </c>
      <c r="M17" s="9">
        <v>235</v>
      </c>
      <c r="N17" s="10">
        <v>235</v>
      </c>
      <c r="P17" s="4">
        <v>2010</v>
      </c>
      <c r="Q17" s="5">
        <f>E17</f>
        <v>232</v>
      </c>
      <c r="R17" s="10">
        <f>L17</f>
        <v>230</v>
      </c>
      <c r="S17" s="21" t="str">
        <f>IF(Q17&gt;R17,Q$16,R$16)&amp;" by "&amp;IF(Q17&gt;R17,Q17-R17,R17-Q17)</f>
        <v>June by 2</v>
      </c>
      <c r="T17" s="35"/>
      <c r="U17" s="36"/>
    </row>
    <row r="18" spans="2:21" x14ac:dyDescent="0.35">
      <c r="B18" s="4">
        <v>2011</v>
      </c>
      <c r="C18" s="6">
        <v>227</v>
      </c>
      <c r="D18" s="11">
        <v>227</v>
      </c>
      <c r="E18" s="11">
        <v>212</v>
      </c>
      <c r="F18" s="11">
        <v>227</v>
      </c>
      <c r="G18" s="12">
        <v>227</v>
      </c>
      <c r="I18" s="4">
        <v>2011</v>
      </c>
      <c r="J18" s="6">
        <v>223</v>
      </c>
      <c r="K18" s="11">
        <v>223</v>
      </c>
      <c r="L18" s="11">
        <v>215</v>
      </c>
      <c r="M18" s="11">
        <v>223</v>
      </c>
      <c r="N18" s="12">
        <v>223</v>
      </c>
      <c r="P18" s="4">
        <v>2011</v>
      </c>
      <c r="Q18" s="6">
        <f t="shared" ref="Q18:Q24" si="6">E18</f>
        <v>212</v>
      </c>
      <c r="R18" s="12">
        <f t="shared" ref="R18:R23" si="7">L18</f>
        <v>215</v>
      </c>
      <c r="S18" s="22" t="str">
        <f>IF(Q18&gt;R18,Q$16,R$16)&amp;" by "&amp;IF(Q18&gt;R18,Q18-R18,R18-Q18)</f>
        <v>December by 3</v>
      </c>
      <c r="T18" s="39">
        <f>(Q18-Q17)/Q17</f>
        <v>-8.6206896551724144E-2</v>
      </c>
      <c r="U18" s="40">
        <f>(R18-R17)/R17</f>
        <v>-6.5217391304347824E-2</v>
      </c>
    </row>
    <row r="19" spans="2:21" x14ac:dyDescent="0.35">
      <c r="B19" s="4">
        <v>2012</v>
      </c>
      <c r="C19" s="6">
        <v>211</v>
      </c>
      <c r="D19" s="11">
        <v>211</v>
      </c>
      <c r="E19" s="11">
        <v>194</v>
      </c>
      <c r="F19" s="11">
        <v>211</v>
      </c>
      <c r="G19" s="12">
        <v>211</v>
      </c>
      <c r="I19" s="4">
        <v>2012</v>
      </c>
      <c r="J19" s="6">
        <v>218</v>
      </c>
      <c r="K19" s="11">
        <v>218</v>
      </c>
      <c r="L19" s="11">
        <v>202</v>
      </c>
      <c r="M19" s="11">
        <v>218</v>
      </c>
      <c r="N19" s="12">
        <v>218</v>
      </c>
      <c r="P19" s="4">
        <v>2012</v>
      </c>
      <c r="Q19" s="6">
        <f t="shared" si="6"/>
        <v>194</v>
      </c>
      <c r="R19" s="12">
        <f t="shared" si="7"/>
        <v>202</v>
      </c>
      <c r="S19" s="22" t="str">
        <f>IF(Q19&gt;R19,Q$16,R$16)&amp;" by "&amp;IF(Q19&gt;R19,Q19-R19,R19-Q19)</f>
        <v>December by 8</v>
      </c>
      <c r="T19" s="41">
        <f t="shared" ref="T19:T24" si="8">(Q19-Q18)/Q18</f>
        <v>-8.4905660377358486E-2</v>
      </c>
      <c r="U19" s="42">
        <f t="shared" ref="U19:U24" si="9">(R19-R18)/R18</f>
        <v>-6.0465116279069767E-2</v>
      </c>
    </row>
    <row r="20" spans="2:21" x14ac:dyDescent="0.35">
      <c r="B20" s="4">
        <v>2013</v>
      </c>
      <c r="C20" s="6">
        <v>217</v>
      </c>
      <c r="D20" s="11">
        <v>217</v>
      </c>
      <c r="E20" s="11">
        <v>205</v>
      </c>
      <c r="F20" s="11">
        <v>217</v>
      </c>
      <c r="G20" s="12">
        <v>217</v>
      </c>
      <c r="I20" s="4">
        <v>2013</v>
      </c>
      <c r="J20" s="6">
        <v>234</v>
      </c>
      <c r="K20" s="11">
        <v>234</v>
      </c>
      <c r="L20" s="11">
        <v>213</v>
      </c>
      <c r="M20" s="11">
        <v>234</v>
      </c>
      <c r="N20" s="12">
        <v>234</v>
      </c>
      <c r="P20" s="4">
        <v>2013</v>
      </c>
      <c r="Q20" s="6">
        <f t="shared" si="6"/>
        <v>205</v>
      </c>
      <c r="R20" s="12">
        <f t="shared" si="7"/>
        <v>213</v>
      </c>
      <c r="S20" s="22" t="str">
        <f>IF(Q20&gt;R20,Q$16,R$16)&amp;" by "&amp;IF(Q20&gt;R20,Q20-R20,R20-Q20)</f>
        <v>December by 8</v>
      </c>
      <c r="T20" s="41">
        <f t="shared" si="8"/>
        <v>5.6701030927835051E-2</v>
      </c>
      <c r="U20" s="42">
        <f t="shared" si="9"/>
        <v>5.4455445544554455E-2</v>
      </c>
    </row>
    <row r="21" spans="2:21" x14ac:dyDescent="0.35">
      <c r="B21" s="4">
        <v>2014</v>
      </c>
      <c r="C21" s="6">
        <v>215</v>
      </c>
      <c r="D21" s="11">
        <v>215</v>
      </c>
      <c r="E21" s="11">
        <v>199</v>
      </c>
      <c r="F21" s="11">
        <v>215</v>
      </c>
      <c r="G21" s="12">
        <v>215</v>
      </c>
      <c r="I21" s="4">
        <v>2014</v>
      </c>
      <c r="J21" s="6">
        <v>223</v>
      </c>
      <c r="K21" s="11">
        <v>223</v>
      </c>
      <c r="L21" s="11">
        <v>205</v>
      </c>
      <c r="M21" s="11">
        <v>223</v>
      </c>
      <c r="N21" s="12">
        <v>223</v>
      </c>
      <c r="P21" s="4">
        <v>2014</v>
      </c>
      <c r="Q21" s="6">
        <f t="shared" si="6"/>
        <v>199</v>
      </c>
      <c r="R21" s="12">
        <f t="shared" si="7"/>
        <v>205</v>
      </c>
      <c r="S21" s="22" t="str">
        <f>IF(Q21&gt;R21,Q$16,R$16)&amp;" by "&amp;IF(Q21&gt;R21,Q21-R21,R21-Q21)</f>
        <v>December by 6</v>
      </c>
      <c r="T21" s="41">
        <f t="shared" si="8"/>
        <v>-2.9268292682926831E-2</v>
      </c>
      <c r="U21" s="42">
        <f t="shared" si="9"/>
        <v>-3.7558685446009391E-2</v>
      </c>
    </row>
    <row r="22" spans="2:21" x14ac:dyDescent="0.35">
      <c r="B22" s="4">
        <v>2015</v>
      </c>
      <c r="C22" s="6">
        <v>203</v>
      </c>
      <c r="D22" s="11">
        <v>203</v>
      </c>
      <c r="E22" s="11">
        <v>188</v>
      </c>
      <c r="F22" s="11">
        <v>203</v>
      </c>
      <c r="G22" s="12">
        <v>203</v>
      </c>
      <c r="I22" s="4">
        <v>2015</v>
      </c>
      <c r="J22" s="6">
        <v>184</v>
      </c>
      <c r="K22" s="11">
        <v>184</v>
      </c>
      <c r="L22" s="11">
        <v>162</v>
      </c>
      <c r="M22" s="11">
        <v>184</v>
      </c>
      <c r="N22" s="12">
        <v>184</v>
      </c>
      <c r="P22" s="4">
        <v>2015</v>
      </c>
      <c r="Q22" s="6">
        <f t="shared" si="6"/>
        <v>188</v>
      </c>
      <c r="R22" s="12">
        <f t="shared" si="7"/>
        <v>162</v>
      </c>
      <c r="S22" s="22" t="str">
        <f>IF(Q22&gt;R22,Q$16,R$16)&amp;" by "&amp;IF(Q22&gt;R22,Q22-R22,R22-Q22)</f>
        <v>June by 26</v>
      </c>
      <c r="T22" s="41">
        <f t="shared" si="8"/>
        <v>-5.5276381909547742E-2</v>
      </c>
      <c r="U22" s="42">
        <f t="shared" si="9"/>
        <v>-0.2097560975609756</v>
      </c>
    </row>
    <row r="23" spans="2:21" ht="15" thickBot="1" x14ac:dyDescent="0.4">
      <c r="B23" s="4">
        <v>2016</v>
      </c>
      <c r="C23" s="6">
        <v>194</v>
      </c>
      <c r="D23" s="11">
        <v>194</v>
      </c>
      <c r="E23" s="11">
        <v>173</v>
      </c>
      <c r="F23" s="11">
        <v>194</v>
      </c>
      <c r="G23" s="12">
        <v>194</v>
      </c>
      <c r="I23" s="7">
        <v>2016</v>
      </c>
      <c r="J23" s="8">
        <v>200</v>
      </c>
      <c r="K23" s="13">
        <v>200</v>
      </c>
      <c r="L23" s="13">
        <v>178</v>
      </c>
      <c r="M23" s="13">
        <v>200</v>
      </c>
      <c r="N23" s="14">
        <v>200</v>
      </c>
      <c r="P23" s="4">
        <v>2016</v>
      </c>
      <c r="Q23" s="6">
        <f t="shared" si="6"/>
        <v>173</v>
      </c>
      <c r="R23" s="12">
        <f t="shared" si="7"/>
        <v>178</v>
      </c>
      <c r="S23" s="22" t="str">
        <f>IF(Q23&gt;R23,Q$16,R$16)&amp;" by "&amp;IF(Q23&gt;R23,Q23-R23,R23-Q23)</f>
        <v>December by 5</v>
      </c>
      <c r="T23" s="41">
        <f t="shared" si="8"/>
        <v>-7.9787234042553196E-2</v>
      </c>
      <c r="U23" s="42">
        <f t="shared" si="9"/>
        <v>9.8765432098765427E-2</v>
      </c>
    </row>
    <row r="24" spans="2:21" ht="15" thickBot="1" x14ac:dyDescent="0.4">
      <c r="B24" s="7">
        <v>2017</v>
      </c>
      <c r="C24" s="8">
        <v>191</v>
      </c>
      <c r="D24" s="13">
        <v>191</v>
      </c>
      <c r="E24" s="13">
        <v>171</v>
      </c>
      <c r="F24" s="13">
        <v>191</v>
      </c>
      <c r="G24" s="14">
        <v>191</v>
      </c>
      <c r="P24" s="7" t="s">
        <v>41</v>
      </c>
      <c r="Q24" s="8">
        <f t="shared" si="6"/>
        <v>171</v>
      </c>
      <c r="R24" s="48"/>
      <c r="S24" s="23" t="str">
        <f>IF(Q24&gt;R24,Q$16,R$16)&amp;" by "&amp;IF(Q24&gt;R24,Q24-R24,R24-Q24)</f>
        <v>June by 171</v>
      </c>
      <c r="T24" s="43">
        <f t="shared" si="8"/>
        <v>-1.1560693641618497E-2</v>
      </c>
      <c r="U24" s="44">
        <f t="shared" si="9"/>
        <v>-1</v>
      </c>
    </row>
    <row r="25" spans="2:21" ht="15" thickBot="1" x14ac:dyDescent="0.4">
      <c r="P25" s="37" t="s">
        <v>40</v>
      </c>
      <c r="Q25" s="37"/>
      <c r="R25" s="37"/>
      <c r="S25" s="45" t="s">
        <v>44</v>
      </c>
      <c r="T25" s="46">
        <f>(Q23-Q17)/Q17</f>
        <v>-0.25431034482758619</v>
      </c>
      <c r="U25" s="47">
        <f>(R23-R17)/R17</f>
        <v>-0.22608695652173913</v>
      </c>
    </row>
    <row r="26" spans="2:21" ht="15" thickBot="1" x14ac:dyDescent="0.4">
      <c r="P26" s="38"/>
      <c r="Q26" s="38"/>
      <c r="R26" s="38"/>
    </row>
    <row r="27" spans="2:21" ht="15" thickBot="1" x14ac:dyDescent="0.4">
      <c r="P27" s="31" t="s">
        <v>49</v>
      </c>
      <c r="Q27" s="32"/>
      <c r="R27" s="32"/>
      <c r="S27" s="32"/>
      <c r="T27" s="32"/>
      <c r="U27" s="33"/>
    </row>
    <row r="28" spans="2:21" ht="15" thickBot="1" x14ac:dyDescent="0.4">
      <c r="B28" s="16" t="s">
        <v>12</v>
      </c>
      <c r="I28" s="16" t="s">
        <v>30</v>
      </c>
      <c r="P28" s="25"/>
      <c r="Q28" s="19" t="s">
        <v>45</v>
      </c>
      <c r="R28" s="20"/>
      <c r="S28" s="26"/>
      <c r="T28" s="19" t="s">
        <v>43</v>
      </c>
      <c r="U28" s="20"/>
    </row>
    <row r="29" spans="2:21" ht="15" thickBot="1" x14ac:dyDescent="0.4">
      <c r="B29" s="1" t="s">
        <v>3</v>
      </c>
      <c r="C29" s="2" t="s">
        <v>0</v>
      </c>
      <c r="D29" s="2" t="s">
        <v>1</v>
      </c>
      <c r="E29" s="3" t="s">
        <v>2</v>
      </c>
      <c r="I29" s="1" t="s">
        <v>3</v>
      </c>
      <c r="J29" s="2" t="s">
        <v>0</v>
      </c>
      <c r="K29" s="2" t="s">
        <v>1</v>
      </c>
      <c r="L29" s="3" t="s">
        <v>2</v>
      </c>
      <c r="P29" s="1" t="s">
        <v>3</v>
      </c>
      <c r="Q29" s="49" t="s">
        <v>35</v>
      </c>
      <c r="R29" s="3" t="s">
        <v>28</v>
      </c>
      <c r="S29" s="24" t="s">
        <v>36</v>
      </c>
      <c r="T29" s="1" t="s">
        <v>35</v>
      </c>
      <c r="U29" s="3" t="s">
        <v>28</v>
      </c>
    </row>
    <row r="30" spans="2:21" x14ac:dyDescent="0.35">
      <c r="B30" s="4">
        <v>2010</v>
      </c>
      <c r="C30" s="5">
        <v>9.8000000000000007</v>
      </c>
      <c r="D30" s="9">
        <v>18132</v>
      </c>
      <c r="E30" s="10">
        <v>1452</v>
      </c>
      <c r="I30" s="4">
        <v>2010</v>
      </c>
      <c r="J30" s="5">
        <v>105.59</v>
      </c>
      <c r="K30" s="9">
        <v>16499</v>
      </c>
      <c r="L30" s="10">
        <v>2820</v>
      </c>
      <c r="P30" s="4">
        <v>2010</v>
      </c>
      <c r="Q30" s="5">
        <f>C30</f>
        <v>9.8000000000000007</v>
      </c>
      <c r="R30" s="10">
        <f>J30</f>
        <v>105.59</v>
      </c>
      <c r="S30" s="21" t="str">
        <f>IF(Q30&gt;R30,Q$16,R$16)&amp;" by "&amp;IF(Q30&gt;R30,Q30-R30,R30-Q30)</f>
        <v>December by 95.79</v>
      </c>
      <c r="T30" s="35"/>
      <c r="U30" s="36"/>
    </row>
    <row r="31" spans="2:21" x14ac:dyDescent="0.35">
      <c r="B31" s="4">
        <v>2011</v>
      </c>
      <c r="C31" s="6">
        <v>50.91</v>
      </c>
      <c r="D31" s="11">
        <v>16784</v>
      </c>
      <c r="E31" s="12">
        <v>1362</v>
      </c>
      <c r="I31" s="4">
        <v>2011</v>
      </c>
      <c r="J31" s="6">
        <v>43.34</v>
      </c>
      <c r="K31" s="11">
        <v>15793</v>
      </c>
      <c r="L31" s="12">
        <v>2676</v>
      </c>
      <c r="P31" s="4">
        <v>2011</v>
      </c>
      <c r="Q31" s="6">
        <f t="shared" ref="Q31:Q37" si="10">C31</f>
        <v>50.91</v>
      </c>
      <c r="R31" s="12">
        <f t="shared" ref="R31:R36" si="11">J31</f>
        <v>43.34</v>
      </c>
      <c r="S31" s="22" t="str">
        <f>IF(Q31&gt;R31,Q$16,R$16)&amp;" by "&amp;IF(Q31&gt;R31,Q31-R31,R31-Q31)</f>
        <v>June by 7.56999999999999</v>
      </c>
      <c r="T31" s="39">
        <f>(Q31-Q30)/Q30</f>
        <v>4.194897959183673</v>
      </c>
      <c r="U31" s="40">
        <f>(R31-R30)/R30</f>
        <v>-0.58954446443792019</v>
      </c>
    </row>
    <row r="32" spans="2:21" x14ac:dyDescent="0.35">
      <c r="B32" s="4">
        <v>2012</v>
      </c>
      <c r="C32" s="6">
        <v>18.829999999999998</v>
      </c>
      <c r="D32" s="11">
        <v>15614</v>
      </c>
      <c r="E32" s="12">
        <v>1266</v>
      </c>
      <c r="I32" s="4">
        <v>2012</v>
      </c>
      <c r="J32" s="6">
        <v>18.100000000000001</v>
      </c>
      <c r="K32" s="11">
        <v>15519</v>
      </c>
      <c r="L32" s="12">
        <v>2616</v>
      </c>
      <c r="P32" s="4">
        <v>2012</v>
      </c>
      <c r="Q32" s="6">
        <f t="shared" si="10"/>
        <v>18.829999999999998</v>
      </c>
      <c r="R32" s="12">
        <f t="shared" si="11"/>
        <v>18.100000000000001</v>
      </c>
      <c r="S32" s="22" t="str">
        <f>IF(Q32&gt;R32,Q$16,R$16)&amp;" by "&amp;IF(Q32&gt;R32,Q32-R32,R32-Q32)</f>
        <v>June by 0.729999999999997</v>
      </c>
      <c r="T32" s="41">
        <f t="shared" ref="T32:T37" si="12">(Q32-Q31)/Q31</f>
        <v>-0.63013160479277153</v>
      </c>
      <c r="U32" s="42">
        <f t="shared" ref="U32:U37" si="13">(R32-R31)/R31</f>
        <v>-0.58237194277803417</v>
      </c>
    </row>
    <row r="33" spans="2:22" x14ac:dyDescent="0.35">
      <c r="B33" s="4">
        <v>2013</v>
      </c>
      <c r="C33" s="6">
        <v>29.56</v>
      </c>
      <c r="D33" s="11">
        <v>16188</v>
      </c>
      <c r="E33" s="12">
        <v>1302</v>
      </c>
      <c r="I33" s="4">
        <v>2013</v>
      </c>
      <c r="J33" s="6">
        <v>36</v>
      </c>
      <c r="K33" s="11">
        <v>16636</v>
      </c>
      <c r="L33" s="12">
        <v>2808</v>
      </c>
      <c r="P33" s="4">
        <v>2013</v>
      </c>
      <c r="Q33" s="6">
        <f t="shared" si="10"/>
        <v>29.56</v>
      </c>
      <c r="R33" s="12">
        <f t="shared" si="11"/>
        <v>36</v>
      </c>
      <c r="S33" s="22" t="str">
        <f>IF(Q33&gt;R33,Q$16,R$16)&amp;" by "&amp;IF(Q33&gt;R33,Q33-R33,R33-Q33)</f>
        <v>December by 6.44</v>
      </c>
      <c r="T33" s="41">
        <f t="shared" si="12"/>
        <v>0.56983536909187471</v>
      </c>
      <c r="U33" s="42">
        <f t="shared" si="13"/>
        <v>0.98895027624309373</v>
      </c>
    </row>
    <row r="34" spans="2:22" x14ac:dyDescent="0.35">
      <c r="B34" s="4">
        <v>2014</v>
      </c>
      <c r="C34" s="6">
        <v>24.75</v>
      </c>
      <c r="D34" s="11">
        <v>16131</v>
      </c>
      <c r="E34" s="12">
        <v>1290</v>
      </c>
      <c r="I34" s="4">
        <v>2014</v>
      </c>
      <c r="J34" s="6">
        <v>38.630000000000003</v>
      </c>
      <c r="K34" s="11">
        <v>15587</v>
      </c>
      <c r="L34" s="12">
        <v>2676</v>
      </c>
      <c r="P34" s="4">
        <v>2014</v>
      </c>
      <c r="Q34" s="6">
        <f t="shared" si="10"/>
        <v>24.75</v>
      </c>
      <c r="R34" s="12">
        <f t="shared" si="11"/>
        <v>38.630000000000003</v>
      </c>
      <c r="S34" s="22" t="str">
        <f>IF(Q34&gt;R34,Q$16,R$16)&amp;" by "&amp;IF(Q34&gt;R34,Q34-R34,R34-Q34)</f>
        <v>December by 13.88</v>
      </c>
      <c r="T34" s="41">
        <f t="shared" si="12"/>
        <v>-0.16271989174560214</v>
      </c>
      <c r="U34" s="42">
        <f t="shared" si="13"/>
        <v>7.3055555555555624E-2</v>
      </c>
    </row>
    <row r="35" spans="2:22" x14ac:dyDescent="0.35">
      <c r="B35" s="4">
        <v>2015</v>
      </c>
      <c r="C35" s="6">
        <v>23.53</v>
      </c>
      <c r="D35" s="11">
        <v>15223</v>
      </c>
      <c r="E35" s="12">
        <v>1218</v>
      </c>
      <c r="I35" s="4">
        <v>2015</v>
      </c>
      <c r="J35" s="6">
        <v>27.46</v>
      </c>
      <c r="K35" s="11">
        <v>13510</v>
      </c>
      <c r="L35" s="12">
        <v>2208</v>
      </c>
      <c r="P35" s="4">
        <v>2015</v>
      </c>
      <c r="Q35" s="6">
        <f t="shared" si="10"/>
        <v>23.53</v>
      </c>
      <c r="R35" s="12">
        <f t="shared" si="11"/>
        <v>27.46</v>
      </c>
      <c r="S35" s="22" t="str">
        <f>IF(Q35&gt;R35,Q$16,R$16)&amp;" by "&amp;IF(Q35&gt;R35,Q35-R35,R35-Q35)</f>
        <v>December by 3.93</v>
      </c>
      <c r="T35" s="41">
        <f t="shared" si="12"/>
        <v>-4.929292929292925E-2</v>
      </c>
      <c r="U35" s="42">
        <f t="shared" si="13"/>
        <v>-0.28915350763655195</v>
      </c>
    </row>
    <row r="36" spans="2:22" ht="15" thickBot="1" x14ac:dyDescent="0.4">
      <c r="B36" s="4">
        <v>2016</v>
      </c>
      <c r="C36" s="6">
        <v>36.729999999999997</v>
      </c>
      <c r="D36" s="11">
        <v>14584</v>
      </c>
      <c r="E36" s="12">
        <v>1164</v>
      </c>
      <c r="I36" s="7">
        <v>2016</v>
      </c>
      <c r="J36" s="8">
        <v>35.51</v>
      </c>
      <c r="K36" s="13">
        <v>14226</v>
      </c>
      <c r="L36" s="14">
        <v>2400</v>
      </c>
      <c r="P36" s="4">
        <v>2016</v>
      </c>
      <c r="Q36" s="6">
        <f t="shared" si="10"/>
        <v>36.729999999999997</v>
      </c>
      <c r="R36" s="12">
        <f t="shared" si="11"/>
        <v>35.51</v>
      </c>
      <c r="S36" s="22" t="str">
        <f>IF(Q36&gt;R36,Q$16,R$16)&amp;" by "&amp;IF(Q36&gt;R36,Q36-R36,R36-Q36)</f>
        <v>June by 1.22</v>
      </c>
      <c r="T36" s="41">
        <f t="shared" si="12"/>
        <v>0.56098597535061601</v>
      </c>
      <c r="U36" s="42">
        <f t="shared" si="13"/>
        <v>0.29315367807720311</v>
      </c>
    </row>
    <row r="37" spans="2:22" ht="15" thickBot="1" x14ac:dyDescent="0.4">
      <c r="B37" s="7">
        <v>2017</v>
      </c>
      <c r="C37" s="8">
        <v>20.52</v>
      </c>
      <c r="D37" s="13">
        <v>14749</v>
      </c>
      <c r="E37" s="14">
        <v>1146</v>
      </c>
      <c r="P37" s="7" t="s">
        <v>41</v>
      </c>
      <c r="Q37" s="8">
        <f t="shared" si="10"/>
        <v>20.52</v>
      </c>
      <c r="R37" s="48"/>
      <c r="S37" s="23" t="str">
        <f>IF(Q37&gt;R37,Q$16,R$16)&amp;" by "&amp;IF(Q37&gt;R37,Q37-R37,R37-Q37)</f>
        <v>June by 20.52</v>
      </c>
      <c r="T37" s="43">
        <f t="shared" si="12"/>
        <v>-0.44132861421181591</v>
      </c>
      <c r="U37" s="44">
        <f t="shared" si="13"/>
        <v>-1</v>
      </c>
    </row>
    <row r="38" spans="2:22" ht="15" thickBot="1" x14ac:dyDescent="0.4">
      <c r="P38" s="37" t="s">
        <v>40</v>
      </c>
      <c r="Q38" s="37"/>
      <c r="R38" s="37"/>
      <c r="S38" s="45" t="s">
        <v>44</v>
      </c>
      <c r="T38" s="46">
        <f>(Q36-Q30)/Q30</f>
        <v>2.7479591836734687</v>
      </c>
      <c r="U38" s="47">
        <f>(R36-R30)/R30</f>
        <v>-0.66369921394071418</v>
      </c>
    </row>
    <row r="39" spans="2:22" ht="15" thickBot="1" x14ac:dyDescent="0.4">
      <c r="P39" s="38"/>
      <c r="Q39" s="38"/>
      <c r="R39" s="38"/>
      <c r="S39" s="45" t="s">
        <v>46</v>
      </c>
      <c r="T39" s="46">
        <f>(Q36-Q31)/Q31</f>
        <v>-0.27853074052249066</v>
      </c>
      <c r="U39" s="47">
        <f>(R36-R31)/R31</f>
        <v>-0.18066451315182291</v>
      </c>
      <c r="V39" s="34" t="s">
        <v>47</v>
      </c>
    </row>
    <row r="40" spans="2:22" ht="15" thickBot="1" x14ac:dyDescent="0.4">
      <c r="P40" s="31" t="s">
        <v>50</v>
      </c>
      <c r="Q40" s="32"/>
      <c r="R40" s="32"/>
      <c r="S40" s="32"/>
      <c r="T40" s="32"/>
      <c r="U40" s="33"/>
    </row>
    <row r="41" spans="2:22" ht="15" thickBot="1" x14ac:dyDescent="0.4">
      <c r="B41" s="16" t="s">
        <v>13</v>
      </c>
      <c r="I41" s="16" t="s">
        <v>31</v>
      </c>
      <c r="P41" s="25"/>
      <c r="Q41" s="19" t="s">
        <v>48</v>
      </c>
      <c r="R41" s="20"/>
      <c r="S41" s="26"/>
      <c r="T41" s="19" t="s">
        <v>43</v>
      </c>
      <c r="U41" s="20"/>
    </row>
    <row r="42" spans="2:22" ht="15" thickBot="1" x14ac:dyDescent="0.4">
      <c r="B42" s="1" t="s">
        <v>3</v>
      </c>
      <c r="C42" s="2" t="s">
        <v>0</v>
      </c>
      <c r="D42" s="2" t="s">
        <v>1</v>
      </c>
      <c r="E42" s="3" t="s">
        <v>2</v>
      </c>
      <c r="I42" s="1" t="s">
        <v>3</v>
      </c>
      <c r="J42" s="2" t="s">
        <v>0</v>
      </c>
      <c r="K42" s="2" t="s">
        <v>1</v>
      </c>
      <c r="L42" s="3" t="s">
        <v>2</v>
      </c>
      <c r="P42" s="1" t="s">
        <v>3</v>
      </c>
      <c r="Q42" s="2" t="s">
        <v>35</v>
      </c>
      <c r="R42" s="3" t="s">
        <v>28</v>
      </c>
      <c r="S42" s="24" t="s">
        <v>36</v>
      </c>
      <c r="T42" s="1" t="s">
        <v>35</v>
      </c>
      <c r="U42" s="3" t="s">
        <v>28</v>
      </c>
    </row>
    <row r="43" spans="2:22" x14ac:dyDescent="0.35">
      <c r="B43" s="4">
        <v>2010</v>
      </c>
      <c r="C43" s="5">
        <v>4.2241000000000001E-2</v>
      </c>
      <c r="D43" s="9">
        <v>74.925619999999995</v>
      </c>
      <c r="E43" s="10">
        <v>6</v>
      </c>
      <c r="I43" s="4">
        <v>2010</v>
      </c>
      <c r="J43" s="5">
        <v>0.45908700000000002</v>
      </c>
      <c r="K43" s="9">
        <v>70.208511000000001</v>
      </c>
      <c r="L43" s="10">
        <v>12</v>
      </c>
      <c r="P43" s="4">
        <v>2010</v>
      </c>
      <c r="Q43" s="5">
        <f>D43</f>
        <v>74.925619999999995</v>
      </c>
      <c r="R43" s="10">
        <f>K43</f>
        <v>70.208511000000001</v>
      </c>
      <c r="S43" s="51" t="str">
        <f>IF(Q43&gt;R43,Q$16,R$16)&amp;" by "&amp;IF(Q43&gt;R43,Q43-R43,R43-Q43)</f>
        <v>June by 4.71710899999999</v>
      </c>
      <c r="T43" s="35"/>
      <c r="U43" s="36"/>
    </row>
    <row r="44" spans="2:22" x14ac:dyDescent="0.35">
      <c r="B44" s="4">
        <v>2011</v>
      </c>
      <c r="C44" s="6">
        <v>0.24014199999999999</v>
      </c>
      <c r="D44" s="11">
        <v>73.938326000000004</v>
      </c>
      <c r="E44" s="12">
        <v>6</v>
      </c>
      <c r="I44" s="4">
        <v>2011</v>
      </c>
      <c r="J44" s="6">
        <v>0.20158100000000001</v>
      </c>
      <c r="K44" s="11">
        <v>70.820627999999999</v>
      </c>
      <c r="L44" s="12">
        <v>12</v>
      </c>
      <c r="P44" s="4">
        <v>2011</v>
      </c>
      <c r="Q44" s="6">
        <f t="shared" ref="Q44:Q50" si="14">D44</f>
        <v>73.938326000000004</v>
      </c>
      <c r="R44" s="12">
        <f t="shared" ref="R44:R49" si="15">K44</f>
        <v>70.820627999999999</v>
      </c>
      <c r="S44" s="52" t="str">
        <f>IF(Q44&gt;R44,Q$16,R$16)&amp;" by "&amp;IF(Q44&gt;R44,Q44-R44,R44-Q44)</f>
        <v>June by 3.117698</v>
      </c>
      <c r="T44" s="39">
        <f>(Q44-Q43)/Q43</f>
        <v>-1.3176988058290229E-2</v>
      </c>
      <c r="U44" s="40">
        <f>(R44-R43)/R43</f>
        <v>8.7185583525620954E-3</v>
      </c>
    </row>
    <row r="45" spans="2:22" x14ac:dyDescent="0.35">
      <c r="B45" s="4">
        <v>2012</v>
      </c>
      <c r="C45" s="6">
        <v>9.7061999999999996E-2</v>
      </c>
      <c r="D45" s="11">
        <v>74</v>
      </c>
      <c r="E45" s="12">
        <v>6</v>
      </c>
      <c r="I45" s="4">
        <v>2012</v>
      </c>
      <c r="J45" s="6">
        <v>8.9604000000000003E-2</v>
      </c>
      <c r="K45" s="11">
        <v>71.188073000000003</v>
      </c>
      <c r="L45" s="12">
        <v>12</v>
      </c>
      <c r="P45" s="4">
        <v>2012</v>
      </c>
      <c r="Q45" s="6">
        <f t="shared" si="14"/>
        <v>74</v>
      </c>
      <c r="R45" s="12">
        <f t="shared" si="15"/>
        <v>71.188073000000003</v>
      </c>
      <c r="S45" s="52" t="str">
        <f>IF(Q45&gt;R45,Q$16,R$16)&amp;" by "&amp;IF(Q45&gt;R45,Q45-R45,R45-Q45)</f>
        <v>June by 2.811927</v>
      </c>
      <c r="T45" s="41">
        <f t="shared" ref="T45:T50" si="16">(Q45-Q44)/Q44</f>
        <v>8.3412762144488431E-4</v>
      </c>
      <c r="U45" s="42">
        <f t="shared" ref="U45:U50" si="17">(R45-R44)/R44</f>
        <v>5.1883894618952485E-3</v>
      </c>
    </row>
    <row r="46" spans="2:22" x14ac:dyDescent="0.35">
      <c r="B46" s="4">
        <v>2013</v>
      </c>
      <c r="C46" s="6">
        <v>0.14419499999999999</v>
      </c>
      <c r="D46" s="11">
        <v>74.599078000000006</v>
      </c>
      <c r="E46" s="12">
        <v>6</v>
      </c>
      <c r="I46" s="4">
        <v>2013</v>
      </c>
      <c r="J46" s="6">
        <v>0.169014</v>
      </c>
      <c r="K46" s="11">
        <v>71.094016999999994</v>
      </c>
      <c r="L46" s="12">
        <v>12</v>
      </c>
      <c r="P46" s="4">
        <v>2013</v>
      </c>
      <c r="Q46" s="6">
        <f t="shared" si="14"/>
        <v>74.599078000000006</v>
      </c>
      <c r="R46" s="12">
        <f t="shared" si="15"/>
        <v>71.094016999999994</v>
      </c>
      <c r="S46" s="52" t="str">
        <f>IF(Q46&gt;R46,Q$16,R$16)&amp;" by "&amp;IF(Q46&gt;R46,Q46-R46,R46-Q46)</f>
        <v>June by 3.50506100000001</v>
      </c>
      <c r="T46" s="41">
        <f t="shared" si="16"/>
        <v>8.0956486486487272E-3</v>
      </c>
      <c r="U46" s="42">
        <f t="shared" si="17"/>
        <v>-1.3212325609657817E-3</v>
      </c>
    </row>
    <row r="47" spans="2:22" x14ac:dyDescent="0.35">
      <c r="B47" s="4">
        <v>2014</v>
      </c>
      <c r="C47" s="6">
        <v>0.124372</v>
      </c>
      <c r="D47" s="11">
        <v>75.027906999999999</v>
      </c>
      <c r="E47" s="12">
        <v>6</v>
      </c>
      <c r="I47" s="4">
        <v>2014</v>
      </c>
      <c r="J47" s="6">
        <v>0.188439</v>
      </c>
      <c r="K47" s="11">
        <v>69.896861000000001</v>
      </c>
      <c r="L47" s="12">
        <v>12</v>
      </c>
      <c r="P47" s="4">
        <v>2014</v>
      </c>
      <c r="Q47" s="6">
        <f t="shared" si="14"/>
        <v>75.027906999999999</v>
      </c>
      <c r="R47" s="12">
        <f t="shared" si="15"/>
        <v>69.896861000000001</v>
      </c>
      <c r="S47" s="52" t="str">
        <f>IF(Q47&gt;R47,Q$16,R$16)&amp;" by "&amp;IF(Q47&gt;R47,Q47-R47,R47-Q47)</f>
        <v>June by 5.131046</v>
      </c>
      <c r="T47" s="41">
        <f t="shared" si="16"/>
        <v>5.7484490626009237E-3</v>
      </c>
      <c r="U47" s="42">
        <f t="shared" si="17"/>
        <v>-1.6839054121811581E-2</v>
      </c>
    </row>
    <row r="48" spans="2:22" x14ac:dyDescent="0.35">
      <c r="B48" s="4">
        <v>2015</v>
      </c>
      <c r="C48" s="6">
        <v>0.12515999999999999</v>
      </c>
      <c r="D48" s="11">
        <v>74.990148000000005</v>
      </c>
      <c r="E48" s="12">
        <v>6</v>
      </c>
      <c r="I48" s="4">
        <v>2015</v>
      </c>
      <c r="J48" s="6">
        <v>0.16950599999999999</v>
      </c>
      <c r="K48" s="11">
        <v>73.423912999999999</v>
      </c>
      <c r="L48" s="12">
        <v>12</v>
      </c>
      <c r="P48" s="4">
        <v>2015</v>
      </c>
      <c r="Q48" s="6">
        <f t="shared" si="14"/>
        <v>74.990148000000005</v>
      </c>
      <c r="R48" s="12">
        <f t="shared" si="15"/>
        <v>73.423912999999999</v>
      </c>
      <c r="S48" s="52" t="str">
        <f>IF(Q48&gt;R48,Q$16,R$16)&amp;" by "&amp;IF(Q48&gt;R48,Q48-R48,R48-Q48)</f>
        <v>June by 1.56623500000001</v>
      </c>
      <c r="T48" s="41">
        <f t="shared" si="16"/>
        <v>-5.0326607138320018E-4</v>
      </c>
      <c r="U48" s="42">
        <f t="shared" si="17"/>
        <v>5.0460806816489193E-2</v>
      </c>
    </row>
    <row r="49" spans="2:22" ht="15" thickBot="1" x14ac:dyDescent="0.4">
      <c r="B49" s="4">
        <v>2016</v>
      </c>
      <c r="C49" s="6">
        <v>0.212312</v>
      </c>
      <c r="D49" s="11">
        <v>75.175257999999999</v>
      </c>
      <c r="E49" s="12">
        <v>6</v>
      </c>
      <c r="I49" s="7">
        <v>2016</v>
      </c>
      <c r="J49" s="8">
        <v>0.199494</v>
      </c>
      <c r="K49" s="13">
        <v>71.13</v>
      </c>
      <c r="L49" s="14">
        <v>12</v>
      </c>
      <c r="P49" s="4">
        <v>2016</v>
      </c>
      <c r="Q49" s="6">
        <f t="shared" si="14"/>
        <v>75.175257999999999</v>
      </c>
      <c r="R49" s="12">
        <f t="shared" si="15"/>
        <v>71.13</v>
      </c>
      <c r="S49" s="52" t="str">
        <f>IF(Q49&gt;R49,Q$16,R$16)&amp;" by "&amp;IF(Q49&gt;R49,Q49-R49,R49-Q49)</f>
        <v>June by 4.045258</v>
      </c>
      <c r="T49" s="41">
        <f t="shared" si="16"/>
        <v>2.4684575899222728E-3</v>
      </c>
      <c r="U49" s="42">
        <f t="shared" si="17"/>
        <v>-3.1242042357508288E-2</v>
      </c>
    </row>
    <row r="50" spans="2:22" ht="15" thickBot="1" x14ac:dyDescent="0.4">
      <c r="B50" s="7">
        <v>2017</v>
      </c>
      <c r="C50" s="8">
        <v>0.12</v>
      </c>
      <c r="D50" s="13">
        <v>77.219894999999994</v>
      </c>
      <c r="E50" s="14">
        <v>6</v>
      </c>
      <c r="P50" s="7" t="s">
        <v>41</v>
      </c>
      <c r="Q50" s="8">
        <f t="shared" si="14"/>
        <v>77.219894999999994</v>
      </c>
      <c r="R50" s="48"/>
      <c r="S50" s="54" t="str">
        <f>IF(Q50&gt;R50,Q$16,R$16)&amp;" by "&amp;IF(Q50&gt;R50,Q50-R50,R50-Q50)</f>
        <v>June by 77.219895</v>
      </c>
      <c r="T50" s="43">
        <f t="shared" si="16"/>
        <v>2.7198270473511303E-2</v>
      </c>
      <c r="U50" s="44">
        <f t="shared" si="17"/>
        <v>-1</v>
      </c>
    </row>
    <row r="51" spans="2:22" ht="15" thickBot="1" x14ac:dyDescent="0.4">
      <c r="P51" s="37" t="s">
        <v>40</v>
      </c>
      <c r="Q51" s="55"/>
      <c r="R51" s="55"/>
      <c r="S51" s="45" t="s">
        <v>44</v>
      </c>
      <c r="T51" s="46">
        <f>(Q49-Q43)/Q43</f>
        <v>3.3318109346309644E-3</v>
      </c>
      <c r="U51" s="47">
        <f>(R49-R43)/R43</f>
        <v>1.3125032661638331E-2</v>
      </c>
    </row>
    <row r="52" spans="2:22" ht="15" thickBot="1" x14ac:dyDescent="0.4">
      <c r="P52" s="38"/>
      <c r="Q52" s="38"/>
      <c r="R52" s="38"/>
      <c r="V52" s="34"/>
    </row>
    <row r="53" spans="2:22" ht="15" thickBot="1" x14ac:dyDescent="0.4">
      <c r="P53" s="31" t="s">
        <v>51</v>
      </c>
      <c r="Q53" s="32"/>
      <c r="R53" s="32"/>
      <c r="S53" s="33"/>
      <c r="T53"/>
      <c r="U53"/>
      <c r="V53" s="34"/>
    </row>
    <row r="54" spans="2:22" ht="15" thickBot="1" x14ac:dyDescent="0.4">
      <c r="B54" s="16" t="s">
        <v>14</v>
      </c>
      <c r="I54" s="16" t="s">
        <v>32</v>
      </c>
      <c r="P54" s="25"/>
      <c r="Q54" s="19" t="s">
        <v>42</v>
      </c>
      <c r="R54" s="20"/>
      <c r="S54" s="26"/>
      <c r="T54"/>
      <c r="U54"/>
    </row>
    <row r="55" spans="2:22" ht="15" thickBot="1" x14ac:dyDescent="0.4">
      <c r="B55" s="1" t="s">
        <v>17</v>
      </c>
      <c r="C55" s="2" t="s">
        <v>18</v>
      </c>
      <c r="D55" s="2" t="s">
        <v>0</v>
      </c>
      <c r="E55" s="2" t="s">
        <v>1</v>
      </c>
      <c r="F55" s="2" t="s">
        <v>2</v>
      </c>
      <c r="G55" s="3" t="s">
        <v>3</v>
      </c>
      <c r="I55" s="1" t="s">
        <v>17</v>
      </c>
      <c r="J55" s="2" t="s">
        <v>18</v>
      </c>
      <c r="K55" s="2" t="s">
        <v>0</v>
      </c>
      <c r="L55" s="2" t="s">
        <v>1</v>
      </c>
      <c r="M55" s="2" t="s">
        <v>2</v>
      </c>
      <c r="N55" s="3" t="s">
        <v>3</v>
      </c>
      <c r="P55" s="1" t="s">
        <v>17</v>
      </c>
      <c r="Q55" s="2" t="s">
        <v>35</v>
      </c>
      <c r="R55" s="3" t="s">
        <v>28</v>
      </c>
      <c r="S55" s="24" t="s">
        <v>36</v>
      </c>
      <c r="T55"/>
      <c r="U55"/>
    </row>
    <row r="56" spans="2:22" x14ac:dyDescent="0.35">
      <c r="B56" s="4" t="s">
        <v>19</v>
      </c>
      <c r="C56" s="5">
        <v>165</v>
      </c>
      <c r="D56" s="9">
        <v>159</v>
      </c>
      <c r="E56" s="9">
        <v>165</v>
      </c>
      <c r="F56" s="9">
        <v>165</v>
      </c>
      <c r="G56" s="10">
        <v>165</v>
      </c>
      <c r="I56" s="4" t="s">
        <v>19</v>
      </c>
      <c r="J56" s="5">
        <v>152</v>
      </c>
      <c r="K56" s="9">
        <v>151</v>
      </c>
      <c r="L56" s="9">
        <v>152</v>
      </c>
      <c r="M56" s="9">
        <v>152</v>
      </c>
      <c r="N56" s="10">
        <v>152</v>
      </c>
      <c r="P56" s="4" t="s">
        <v>19</v>
      </c>
      <c r="Q56" s="5">
        <f>D56</f>
        <v>159</v>
      </c>
      <c r="R56" s="10">
        <f>K56</f>
        <v>151</v>
      </c>
      <c r="S56" s="21" t="str">
        <f>IF(Q56&gt;R56,Q$16,R$16)&amp;" by "&amp;IF(Q56&gt;R56,Q56-R56,R56-Q56)</f>
        <v>June by 8</v>
      </c>
      <c r="T56"/>
      <c r="U56"/>
    </row>
    <row r="57" spans="2:22" x14ac:dyDescent="0.35">
      <c r="B57" s="4" t="s">
        <v>20</v>
      </c>
      <c r="C57" s="6">
        <v>236</v>
      </c>
      <c r="D57" s="11">
        <v>234</v>
      </c>
      <c r="E57" s="11">
        <v>236</v>
      </c>
      <c r="F57" s="11">
        <v>236</v>
      </c>
      <c r="G57" s="12">
        <v>236</v>
      </c>
      <c r="I57" s="4" t="s">
        <v>20</v>
      </c>
      <c r="J57" s="6">
        <v>216</v>
      </c>
      <c r="K57" s="11">
        <v>216</v>
      </c>
      <c r="L57" s="11">
        <v>216</v>
      </c>
      <c r="M57" s="11">
        <v>216</v>
      </c>
      <c r="N57" s="12">
        <v>216</v>
      </c>
      <c r="P57" s="4" t="s">
        <v>20</v>
      </c>
      <c r="Q57" s="6">
        <f t="shared" ref="Q57:Q64" si="18">D57</f>
        <v>234</v>
      </c>
      <c r="R57" s="12">
        <f t="shared" ref="R57:R64" si="19">K57</f>
        <v>216</v>
      </c>
      <c r="S57" s="22" t="str">
        <f>IF(Q57&gt;R57,Q$16,R$16)&amp;" by "&amp;IF(Q57&gt;R57,Q57-R57,R57-Q57)</f>
        <v>June by 18</v>
      </c>
      <c r="T57"/>
      <c r="U57"/>
    </row>
    <row r="58" spans="2:22" x14ac:dyDescent="0.35">
      <c r="B58" s="4" t="s">
        <v>21</v>
      </c>
      <c r="C58" s="6">
        <v>186</v>
      </c>
      <c r="D58" s="11">
        <v>167</v>
      </c>
      <c r="E58" s="11">
        <v>186</v>
      </c>
      <c r="F58" s="11">
        <v>186</v>
      </c>
      <c r="G58" s="12">
        <v>186</v>
      </c>
      <c r="I58" s="4" t="s">
        <v>21</v>
      </c>
      <c r="J58" s="6">
        <v>178</v>
      </c>
      <c r="K58" s="11">
        <v>147</v>
      </c>
      <c r="L58" s="11">
        <v>178</v>
      </c>
      <c r="M58" s="11">
        <v>178</v>
      </c>
      <c r="N58" s="12">
        <v>178</v>
      </c>
      <c r="P58" s="4" t="s">
        <v>21</v>
      </c>
      <c r="Q58" s="6">
        <f t="shared" si="18"/>
        <v>167</v>
      </c>
      <c r="R58" s="12">
        <f t="shared" si="19"/>
        <v>147</v>
      </c>
      <c r="S58" s="22" t="str">
        <f>IF(Q58&gt;R58,Q$16,R$16)&amp;" by "&amp;IF(Q58&gt;R58,Q58-R58,R58-Q58)</f>
        <v>June by 20</v>
      </c>
      <c r="T58"/>
      <c r="U58"/>
    </row>
    <row r="59" spans="2:22" x14ac:dyDescent="0.35">
      <c r="B59" s="4" t="s">
        <v>22</v>
      </c>
      <c r="C59" s="6">
        <v>223</v>
      </c>
      <c r="D59" s="11">
        <v>214</v>
      </c>
      <c r="E59" s="11">
        <v>223</v>
      </c>
      <c r="F59" s="11">
        <v>223</v>
      </c>
      <c r="G59" s="12">
        <v>223</v>
      </c>
      <c r="I59" s="4" t="s">
        <v>22</v>
      </c>
      <c r="J59" s="6">
        <v>206</v>
      </c>
      <c r="K59" s="11">
        <v>197</v>
      </c>
      <c r="L59" s="11">
        <v>206</v>
      </c>
      <c r="M59" s="11">
        <v>206</v>
      </c>
      <c r="N59" s="12">
        <v>206</v>
      </c>
      <c r="P59" s="4" t="s">
        <v>22</v>
      </c>
      <c r="Q59" s="6">
        <f t="shared" si="18"/>
        <v>214</v>
      </c>
      <c r="R59" s="12">
        <f t="shared" si="19"/>
        <v>197</v>
      </c>
      <c r="S59" s="22" t="str">
        <f>IF(Q59&gt;R59,Q$16,R$16)&amp;" by "&amp;IF(Q59&gt;R59,Q59-R59,R59-Q59)</f>
        <v>June by 17</v>
      </c>
      <c r="T59"/>
      <c r="U59"/>
    </row>
    <row r="60" spans="2:22" x14ac:dyDescent="0.35">
      <c r="B60" s="4" t="s">
        <v>23</v>
      </c>
      <c r="C60" s="6">
        <v>148</v>
      </c>
      <c r="D60" s="11">
        <v>79</v>
      </c>
      <c r="E60" s="11">
        <v>148</v>
      </c>
      <c r="F60" s="11">
        <v>148</v>
      </c>
      <c r="G60" s="12">
        <v>148</v>
      </c>
      <c r="I60" s="4" t="s">
        <v>23</v>
      </c>
      <c r="J60" s="6">
        <v>109</v>
      </c>
      <c r="K60" s="11">
        <v>55</v>
      </c>
      <c r="L60" s="11">
        <v>109</v>
      </c>
      <c r="M60" s="11">
        <v>109</v>
      </c>
      <c r="N60" s="12">
        <v>109</v>
      </c>
      <c r="P60" s="4" t="s">
        <v>23</v>
      </c>
      <c r="Q60" s="6">
        <f t="shared" si="18"/>
        <v>79</v>
      </c>
      <c r="R60" s="12">
        <f t="shared" si="19"/>
        <v>55</v>
      </c>
      <c r="S60" s="22" t="str">
        <f>IF(Q60&gt;R60,Q$16,R$16)&amp;" by "&amp;IF(Q60&gt;R60,Q60-R60,R60-Q60)</f>
        <v>June by 24</v>
      </c>
      <c r="T60"/>
      <c r="U60"/>
    </row>
    <row r="61" spans="2:22" x14ac:dyDescent="0.35">
      <c r="B61" s="4" t="s">
        <v>24</v>
      </c>
      <c r="C61" s="6">
        <v>38</v>
      </c>
      <c r="D61" s="11">
        <v>26</v>
      </c>
      <c r="E61" s="11">
        <v>38</v>
      </c>
      <c r="F61" s="11">
        <v>38</v>
      </c>
      <c r="G61" s="12">
        <v>38</v>
      </c>
      <c r="I61" s="4" t="s">
        <v>24</v>
      </c>
      <c r="J61" s="6">
        <v>19</v>
      </c>
      <c r="K61" s="11">
        <v>11</v>
      </c>
      <c r="L61" s="11">
        <v>19</v>
      </c>
      <c r="M61" s="11">
        <v>19</v>
      </c>
      <c r="N61" s="12">
        <v>19</v>
      </c>
      <c r="P61" s="4" t="s">
        <v>24</v>
      </c>
      <c r="Q61" s="6">
        <f t="shared" si="18"/>
        <v>26</v>
      </c>
      <c r="R61" s="12">
        <f t="shared" si="19"/>
        <v>11</v>
      </c>
      <c r="S61" s="22" t="str">
        <f>IF(Q61&gt;R61,Q$16,R$16)&amp;" by "&amp;IF(Q61&gt;R61,Q61-R61,R61-Q61)</f>
        <v>June by 15</v>
      </c>
      <c r="T61"/>
      <c r="U61"/>
    </row>
    <row r="62" spans="2:22" x14ac:dyDescent="0.35">
      <c r="B62" s="4" t="s">
        <v>25</v>
      </c>
      <c r="C62" s="6">
        <v>236</v>
      </c>
      <c r="D62" s="11">
        <v>236</v>
      </c>
      <c r="E62" s="11">
        <v>236</v>
      </c>
      <c r="F62" s="11">
        <v>236</v>
      </c>
      <c r="G62" s="12">
        <v>236</v>
      </c>
      <c r="I62" s="4" t="s">
        <v>25</v>
      </c>
      <c r="J62" s="6">
        <v>217</v>
      </c>
      <c r="K62" s="11">
        <v>217</v>
      </c>
      <c r="L62" s="11">
        <v>217</v>
      </c>
      <c r="M62" s="11">
        <v>217</v>
      </c>
      <c r="N62" s="12">
        <v>217</v>
      </c>
      <c r="P62" s="4" t="s">
        <v>25</v>
      </c>
      <c r="Q62" s="6">
        <f t="shared" si="18"/>
        <v>236</v>
      </c>
      <c r="R62" s="12">
        <f t="shared" si="19"/>
        <v>217</v>
      </c>
      <c r="S62" s="22" t="str">
        <f>IF(Q62&gt;R62,Q$16,R$16)&amp;" by "&amp;IF(Q62&gt;R62,Q62-R62,R62-Q62)</f>
        <v>June by 19</v>
      </c>
      <c r="T62"/>
      <c r="U62"/>
    </row>
    <row r="63" spans="2:22" x14ac:dyDescent="0.35">
      <c r="B63" s="4" t="s">
        <v>26</v>
      </c>
      <c r="C63" s="6">
        <v>236</v>
      </c>
      <c r="D63" s="11">
        <v>233</v>
      </c>
      <c r="E63" s="11">
        <v>236</v>
      </c>
      <c r="F63" s="11">
        <v>236</v>
      </c>
      <c r="G63" s="12">
        <v>236</v>
      </c>
      <c r="I63" s="4" t="s">
        <v>26</v>
      </c>
      <c r="J63" s="6">
        <v>210</v>
      </c>
      <c r="K63" s="11">
        <v>207</v>
      </c>
      <c r="L63" s="11">
        <v>210</v>
      </c>
      <c r="M63" s="11">
        <v>210</v>
      </c>
      <c r="N63" s="12">
        <v>210</v>
      </c>
      <c r="P63" s="4" t="s">
        <v>26</v>
      </c>
      <c r="Q63" s="6">
        <f t="shared" si="18"/>
        <v>233</v>
      </c>
      <c r="R63" s="12">
        <f t="shared" si="19"/>
        <v>207</v>
      </c>
      <c r="S63" s="22" t="str">
        <f>IF(Q63&gt;R63,Q$16,R$16)&amp;" by "&amp;IF(Q63&gt;R63,Q63-R63,R63-Q63)</f>
        <v>June by 26</v>
      </c>
      <c r="T63"/>
      <c r="U63"/>
    </row>
    <row r="64" spans="2:22" ht="15" thickBot="1" x14ac:dyDescent="0.4">
      <c r="B64" s="7" t="s">
        <v>27</v>
      </c>
      <c r="C64" s="8">
        <v>232</v>
      </c>
      <c r="D64" s="13">
        <v>226</v>
      </c>
      <c r="E64" s="13">
        <v>232</v>
      </c>
      <c r="F64" s="13">
        <v>232</v>
      </c>
      <c r="G64" s="14">
        <v>232</v>
      </c>
      <c r="I64" s="7" t="s">
        <v>27</v>
      </c>
      <c r="J64" s="8">
        <v>210</v>
      </c>
      <c r="K64" s="13">
        <v>204</v>
      </c>
      <c r="L64" s="13">
        <v>210</v>
      </c>
      <c r="M64" s="13">
        <v>210</v>
      </c>
      <c r="N64" s="14">
        <v>210</v>
      </c>
      <c r="P64" s="7" t="s">
        <v>27</v>
      </c>
      <c r="Q64" s="8">
        <f t="shared" si="18"/>
        <v>226</v>
      </c>
      <c r="R64" s="14">
        <f t="shared" si="19"/>
        <v>204</v>
      </c>
      <c r="S64" s="23" t="str">
        <f>IF(Q64&gt;R64,Q$16,R$16)&amp;" by "&amp;IF(Q64&gt;R64,Q64-R64,R64-Q64)</f>
        <v>June by 22</v>
      </c>
      <c r="T64"/>
      <c r="U64"/>
    </row>
    <row r="65" spans="2:21" ht="15" thickBot="1" x14ac:dyDescent="0.4">
      <c r="P65" s="50"/>
      <c r="Q65" s="53"/>
      <c r="R65" s="53"/>
      <c r="T65"/>
      <c r="U65"/>
    </row>
    <row r="66" spans="2:21" ht="15" thickBot="1" x14ac:dyDescent="0.4">
      <c r="P66" s="31" t="s">
        <v>51</v>
      </c>
      <c r="Q66" s="32"/>
      <c r="R66" s="32"/>
      <c r="S66" s="33"/>
    </row>
    <row r="67" spans="2:21" ht="15" thickBot="1" x14ac:dyDescent="0.4">
      <c r="B67" s="16" t="s">
        <v>15</v>
      </c>
      <c r="I67" s="16" t="s">
        <v>33</v>
      </c>
      <c r="P67" s="25"/>
      <c r="Q67" s="19" t="s">
        <v>45</v>
      </c>
      <c r="R67" s="20"/>
      <c r="S67" s="26"/>
    </row>
    <row r="68" spans="2:21" ht="15" thickBot="1" x14ac:dyDescent="0.4">
      <c r="B68" s="1" t="s">
        <v>17</v>
      </c>
      <c r="C68" s="2" t="s">
        <v>0</v>
      </c>
      <c r="D68" s="2" t="s">
        <v>1</v>
      </c>
      <c r="E68" s="2" t="s">
        <v>2</v>
      </c>
      <c r="F68" s="3" t="s">
        <v>3</v>
      </c>
      <c r="I68" s="1" t="s">
        <v>17</v>
      </c>
      <c r="J68" s="2" t="s">
        <v>0</v>
      </c>
      <c r="K68" s="2" t="s">
        <v>1</v>
      </c>
      <c r="L68" s="2" t="s">
        <v>2</v>
      </c>
      <c r="M68" s="3" t="s">
        <v>3</v>
      </c>
      <c r="P68" s="1" t="s">
        <v>17</v>
      </c>
      <c r="Q68" s="2" t="s">
        <v>35</v>
      </c>
      <c r="R68" s="3" t="s">
        <v>28</v>
      </c>
      <c r="S68" s="24" t="s">
        <v>36</v>
      </c>
    </row>
    <row r="69" spans="2:21" x14ac:dyDescent="0.35">
      <c r="B69" s="4" t="s">
        <v>19</v>
      </c>
      <c r="C69" s="5">
        <v>2.41</v>
      </c>
      <c r="D69" s="9">
        <v>12233</v>
      </c>
      <c r="E69" s="9">
        <v>990</v>
      </c>
      <c r="F69" s="10">
        <v>332035</v>
      </c>
      <c r="I69" s="4" t="s">
        <v>19</v>
      </c>
      <c r="J69" s="5">
        <v>20.86</v>
      </c>
      <c r="K69" s="9">
        <v>10592</v>
      </c>
      <c r="L69" s="9">
        <v>1824</v>
      </c>
      <c r="M69" s="10">
        <v>305821</v>
      </c>
      <c r="P69" s="4" t="s">
        <v>19</v>
      </c>
      <c r="Q69" s="5">
        <f>C69</f>
        <v>2.41</v>
      </c>
      <c r="R69" s="10">
        <f>J69</f>
        <v>20.86</v>
      </c>
      <c r="S69" s="21" t="str">
        <f>IF(Q69&gt;R69,Q$16,R$16)&amp;" by "&amp;IF(Q69&gt;R69,Q69-R69,R69-Q69)</f>
        <v>December by 18.45</v>
      </c>
    </row>
    <row r="70" spans="2:21" x14ac:dyDescent="0.35">
      <c r="B70" s="4" t="s">
        <v>20</v>
      </c>
      <c r="C70" s="6">
        <v>27.67</v>
      </c>
      <c r="D70" s="11">
        <v>17476</v>
      </c>
      <c r="E70" s="11">
        <v>1416</v>
      </c>
      <c r="F70" s="12">
        <v>475180</v>
      </c>
      <c r="I70" s="4" t="s">
        <v>20</v>
      </c>
      <c r="J70" s="6">
        <v>43.9</v>
      </c>
      <c r="K70" s="11">
        <v>15351</v>
      </c>
      <c r="L70" s="11">
        <v>2592</v>
      </c>
      <c r="M70" s="12">
        <v>434806</v>
      </c>
      <c r="P70" s="4" t="s">
        <v>20</v>
      </c>
      <c r="Q70" s="6">
        <f t="shared" ref="Q70:Q77" si="20">C70</f>
        <v>27.67</v>
      </c>
      <c r="R70" s="12">
        <f t="shared" ref="R70:R77" si="21">J70</f>
        <v>43.9</v>
      </c>
      <c r="S70" s="22" t="str">
        <f>IF(Q70&gt;R70,Q$16,R$16)&amp;" by "&amp;IF(Q70&gt;R70,Q70-R70,R70-Q70)</f>
        <v>December by 16.23</v>
      </c>
    </row>
    <row r="71" spans="2:21" x14ac:dyDescent="0.35">
      <c r="B71" s="4" t="s">
        <v>21</v>
      </c>
      <c r="C71" s="6">
        <v>19.07</v>
      </c>
      <c r="D71" s="11">
        <v>14137</v>
      </c>
      <c r="E71" s="11">
        <v>1116</v>
      </c>
      <c r="F71" s="12">
        <v>374531</v>
      </c>
      <c r="I71" s="4" t="s">
        <v>21</v>
      </c>
      <c r="J71" s="6">
        <v>22.78</v>
      </c>
      <c r="K71" s="11">
        <v>13034</v>
      </c>
      <c r="L71" s="11">
        <v>2136</v>
      </c>
      <c r="M71" s="12">
        <v>358307</v>
      </c>
      <c r="P71" s="4" t="s">
        <v>21</v>
      </c>
      <c r="Q71" s="6">
        <f t="shared" si="20"/>
        <v>19.07</v>
      </c>
      <c r="R71" s="12">
        <f t="shared" si="21"/>
        <v>22.78</v>
      </c>
      <c r="S71" s="22" t="str">
        <f>IF(Q71&gt;R71,Q$16,R$16)&amp;" by "&amp;IF(Q71&gt;R71,Q71-R71,R71-Q71)</f>
        <v>December by 3.71</v>
      </c>
    </row>
    <row r="72" spans="2:21" x14ac:dyDescent="0.35">
      <c r="B72" s="4" t="s">
        <v>22</v>
      </c>
      <c r="C72" s="6">
        <v>106.09</v>
      </c>
      <c r="D72" s="11">
        <v>16042</v>
      </c>
      <c r="E72" s="11">
        <v>1338</v>
      </c>
      <c r="F72" s="12">
        <v>449025</v>
      </c>
      <c r="I72" s="4" t="s">
        <v>22</v>
      </c>
      <c r="J72" s="6">
        <v>99.88</v>
      </c>
      <c r="K72" s="11">
        <v>14274</v>
      </c>
      <c r="L72" s="11">
        <v>2472</v>
      </c>
      <c r="M72" s="12">
        <v>414667</v>
      </c>
      <c r="P72" s="4" t="s">
        <v>22</v>
      </c>
      <c r="Q72" s="6">
        <f t="shared" si="20"/>
        <v>106.09</v>
      </c>
      <c r="R72" s="12">
        <f t="shared" si="21"/>
        <v>99.88</v>
      </c>
      <c r="S72" s="22" t="str">
        <f>IF(Q72&gt;R72,Q$16,R$16)&amp;" by "&amp;IF(Q72&gt;R72,Q72-R72,R72-Q72)</f>
        <v>June by 6.21000000000001</v>
      </c>
    </row>
    <row r="73" spans="2:21" x14ac:dyDescent="0.35">
      <c r="B73" s="4" t="s">
        <v>23</v>
      </c>
      <c r="C73" s="6">
        <v>4.58</v>
      </c>
      <c r="D73" s="11">
        <v>11345</v>
      </c>
      <c r="E73" s="11">
        <v>888</v>
      </c>
      <c r="F73" s="12">
        <v>297986</v>
      </c>
      <c r="I73" s="4" t="s">
        <v>23</v>
      </c>
      <c r="J73" s="6">
        <v>8.4</v>
      </c>
      <c r="K73" s="11">
        <v>7830</v>
      </c>
      <c r="L73" s="11">
        <v>1308</v>
      </c>
      <c r="M73" s="12">
        <v>219451</v>
      </c>
      <c r="P73" s="4" t="s">
        <v>23</v>
      </c>
      <c r="Q73" s="6">
        <f t="shared" si="20"/>
        <v>4.58</v>
      </c>
      <c r="R73" s="12">
        <f t="shared" si="21"/>
        <v>8.4</v>
      </c>
      <c r="S73" s="22" t="str">
        <f>IF(Q73&gt;R73,Q$16,R$16)&amp;" by "&amp;IF(Q73&gt;R73,Q73-R73,R73-Q73)</f>
        <v>December by 3.82</v>
      </c>
    </row>
    <row r="74" spans="2:21" x14ac:dyDescent="0.35">
      <c r="B74" s="4" t="s">
        <v>24</v>
      </c>
      <c r="C74" s="6">
        <v>2.46</v>
      </c>
      <c r="D74" s="11">
        <v>2789</v>
      </c>
      <c r="E74" s="11">
        <v>228</v>
      </c>
      <c r="F74" s="12">
        <v>76400</v>
      </c>
      <c r="I74" s="4" t="s">
        <v>24</v>
      </c>
      <c r="J74" s="6">
        <v>7.02</v>
      </c>
      <c r="K74" s="11">
        <v>1376</v>
      </c>
      <c r="L74" s="11">
        <v>228</v>
      </c>
      <c r="M74" s="12">
        <v>38206</v>
      </c>
      <c r="P74" s="4" t="s">
        <v>24</v>
      </c>
      <c r="Q74" s="6">
        <f t="shared" si="20"/>
        <v>2.46</v>
      </c>
      <c r="R74" s="12">
        <f t="shared" si="21"/>
        <v>7.02</v>
      </c>
      <c r="S74" s="22" t="str">
        <f>IF(Q74&gt;R74,Q$16,R$16)&amp;" by "&amp;IF(Q74&gt;R74,Q74-R74,R74-Q74)</f>
        <v>December by 4.56</v>
      </c>
    </row>
    <row r="75" spans="2:21" x14ac:dyDescent="0.35">
      <c r="B75" s="4" t="s">
        <v>25</v>
      </c>
      <c r="C75" s="6">
        <v>35.76</v>
      </c>
      <c r="D75" s="11">
        <v>17292</v>
      </c>
      <c r="E75" s="11">
        <v>1416</v>
      </c>
      <c r="F75" s="12">
        <v>475196</v>
      </c>
      <c r="I75" s="4" t="s">
        <v>25</v>
      </c>
      <c r="J75" s="6">
        <v>53.15</v>
      </c>
      <c r="K75" s="11">
        <v>15169</v>
      </c>
      <c r="L75" s="11">
        <v>2604</v>
      </c>
      <c r="M75" s="12">
        <v>436821</v>
      </c>
      <c r="P75" s="4" t="s">
        <v>25</v>
      </c>
      <c r="Q75" s="6">
        <f t="shared" si="20"/>
        <v>35.76</v>
      </c>
      <c r="R75" s="12">
        <f t="shared" si="21"/>
        <v>53.15</v>
      </c>
      <c r="S75" s="22" t="str">
        <f>IF(Q75&gt;R75,Q$16,R$16)&amp;" by "&amp;IF(Q75&gt;R75,Q75-R75,R75-Q75)</f>
        <v>December by 17.39</v>
      </c>
    </row>
    <row r="76" spans="2:21" x14ac:dyDescent="0.35">
      <c r="B76" s="4" t="s">
        <v>26</v>
      </c>
      <c r="C76" s="6">
        <v>5.28</v>
      </c>
      <c r="D76" s="11">
        <v>18304</v>
      </c>
      <c r="E76" s="11">
        <v>1416</v>
      </c>
      <c r="F76" s="12">
        <v>475196</v>
      </c>
      <c r="I76" s="4" t="s">
        <v>26</v>
      </c>
      <c r="J76" s="6">
        <v>15.59</v>
      </c>
      <c r="K76" s="11">
        <v>14933</v>
      </c>
      <c r="L76" s="11">
        <v>2520</v>
      </c>
      <c r="M76" s="12">
        <v>422749</v>
      </c>
      <c r="P76" s="4" t="s">
        <v>26</v>
      </c>
      <c r="Q76" s="6">
        <f t="shared" si="20"/>
        <v>5.28</v>
      </c>
      <c r="R76" s="12">
        <f t="shared" si="21"/>
        <v>15.59</v>
      </c>
      <c r="S76" s="22" t="str">
        <f>IF(Q76&gt;R76,Q$16,R$16)&amp;" by "&amp;IF(Q76&gt;R76,Q76-R76,R76-Q76)</f>
        <v>December by 10.31</v>
      </c>
    </row>
    <row r="77" spans="2:21" ht="15" thickBot="1" x14ac:dyDescent="0.4">
      <c r="B77" s="7" t="s">
        <v>27</v>
      </c>
      <c r="C77" s="8">
        <v>11.31</v>
      </c>
      <c r="D77" s="13">
        <v>17787</v>
      </c>
      <c r="E77" s="13">
        <v>1392</v>
      </c>
      <c r="F77" s="14">
        <v>467127</v>
      </c>
      <c r="I77" s="7" t="s">
        <v>27</v>
      </c>
      <c r="J77" s="8">
        <v>33.049999999999997</v>
      </c>
      <c r="K77" s="13">
        <v>15211</v>
      </c>
      <c r="L77" s="13">
        <v>2520</v>
      </c>
      <c r="M77" s="14">
        <v>422715</v>
      </c>
      <c r="P77" s="7" t="s">
        <v>27</v>
      </c>
      <c r="Q77" s="8">
        <f t="shared" si="20"/>
        <v>11.31</v>
      </c>
      <c r="R77" s="14">
        <f t="shared" si="21"/>
        <v>33.049999999999997</v>
      </c>
      <c r="S77" s="23" t="str">
        <f>IF(Q77&gt;R77,Q$16,R$16)&amp;" by "&amp;IF(Q77&gt;R77,Q77-R77,R77-Q77)</f>
        <v>December by 21.74</v>
      </c>
    </row>
    <row r="78" spans="2:21" ht="15" thickBot="1" x14ac:dyDescent="0.4"/>
    <row r="79" spans="2:21" ht="15" thickBot="1" x14ac:dyDescent="0.4">
      <c r="P79" s="31" t="s">
        <v>52</v>
      </c>
      <c r="Q79" s="32"/>
      <c r="R79" s="32"/>
      <c r="S79" s="33"/>
    </row>
    <row r="80" spans="2:21" ht="15" thickBot="1" x14ac:dyDescent="0.4">
      <c r="B80" s="16" t="s">
        <v>16</v>
      </c>
      <c r="I80" s="16" t="s">
        <v>34</v>
      </c>
      <c r="P80" s="25"/>
      <c r="Q80" s="19" t="s">
        <v>48</v>
      </c>
      <c r="R80" s="20"/>
      <c r="S80" s="26"/>
    </row>
    <row r="81" spans="2:19" ht="15" thickBot="1" x14ac:dyDescent="0.4">
      <c r="B81" s="1" t="s">
        <v>17</v>
      </c>
      <c r="C81" s="2" t="s">
        <v>0</v>
      </c>
      <c r="D81" s="2" t="s">
        <v>1</v>
      </c>
      <c r="E81" s="2" t="s">
        <v>2</v>
      </c>
      <c r="F81" s="3" t="s">
        <v>3</v>
      </c>
      <c r="I81" s="1" t="s">
        <v>17</v>
      </c>
      <c r="J81" s="2" t="s">
        <v>0</v>
      </c>
      <c r="K81" s="2" t="s">
        <v>1</v>
      </c>
      <c r="L81" s="2" t="s">
        <v>2</v>
      </c>
      <c r="M81" s="3" t="s">
        <v>3</v>
      </c>
      <c r="P81" s="1" t="s">
        <v>17</v>
      </c>
      <c r="Q81" s="2" t="s">
        <v>35</v>
      </c>
      <c r="R81" s="3" t="s">
        <v>28</v>
      </c>
      <c r="S81" s="24" t="s">
        <v>36</v>
      </c>
    </row>
    <row r="82" spans="2:19" x14ac:dyDescent="0.35">
      <c r="B82" s="4" t="s">
        <v>19</v>
      </c>
      <c r="C82" s="5">
        <v>1.5157E-2</v>
      </c>
      <c r="D82" s="9">
        <v>74.139393999999996</v>
      </c>
      <c r="E82" s="9">
        <v>6</v>
      </c>
      <c r="F82" s="10">
        <v>2012.333333</v>
      </c>
      <c r="I82" s="4" t="s">
        <v>19</v>
      </c>
      <c r="J82" s="5">
        <v>0.13814599999999999</v>
      </c>
      <c r="K82" s="9">
        <v>69.684211000000005</v>
      </c>
      <c r="L82" s="9">
        <v>12</v>
      </c>
      <c r="M82" s="10">
        <v>2011.9802629999999</v>
      </c>
      <c r="P82" s="4" t="s">
        <v>19</v>
      </c>
      <c r="Q82" s="5">
        <f>D82</f>
        <v>74.139393999999996</v>
      </c>
      <c r="R82" s="10">
        <f>K82</f>
        <v>69.684211000000005</v>
      </c>
      <c r="S82" s="21" t="str">
        <f>IF(Q82&gt;R82,Q$16,R$16)&amp;" by "&amp;IF(Q82&gt;R82,Q82-R82,R82-Q82)</f>
        <v>June by 4.45518299999999</v>
      </c>
    </row>
    <row r="83" spans="2:19" x14ac:dyDescent="0.35">
      <c r="B83" s="4" t="s">
        <v>20</v>
      </c>
      <c r="C83" s="6">
        <v>0.11824800000000001</v>
      </c>
      <c r="D83" s="11">
        <v>74.050847000000005</v>
      </c>
      <c r="E83" s="11">
        <v>6</v>
      </c>
      <c r="F83" s="12">
        <v>2013.4745760000001</v>
      </c>
      <c r="I83" s="4" t="s">
        <v>20</v>
      </c>
      <c r="J83" s="6">
        <v>0.203241</v>
      </c>
      <c r="K83" s="11">
        <v>71.069444000000004</v>
      </c>
      <c r="L83" s="11">
        <v>12</v>
      </c>
      <c r="M83" s="12">
        <v>2012.9907410000001</v>
      </c>
      <c r="P83" s="4" t="s">
        <v>20</v>
      </c>
      <c r="Q83" s="6">
        <f t="shared" ref="Q83:Q90" si="22">D83</f>
        <v>74.050847000000005</v>
      </c>
      <c r="R83" s="12">
        <f t="shared" ref="R83:R90" si="23">K83</f>
        <v>71.069444000000004</v>
      </c>
      <c r="S83" s="22" t="str">
        <f>IF(Q83&gt;R83,Q$16,R$16)&amp;" by "&amp;IF(Q83&gt;R83,Q83-R83,R83-Q83)</f>
        <v>June by 2.981403</v>
      </c>
    </row>
    <row r="84" spans="2:19" x14ac:dyDescent="0.35">
      <c r="B84" s="4" t="s">
        <v>21</v>
      </c>
      <c r="C84" s="6">
        <v>0.114192</v>
      </c>
      <c r="D84" s="11">
        <v>76.005375999999998</v>
      </c>
      <c r="E84" s="11">
        <v>6</v>
      </c>
      <c r="F84" s="12">
        <v>2013.6075269999999</v>
      </c>
      <c r="I84" s="4" t="s">
        <v>21</v>
      </c>
      <c r="J84" s="6">
        <v>0.15496599999999999</v>
      </c>
      <c r="K84" s="11">
        <v>73.224718999999993</v>
      </c>
      <c r="L84" s="11">
        <v>12</v>
      </c>
      <c r="M84" s="12">
        <v>2012.9606739999999</v>
      </c>
      <c r="P84" s="4" t="s">
        <v>21</v>
      </c>
      <c r="Q84" s="6">
        <f t="shared" si="22"/>
        <v>76.005375999999998</v>
      </c>
      <c r="R84" s="12">
        <f t="shared" si="23"/>
        <v>73.224718999999993</v>
      </c>
      <c r="S84" s="22" t="str">
        <f>IF(Q84&gt;R84,Q$16,R$16)&amp;" by "&amp;IF(Q84&gt;R84,Q84-R84,R84-Q84)</f>
        <v>June by 2.78065700000001</v>
      </c>
    </row>
    <row r="85" spans="2:19" x14ac:dyDescent="0.35">
      <c r="B85" s="4" t="s">
        <v>22</v>
      </c>
      <c r="C85" s="6">
        <v>0.49574800000000002</v>
      </c>
      <c r="D85" s="11">
        <v>71.937219999999996</v>
      </c>
      <c r="E85" s="11">
        <v>6</v>
      </c>
      <c r="F85" s="12">
        <v>2013.565022</v>
      </c>
      <c r="I85" s="4" t="s">
        <v>22</v>
      </c>
      <c r="J85" s="6">
        <v>0.50700500000000004</v>
      </c>
      <c r="K85" s="11">
        <v>69.291262000000003</v>
      </c>
      <c r="L85" s="11">
        <v>12</v>
      </c>
      <c r="M85" s="12">
        <v>2012.946602</v>
      </c>
      <c r="P85" s="4" t="s">
        <v>22</v>
      </c>
      <c r="Q85" s="6">
        <f t="shared" si="22"/>
        <v>71.937219999999996</v>
      </c>
      <c r="R85" s="12">
        <f t="shared" si="23"/>
        <v>69.291262000000003</v>
      </c>
      <c r="S85" s="22" t="str">
        <f>IF(Q85&gt;R85,Q$16,R$16)&amp;" by "&amp;IF(Q85&gt;R85,Q85-R85,R85-Q85)</f>
        <v>June by 2.64595799999999</v>
      </c>
    </row>
    <row r="86" spans="2:19" x14ac:dyDescent="0.35">
      <c r="B86" s="4" t="s">
        <v>23</v>
      </c>
      <c r="C86" s="6">
        <v>5.7974999999999999E-2</v>
      </c>
      <c r="D86" s="11">
        <v>76.655405000000002</v>
      </c>
      <c r="E86" s="11">
        <v>6</v>
      </c>
      <c r="F86" s="12">
        <v>2013.418919</v>
      </c>
      <c r="I86" s="4" t="s">
        <v>23</v>
      </c>
      <c r="J86" s="6">
        <v>0.152727</v>
      </c>
      <c r="K86" s="11">
        <v>71.834862000000001</v>
      </c>
      <c r="L86" s="11">
        <v>12</v>
      </c>
      <c r="M86" s="12">
        <v>2013.311927</v>
      </c>
      <c r="P86" s="4" t="s">
        <v>23</v>
      </c>
      <c r="Q86" s="6">
        <f t="shared" si="22"/>
        <v>76.655405000000002</v>
      </c>
      <c r="R86" s="12">
        <f t="shared" si="23"/>
        <v>71.834862000000001</v>
      </c>
      <c r="S86" s="22" t="str">
        <f>IF(Q86&gt;R86,Q$16,R$16)&amp;" by "&amp;IF(Q86&gt;R86,Q86-R86,R86-Q86)</f>
        <v>June by 4.820543</v>
      </c>
    </row>
    <row r="87" spans="2:19" x14ac:dyDescent="0.35">
      <c r="B87" s="4" t="s">
        <v>24</v>
      </c>
      <c r="C87" s="6">
        <v>9.4615000000000005E-2</v>
      </c>
      <c r="D87" s="11">
        <v>73.394737000000006</v>
      </c>
      <c r="E87" s="11">
        <v>6</v>
      </c>
      <c r="F87" s="12">
        <v>2010.526316</v>
      </c>
      <c r="I87" s="4" t="s">
        <v>24</v>
      </c>
      <c r="J87" s="6">
        <v>0.63818200000000003</v>
      </c>
      <c r="K87" s="11">
        <v>72.421053000000001</v>
      </c>
      <c r="L87" s="11">
        <v>12</v>
      </c>
      <c r="M87" s="12">
        <v>2010.8421049999999</v>
      </c>
      <c r="P87" s="4" t="s">
        <v>24</v>
      </c>
      <c r="Q87" s="6">
        <f t="shared" si="22"/>
        <v>73.394737000000006</v>
      </c>
      <c r="R87" s="12">
        <f t="shared" si="23"/>
        <v>72.421053000000001</v>
      </c>
      <c r="S87" s="22" t="str">
        <f>IF(Q87&gt;R87,Q$16,R$16)&amp;" by "&amp;IF(Q87&gt;R87,Q87-R87,R87-Q87)</f>
        <v>June by 0.973684000000006</v>
      </c>
    </row>
    <row r="88" spans="2:19" x14ac:dyDescent="0.35">
      <c r="B88" s="4" t="s">
        <v>25</v>
      </c>
      <c r="C88" s="6">
        <v>0.15152499999999999</v>
      </c>
      <c r="D88" s="11">
        <v>73.271186</v>
      </c>
      <c r="E88" s="11">
        <v>6</v>
      </c>
      <c r="F88" s="12">
        <v>2013.542373</v>
      </c>
      <c r="I88" s="4" t="s">
        <v>25</v>
      </c>
      <c r="J88" s="6">
        <v>0.24493100000000001</v>
      </c>
      <c r="K88" s="11">
        <v>69.903226000000004</v>
      </c>
      <c r="L88" s="11">
        <v>12</v>
      </c>
      <c r="M88" s="12">
        <v>2013</v>
      </c>
      <c r="P88" s="4" t="s">
        <v>25</v>
      </c>
      <c r="Q88" s="6">
        <f t="shared" si="22"/>
        <v>73.271186</v>
      </c>
      <c r="R88" s="12">
        <f t="shared" si="23"/>
        <v>69.903226000000004</v>
      </c>
      <c r="S88" s="22" t="str">
        <f>IF(Q88&gt;R88,Q$16,R$16)&amp;" by "&amp;IF(Q88&gt;R88,Q88-R88,R88-Q88)</f>
        <v>June by 3.36796</v>
      </c>
    </row>
    <row r="89" spans="2:19" x14ac:dyDescent="0.35">
      <c r="B89" s="4" t="s">
        <v>26</v>
      </c>
      <c r="C89" s="6">
        <v>2.2661000000000001E-2</v>
      </c>
      <c r="D89" s="11">
        <v>77.559321999999995</v>
      </c>
      <c r="E89" s="11">
        <v>6</v>
      </c>
      <c r="F89" s="12">
        <v>2013.542373</v>
      </c>
      <c r="I89" s="4" t="s">
        <v>26</v>
      </c>
      <c r="J89" s="6">
        <v>7.5314000000000006E-2</v>
      </c>
      <c r="K89" s="11">
        <v>71.109523999999993</v>
      </c>
      <c r="L89" s="11">
        <v>12</v>
      </c>
      <c r="M89" s="12">
        <v>2013.0904760000001</v>
      </c>
      <c r="P89" s="4" t="s">
        <v>26</v>
      </c>
      <c r="Q89" s="6">
        <f t="shared" si="22"/>
        <v>77.559321999999995</v>
      </c>
      <c r="R89" s="12">
        <f t="shared" si="23"/>
        <v>71.109523999999993</v>
      </c>
      <c r="S89" s="22" t="str">
        <f>IF(Q89&gt;R89,Q$16,R$16)&amp;" by "&amp;IF(Q89&gt;R89,Q89-R89,R89-Q89)</f>
        <v>June by 6.449798</v>
      </c>
    </row>
    <row r="90" spans="2:19" ht="15" thickBot="1" x14ac:dyDescent="0.4">
      <c r="B90" s="7" t="s">
        <v>27</v>
      </c>
      <c r="C90" s="8">
        <v>5.0043999999999998E-2</v>
      </c>
      <c r="D90" s="13">
        <v>76.668103000000002</v>
      </c>
      <c r="E90" s="13">
        <v>6</v>
      </c>
      <c r="F90" s="14">
        <v>2013.4784480000001</v>
      </c>
      <c r="I90" s="7" t="s">
        <v>27</v>
      </c>
      <c r="J90" s="8">
        <v>0.16200999999999999</v>
      </c>
      <c r="K90" s="13">
        <v>72.433333000000005</v>
      </c>
      <c r="L90" s="13">
        <v>12</v>
      </c>
      <c r="M90" s="14">
        <v>2012.9285709999999</v>
      </c>
      <c r="P90" s="7" t="s">
        <v>27</v>
      </c>
      <c r="Q90" s="8">
        <f t="shared" si="22"/>
        <v>76.668103000000002</v>
      </c>
      <c r="R90" s="14">
        <f t="shared" si="23"/>
        <v>72.433333000000005</v>
      </c>
      <c r="S90" s="23" t="str">
        <f>IF(Q90&gt;R90,Q$16,R$16)&amp;" by "&amp;IF(Q90&gt;R90,Q90-R90,R90-Q90)</f>
        <v>June by 4.23477</v>
      </c>
    </row>
  </sheetData>
  <mergeCells count="21">
    <mergeCell ref="Q67:R67"/>
    <mergeCell ref="P79:S79"/>
    <mergeCell ref="Q80:R80"/>
    <mergeCell ref="P14:U14"/>
    <mergeCell ref="P27:U27"/>
    <mergeCell ref="P40:U40"/>
    <mergeCell ref="P66:S66"/>
    <mergeCell ref="Q41:R41"/>
    <mergeCell ref="T41:U41"/>
    <mergeCell ref="P51:R52"/>
    <mergeCell ref="P53:S53"/>
    <mergeCell ref="Q54:R54"/>
    <mergeCell ref="P25:R26"/>
    <mergeCell ref="Q28:R28"/>
    <mergeCell ref="T28:U28"/>
    <mergeCell ref="P38:R39"/>
    <mergeCell ref="Q3:R3"/>
    <mergeCell ref="T3:U3"/>
    <mergeCell ref="P2:V2"/>
    <mergeCell ref="Q15:R15"/>
    <mergeCell ref="T15:U15"/>
  </mergeCells>
  <conditionalFormatting sqref="T18:U24 T31:U37">
    <cfRule type="cellIs" dxfId="5" priority="43" operator="lessThan">
      <formula>0</formula>
    </cfRule>
    <cfRule type="cellIs" dxfId="4" priority="44" operator="greaterThan">
      <formula>0</formula>
    </cfRule>
  </conditionalFormatting>
  <conditionalFormatting sqref="T44:U50">
    <cfRule type="cellIs" dxfId="3" priority="41" operator="lessThan">
      <formula>0</formula>
    </cfRule>
    <cfRule type="cellIs" dxfId="2" priority="42" operator="greaterThan">
      <formula>0</formula>
    </cfRule>
  </conditionalFormatting>
  <conditionalFormatting sqref="Q56:Q64">
    <cfRule type="colorScale" priority="38">
      <colorScale>
        <cfvo type="min"/>
        <cfvo type="max"/>
        <color rgb="FF92D050"/>
        <color rgb="FFFF0000"/>
      </colorScale>
    </cfRule>
    <cfRule type="colorScale" priority="37">
      <colorScale>
        <cfvo type="min"/>
        <cfvo type="percentile" val="50"/>
        <cfvo type="max"/>
        <color theme="0"/>
        <color rgb="FFFFC000"/>
        <color rgb="FF00B0F0"/>
      </colorScale>
    </cfRule>
  </conditionalFormatting>
  <conditionalFormatting sqref="R56:R64">
    <cfRule type="colorScale" priority="35">
      <colorScale>
        <cfvo type="min"/>
        <cfvo type="percentile" val="50"/>
        <cfvo type="max"/>
        <color theme="0"/>
        <color rgb="FFFFC000"/>
        <color rgb="FF00B0F0"/>
      </colorScale>
    </cfRule>
    <cfRule type="colorScale" priority="36">
      <colorScale>
        <cfvo type="min"/>
        <cfvo type="max"/>
        <color rgb="FF92D050"/>
        <color rgb="FFFF0000"/>
      </colorScale>
    </cfRule>
  </conditionalFormatting>
  <conditionalFormatting sqref="Q69:Q77">
    <cfRule type="colorScale" priority="29">
      <colorScale>
        <cfvo type="min"/>
        <cfvo type="percentile" val="50"/>
        <cfvo type="max"/>
        <color theme="0"/>
        <color rgb="FFFFC000"/>
        <color rgb="FF00B0F0"/>
      </colorScale>
    </cfRule>
    <cfRule type="colorScale" priority="30">
      <colorScale>
        <cfvo type="min"/>
        <cfvo type="max"/>
        <color rgb="FF92D050"/>
        <color rgb="FFFF0000"/>
      </colorScale>
    </cfRule>
  </conditionalFormatting>
  <conditionalFormatting sqref="R69:R77">
    <cfRule type="colorScale" priority="27">
      <colorScale>
        <cfvo type="min"/>
        <cfvo type="percentile" val="50"/>
        <cfvo type="max"/>
        <color theme="0"/>
        <color rgb="FFFFC000"/>
        <color rgb="FF00B0F0"/>
      </colorScale>
    </cfRule>
    <cfRule type="colorScale" priority="28">
      <colorScale>
        <cfvo type="min"/>
        <cfvo type="max"/>
        <color rgb="FF92D050"/>
        <color rgb="FFFF0000"/>
      </colorScale>
    </cfRule>
  </conditionalFormatting>
  <conditionalFormatting sqref="Q82:Q90">
    <cfRule type="colorScale" priority="21">
      <colorScale>
        <cfvo type="min"/>
        <cfvo type="percentile" val="50"/>
        <cfvo type="max"/>
        <color theme="0"/>
        <color rgb="FFFFC000"/>
        <color rgb="FF00B0F0"/>
      </colorScale>
    </cfRule>
    <cfRule type="colorScale" priority="22">
      <colorScale>
        <cfvo type="min"/>
        <cfvo type="max"/>
        <color rgb="FF92D050"/>
        <color rgb="FFFF0000"/>
      </colorScale>
    </cfRule>
  </conditionalFormatting>
  <conditionalFormatting sqref="R82:R90">
    <cfRule type="colorScale" priority="19">
      <colorScale>
        <cfvo type="min"/>
        <cfvo type="percentile" val="50"/>
        <cfvo type="max"/>
        <color theme="0"/>
        <color rgb="FFFFC000"/>
        <color rgb="FF00B0F0"/>
      </colorScale>
    </cfRule>
    <cfRule type="colorScale" priority="20">
      <colorScale>
        <cfvo type="min"/>
        <cfvo type="max"/>
        <color rgb="FF92D050"/>
        <color rgb="FFFF0000"/>
      </colorScale>
    </cfRule>
  </conditionalFormatting>
  <conditionalFormatting sqref="Q43:Q49">
    <cfRule type="colorScale" priority="17">
      <colorScale>
        <cfvo type="min"/>
        <cfvo type="percentile" val="50"/>
        <cfvo type="max"/>
        <color theme="0"/>
        <color rgb="FFFFC000"/>
        <color rgb="FF00B0F0"/>
      </colorScale>
    </cfRule>
    <cfRule type="colorScale" priority="18">
      <colorScale>
        <cfvo type="min"/>
        <cfvo type="max"/>
        <color rgb="FF92D050"/>
        <color rgb="FFFF0000"/>
      </colorScale>
    </cfRule>
  </conditionalFormatting>
  <conditionalFormatting sqref="Q50">
    <cfRule type="colorScale" priority="15">
      <colorScale>
        <cfvo type="min"/>
        <cfvo type="percentile" val="50"/>
        <cfvo type="max"/>
        <color theme="0"/>
        <color rgb="FFFFC000"/>
        <color rgb="FF00B0F0"/>
      </colorScale>
    </cfRule>
    <cfRule type="colorScale" priority="16">
      <colorScale>
        <cfvo type="min"/>
        <cfvo type="max"/>
        <color rgb="FF92D050"/>
        <color rgb="FFFF0000"/>
      </colorScale>
    </cfRule>
  </conditionalFormatting>
  <conditionalFormatting sqref="R43:R49">
    <cfRule type="colorScale" priority="13">
      <colorScale>
        <cfvo type="min"/>
        <cfvo type="percentile" val="50"/>
        <cfvo type="max"/>
        <color theme="0"/>
        <color rgb="FFFFC000"/>
        <color rgb="FF00B0F0"/>
      </colorScale>
    </cfRule>
    <cfRule type="colorScale" priority="14">
      <colorScale>
        <cfvo type="min"/>
        <cfvo type="max"/>
        <color rgb="FF92D050"/>
        <color rgb="FFFF0000"/>
      </colorScale>
    </cfRule>
  </conditionalFormatting>
  <conditionalFormatting sqref="Q30:Q36">
    <cfRule type="colorScale" priority="11">
      <colorScale>
        <cfvo type="min"/>
        <cfvo type="percentile" val="50"/>
        <cfvo type="max"/>
        <color theme="0"/>
        <color rgb="FFFFC000"/>
        <color rgb="FF00B0F0"/>
      </colorScale>
    </cfRule>
    <cfRule type="colorScale" priority="12">
      <colorScale>
        <cfvo type="min"/>
        <cfvo type="max"/>
        <color rgb="FF92D050"/>
        <color rgb="FFFF0000"/>
      </colorScale>
    </cfRule>
  </conditionalFormatting>
  <conditionalFormatting sqref="Q37">
    <cfRule type="colorScale" priority="9">
      <colorScale>
        <cfvo type="min"/>
        <cfvo type="percentile" val="50"/>
        <cfvo type="max"/>
        <color theme="0"/>
        <color rgb="FFFFC000"/>
        <color rgb="FF00B0F0"/>
      </colorScale>
    </cfRule>
    <cfRule type="colorScale" priority="10">
      <colorScale>
        <cfvo type="min"/>
        <cfvo type="max"/>
        <color rgb="FF92D050"/>
        <color rgb="FFFF0000"/>
      </colorScale>
    </cfRule>
  </conditionalFormatting>
  <conditionalFormatting sqref="R30:R36">
    <cfRule type="colorScale" priority="7">
      <colorScale>
        <cfvo type="min"/>
        <cfvo type="percentile" val="50"/>
        <cfvo type="max"/>
        <color theme="0"/>
        <color rgb="FFFFC000"/>
        <color rgb="FF00B0F0"/>
      </colorScale>
    </cfRule>
    <cfRule type="colorScale" priority="8">
      <colorScale>
        <cfvo type="min"/>
        <cfvo type="max"/>
        <color rgb="FF92D050"/>
        <color rgb="FFFF0000"/>
      </colorScale>
    </cfRule>
  </conditionalFormatting>
  <conditionalFormatting sqref="Q17:Q23">
    <cfRule type="colorScale" priority="5">
      <colorScale>
        <cfvo type="min"/>
        <cfvo type="percentile" val="50"/>
        <cfvo type="max"/>
        <color theme="0"/>
        <color rgb="FFFFC000"/>
        <color rgb="FF00B0F0"/>
      </colorScale>
    </cfRule>
    <cfRule type="colorScale" priority="6">
      <colorScale>
        <cfvo type="min"/>
        <cfvo type="max"/>
        <color rgb="FF92D050"/>
        <color rgb="FFFF0000"/>
      </colorScale>
    </cfRule>
  </conditionalFormatting>
  <conditionalFormatting sqref="Q24">
    <cfRule type="colorScale" priority="3">
      <colorScale>
        <cfvo type="min"/>
        <cfvo type="percentile" val="50"/>
        <cfvo type="max"/>
        <color theme="0"/>
        <color rgb="FFFFC000"/>
        <color rgb="FF00B0F0"/>
      </colorScale>
    </cfRule>
    <cfRule type="colorScale" priority="4">
      <colorScale>
        <cfvo type="min"/>
        <cfvo type="max"/>
        <color rgb="FF92D050"/>
        <color rgb="FFFF0000"/>
      </colorScale>
    </cfRule>
  </conditionalFormatting>
  <conditionalFormatting sqref="R17:R23">
    <cfRule type="colorScale" priority="1">
      <colorScale>
        <cfvo type="min"/>
        <cfvo type="percentile" val="50"/>
        <cfvo type="max"/>
        <color theme="0"/>
        <color rgb="FFFFC000"/>
        <color rgb="FF00B0F0"/>
      </colorScale>
    </cfRule>
    <cfRule type="colorScale" priority="2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- from module_9_challenge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Kaminskyj</dc:creator>
  <cp:lastModifiedBy>Martin Kaminskyj</cp:lastModifiedBy>
  <dcterms:created xsi:type="dcterms:W3CDTF">2020-06-17T17:55:15Z</dcterms:created>
  <dcterms:modified xsi:type="dcterms:W3CDTF">2020-06-17T21:21:31Z</dcterms:modified>
</cp:coreProperties>
</file>