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2FF2F551-F68D-44F0-A464-E93789ABCAFE}" xr6:coauthVersionLast="47" xr6:coauthVersionMax="47" xr10:uidLastSave="{00000000-0000-0000-0000-000000000000}"/>
  <bookViews>
    <workbookView xWindow="-19335" yWindow="-16035" windowWidth="27960" windowHeight="15000" xr2:uid="{DB26C65F-EA9F-4F0C-ADCD-2FA76DCAC294}"/>
  </bookViews>
  <sheets>
    <sheet name="Sheet1" sheetId="1" r:id="rId1"/>
  </sheets>
  <definedNames>
    <definedName name="_xlnm._FilterDatabase" localSheetId="0" hidden="1">Sheet1!$A$1:$O$122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4" i="1" l="1"/>
  <c r="F164" i="1"/>
  <c r="J163" i="1"/>
  <c r="F163" i="1"/>
  <c r="J162" i="1"/>
  <c r="F162" i="1"/>
  <c r="J161" i="1"/>
  <c r="G161" i="1"/>
  <c r="F161" i="1"/>
  <c r="J160" i="1"/>
  <c r="G160" i="1"/>
  <c r="F160" i="1"/>
  <c r="J159" i="1"/>
  <c r="G159" i="1"/>
  <c r="F159" i="1"/>
  <c r="J158" i="1"/>
  <c r="G158" i="1"/>
  <c r="F158" i="1"/>
  <c r="J157" i="1"/>
  <c r="G157" i="1"/>
  <c r="F157" i="1"/>
  <c r="J156" i="1"/>
  <c r="G156" i="1"/>
  <c r="F156" i="1"/>
  <c r="J155" i="1"/>
  <c r="G155" i="1"/>
  <c r="F155" i="1"/>
  <c r="J154" i="1"/>
  <c r="G154" i="1"/>
  <c r="F154" i="1"/>
  <c r="J153" i="1"/>
  <c r="G153" i="1"/>
  <c r="F153" i="1"/>
  <c r="J152" i="1"/>
  <c r="G152" i="1"/>
  <c r="F152" i="1"/>
  <c r="J151" i="1"/>
  <c r="G151" i="1"/>
  <c r="F151" i="1"/>
  <c r="J150" i="1"/>
  <c r="G150" i="1"/>
  <c r="F150" i="1"/>
  <c r="J149" i="1"/>
  <c r="G149" i="1"/>
  <c r="F149" i="1"/>
  <c r="J148" i="1"/>
  <c r="G148" i="1"/>
  <c r="F148" i="1"/>
  <c r="J147" i="1"/>
  <c r="G147" i="1"/>
  <c r="F147" i="1"/>
  <c r="J146" i="1"/>
  <c r="G146" i="1"/>
  <c r="F146" i="1"/>
  <c r="J145" i="1"/>
  <c r="G145" i="1"/>
  <c r="F145" i="1"/>
  <c r="J144" i="1"/>
  <c r="G144" i="1"/>
  <c r="F144" i="1"/>
  <c r="J143" i="1"/>
  <c r="G143" i="1"/>
  <c r="J142" i="1"/>
  <c r="G142" i="1"/>
  <c r="J141" i="1"/>
  <c r="G141" i="1"/>
  <c r="J140" i="1"/>
  <c r="J139" i="1"/>
  <c r="J138" i="1"/>
  <c r="J137" i="1"/>
  <c r="J136" i="1"/>
  <c r="J135" i="1"/>
  <c r="J134" i="1"/>
  <c r="J132" i="1"/>
  <c r="J131" i="1"/>
  <c r="J125" i="1" l="1"/>
  <c r="J124" i="1"/>
  <c r="J128" i="1"/>
  <c r="J127" i="1"/>
  <c r="J112" i="1" l="1"/>
  <c r="J111" i="1"/>
  <c r="J109" i="1"/>
  <c r="J108" i="1"/>
  <c r="J106" i="1"/>
  <c r="J105" i="1"/>
  <c r="J103" i="1"/>
  <c r="J97" i="1"/>
  <c r="J96" i="1"/>
  <c r="J95" i="1"/>
  <c r="J94" i="1"/>
  <c r="J93" i="1"/>
  <c r="K92" i="1"/>
  <c r="J92" i="1"/>
  <c r="J91" i="1"/>
  <c r="F91" i="1"/>
  <c r="J90" i="1"/>
  <c r="F90" i="1"/>
  <c r="J89" i="1"/>
  <c r="F89" i="1"/>
  <c r="J88" i="1"/>
  <c r="G88" i="1"/>
  <c r="F88" i="1"/>
  <c r="J87" i="1"/>
  <c r="G87" i="1"/>
  <c r="F87" i="1"/>
  <c r="J86" i="1"/>
  <c r="G86" i="1"/>
  <c r="F86" i="1"/>
  <c r="J85" i="1"/>
  <c r="G85" i="1"/>
  <c r="F85" i="1"/>
  <c r="J84" i="1"/>
  <c r="G84" i="1"/>
  <c r="F84" i="1"/>
  <c r="J83" i="1"/>
  <c r="G83" i="1"/>
  <c r="F83" i="1"/>
  <c r="J82" i="1"/>
  <c r="G82" i="1"/>
  <c r="F82" i="1"/>
  <c r="J81" i="1"/>
  <c r="G81" i="1"/>
  <c r="F81" i="1"/>
  <c r="J80" i="1"/>
  <c r="G80" i="1"/>
  <c r="F80" i="1"/>
  <c r="J79" i="1"/>
  <c r="G79" i="1"/>
  <c r="F79" i="1"/>
  <c r="J78" i="1"/>
  <c r="G78" i="1"/>
  <c r="F78" i="1"/>
  <c r="J77" i="1"/>
  <c r="G77" i="1"/>
  <c r="F77" i="1"/>
  <c r="J76" i="1"/>
  <c r="G76" i="1"/>
  <c r="F76" i="1"/>
  <c r="J75" i="1"/>
  <c r="G75" i="1"/>
  <c r="F75" i="1"/>
  <c r="J74" i="1"/>
  <c r="G74" i="1"/>
  <c r="F74" i="1"/>
  <c r="J73" i="1"/>
  <c r="G73" i="1"/>
  <c r="F73" i="1"/>
  <c r="J72" i="1"/>
  <c r="G72" i="1"/>
  <c r="F72" i="1"/>
  <c r="J71" i="1"/>
  <c r="G71" i="1"/>
  <c r="F71" i="1"/>
  <c r="J70" i="1"/>
  <c r="G70" i="1"/>
  <c r="J69" i="1"/>
  <c r="G69" i="1"/>
  <c r="J68" i="1"/>
  <c r="G68" i="1"/>
  <c r="J67" i="1"/>
  <c r="J66" i="1"/>
  <c r="J65" i="1"/>
  <c r="J64" i="1"/>
  <c r="J63" i="1"/>
  <c r="J62" i="1"/>
  <c r="J61" i="1"/>
  <c r="J58" i="1"/>
  <c r="J57" i="1"/>
  <c r="J56" i="1"/>
  <c r="J55" i="1"/>
  <c r="J54" i="1"/>
  <c r="J53" i="1"/>
  <c r="J52" i="1"/>
  <c r="J50" i="1"/>
  <c r="J49" i="1"/>
  <c r="J48" i="1"/>
  <c r="J47" i="1"/>
  <c r="J13" i="1" l="1"/>
  <c r="J10" i="1"/>
  <c r="J8" i="1"/>
  <c r="J7" i="1"/>
</calcChain>
</file>

<file path=xl/sharedStrings.xml><?xml version="1.0" encoding="utf-8"?>
<sst xmlns="http://schemas.openxmlformats.org/spreadsheetml/2006/main" count="1775" uniqueCount="235">
  <si>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</si>
  <si>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</si>
  <si>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</si>
  <si>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</si>
  <si>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</si>
  <si>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</si>
  <si>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</si>
  <si>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</si>
  <si>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</si>
  <si>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</si>
  <si>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</si>
  <si>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</si>
  <si>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</si>
  <si>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</si>
  <si>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</si>
  <si>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</si>
  <si>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</si>
  <si>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</si>
  <si>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</si>
  <si>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</si>
  <si>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</si>
  <si>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</si>
  <si>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</si>
  <si>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</si>
  <si>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</si>
  <si>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</si>
  <si>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</si>
  <si>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</si>
  <si>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</si>
  <si>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</si>
  <si>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</si>
  <si>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</si>
  <si>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</si>
  <si>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</si>
  <si>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</si>
  <si>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</si>
  <si>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</si>
  <si>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</si>
  <si>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</si>
  <si>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</si>
  <si>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</si>
  <si>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</si>
  <si>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</si>
  <si>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</si>
  <si>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</si>
  <si>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</si>
  <si>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</si>
  <si>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</si>
  <si>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</si>
  <si>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12-14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</si>
  <si>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</si>
  <si>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</si>
  <si>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</si>
  <si>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</si>
  <si>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</si>
  <si>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</si>
  <si>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</si>
  <si>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</si>
  <si>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</si>
  <si>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</si>
  <si>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</si>
  <si>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</si>
  <si>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</si>
  <si>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</si>
  <si>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</si>
  <si>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</si>
  <si>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</si>
  <si>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</si>
  <si>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</si>
  <si>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</si>
  <si>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</si>
  <si>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</si>
  <si>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</si>
  <si>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</si>
  <si>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</si>
  <si>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</si>
  <si>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</si>
  <si>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</si>
  <si>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</si>
  <si>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</si>
  <si>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</si>
  <si>
    <t>Temperature- Adult Holding</t>
  </si>
  <si>
    <t>Temperature- Adult Spawning</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</si>
  <si>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</si>
  <si>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</si>
  <si>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</si>
  <si>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</si>
  <si>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</si>
  <si>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</si>
  <si>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FLOODPLAIN- EDT the fraction of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</si>
  <si>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</si>
  <si>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</si>
  <si>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&lt; 12 deg C</t>
  </si>
  <si>
    <t>&gt; 14 deg C</t>
  </si>
  <si>
    <t>&lt;10 deg</t>
  </si>
  <si>
    <t>10-14 deg</t>
  </si>
  <si>
    <t>&gt;14 deg</t>
  </si>
  <si>
    <t>&lt;16 deg</t>
  </si>
  <si>
    <t>16-22 deg</t>
  </si>
  <si>
    <t>&gt;22 deg</t>
  </si>
  <si>
    <t>Habitat_Type_Filter</t>
  </si>
  <si>
    <t>Filter_value_lower_meters</t>
  </si>
  <si>
    <t>Filter_value_upper_meters</t>
  </si>
  <si>
    <t>FLOODPLAIN- Confinement/Entrenchment Ratio</t>
  </si>
  <si>
    <t>Floodplain</t>
  </si>
  <si>
    <t>Channel_Confinementor_or_Entrenchment_Ratio_INDICATOR_9</t>
  </si>
  <si>
    <t>&lt;1.4 ratio</t>
  </si>
  <si>
    <t>1.41-2.2 ratio</t>
  </si>
  <si>
    <t>&gt;2.2 ratio</t>
  </si>
  <si>
    <t>Cover- Wood (Medium pieces per miles)</t>
  </si>
  <si>
    <t>Large_Woody_Material</t>
  </si>
  <si>
    <t>Cover- Wood</t>
  </si>
  <si>
    <t>Pieces_per_mile_INDICATOR_1,LWFreq_Bf_CHAMP</t>
  </si>
  <si>
    <t>streams &lt;5m wetted width</t>
  </si>
  <si>
    <t>0 pieces of wood/mi</t>
  </si>
  <si>
    <t>&gt; 0 and &lt; 20 pieces of wood/mi</t>
  </si>
  <si>
    <t>&gt;20 pieces of wood/mi</t>
  </si>
  <si>
    <t>streams &gt;5m wetted width</t>
  </si>
  <si>
    <t>&lt; 17 pieces of wood/mi</t>
  </si>
  <si>
    <t>17- 70 pieces of wood/mi</t>
  </si>
  <si>
    <t>&gt;70 pieces of wood/mi</t>
  </si>
  <si>
    <t>UNDERCUT BANKS- CHAMP (pct)</t>
  </si>
  <si>
    <t>Off_Channel</t>
  </si>
  <si>
    <t>Cover- Undercut Banks</t>
  </si>
  <si>
    <t>Undercut_Area_Pct_CHAMP</t>
  </si>
  <si>
    <t>&lt;2% undercut bank area</t>
  </si>
  <si>
    <t>2-5% undercut bank area</t>
  </si>
  <si>
    <t>&gt;5% undercut bank area</t>
  </si>
  <si>
    <t>Deep Pools (pct)</t>
  </si>
  <si>
    <t>Pools</t>
  </si>
  <si>
    <t>Pools- Deep Pools</t>
  </si>
  <si>
    <t>Pools_deeper_3_ft_prcnt_INDICATOR_3</t>
  </si>
  <si>
    <t>no pools are &gt;3ft</t>
  </si>
  <si>
    <t>1-20% of pools are &gt;3ft</t>
  </si>
  <si>
    <t>&gt;20% of pools are &gt;3ft</t>
  </si>
  <si>
    <t>Deep Pools per Mile</t>
  </si>
  <si>
    <t>Pools_deeper_3_ft_per_mile_INDICATOR_4,Pools_deeper_5_ft_per_mile_INDICATOR_5</t>
  </si>
  <si>
    <t>no pools are &gt;3ft (or 5 ft for 5 ft deep pools indicator)</t>
  </si>
  <si>
    <t>0.1-5 deep pools per mile</t>
  </si>
  <si>
    <t>&gt;5 deep pools per mile</t>
  </si>
  <si>
    <t>Pools- Channel Unit pct</t>
  </si>
  <si>
    <t>Pool Quantity &amp; Quality</t>
  </si>
  <si>
    <t>Pool_Habitat_Prcnt_INDICATOR_4,EDT_Scour Pool pct</t>
  </si>
  <si>
    <t>&lt;10% pool channel area</t>
  </si>
  <si>
    <t>10-20% pool channel area</t>
  </si>
  <si>
    <t>&gt;20% pool channel area</t>
  </si>
  <si>
    <t>Pools per Mile- based on stream width (PFC Criteria)</t>
  </si>
  <si>
    <t>Pools_per_mile_INDICATOR_2</t>
  </si>
  <si>
    <t>5 ft stream width bin</t>
  </si>
  <si>
    <t>&lt;184 pools per mile</t>
  </si>
  <si>
    <t>Unacceptable/At-Risk</t>
  </si>
  <si>
    <r>
      <rPr>
        <sz val="10"/>
        <color theme="1"/>
        <rFont val="Calibri"/>
        <family val="2"/>
      </rPr>
      <t>≥184</t>
    </r>
    <r>
      <rPr>
        <sz val="10"/>
        <color theme="1"/>
        <rFont val="Calibri"/>
        <family val="2"/>
        <scheme val="minor"/>
      </rPr>
      <t xml:space="preserve"> pools per mile</t>
    </r>
  </si>
  <si>
    <t>10 ft stream width bin</t>
  </si>
  <si>
    <t>&lt;95 pools per mile</t>
  </si>
  <si>
    <t>≥95 pools per mile</t>
  </si>
  <si>
    <t>15 ft stream width bin</t>
  </si>
  <si>
    <t>&lt;70 pools per mile</t>
  </si>
  <si>
    <t>≥70 pools per mile</t>
  </si>
  <si>
    <t>20 ft stream width bin</t>
  </si>
  <si>
    <t>&lt;55 pools per mile</t>
  </si>
  <si>
    <t>≥55 pools per mile</t>
  </si>
  <si>
    <t>25 ft stream width bin</t>
  </si>
  <si>
    <t>&lt;47 pools per mile</t>
  </si>
  <si>
    <t>≥47 pools per mile</t>
  </si>
  <si>
    <t>50 ft stream width bin</t>
  </si>
  <si>
    <t>&lt;25 pools per mile</t>
  </si>
  <si>
    <t>≥25 pools per mile</t>
  </si>
  <si>
    <t>75 ft stream width bin</t>
  </si>
  <si>
    <t>&lt;23 pools per mile</t>
  </si>
  <si>
    <t>≥23 pools per mile</t>
  </si>
  <si>
    <t>100 ft stream width bin</t>
  </si>
  <si>
    <t>&lt;18 pools per mile</t>
  </si>
  <si>
    <t>≥18 pools per mile</t>
  </si>
  <si>
    <t>NorWEST Canopy Cover</t>
  </si>
  <si>
    <t>Canopy_Cover_NORWEST</t>
  </si>
  <si>
    <t>5-80% canopy cover</t>
  </si>
  <si>
    <t>SIDE CHANNELS- channel unit pct</t>
  </si>
  <si>
    <t>Side_Channel</t>
  </si>
  <si>
    <t>Off-Channel- Side-Channels</t>
  </si>
  <si>
    <t>Side_Channel_Habitat_Prcnt_INDICATOR_6,WetSC_Pct_Average</t>
  </si>
  <si>
    <t>&lt;2% side channel area</t>
  </si>
  <si>
    <t>2-5% side channel area</t>
  </si>
  <si>
    <t>&gt;5% side channel area</t>
  </si>
  <si>
    <t>Cover- Boulder Ratings</t>
  </si>
  <si>
    <t>Substrate</t>
  </si>
  <si>
    <t>Cover- Boulders</t>
  </si>
  <si>
    <t>Boulder_UCSRB_pct,SubEstBldr_CHAMP</t>
  </si>
  <si>
    <t>&gt;5% boulder</t>
  </si>
  <si>
    <t>Coarse Substrate (% Gravel Cobble)</t>
  </si>
  <si>
    <t>Coarse Substrate</t>
  </si>
  <si>
    <t>GravelCobble_UCSRB_pct,GRVL_COBL_UCSRB_CHAMP,EDT_UCSRBCoarseSub pct</t>
  </si>
  <si>
    <t>1-50% gravel/cobble</t>
  </si>
  <si>
    <t>&gt;50% gravel/cobble</t>
  </si>
  <si>
    <t>% Fines- percent (source: PFC)</t>
  </si>
  <si>
    <t>% Fines/Embeddedness</t>
  </si>
  <si>
    <t>Clay_Silt_Sand_occular_prcnt_INDICATOR_7,SubEstSandFines_CHAMP</t>
  </si>
  <si>
    <t>&lt;12% fines</t>
  </si>
  <si>
    <t>12-20% fines</t>
  </si>
  <si>
    <t>&gt;20% fines</t>
  </si>
  <si>
    <t>% Fines- D50 (source: http://www.netmaptools.org/Pages/Flitcroft%20et%20al%202015.pdf)</t>
  </si>
  <si>
    <t>D50_sieve_size_prcnt_finer_mm_INDICATOR_13</t>
  </si>
  <si>
    <t>&lt;10 mm D50</t>
  </si>
  <si>
    <t>10-20 mm D50</t>
  </si>
  <si>
    <t>&gt;20 mm D50</t>
  </si>
  <si>
    <t>% Embedded- SubEmbed_Avg_Average CHAMP</t>
  </si>
  <si>
    <t>SubEstCbl_Average,SubEmbed_Avg_Average_CHAMP</t>
  </si>
  <si>
    <t>&lt;15% embedded</t>
  </si>
  <si>
    <t>15-30% embedded</t>
  </si>
  <si>
    <t>&gt;30% embedded</t>
  </si>
  <si>
    <t>Non-Coarse Substrate (% Sand and Fines)</t>
  </si>
  <si>
    <t>SubEstSandFines_Average</t>
  </si>
  <si>
    <t>99-100%</t>
  </si>
  <si>
    <t>inverse of Coarse Substrate (% Gravel Cobble)</t>
  </si>
  <si>
    <t>50-99%</t>
  </si>
  <si>
    <t>0-50%</t>
  </si>
  <si>
    <t>303d list (non-temperature)</t>
  </si>
  <si>
    <t>Contaminants_303d</t>
  </si>
  <si>
    <t>Listed</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</si>
  <si>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</si>
  <si>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Listed but not limiting</t>
  </si>
  <si>
    <t>Not Listed</t>
  </si>
  <si>
    <t>ATLAS_FlowBin</t>
  </si>
  <si>
    <t>ATLAS_Flow</t>
  </si>
  <si>
    <t>ATLAS flow class 3</t>
  </si>
  <si>
    <t>ATLAS flow class 2</t>
  </si>
  <si>
    <t>ATLAS flow class 1</t>
  </si>
  <si>
    <t>no data present</t>
  </si>
  <si>
    <t>&gt;0% and &lt;5%</t>
  </si>
  <si>
    <t>Floodplain Connectivity</t>
  </si>
  <si>
    <t>CCT_OBMEP_embeddedness</t>
  </si>
  <si>
    <t>CCT_OBMEP_fines_and_sands</t>
  </si>
  <si>
    <t>CCT_OBMEP_gravel_and_small_cobbles</t>
  </si>
  <si>
    <t>CCT_OBMEP_LWM_pieces_per_mile</t>
  </si>
  <si>
    <t>CCT_OBMEP_channel_type_side_channel_and_off_channel_PRCNT</t>
  </si>
  <si>
    <t>CCT_OBMEP_pools_per_mile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</si>
</sst>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xf numFmtId="9"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T164"/>
  <sheetViews>
    <sheetView tabSelected="1" zoomScale="80" zoomScaleNormal="80" workbookViewId="0">
      <pane ySplit="1" topLeftCell="A138" activePane="bottomLeft" state="frozen"/>
      <selection activeCell="E1" sqref="E1"/>
      <selection pane="bottomLeft" activeCell="F166" sqref="F166"/>
    </sheetView>
  </sheetViews>
  <sheetFormatPr defaultRowHeight="15" x14ac:dyDescent="0.25"/>
  <cols>
    <col min="1" max="1" width="39.7109375" customWidth="1"/>
    <col min="2" max="2" width="18.7109375" customWidth="1"/>
    <col min="3" max="3" width="26.42578125" customWidth="1"/>
    <col min="4" max="7" width="36.7109375" customWidth="1"/>
    <col min="8" max="8" width="13.7109375" customWidth="1"/>
    <col min="9" max="9" width="12.7109375" customWidth="1"/>
    <col min="10" max="10" width="24.140625" customWidth="1"/>
    <col min="11" max="11" width="23.28515625" customWidth="1"/>
    <col min="13" max="14" width="13.28515625" customWidth="1"/>
  </cols>
  <sheetData>
    <row r="1" spans="1:15" x14ac:dyDescent="0.25">
      <c r="A1" s="1" t="s">
        <v>11</v>
      </c>
      <c r="B1" s="1" t="s">
        <v>0</v>
      </c>
      <c r="C1" s="1" t="s">
        <v>1</v>
      </c>
      <c r="D1" s="1" t="s">
        <v>2</v>
      </c>
      <c r="E1" s="1" t="s">
        <v>100</v>
      </c>
      <c r="F1" s="1" t="s">
        <v>101</v>
      </c>
      <c r="G1" s="1" t="s">
        <v>102</v>
      </c>
      <c r="H1" s="1" t="s">
        <v>3</v>
      </c>
      <c r="I1" s="1" t="s">
        <v>4</v>
      </c>
      <c r="J1" s="1" t="s">
        <v>5</v>
      </c>
      <c r="K1" s="1" t="s">
        <v>6</v>
      </c>
      <c r="L1" s="2" t="s">
        <v>7</v>
      </c>
      <c r="M1" s="1" t="s">
        <v>8</v>
      </c>
      <c r="N1" s="1" t="s">
        <v>9</v>
      </c>
      <c r="O1" s="1" t="s">
        <v>10</v>
      </c>
    </row>
    <row r="2" spans="1:15" x14ac:dyDescent="0.25">
      <c r="A2" t="s">
        <v>12</v>
      </c>
      <c r="B2" t="s">
        <v>13</v>
      </c>
      <c r="C2" t="s">
        <v>13</v>
      </c>
      <c r="D2" t="s">
        <v>83</v>
      </c>
      <c r="E2" t="s">
        <v>18</v>
      </c>
      <c r="F2" t="s">
        <v>18</v>
      </c>
      <c r="G2" t="s">
        <v>18</v>
      </c>
      <c r="H2" t="s">
        <v>16</v>
      </c>
      <c r="I2" s="3" t="s">
        <v>17</v>
      </c>
      <c r="J2" s="3" t="s">
        <v>18</v>
      </c>
      <c r="K2" s="3" t="s">
        <v>18</v>
      </c>
      <c r="L2" s="4">
        <v>5</v>
      </c>
      <c r="M2" s="3" t="s">
        <v>46</v>
      </c>
      <c r="N2" t="s">
        <v>18</v>
      </c>
      <c r="O2" t="s">
        <v>18</v>
      </c>
    </row>
    <row r="3" spans="1:15" x14ac:dyDescent="0.25">
      <c r="A3" t="s">
        <v>12</v>
      </c>
      <c r="B3" t="s">
        <v>13</v>
      </c>
      <c r="C3" t="s">
        <v>13</v>
      </c>
      <c r="D3" t="s">
        <v>83</v>
      </c>
      <c r="E3" t="s">
        <v>18</v>
      </c>
      <c r="F3" t="s">
        <v>18</v>
      </c>
      <c r="G3" t="s">
        <v>18</v>
      </c>
      <c r="H3" t="s">
        <v>16</v>
      </c>
      <c r="I3" s="3" t="s">
        <v>19</v>
      </c>
      <c r="J3" s="3" t="s">
        <v>18</v>
      </c>
      <c r="K3" s="3" t="s">
        <v>18</v>
      </c>
      <c r="L3" s="4">
        <v>3</v>
      </c>
      <c r="M3" s="3" t="s">
        <v>47</v>
      </c>
      <c r="N3" t="s">
        <v>18</v>
      </c>
      <c r="O3" t="s">
        <v>18</v>
      </c>
    </row>
    <row r="4" spans="1:15" x14ac:dyDescent="0.25">
      <c r="A4" t="s">
        <v>12</v>
      </c>
      <c r="B4" t="s">
        <v>13</v>
      </c>
      <c r="C4" t="s">
        <v>13</v>
      </c>
      <c r="D4" t="s">
        <v>83</v>
      </c>
      <c r="E4" t="s">
        <v>18</v>
      </c>
      <c r="F4" t="s">
        <v>18</v>
      </c>
      <c r="G4" t="s">
        <v>18</v>
      </c>
      <c r="H4" t="s">
        <v>16</v>
      </c>
      <c r="I4" s="3" t="s">
        <v>20</v>
      </c>
      <c r="J4" s="3" t="s">
        <v>18</v>
      </c>
      <c r="K4" s="3" t="s">
        <v>18</v>
      </c>
      <c r="L4" s="4">
        <v>1</v>
      </c>
      <c r="M4" s="3" t="s">
        <v>48</v>
      </c>
      <c r="N4" t="s">
        <v>18</v>
      </c>
      <c r="O4" t="s">
        <v>18</v>
      </c>
    </row>
    <row r="5" spans="1:15" x14ac:dyDescent="0.25">
      <c r="A5" t="s">
        <v>12</v>
      </c>
      <c r="B5" t="s">
        <v>13</v>
      </c>
      <c r="C5" t="s">
        <v>13</v>
      </c>
      <c r="D5" t="s">
        <v>83</v>
      </c>
      <c r="E5" t="s">
        <v>18</v>
      </c>
      <c r="F5" t="s">
        <v>18</v>
      </c>
      <c r="G5" t="s">
        <v>18</v>
      </c>
      <c r="H5" t="s">
        <v>16</v>
      </c>
      <c r="I5" s="3" t="s">
        <v>18</v>
      </c>
      <c r="J5" s="3" t="s">
        <v>18</v>
      </c>
      <c r="K5" s="3" t="s">
        <v>18</v>
      </c>
      <c r="L5" s="4" t="s">
        <v>18</v>
      </c>
      <c r="M5" t="s">
        <v>18</v>
      </c>
      <c r="N5" t="s">
        <v>18</v>
      </c>
      <c r="O5" t="s">
        <v>18</v>
      </c>
    </row>
    <row r="6" spans="1:15" x14ac:dyDescent="0.25">
      <c r="A6" t="s">
        <v>14</v>
      </c>
      <c r="B6" t="s">
        <v>14</v>
      </c>
      <c r="C6" t="s">
        <v>13</v>
      </c>
      <c r="D6" t="s">
        <v>15</v>
      </c>
      <c r="E6" t="s">
        <v>18</v>
      </c>
      <c r="F6" t="s">
        <v>18</v>
      </c>
      <c r="G6" t="s">
        <v>18</v>
      </c>
      <c r="H6" t="s">
        <v>16</v>
      </c>
      <c r="I6" s="5" t="s">
        <v>18</v>
      </c>
      <c r="J6" s="3" t="s">
        <v>18</v>
      </c>
      <c r="K6" s="3" t="s">
        <v>18</v>
      </c>
      <c r="L6" s="6">
        <v>5</v>
      </c>
      <c r="M6" s="3" t="s">
        <v>18</v>
      </c>
      <c r="N6" s="3" t="s">
        <v>18</v>
      </c>
      <c r="O6" s="3" t="s">
        <v>18</v>
      </c>
    </row>
    <row r="7" spans="1:15" x14ac:dyDescent="0.25">
      <c r="A7" t="s">
        <v>42</v>
      </c>
      <c r="B7" t="s">
        <v>43</v>
      </c>
      <c r="C7" t="s">
        <v>44</v>
      </c>
      <c r="D7" t="s">
        <v>22</v>
      </c>
      <c r="E7" t="s">
        <v>18</v>
      </c>
      <c r="F7" t="s">
        <v>18</v>
      </c>
      <c r="G7" t="s">
        <v>18</v>
      </c>
      <c r="H7" t="s">
        <v>38</v>
      </c>
      <c r="I7" s="3">
        <v>0</v>
      </c>
      <c r="J7" s="3">
        <f t="shared" ref="J7:J8" si="0">I7</f>
        <v>0</v>
      </c>
      <c r="K7" s="3">
        <v>16</v>
      </c>
      <c r="L7" s="3">
        <v>5</v>
      </c>
      <c r="M7" s="3" t="s">
        <v>97</v>
      </c>
      <c r="N7" s="3" t="s">
        <v>17</v>
      </c>
      <c r="O7" s="8" t="s">
        <v>45</v>
      </c>
    </row>
    <row r="8" spans="1:15" x14ac:dyDescent="0.25">
      <c r="A8" t="s">
        <v>42</v>
      </c>
      <c r="B8" t="s">
        <v>43</v>
      </c>
      <c r="C8" t="s">
        <v>44</v>
      </c>
      <c r="D8" t="s">
        <v>22</v>
      </c>
      <c r="E8" t="s">
        <v>18</v>
      </c>
      <c r="F8" t="s">
        <v>18</v>
      </c>
      <c r="G8" t="s">
        <v>18</v>
      </c>
      <c r="H8" t="s">
        <v>38</v>
      </c>
      <c r="I8" s="3">
        <v>16</v>
      </c>
      <c r="J8" s="3">
        <f t="shared" si="0"/>
        <v>16</v>
      </c>
      <c r="K8" s="3">
        <v>22</v>
      </c>
      <c r="L8" s="3">
        <v>3</v>
      </c>
      <c r="M8" s="3" t="s">
        <v>98</v>
      </c>
      <c r="N8" s="3" t="s">
        <v>19</v>
      </c>
      <c r="O8" s="8" t="s">
        <v>45</v>
      </c>
    </row>
    <row r="9" spans="1:15" x14ac:dyDescent="0.25">
      <c r="A9" t="s">
        <v>42</v>
      </c>
      <c r="B9" t="s">
        <v>43</v>
      </c>
      <c r="C9" t="s">
        <v>44</v>
      </c>
      <c r="D9" t="s">
        <v>22</v>
      </c>
      <c r="E9" t="s">
        <v>18</v>
      </c>
      <c r="F9" t="s">
        <v>18</v>
      </c>
      <c r="G9" t="s">
        <v>18</v>
      </c>
      <c r="H9" t="s">
        <v>38</v>
      </c>
      <c r="I9" s="3">
        <v>22</v>
      </c>
      <c r="J9" s="3">
        <v>22</v>
      </c>
      <c r="K9" s="3">
        <v>50</v>
      </c>
      <c r="L9" s="3">
        <v>1</v>
      </c>
      <c r="M9" s="3" t="s">
        <v>99</v>
      </c>
      <c r="N9" s="3" t="s">
        <v>20</v>
      </c>
      <c r="O9" s="8" t="s">
        <v>45</v>
      </c>
    </row>
    <row r="10" spans="1:15" x14ac:dyDescent="0.25">
      <c r="A10" t="s">
        <v>81</v>
      </c>
      <c r="B10" t="s">
        <v>43</v>
      </c>
      <c r="C10" t="s">
        <v>81</v>
      </c>
      <c r="D10" t="s">
        <v>22</v>
      </c>
      <c r="E10" t="s">
        <v>18</v>
      </c>
      <c r="F10" t="s">
        <v>18</v>
      </c>
      <c r="G10" t="s">
        <v>18</v>
      </c>
      <c r="H10" t="s">
        <v>38</v>
      </c>
      <c r="I10" s="3">
        <v>12</v>
      </c>
      <c r="J10" s="3">
        <f t="shared" ref="J10" si="1">I10</f>
        <v>12</v>
      </c>
      <c r="K10" s="3">
        <v>14</v>
      </c>
      <c r="L10" s="3">
        <v>3</v>
      </c>
      <c r="M10" s="3" t="s">
        <v>49</v>
      </c>
      <c r="N10" s="3" t="s">
        <v>19</v>
      </c>
      <c r="O10" s="8" t="s">
        <v>45</v>
      </c>
    </row>
    <row r="11" spans="1:15" x14ac:dyDescent="0.25">
      <c r="A11" t="s">
        <v>81</v>
      </c>
      <c r="B11" t="s">
        <v>43</v>
      </c>
      <c r="C11" t="s">
        <v>81</v>
      </c>
      <c r="D11" t="s">
        <v>22</v>
      </c>
      <c r="E11" t="s">
        <v>18</v>
      </c>
      <c r="F11" t="s">
        <v>18</v>
      </c>
      <c r="G11" t="s">
        <v>18</v>
      </c>
      <c r="H11" t="s">
        <v>38</v>
      </c>
      <c r="I11" s="3">
        <v>0</v>
      </c>
      <c r="J11" s="3">
        <v>-5</v>
      </c>
      <c r="K11" s="3">
        <v>12</v>
      </c>
      <c r="L11" s="3">
        <v>5</v>
      </c>
      <c r="M11" s="9" t="s">
        <v>92</v>
      </c>
      <c r="N11" s="3" t="s">
        <v>17</v>
      </c>
      <c r="O11" s="8" t="s">
        <v>45</v>
      </c>
    </row>
    <row r="12" spans="1:15" x14ac:dyDescent="0.25">
      <c r="A12" t="s">
        <v>81</v>
      </c>
      <c r="B12" t="s">
        <v>43</v>
      </c>
      <c r="C12" t="s">
        <v>81</v>
      </c>
      <c r="D12" t="s">
        <v>22</v>
      </c>
      <c r="E12" t="s">
        <v>18</v>
      </c>
      <c r="F12" t="s">
        <v>18</v>
      </c>
      <c r="G12" t="s">
        <v>18</v>
      </c>
      <c r="H12" t="s">
        <v>38</v>
      </c>
      <c r="I12" s="3">
        <v>14</v>
      </c>
      <c r="J12" s="3">
        <v>14</v>
      </c>
      <c r="K12" s="3">
        <v>50</v>
      </c>
      <c r="L12" s="3">
        <v>1</v>
      </c>
      <c r="M12" s="9" t="s">
        <v>93</v>
      </c>
      <c r="N12" s="3" t="s">
        <v>20</v>
      </c>
      <c r="O12" s="8" t="s">
        <v>45</v>
      </c>
    </row>
    <row r="13" spans="1:15" x14ac:dyDescent="0.25">
      <c r="A13" t="s">
        <v>82</v>
      </c>
      <c r="B13" t="s">
        <v>43</v>
      </c>
      <c r="C13" t="s">
        <v>82</v>
      </c>
      <c r="D13" t="s">
        <v>22</v>
      </c>
      <c r="E13" t="s">
        <v>18</v>
      </c>
      <c r="F13" t="s">
        <v>18</v>
      </c>
      <c r="G13" t="s">
        <v>18</v>
      </c>
      <c r="H13" t="s">
        <v>38</v>
      </c>
      <c r="I13" s="3">
        <v>0</v>
      </c>
      <c r="J13" s="3">
        <f t="shared" ref="J13" si="2">I13</f>
        <v>0</v>
      </c>
      <c r="K13" s="3">
        <v>10</v>
      </c>
      <c r="L13" s="3">
        <v>5</v>
      </c>
      <c r="M13" s="3" t="s">
        <v>94</v>
      </c>
      <c r="N13" s="3" t="s">
        <v>17</v>
      </c>
      <c r="O13" s="8" t="s">
        <v>45</v>
      </c>
    </row>
    <row r="14" spans="1:15" x14ac:dyDescent="0.25">
      <c r="A14" t="s">
        <v>82</v>
      </c>
      <c r="B14" t="s">
        <v>43</v>
      </c>
      <c r="C14" t="s">
        <v>82</v>
      </c>
      <c r="D14" t="s">
        <v>22</v>
      </c>
      <c r="E14" t="s">
        <v>18</v>
      </c>
      <c r="F14" t="s">
        <v>18</v>
      </c>
      <c r="G14" t="s">
        <v>18</v>
      </c>
      <c r="H14" t="s">
        <v>38</v>
      </c>
      <c r="I14" s="3">
        <v>10</v>
      </c>
      <c r="J14" s="3">
        <v>10</v>
      </c>
      <c r="K14" s="3">
        <v>14</v>
      </c>
      <c r="L14" s="3">
        <v>3</v>
      </c>
      <c r="M14" s="3" t="s">
        <v>95</v>
      </c>
      <c r="N14" s="3" t="s">
        <v>19</v>
      </c>
      <c r="O14" s="8" t="s">
        <v>45</v>
      </c>
    </row>
    <row r="15" spans="1:15" x14ac:dyDescent="0.25">
      <c r="A15" t="s">
        <v>82</v>
      </c>
      <c r="B15" t="s">
        <v>43</v>
      </c>
      <c r="C15" t="s">
        <v>82</v>
      </c>
      <c r="D15" t="s">
        <v>22</v>
      </c>
      <c r="E15" t="s">
        <v>18</v>
      </c>
      <c r="F15" t="s">
        <v>18</v>
      </c>
      <c r="G15" t="s">
        <v>18</v>
      </c>
      <c r="H15" t="s">
        <v>38</v>
      </c>
      <c r="I15" s="3">
        <v>14</v>
      </c>
      <c r="J15" s="3">
        <v>14</v>
      </c>
      <c r="K15" s="3">
        <v>50</v>
      </c>
      <c r="L15" s="3">
        <v>1</v>
      </c>
      <c r="M15" s="3" t="s">
        <v>96</v>
      </c>
      <c r="N15" s="3" t="s">
        <v>20</v>
      </c>
      <c r="O15" s="8" t="s">
        <v>45</v>
      </c>
    </row>
    <row r="16" spans="1:15" x14ac:dyDescent="0.25">
      <c r="A16" t="s">
        <v>23</v>
      </c>
      <c r="B16" t="s">
        <v>24</v>
      </c>
      <c r="C16" t="s">
        <v>25</v>
      </c>
      <c r="D16" t="s">
        <v>26</v>
      </c>
      <c r="E16" t="s">
        <v>18</v>
      </c>
      <c r="F16" t="s">
        <v>18</v>
      </c>
      <c r="G16" t="s">
        <v>18</v>
      </c>
      <c r="H16" t="s">
        <v>16</v>
      </c>
      <c r="I16" s="5" t="s">
        <v>18</v>
      </c>
      <c r="J16" s="3" t="s">
        <v>18</v>
      </c>
      <c r="K16" s="3" t="s">
        <v>18</v>
      </c>
      <c r="L16" s="3" t="s">
        <v>18</v>
      </c>
      <c r="M16" s="3" t="s">
        <v>18</v>
      </c>
      <c r="N16" s="3" t="s">
        <v>17</v>
      </c>
      <c r="O16" t="s">
        <v>18</v>
      </c>
    </row>
    <row r="17" spans="1:15" x14ac:dyDescent="0.25">
      <c r="A17" t="s">
        <v>23</v>
      </c>
      <c r="B17" t="s">
        <v>24</v>
      </c>
      <c r="C17" t="s">
        <v>25</v>
      </c>
      <c r="D17" t="s">
        <v>26</v>
      </c>
      <c r="E17" t="s">
        <v>18</v>
      </c>
      <c r="F17" t="s">
        <v>18</v>
      </c>
      <c r="G17" t="s">
        <v>18</v>
      </c>
      <c r="H17" t="s">
        <v>16</v>
      </c>
      <c r="I17" s="5">
        <v>1</v>
      </c>
      <c r="J17" s="3" t="s">
        <v>18</v>
      </c>
      <c r="K17" s="3" t="s">
        <v>18</v>
      </c>
      <c r="L17" s="3">
        <v>5</v>
      </c>
      <c r="M17" s="3" t="s">
        <v>18</v>
      </c>
      <c r="N17" s="3" t="s">
        <v>17</v>
      </c>
      <c r="O17" t="s">
        <v>18</v>
      </c>
    </row>
    <row r="18" spans="1:15" x14ac:dyDescent="0.25">
      <c r="A18" t="s">
        <v>23</v>
      </c>
      <c r="B18" t="s">
        <v>24</v>
      </c>
      <c r="C18" t="s">
        <v>25</v>
      </c>
      <c r="D18" t="s">
        <v>26</v>
      </c>
      <c r="E18" t="s">
        <v>18</v>
      </c>
      <c r="F18" t="s">
        <v>18</v>
      </c>
      <c r="G18" t="s">
        <v>18</v>
      </c>
      <c r="H18" t="s">
        <v>16</v>
      </c>
      <c r="I18" s="5">
        <v>2</v>
      </c>
      <c r="J18" s="3" t="s">
        <v>18</v>
      </c>
      <c r="K18" s="3" t="s">
        <v>18</v>
      </c>
      <c r="L18" s="3">
        <v>3</v>
      </c>
      <c r="M18" s="3" t="s">
        <v>18</v>
      </c>
      <c r="N18" s="3" t="s">
        <v>27</v>
      </c>
      <c r="O18" t="s">
        <v>18</v>
      </c>
    </row>
    <row r="19" spans="1:15" x14ac:dyDescent="0.25">
      <c r="A19" t="s">
        <v>23</v>
      </c>
      <c r="B19" t="s">
        <v>24</v>
      </c>
      <c r="C19" t="s">
        <v>25</v>
      </c>
      <c r="D19" t="s">
        <v>26</v>
      </c>
      <c r="E19" t="s">
        <v>18</v>
      </c>
      <c r="F19" t="s">
        <v>18</v>
      </c>
      <c r="G19" t="s">
        <v>18</v>
      </c>
      <c r="H19" t="s">
        <v>16</v>
      </c>
      <c r="I19" s="5" t="s">
        <v>28</v>
      </c>
      <c r="J19" s="3" t="s">
        <v>18</v>
      </c>
      <c r="K19" s="3" t="s">
        <v>18</v>
      </c>
      <c r="L19" s="3">
        <v>1</v>
      </c>
      <c r="M19" s="3" t="s">
        <v>18</v>
      </c>
      <c r="N19" s="3" t="s">
        <v>20</v>
      </c>
      <c r="O19" s="3" t="s">
        <v>29</v>
      </c>
    </row>
    <row r="20" spans="1:15" x14ac:dyDescent="0.25">
      <c r="A20" t="s">
        <v>23</v>
      </c>
      <c r="B20" t="s">
        <v>24</v>
      </c>
      <c r="C20" t="s">
        <v>25</v>
      </c>
      <c r="D20" t="s">
        <v>26</v>
      </c>
      <c r="E20" t="s">
        <v>18</v>
      </c>
      <c r="F20" t="s">
        <v>18</v>
      </c>
      <c r="G20" t="s">
        <v>18</v>
      </c>
      <c r="H20" t="s">
        <v>16</v>
      </c>
      <c r="I20" s="5" t="s">
        <v>30</v>
      </c>
      <c r="J20" s="3" t="s">
        <v>18</v>
      </c>
      <c r="K20" s="3" t="s">
        <v>18</v>
      </c>
      <c r="L20" s="3">
        <v>1</v>
      </c>
      <c r="M20" s="3" t="s">
        <v>18</v>
      </c>
      <c r="N20" s="3" t="s">
        <v>20</v>
      </c>
      <c r="O20" s="3" t="s">
        <v>31</v>
      </c>
    </row>
    <row r="21" spans="1:15" x14ac:dyDescent="0.25">
      <c r="A21" t="s">
        <v>23</v>
      </c>
      <c r="B21" t="s">
        <v>24</v>
      </c>
      <c r="C21" t="s">
        <v>25</v>
      </c>
      <c r="D21" t="s">
        <v>26</v>
      </c>
      <c r="E21" t="s">
        <v>18</v>
      </c>
      <c r="F21" t="s">
        <v>18</v>
      </c>
      <c r="G21" t="s">
        <v>18</v>
      </c>
      <c r="H21" t="s">
        <v>16</v>
      </c>
      <c r="I21" s="5" t="s">
        <v>32</v>
      </c>
      <c r="J21" s="3" t="s">
        <v>18</v>
      </c>
      <c r="K21" s="3" t="s">
        <v>18</v>
      </c>
      <c r="L21" s="3">
        <v>1</v>
      </c>
      <c r="M21" s="3" t="s">
        <v>18</v>
      </c>
      <c r="N21" s="3" t="s">
        <v>20</v>
      </c>
      <c r="O21" s="3" t="s">
        <v>33</v>
      </c>
    </row>
    <row r="22" spans="1:15" x14ac:dyDescent="0.25">
      <c r="A22" t="s">
        <v>23</v>
      </c>
      <c r="B22" t="s">
        <v>24</v>
      </c>
      <c r="C22" t="s">
        <v>25</v>
      </c>
      <c r="D22" t="s">
        <v>26</v>
      </c>
      <c r="E22" t="s">
        <v>18</v>
      </c>
      <c r="F22" t="s">
        <v>18</v>
      </c>
      <c r="G22" t="s">
        <v>18</v>
      </c>
      <c r="H22" t="s">
        <v>16</v>
      </c>
      <c r="I22" s="5">
        <v>5</v>
      </c>
      <c r="J22" s="3" t="s">
        <v>18</v>
      </c>
      <c r="K22" s="3" t="s">
        <v>18</v>
      </c>
      <c r="L22" s="3">
        <v>1</v>
      </c>
      <c r="M22" s="3" t="s">
        <v>18</v>
      </c>
      <c r="N22" s="3" t="s">
        <v>20</v>
      </c>
      <c r="O22" s="3" t="s">
        <v>34</v>
      </c>
    </row>
    <row r="23" spans="1:15" x14ac:dyDescent="0.25">
      <c r="A23" t="s">
        <v>35</v>
      </c>
      <c r="B23" t="s">
        <v>36</v>
      </c>
      <c r="C23" t="s">
        <v>37</v>
      </c>
      <c r="D23" t="s">
        <v>21</v>
      </c>
      <c r="E23" t="s">
        <v>18</v>
      </c>
      <c r="F23" t="s">
        <v>18</v>
      </c>
      <c r="G23" t="s">
        <v>18</v>
      </c>
      <c r="H23" t="s">
        <v>38</v>
      </c>
      <c r="I23" s="3">
        <v>-5</v>
      </c>
      <c r="J23" s="3">
        <v>-5.0999999999999996</v>
      </c>
      <c r="K23" s="3">
        <v>1</v>
      </c>
      <c r="L23" s="3">
        <v>1</v>
      </c>
      <c r="M23" s="7" t="s">
        <v>39</v>
      </c>
      <c r="N23" s="3" t="s">
        <v>20</v>
      </c>
      <c r="O23" t="s">
        <v>18</v>
      </c>
    </row>
    <row r="24" spans="1:15" x14ac:dyDescent="0.25">
      <c r="A24" t="s">
        <v>35</v>
      </c>
      <c r="B24" t="s">
        <v>36</v>
      </c>
      <c r="C24" t="s">
        <v>37</v>
      </c>
      <c r="D24" t="s">
        <v>21</v>
      </c>
      <c r="E24" t="s">
        <v>18</v>
      </c>
      <c r="F24" t="s">
        <v>18</v>
      </c>
      <c r="G24" t="s">
        <v>18</v>
      </c>
      <c r="H24" t="s">
        <v>38</v>
      </c>
      <c r="I24" s="3">
        <v>1</v>
      </c>
      <c r="J24" s="3">
        <v>1</v>
      </c>
      <c r="K24" s="3">
        <v>3.9</v>
      </c>
      <c r="L24" s="3">
        <v>3</v>
      </c>
      <c r="M24" s="7" t="s">
        <v>40</v>
      </c>
      <c r="N24" s="3" t="s">
        <v>19</v>
      </c>
      <c r="O24" t="s">
        <v>18</v>
      </c>
    </row>
    <row r="25" spans="1:15" x14ac:dyDescent="0.25">
      <c r="A25" t="s">
        <v>35</v>
      </c>
      <c r="B25" t="s">
        <v>36</v>
      </c>
      <c r="C25" t="s">
        <v>37</v>
      </c>
      <c r="D25" t="s">
        <v>21</v>
      </c>
      <c r="E25" t="s">
        <v>18</v>
      </c>
      <c r="F25" t="s">
        <v>18</v>
      </c>
      <c r="G25" t="s">
        <v>18</v>
      </c>
      <c r="H25" t="s">
        <v>38</v>
      </c>
      <c r="I25" s="3">
        <v>4</v>
      </c>
      <c r="J25" s="3">
        <v>3.9</v>
      </c>
      <c r="K25" s="3">
        <v>5.0999999999999996</v>
      </c>
      <c r="L25" s="3">
        <v>5</v>
      </c>
      <c r="M25" s="7" t="s">
        <v>41</v>
      </c>
      <c r="N25" s="3" t="s">
        <v>17</v>
      </c>
      <c r="O25" t="s">
        <v>18</v>
      </c>
    </row>
    <row r="26" spans="1:15" s="10" customFormat="1" x14ac:dyDescent="0.25">
      <c r="A26" s="10" t="s">
        <v>50</v>
      </c>
      <c r="B26" s="10" t="s">
        <v>36</v>
      </c>
      <c r="E26" t="s">
        <v>18</v>
      </c>
      <c r="F26" t="s">
        <v>18</v>
      </c>
      <c r="G26" t="s">
        <v>18</v>
      </c>
      <c r="H26" s="10" t="s">
        <v>38</v>
      </c>
      <c r="I26" s="11">
        <v>0</v>
      </c>
      <c r="J26" s="11">
        <v>0</v>
      </c>
      <c r="K26" s="11">
        <v>1</v>
      </c>
      <c r="L26" s="11">
        <v>1</v>
      </c>
      <c r="M26" s="11" t="s">
        <v>51</v>
      </c>
      <c r="N26" s="11" t="s">
        <v>20</v>
      </c>
    </row>
    <row r="27" spans="1:15" s="10" customFormat="1" x14ac:dyDescent="0.25">
      <c r="A27" s="10" t="s">
        <v>50</v>
      </c>
      <c r="B27" s="10" t="s">
        <v>36</v>
      </c>
      <c r="E27" t="s">
        <v>18</v>
      </c>
      <c r="F27" t="s">
        <v>18</v>
      </c>
      <c r="G27" t="s">
        <v>18</v>
      </c>
      <c r="H27" s="10" t="s">
        <v>38</v>
      </c>
      <c r="I27" s="11">
        <v>1</v>
      </c>
      <c r="J27" s="11">
        <v>1</v>
      </c>
      <c r="K27" s="11">
        <v>4</v>
      </c>
      <c r="L27" s="11">
        <v>3</v>
      </c>
      <c r="M27" s="11" t="s">
        <v>52</v>
      </c>
      <c r="N27" s="11" t="s">
        <v>19</v>
      </c>
    </row>
    <row r="28" spans="1:15" s="10" customFormat="1" x14ac:dyDescent="0.25">
      <c r="A28" s="10" t="s">
        <v>50</v>
      </c>
      <c r="B28" s="10" t="s">
        <v>36</v>
      </c>
      <c r="E28" t="s">
        <v>18</v>
      </c>
      <c r="F28" t="s">
        <v>18</v>
      </c>
      <c r="G28" t="s">
        <v>18</v>
      </c>
      <c r="H28" s="10" t="s">
        <v>38</v>
      </c>
      <c r="I28" s="11">
        <v>4</v>
      </c>
      <c r="J28" s="11">
        <v>4</v>
      </c>
      <c r="K28" s="11">
        <v>10000000</v>
      </c>
      <c r="L28" s="11">
        <v>5</v>
      </c>
      <c r="M28" s="11" t="s">
        <v>53</v>
      </c>
      <c r="N28" s="11" t="s">
        <v>17</v>
      </c>
    </row>
    <row r="29" spans="1:15" x14ac:dyDescent="0.25">
      <c r="A29" t="s">
        <v>60</v>
      </c>
      <c r="B29" s="12" t="s">
        <v>61</v>
      </c>
      <c r="D29" t="s">
        <v>62</v>
      </c>
      <c r="E29" t="s">
        <v>18</v>
      </c>
      <c r="F29" t="s">
        <v>18</v>
      </c>
      <c r="G29" t="s">
        <v>18</v>
      </c>
      <c r="H29" t="s">
        <v>38</v>
      </c>
      <c r="I29" s="3">
        <v>0</v>
      </c>
      <c r="J29" s="3">
        <v>0</v>
      </c>
      <c r="K29" s="3">
        <v>0.5</v>
      </c>
      <c r="L29" s="3">
        <v>1</v>
      </c>
      <c r="M29" s="3" t="s">
        <v>58</v>
      </c>
      <c r="N29" s="3" t="s">
        <v>54</v>
      </c>
    </row>
    <row r="30" spans="1:15" x14ac:dyDescent="0.25">
      <c r="A30" s="3" t="s">
        <v>60</v>
      </c>
      <c r="B30" s="13" t="s">
        <v>61</v>
      </c>
      <c r="C30" s="3"/>
      <c r="D30" s="3" t="s">
        <v>62</v>
      </c>
      <c r="E30" t="s">
        <v>18</v>
      </c>
      <c r="F30" t="s">
        <v>18</v>
      </c>
      <c r="G30" t="s">
        <v>18</v>
      </c>
      <c r="H30" s="3" t="s">
        <v>38</v>
      </c>
      <c r="I30" s="3">
        <v>0.1</v>
      </c>
      <c r="J30" s="3">
        <v>0.5</v>
      </c>
      <c r="K30" s="3">
        <v>60</v>
      </c>
      <c r="L30" s="3">
        <v>5</v>
      </c>
      <c r="M30" s="3" t="s">
        <v>59</v>
      </c>
      <c r="N30" s="3" t="s">
        <v>55</v>
      </c>
      <c r="O30" s="3"/>
    </row>
    <row r="31" spans="1:15" x14ac:dyDescent="0.25">
      <c r="A31" s="3" t="s">
        <v>60</v>
      </c>
      <c r="B31" s="13" t="s">
        <v>61</v>
      </c>
      <c r="C31" s="3"/>
      <c r="D31" s="3" t="s">
        <v>62</v>
      </c>
      <c r="E31" t="s">
        <v>18</v>
      </c>
      <c r="F31" t="s">
        <v>18</v>
      </c>
      <c r="G31" t="s">
        <v>18</v>
      </c>
      <c r="H31" s="3" t="s">
        <v>38</v>
      </c>
      <c r="I31" s="3">
        <v>60</v>
      </c>
      <c r="J31" s="3">
        <v>60</v>
      </c>
      <c r="K31" s="3">
        <v>100</v>
      </c>
      <c r="L31" s="3">
        <v>5</v>
      </c>
      <c r="M31" s="3" t="s">
        <v>56</v>
      </c>
      <c r="N31" s="3" t="s">
        <v>57</v>
      </c>
      <c r="O31" s="3"/>
    </row>
    <row r="32" spans="1:15" x14ac:dyDescent="0.25">
      <c r="A32" s="3" t="s">
        <v>65</v>
      </c>
      <c r="B32" s="13" t="s">
        <v>66</v>
      </c>
      <c r="C32" s="3" t="s">
        <v>67</v>
      </c>
      <c r="D32" s="3" t="s">
        <v>63</v>
      </c>
      <c r="E32" t="s">
        <v>18</v>
      </c>
      <c r="F32" t="s">
        <v>18</v>
      </c>
      <c r="G32" t="s">
        <v>18</v>
      </c>
      <c r="H32" s="3" t="s">
        <v>38</v>
      </c>
      <c r="I32" s="3">
        <v>0</v>
      </c>
      <c r="J32" s="3">
        <v>0</v>
      </c>
      <c r="K32" s="3">
        <v>50</v>
      </c>
      <c r="L32" s="3">
        <v>1</v>
      </c>
      <c r="M32" s="7" t="s">
        <v>68</v>
      </c>
      <c r="N32" s="3" t="s">
        <v>20</v>
      </c>
      <c r="O32" s="3"/>
    </row>
    <row r="33" spans="1:20" x14ac:dyDescent="0.25">
      <c r="A33" s="3" t="s">
        <v>65</v>
      </c>
      <c r="B33" s="13" t="s">
        <v>66</v>
      </c>
      <c r="C33" s="3" t="s">
        <v>67</v>
      </c>
      <c r="D33" s="3" t="s">
        <v>63</v>
      </c>
      <c r="E33" t="s">
        <v>18</v>
      </c>
      <c r="F33" t="s">
        <v>18</v>
      </c>
      <c r="G33" t="s">
        <v>18</v>
      </c>
      <c r="H33" s="3" t="s">
        <v>38</v>
      </c>
      <c r="I33" s="3">
        <v>50</v>
      </c>
      <c r="J33" s="3">
        <v>50</v>
      </c>
      <c r="K33" s="3">
        <v>80</v>
      </c>
      <c r="L33" s="3">
        <v>3</v>
      </c>
      <c r="M33" s="7" t="s">
        <v>69</v>
      </c>
      <c r="N33" s="3" t="s">
        <v>19</v>
      </c>
      <c r="O33" s="3"/>
      <c r="P33" s="3"/>
      <c r="Q33" s="3"/>
      <c r="R33" s="3"/>
      <c r="S33" s="3"/>
      <c r="T33" s="3"/>
    </row>
    <row r="34" spans="1:20" x14ac:dyDescent="0.25">
      <c r="A34" s="3" t="s">
        <v>65</v>
      </c>
      <c r="B34" s="13" t="s">
        <v>66</v>
      </c>
      <c r="C34" s="3" t="s">
        <v>67</v>
      </c>
      <c r="D34" s="3" t="s">
        <v>63</v>
      </c>
      <c r="E34" t="s">
        <v>18</v>
      </c>
      <c r="F34" t="s">
        <v>18</v>
      </c>
      <c r="G34" t="s">
        <v>18</v>
      </c>
      <c r="H34" s="3" t="s">
        <v>38</v>
      </c>
      <c r="I34" s="3">
        <v>80</v>
      </c>
      <c r="J34" s="3">
        <v>80</v>
      </c>
      <c r="K34" s="3">
        <v>100</v>
      </c>
      <c r="L34" s="3">
        <v>5</v>
      </c>
      <c r="M34" s="7" t="s">
        <v>70</v>
      </c>
      <c r="N34" s="3" t="s">
        <v>17</v>
      </c>
      <c r="O34" s="3"/>
      <c r="P34" s="3"/>
      <c r="Q34" s="3"/>
      <c r="R34" s="3"/>
      <c r="S34" s="3"/>
      <c r="T34" s="3"/>
    </row>
    <row r="35" spans="1:20" x14ac:dyDescent="0.25">
      <c r="A35" s="3" t="s">
        <v>65</v>
      </c>
      <c r="B35" s="13" t="s">
        <v>66</v>
      </c>
      <c r="C35" s="3" t="s">
        <v>67</v>
      </c>
      <c r="D35" s="3" t="s">
        <v>63</v>
      </c>
      <c r="E35" t="s">
        <v>18</v>
      </c>
      <c r="F35" t="s">
        <v>18</v>
      </c>
      <c r="G35" t="s">
        <v>18</v>
      </c>
      <c r="H35" s="3" t="s">
        <v>38</v>
      </c>
      <c r="I35" s="3" t="s">
        <v>18</v>
      </c>
      <c r="J35" s="3" t="s">
        <v>18</v>
      </c>
      <c r="K35" s="3" t="s">
        <v>18</v>
      </c>
      <c r="L35" s="3" t="s">
        <v>18</v>
      </c>
      <c r="M35" s="7" t="s">
        <v>71</v>
      </c>
      <c r="N35" s="3" t="s">
        <v>18</v>
      </c>
      <c r="O35" s="3" t="s">
        <v>72</v>
      </c>
      <c r="P35" s="3"/>
      <c r="Q35" s="3"/>
      <c r="R35" s="3"/>
      <c r="S35" s="3"/>
      <c r="T35" s="3"/>
    </row>
    <row r="36" spans="1:20" x14ac:dyDescent="0.25">
      <c r="A36" s="3" t="s">
        <v>73</v>
      </c>
      <c r="B36" s="13" t="s">
        <v>66</v>
      </c>
      <c r="C36" s="3" t="s">
        <v>74</v>
      </c>
      <c r="D36" s="3" t="s">
        <v>64</v>
      </c>
      <c r="E36" t="s">
        <v>18</v>
      </c>
      <c r="F36" t="s">
        <v>18</v>
      </c>
      <c r="G36" t="s">
        <v>18</v>
      </c>
      <c r="H36" s="3" t="s">
        <v>38</v>
      </c>
      <c r="I36" s="3">
        <v>50</v>
      </c>
      <c r="J36" s="3">
        <v>50</v>
      </c>
      <c r="K36" s="3">
        <v>105</v>
      </c>
      <c r="L36" s="3">
        <v>1</v>
      </c>
      <c r="M36" s="7" t="s">
        <v>75</v>
      </c>
      <c r="N36" s="3" t="s">
        <v>20</v>
      </c>
      <c r="O36" s="3"/>
      <c r="P36" s="3"/>
      <c r="Q36" s="3"/>
      <c r="R36" s="3"/>
      <c r="S36" s="3"/>
      <c r="T36" s="3"/>
    </row>
    <row r="37" spans="1:20" x14ac:dyDescent="0.25">
      <c r="A37" s="3" t="s">
        <v>73</v>
      </c>
      <c r="B37" s="13" t="s">
        <v>66</v>
      </c>
      <c r="C37" s="3" t="s">
        <v>74</v>
      </c>
      <c r="D37" s="3" t="s">
        <v>64</v>
      </c>
      <c r="E37" t="s">
        <v>18</v>
      </c>
      <c r="F37" t="s">
        <v>18</v>
      </c>
      <c r="G37" t="s">
        <v>18</v>
      </c>
      <c r="H37" s="3" t="s">
        <v>38</v>
      </c>
      <c r="I37" s="3">
        <v>20</v>
      </c>
      <c r="J37" s="3">
        <v>20</v>
      </c>
      <c r="K37" s="3">
        <v>50</v>
      </c>
      <c r="L37" s="3">
        <v>3</v>
      </c>
      <c r="M37" s="7" t="s">
        <v>76</v>
      </c>
      <c r="N37" s="3" t="s">
        <v>19</v>
      </c>
      <c r="O37" s="3"/>
      <c r="P37" s="3"/>
      <c r="Q37" s="3"/>
      <c r="R37" s="3"/>
      <c r="S37" s="3"/>
      <c r="T37" s="3"/>
    </row>
    <row r="38" spans="1:20" x14ac:dyDescent="0.25">
      <c r="A38" s="3" t="s">
        <v>73</v>
      </c>
      <c r="B38" s="13" t="s">
        <v>66</v>
      </c>
      <c r="C38" s="3" t="s">
        <v>74</v>
      </c>
      <c r="D38" s="3" t="s">
        <v>64</v>
      </c>
      <c r="E38" t="s">
        <v>18</v>
      </c>
      <c r="F38" t="s">
        <v>18</v>
      </c>
      <c r="G38" t="s">
        <v>18</v>
      </c>
      <c r="H38" s="3" t="s">
        <v>38</v>
      </c>
      <c r="I38" s="3">
        <v>0</v>
      </c>
      <c r="J38" s="3">
        <v>-1</v>
      </c>
      <c r="K38" s="3">
        <v>20</v>
      </c>
      <c r="L38" s="3">
        <v>5</v>
      </c>
      <c r="M38" s="7" t="s">
        <v>77</v>
      </c>
      <c r="N38" s="3" t="s">
        <v>17</v>
      </c>
      <c r="O38" s="3"/>
      <c r="P38" s="3"/>
      <c r="Q38" s="3"/>
      <c r="R38" s="3"/>
      <c r="S38" s="3"/>
      <c r="T38" s="3"/>
    </row>
    <row r="39" spans="1:20" x14ac:dyDescent="0.25">
      <c r="A39" s="3" t="s">
        <v>73</v>
      </c>
      <c r="B39" s="13" t="s">
        <v>66</v>
      </c>
      <c r="C39" s="3" t="s">
        <v>74</v>
      </c>
      <c r="D39" s="3" t="s">
        <v>64</v>
      </c>
      <c r="E39" t="s">
        <v>18</v>
      </c>
      <c r="F39" t="s">
        <v>18</v>
      </c>
      <c r="G39" t="s">
        <v>18</v>
      </c>
      <c r="H39" s="3" t="s">
        <v>38</v>
      </c>
      <c r="I39" s="3" t="s">
        <v>18</v>
      </c>
      <c r="J39" s="3" t="s">
        <v>18</v>
      </c>
      <c r="K39" s="3" t="s">
        <v>18</v>
      </c>
      <c r="L39" s="3" t="s">
        <v>18</v>
      </c>
      <c r="M39" s="7" t="s">
        <v>71</v>
      </c>
      <c r="N39" s="3" t="s">
        <v>18</v>
      </c>
      <c r="O39" s="3" t="s">
        <v>78</v>
      </c>
      <c r="P39" s="3"/>
      <c r="Q39" s="3"/>
      <c r="R39" s="3"/>
      <c r="S39" s="3"/>
      <c r="T39" s="3"/>
    </row>
    <row r="40" spans="1:20" x14ac:dyDescent="0.25">
      <c r="A40" s="3" t="s">
        <v>12</v>
      </c>
      <c r="B40" s="3" t="s">
        <v>13</v>
      </c>
      <c r="C40" s="3" t="s">
        <v>13</v>
      </c>
      <c r="D40" s="3" t="s">
        <v>79</v>
      </c>
      <c r="E40" t="s">
        <v>18</v>
      </c>
      <c r="F40" t="s">
        <v>18</v>
      </c>
      <c r="G40" t="s">
        <v>18</v>
      </c>
      <c r="H40" s="3" t="s">
        <v>16</v>
      </c>
      <c r="I40" s="3">
        <v>1</v>
      </c>
      <c r="J40" s="3" t="s">
        <v>18</v>
      </c>
      <c r="K40" s="3" t="s">
        <v>18</v>
      </c>
      <c r="L40" s="4">
        <v>1</v>
      </c>
      <c r="M40" s="3" t="s">
        <v>18</v>
      </c>
      <c r="N40" s="3" t="s">
        <v>20</v>
      </c>
      <c r="O40" s="3" t="s">
        <v>80</v>
      </c>
      <c r="P40" s="3"/>
      <c r="Q40" s="3"/>
      <c r="R40" s="3"/>
      <c r="S40" s="3"/>
      <c r="T40" s="3"/>
    </row>
    <row r="41" spans="1:20" x14ac:dyDescent="0.25">
      <c r="A41" s="3" t="s">
        <v>12</v>
      </c>
      <c r="B41" s="3" t="s">
        <v>13</v>
      </c>
      <c r="C41" s="3" t="s">
        <v>13</v>
      </c>
      <c r="D41" s="3" t="s">
        <v>79</v>
      </c>
      <c r="E41" t="s">
        <v>18</v>
      </c>
      <c r="F41" t="s">
        <v>18</v>
      </c>
      <c r="G41" t="s">
        <v>18</v>
      </c>
      <c r="H41" s="3" t="s">
        <v>16</v>
      </c>
      <c r="I41" s="3">
        <v>3</v>
      </c>
      <c r="J41" s="3" t="s">
        <v>18</v>
      </c>
      <c r="K41" s="3" t="s">
        <v>18</v>
      </c>
      <c r="L41" s="4">
        <v>3</v>
      </c>
      <c r="M41" s="3" t="s">
        <v>18</v>
      </c>
      <c r="N41" s="3" t="s">
        <v>19</v>
      </c>
      <c r="O41" s="3" t="s">
        <v>80</v>
      </c>
      <c r="P41" s="3"/>
      <c r="Q41" s="3"/>
      <c r="R41" s="3"/>
      <c r="S41" s="3"/>
      <c r="T41" s="3"/>
    </row>
    <row r="42" spans="1:20" x14ac:dyDescent="0.25">
      <c r="A42" s="3" t="s">
        <v>12</v>
      </c>
      <c r="B42" s="3" t="s">
        <v>13</v>
      </c>
      <c r="C42" s="3" t="s">
        <v>13</v>
      </c>
      <c r="D42" s="3" t="s">
        <v>79</v>
      </c>
      <c r="E42" t="s">
        <v>18</v>
      </c>
      <c r="F42" t="s">
        <v>18</v>
      </c>
      <c r="G42" t="s">
        <v>18</v>
      </c>
      <c r="H42" s="3" t="s">
        <v>16</v>
      </c>
      <c r="I42" s="3">
        <v>5</v>
      </c>
      <c r="J42" s="3" t="s">
        <v>18</v>
      </c>
      <c r="K42" s="3" t="s">
        <v>18</v>
      </c>
      <c r="L42" s="4">
        <v>5</v>
      </c>
      <c r="M42" s="3" t="s">
        <v>18</v>
      </c>
      <c r="N42" s="3" t="s">
        <v>17</v>
      </c>
      <c r="O42" s="3" t="s">
        <v>80</v>
      </c>
      <c r="P42" s="3"/>
      <c r="Q42" s="3"/>
      <c r="R42" s="3"/>
      <c r="S42" s="3"/>
      <c r="T42" s="3"/>
    </row>
    <row r="43" spans="1:20" x14ac:dyDescent="0.25">
      <c r="A43" s="3" t="s">
        <v>12</v>
      </c>
      <c r="B43" s="3" t="s">
        <v>13</v>
      </c>
      <c r="C43" s="3" t="s">
        <v>13</v>
      </c>
      <c r="D43" s="3" t="s">
        <v>79</v>
      </c>
      <c r="E43" t="s">
        <v>18</v>
      </c>
      <c r="F43" t="s">
        <v>18</v>
      </c>
      <c r="G43" t="s">
        <v>18</v>
      </c>
      <c r="H43" s="3" t="s">
        <v>16</v>
      </c>
      <c r="I43" s="3" t="s">
        <v>18</v>
      </c>
      <c r="J43" s="3" t="s">
        <v>18</v>
      </c>
      <c r="K43" s="3" t="s">
        <v>18</v>
      </c>
      <c r="L43" s="4" t="s">
        <v>18</v>
      </c>
      <c r="M43" s="3" t="s">
        <v>18</v>
      </c>
      <c r="N43" s="3" t="s">
        <v>18</v>
      </c>
      <c r="O43" s="3" t="s">
        <v>80</v>
      </c>
      <c r="P43" s="3"/>
      <c r="Q43" s="3"/>
      <c r="R43" s="3"/>
      <c r="S43" s="3"/>
      <c r="T43" s="3"/>
    </row>
    <row r="44" spans="1:20" x14ac:dyDescent="0.25">
      <c r="A44" t="s">
        <v>84</v>
      </c>
      <c r="B44" t="s">
        <v>85</v>
      </c>
      <c r="C44" t="s">
        <v>86</v>
      </c>
      <c r="D44" t="s">
        <v>87</v>
      </c>
      <c r="E44" t="s">
        <v>18</v>
      </c>
      <c r="F44" t="s">
        <v>18</v>
      </c>
      <c r="G44" t="s">
        <v>18</v>
      </c>
      <c r="H44" t="s">
        <v>38</v>
      </c>
      <c r="I44" t="s">
        <v>18</v>
      </c>
      <c r="J44" s="3">
        <v>0</v>
      </c>
      <c r="K44" s="3">
        <v>1.0000000000000001E-5</v>
      </c>
      <c r="L44" s="6">
        <v>5</v>
      </c>
      <c r="M44" s="14" t="s">
        <v>88</v>
      </c>
      <c r="N44" t="s">
        <v>17</v>
      </c>
      <c r="O44" t="s">
        <v>89</v>
      </c>
      <c r="Q44" s="3"/>
    </row>
    <row r="45" spans="1:20" x14ac:dyDescent="0.25">
      <c r="A45" t="s">
        <v>84</v>
      </c>
      <c r="B45" t="s">
        <v>85</v>
      </c>
      <c r="C45" t="s">
        <v>86</v>
      </c>
      <c r="D45" t="s">
        <v>87</v>
      </c>
      <c r="E45" t="s">
        <v>18</v>
      </c>
      <c r="F45" t="s">
        <v>18</v>
      </c>
      <c r="G45" t="s">
        <v>18</v>
      </c>
      <c r="H45" t="s">
        <v>38</v>
      </c>
      <c r="I45" t="s">
        <v>18</v>
      </c>
      <c r="J45" s="3">
        <v>1.0000000000000001E-5</v>
      </c>
      <c r="K45" s="3">
        <v>0.5</v>
      </c>
      <c r="L45" s="6">
        <v>3</v>
      </c>
      <c r="M45" s="7" t="s">
        <v>90</v>
      </c>
      <c r="N45" t="s">
        <v>19</v>
      </c>
      <c r="O45" t="s">
        <v>89</v>
      </c>
      <c r="Q45" s="3"/>
    </row>
    <row r="46" spans="1:20" x14ac:dyDescent="0.25">
      <c r="A46" t="s">
        <v>84</v>
      </c>
      <c r="B46" t="s">
        <v>85</v>
      </c>
      <c r="C46" t="s">
        <v>86</v>
      </c>
      <c r="D46" t="s">
        <v>87</v>
      </c>
      <c r="E46" t="s">
        <v>18</v>
      </c>
      <c r="F46" t="s">
        <v>18</v>
      </c>
      <c r="G46" t="s">
        <v>18</v>
      </c>
      <c r="H46" t="s">
        <v>38</v>
      </c>
      <c r="I46" t="s">
        <v>18</v>
      </c>
      <c r="J46" s="3">
        <v>0.5</v>
      </c>
      <c r="K46" s="3">
        <v>2</v>
      </c>
      <c r="L46" s="6">
        <v>1</v>
      </c>
      <c r="M46" s="7" t="s">
        <v>91</v>
      </c>
      <c r="N46" t="s">
        <v>20</v>
      </c>
      <c r="O46" t="s">
        <v>89</v>
      </c>
      <c r="Q46" s="3"/>
    </row>
    <row r="47" spans="1:20" x14ac:dyDescent="0.25">
      <c r="A47" t="s">
        <v>103</v>
      </c>
      <c r="B47" t="s">
        <v>104</v>
      </c>
      <c r="C47" t="s">
        <v>228</v>
      </c>
      <c r="D47" t="s">
        <v>105</v>
      </c>
      <c r="E47" t="s">
        <v>18</v>
      </c>
      <c r="F47" t="s">
        <v>18</v>
      </c>
      <c r="G47" t="s">
        <v>18</v>
      </c>
      <c r="H47" t="s">
        <v>38</v>
      </c>
      <c r="I47" s="3">
        <v>0</v>
      </c>
      <c r="J47" s="3">
        <f>I47</f>
        <v>0</v>
      </c>
      <c r="K47" s="3">
        <v>1.4</v>
      </c>
      <c r="L47" s="4">
        <v>1</v>
      </c>
      <c r="M47" s="7" t="s">
        <v>106</v>
      </c>
      <c r="N47" s="3" t="s">
        <v>20</v>
      </c>
      <c r="O47" t="s">
        <v>18</v>
      </c>
    </row>
    <row r="48" spans="1:20" x14ac:dyDescent="0.25">
      <c r="A48" t="s">
        <v>103</v>
      </c>
      <c r="B48" t="s">
        <v>104</v>
      </c>
      <c r="C48" t="s">
        <v>228</v>
      </c>
      <c r="D48" t="s">
        <v>105</v>
      </c>
      <c r="E48" t="s">
        <v>18</v>
      </c>
      <c r="F48" t="s">
        <v>18</v>
      </c>
      <c r="G48" t="s">
        <v>18</v>
      </c>
      <c r="H48" t="s">
        <v>38</v>
      </c>
      <c r="I48" s="3">
        <v>1.4</v>
      </c>
      <c r="J48" s="3">
        <f>I48</f>
        <v>1.4</v>
      </c>
      <c r="K48" s="3">
        <v>2.2000000000000002</v>
      </c>
      <c r="L48" s="4">
        <v>3</v>
      </c>
      <c r="M48" s="7" t="s">
        <v>107</v>
      </c>
      <c r="N48" s="3" t="s">
        <v>19</v>
      </c>
      <c r="O48" t="s">
        <v>18</v>
      </c>
    </row>
    <row r="49" spans="1:15" x14ac:dyDescent="0.25">
      <c r="A49" t="s">
        <v>103</v>
      </c>
      <c r="B49" t="s">
        <v>104</v>
      </c>
      <c r="C49" t="s">
        <v>228</v>
      </c>
      <c r="D49" t="s">
        <v>105</v>
      </c>
      <c r="E49" t="s">
        <v>18</v>
      </c>
      <c r="F49" t="s">
        <v>18</v>
      </c>
      <c r="G49" t="s">
        <v>18</v>
      </c>
      <c r="H49" t="s">
        <v>38</v>
      </c>
      <c r="I49" s="3">
        <v>2.2000000000000002</v>
      </c>
      <c r="J49" s="3">
        <f>I49</f>
        <v>2.2000000000000002</v>
      </c>
      <c r="K49" s="3">
        <v>100000</v>
      </c>
      <c r="L49" s="4">
        <v>5</v>
      </c>
      <c r="M49" s="7" t="s">
        <v>108</v>
      </c>
      <c r="N49" s="3" t="s">
        <v>17</v>
      </c>
      <c r="O49" t="s">
        <v>18</v>
      </c>
    </row>
    <row r="50" spans="1:15" x14ac:dyDescent="0.25">
      <c r="A50" t="s">
        <v>109</v>
      </c>
      <c r="B50" t="s">
        <v>110</v>
      </c>
      <c r="C50" t="s">
        <v>111</v>
      </c>
      <c r="D50" t="s">
        <v>112</v>
      </c>
      <c r="E50" t="s">
        <v>113</v>
      </c>
      <c r="F50">
        <v>0</v>
      </c>
      <c r="G50">
        <v>5</v>
      </c>
      <c r="H50" t="s">
        <v>38</v>
      </c>
      <c r="I50" s="3">
        <v>0</v>
      </c>
      <c r="J50" s="3">
        <f>I50</f>
        <v>0</v>
      </c>
      <c r="K50" s="3">
        <v>0.1</v>
      </c>
      <c r="L50" s="4">
        <v>1</v>
      </c>
      <c r="M50" s="5" t="s">
        <v>114</v>
      </c>
      <c r="N50" s="3" t="s">
        <v>20</v>
      </c>
      <c r="O50" t="s">
        <v>18</v>
      </c>
    </row>
    <row r="51" spans="1:15" x14ac:dyDescent="0.25">
      <c r="A51" t="s">
        <v>109</v>
      </c>
      <c r="B51" t="s">
        <v>110</v>
      </c>
      <c r="C51" t="s">
        <v>111</v>
      </c>
      <c r="D51" t="s">
        <v>112</v>
      </c>
      <c r="E51" t="s">
        <v>113</v>
      </c>
      <c r="F51">
        <v>0</v>
      </c>
      <c r="G51">
        <v>5</v>
      </c>
      <c r="H51" t="s">
        <v>38</v>
      </c>
      <c r="I51" s="3">
        <v>0</v>
      </c>
      <c r="J51" s="3">
        <v>0.1</v>
      </c>
      <c r="K51" s="3">
        <v>20</v>
      </c>
      <c r="L51" s="4">
        <v>3</v>
      </c>
      <c r="M51" s="5" t="s">
        <v>115</v>
      </c>
      <c r="N51" s="3" t="s">
        <v>19</v>
      </c>
      <c r="O51" t="s">
        <v>18</v>
      </c>
    </row>
    <row r="52" spans="1:15" x14ac:dyDescent="0.25">
      <c r="A52" t="s">
        <v>109</v>
      </c>
      <c r="B52" t="s">
        <v>110</v>
      </c>
      <c r="C52" t="s">
        <v>111</v>
      </c>
      <c r="D52" t="s">
        <v>112</v>
      </c>
      <c r="E52" t="s">
        <v>113</v>
      </c>
      <c r="F52">
        <v>0</v>
      </c>
      <c r="G52">
        <v>5</v>
      </c>
      <c r="H52" t="s">
        <v>38</v>
      </c>
      <c r="I52" s="3">
        <v>20</v>
      </c>
      <c r="J52" s="3">
        <f t="shared" ref="J52:J58" si="3">I52</f>
        <v>20</v>
      </c>
      <c r="K52" s="3">
        <v>100000</v>
      </c>
      <c r="L52" s="4">
        <v>5</v>
      </c>
      <c r="M52" s="5" t="s">
        <v>116</v>
      </c>
      <c r="N52" s="3" t="s">
        <v>17</v>
      </c>
      <c r="O52" t="s">
        <v>18</v>
      </c>
    </row>
    <row r="53" spans="1:15" x14ac:dyDescent="0.25">
      <c r="A53" t="s">
        <v>109</v>
      </c>
      <c r="B53" t="s">
        <v>110</v>
      </c>
      <c r="C53" t="s">
        <v>111</v>
      </c>
      <c r="D53" t="s">
        <v>112</v>
      </c>
      <c r="E53" t="s">
        <v>117</v>
      </c>
      <c r="F53">
        <v>5</v>
      </c>
      <c r="G53">
        <v>100000</v>
      </c>
      <c r="H53" t="s">
        <v>38</v>
      </c>
      <c r="I53" s="3">
        <v>0</v>
      </c>
      <c r="J53" s="3">
        <f t="shared" si="3"/>
        <v>0</v>
      </c>
      <c r="K53" s="3">
        <v>17</v>
      </c>
      <c r="L53" s="4">
        <v>1</v>
      </c>
      <c r="M53" s="5" t="s">
        <v>118</v>
      </c>
      <c r="N53" s="3" t="s">
        <v>20</v>
      </c>
      <c r="O53" t="s">
        <v>18</v>
      </c>
    </row>
    <row r="54" spans="1:15" x14ac:dyDescent="0.25">
      <c r="A54" t="s">
        <v>109</v>
      </c>
      <c r="B54" t="s">
        <v>110</v>
      </c>
      <c r="C54" t="s">
        <v>111</v>
      </c>
      <c r="D54" t="s">
        <v>112</v>
      </c>
      <c r="E54" t="s">
        <v>117</v>
      </c>
      <c r="F54">
        <v>5</v>
      </c>
      <c r="G54">
        <v>100000</v>
      </c>
      <c r="H54" t="s">
        <v>38</v>
      </c>
      <c r="I54" s="3">
        <v>17</v>
      </c>
      <c r="J54" s="3">
        <f t="shared" si="3"/>
        <v>17</v>
      </c>
      <c r="K54" s="3">
        <v>70</v>
      </c>
      <c r="L54" s="4">
        <v>3</v>
      </c>
      <c r="M54" s="5" t="s">
        <v>119</v>
      </c>
      <c r="N54" s="3" t="s">
        <v>19</v>
      </c>
      <c r="O54" t="s">
        <v>18</v>
      </c>
    </row>
    <row r="55" spans="1:15" x14ac:dyDescent="0.25">
      <c r="A55" t="s">
        <v>109</v>
      </c>
      <c r="B55" t="s">
        <v>110</v>
      </c>
      <c r="C55" t="s">
        <v>111</v>
      </c>
      <c r="D55" t="s">
        <v>112</v>
      </c>
      <c r="E55" t="s">
        <v>117</v>
      </c>
      <c r="F55">
        <v>5</v>
      </c>
      <c r="G55">
        <v>100000</v>
      </c>
      <c r="H55" t="s">
        <v>38</v>
      </c>
      <c r="I55" s="3">
        <v>70</v>
      </c>
      <c r="J55" s="3">
        <f t="shared" si="3"/>
        <v>70</v>
      </c>
      <c r="K55" s="3">
        <v>100000</v>
      </c>
      <c r="L55" s="4">
        <v>5</v>
      </c>
      <c r="M55" s="5" t="s">
        <v>120</v>
      </c>
      <c r="N55" s="3" t="s">
        <v>17</v>
      </c>
      <c r="O55" t="s">
        <v>18</v>
      </c>
    </row>
    <row r="56" spans="1:15" x14ac:dyDescent="0.25">
      <c r="A56" t="s">
        <v>121</v>
      </c>
      <c r="B56" t="s">
        <v>122</v>
      </c>
      <c r="C56" t="s">
        <v>123</v>
      </c>
      <c r="D56" t="s">
        <v>124</v>
      </c>
      <c r="E56" t="s">
        <v>18</v>
      </c>
      <c r="F56" t="s">
        <v>18</v>
      </c>
      <c r="G56" t="s">
        <v>18</v>
      </c>
      <c r="H56" t="s">
        <v>38</v>
      </c>
      <c r="I56" s="3">
        <v>0</v>
      </c>
      <c r="J56" s="3">
        <f t="shared" si="3"/>
        <v>0</v>
      </c>
      <c r="K56" s="3">
        <v>2</v>
      </c>
      <c r="L56" s="4">
        <v>1</v>
      </c>
      <c r="M56" s="7" t="s">
        <v>125</v>
      </c>
      <c r="N56" s="3" t="s">
        <v>20</v>
      </c>
      <c r="O56" t="s">
        <v>18</v>
      </c>
    </row>
    <row r="57" spans="1:15" x14ac:dyDescent="0.25">
      <c r="A57" t="s">
        <v>121</v>
      </c>
      <c r="B57" t="s">
        <v>122</v>
      </c>
      <c r="C57" t="s">
        <v>123</v>
      </c>
      <c r="D57" t="s">
        <v>124</v>
      </c>
      <c r="E57" t="s">
        <v>18</v>
      </c>
      <c r="F57" t="s">
        <v>18</v>
      </c>
      <c r="G57" t="s">
        <v>18</v>
      </c>
      <c r="H57" t="s">
        <v>38</v>
      </c>
      <c r="I57" s="3">
        <v>2</v>
      </c>
      <c r="J57" s="3">
        <f t="shared" si="3"/>
        <v>2</v>
      </c>
      <c r="K57" s="3">
        <v>5</v>
      </c>
      <c r="L57" s="4">
        <v>3</v>
      </c>
      <c r="M57" s="7" t="s">
        <v>126</v>
      </c>
      <c r="N57" s="3" t="s">
        <v>19</v>
      </c>
      <c r="O57" t="s">
        <v>18</v>
      </c>
    </row>
    <row r="58" spans="1:15" x14ac:dyDescent="0.25">
      <c r="A58" t="s">
        <v>121</v>
      </c>
      <c r="B58" t="s">
        <v>122</v>
      </c>
      <c r="C58" t="s">
        <v>123</v>
      </c>
      <c r="D58" t="s">
        <v>124</v>
      </c>
      <c r="E58" t="s">
        <v>18</v>
      </c>
      <c r="F58" t="s">
        <v>18</v>
      </c>
      <c r="G58" t="s">
        <v>18</v>
      </c>
      <c r="H58" t="s">
        <v>38</v>
      </c>
      <c r="I58" s="3">
        <v>5</v>
      </c>
      <c r="J58" s="3">
        <f t="shared" si="3"/>
        <v>5</v>
      </c>
      <c r="K58" s="3">
        <v>101</v>
      </c>
      <c r="L58" s="4">
        <v>5</v>
      </c>
      <c r="M58" s="7" t="s">
        <v>127</v>
      </c>
      <c r="N58" s="3" t="s">
        <v>17</v>
      </c>
      <c r="O58" t="s">
        <v>18</v>
      </c>
    </row>
    <row r="59" spans="1:15" x14ac:dyDescent="0.25">
      <c r="A59" t="s">
        <v>128</v>
      </c>
      <c r="B59" t="s">
        <v>129</v>
      </c>
      <c r="C59" t="s">
        <v>130</v>
      </c>
      <c r="D59" t="s">
        <v>131</v>
      </c>
      <c r="E59" t="s">
        <v>18</v>
      </c>
      <c r="F59" t="s">
        <v>18</v>
      </c>
      <c r="G59" t="s">
        <v>18</v>
      </c>
      <c r="H59" t="s">
        <v>38</v>
      </c>
      <c r="I59" s="3">
        <v>0</v>
      </c>
      <c r="J59" s="3">
        <v>0</v>
      </c>
      <c r="K59" s="3">
        <v>0.1</v>
      </c>
      <c r="L59" s="4">
        <v>1</v>
      </c>
      <c r="M59" s="7" t="s">
        <v>132</v>
      </c>
      <c r="N59" s="3" t="s">
        <v>20</v>
      </c>
      <c r="O59" t="s">
        <v>18</v>
      </c>
    </row>
    <row r="60" spans="1:15" x14ac:dyDescent="0.25">
      <c r="A60" t="s">
        <v>128</v>
      </c>
      <c r="B60" t="s">
        <v>129</v>
      </c>
      <c r="C60" t="s">
        <v>130</v>
      </c>
      <c r="D60" t="s">
        <v>131</v>
      </c>
      <c r="E60" t="s">
        <v>18</v>
      </c>
      <c r="F60" t="s">
        <v>18</v>
      </c>
      <c r="G60" t="s">
        <v>18</v>
      </c>
      <c r="H60" t="s">
        <v>38</v>
      </c>
      <c r="I60" s="3">
        <v>0.1</v>
      </c>
      <c r="J60" s="3">
        <v>0.1</v>
      </c>
      <c r="K60" s="3">
        <v>20</v>
      </c>
      <c r="L60" s="4">
        <v>3</v>
      </c>
      <c r="M60" s="7" t="s">
        <v>133</v>
      </c>
      <c r="N60" s="3" t="s">
        <v>19</v>
      </c>
      <c r="O60" t="s">
        <v>18</v>
      </c>
    </row>
    <row r="61" spans="1:15" x14ac:dyDescent="0.25">
      <c r="A61" t="s">
        <v>128</v>
      </c>
      <c r="B61" t="s">
        <v>129</v>
      </c>
      <c r="C61" t="s">
        <v>130</v>
      </c>
      <c r="D61" t="s">
        <v>131</v>
      </c>
      <c r="E61" t="s">
        <v>18</v>
      </c>
      <c r="F61" t="s">
        <v>18</v>
      </c>
      <c r="G61" t="s">
        <v>18</v>
      </c>
      <c r="H61" t="s">
        <v>38</v>
      </c>
      <c r="I61" s="3">
        <v>20</v>
      </c>
      <c r="J61" s="3">
        <f t="shared" ref="J61:J97" si="4">I61</f>
        <v>20</v>
      </c>
      <c r="K61" s="3">
        <v>101</v>
      </c>
      <c r="L61" s="4">
        <v>5</v>
      </c>
      <c r="M61" s="7" t="s">
        <v>134</v>
      </c>
      <c r="N61" s="3" t="s">
        <v>17</v>
      </c>
      <c r="O61" t="s">
        <v>18</v>
      </c>
    </row>
    <row r="62" spans="1:15" x14ac:dyDescent="0.25">
      <c r="A62" t="s">
        <v>135</v>
      </c>
      <c r="B62" t="s">
        <v>129</v>
      </c>
      <c r="C62" t="s">
        <v>130</v>
      </c>
      <c r="D62" t="s">
        <v>136</v>
      </c>
      <c r="E62" t="s">
        <v>18</v>
      </c>
      <c r="F62" t="s">
        <v>18</v>
      </c>
      <c r="G62" t="s">
        <v>18</v>
      </c>
      <c r="H62" t="s">
        <v>38</v>
      </c>
      <c r="I62" s="3">
        <v>0</v>
      </c>
      <c r="J62" s="3">
        <f t="shared" si="4"/>
        <v>0</v>
      </c>
      <c r="K62" s="3">
        <v>0.1</v>
      </c>
      <c r="L62" s="4">
        <v>1</v>
      </c>
      <c r="M62" s="3" t="s">
        <v>137</v>
      </c>
      <c r="N62" s="3" t="s">
        <v>20</v>
      </c>
      <c r="O62" t="s">
        <v>18</v>
      </c>
    </row>
    <row r="63" spans="1:15" x14ac:dyDescent="0.25">
      <c r="A63" t="s">
        <v>135</v>
      </c>
      <c r="B63" t="s">
        <v>129</v>
      </c>
      <c r="C63" t="s">
        <v>130</v>
      </c>
      <c r="D63" t="s">
        <v>136</v>
      </c>
      <c r="E63" t="s">
        <v>18</v>
      </c>
      <c r="F63" t="s">
        <v>18</v>
      </c>
      <c r="G63" t="s">
        <v>18</v>
      </c>
      <c r="H63" t="s">
        <v>38</v>
      </c>
      <c r="I63" s="3">
        <v>0.1</v>
      </c>
      <c r="J63" s="3">
        <f t="shared" si="4"/>
        <v>0.1</v>
      </c>
      <c r="K63" s="3">
        <v>5</v>
      </c>
      <c r="L63" s="4">
        <v>3</v>
      </c>
      <c r="M63" s="3" t="s">
        <v>138</v>
      </c>
      <c r="N63" s="3" t="s">
        <v>19</v>
      </c>
      <c r="O63" t="s">
        <v>18</v>
      </c>
    </row>
    <row r="64" spans="1:15" x14ac:dyDescent="0.25">
      <c r="A64" t="s">
        <v>135</v>
      </c>
      <c r="B64" t="s">
        <v>129</v>
      </c>
      <c r="C64" t="s">
        <v>130</v>
      </c>
      <c r="D64" t="s">
        <v>136</v>
      </c>
      <c r="E64" t="s">
        <v>18</v>
      </c>
      <c r="F64" t="s">
        <v>18</v>
      </c>
      <c r="G64" t="s">
        <v>18</v>
      </c>
      <c r="H64" t="s">
        <v>38</v>
      </c>
      <c r="I64" s="3">
        <v>5</v>
      </c>
      <c r="J64" s="3">
        <f t="shared" si="4"/>
        <v>5</v>
      </c>
      <c r="K64" s="3">
        <v>100000</v>
      </c>
      <c r="L64" s="4">
        <v>5</v>
      </c>
      <c r="M64" s="3" t="s">
        <v>139</v>
      </c>
      <c r="N64" s="3" t="s">
        <v>17</v>
      </c>
      <c r="O64" t="s">
        <v>18</v>
      </c>
    </row>
    <row r="65" spans="1:15" x14ac:dyDescent="0.25">
      <c r="A65" t="s">
        <v>140</v>
      </c>
      <c r="B65" t="s">
        <v>129</v>
      </c>
      <c r="C65" t="s">
        <v>141</v>
      </c>
      <c r="D65" t="s">
        <v>142</v>
      </c>
      <c r="E65" t="s">
        <v>18</v>
      </c>
      <c r="F65" t="s">
        <v>18</v>
      </c>
      <c r="G65" t="s">
        <v>18</v>
      </c>
      <c r="H65" t="s">
        <v>38</v>
      </c>
      <c r="I65" s="3">
        <v>0</v>
      </c>
      <c r="J65" s="3">
        <f t="shared" si="4"/>
        <v>0</v>
      </c>
      <c r="K65" s="3">
        <v>10</v>
      </c>
      <c r="L65" s="4">
        <v>1</v>
      </c>
      <c r="M65" s="3" t="s">
        <v>143</v>
      </c>
      <c r="N65" s="3" t="s">
        <v>20</v>
      </c>
      <c r="O65" t="s">
        <v>18</v>
      </c>
    </row>
    <row r="66" spans="1:15" x14ac:dyDescent="0.25">
      <c r="A66" t="s">
        <v>140</v>
      </c>
      <c r="B66" t="s">
        <v>129</v>
      </c>
      <c r="C66" t="s">
        <v>141</v>
      </c>
      <c r="D66" t="s">
        <v>142</v>
      </c>
      <c r="E66" t="s">
        <v>18</v>
      </c>
      <c r="F66" t="s">
        <v>18</v>
      </c>
      <c r="G66" t="s">
        <v>18</v>
      </c>
      <c r="H66" t="s">
        <v>38</v>
      </c>
      <c r="I66" s="3">
        <v>10</v>
      </c>
      <c r="J66" s="3">
        <f t="shared" si="4"/>
        <v>10</v>
      </c>
      <c r="K66" s="3">
        <v>20</v>
      </c>
      <c r="L66" s="4">
        <v>3</v>
      </c>
      <c r="M66" s="3" t="s">
        <v>144</v>
      </c>
      <c r="N66" s="3" t="s">
        <v>19</v>
      </c>
      <c r="O66" t="s">
        <v>18</v>
      </c>
    </row>
    <row r="67" spans="1:15" x14ac:dyDescent="0.25">
      <c r="A67" t="s">
        <v>140</v>
      </c>
      <c r="B67" t="s">
        <v>129</v>
      </c>
      <c r="C67" t="s">
        <v>141</v>
      </c>
      <c r="D67" t="s">
        <v>142</v>
      </c>
      <c r="E67" t="s">
        <v>18</v>
      </c>
      <c r="F67" t="s">
        <v>18</v>
      </c>
      <c r="G67" t="s">
        <v>18</v>
      </c>
      <c r="H67" t="s">
        <v>38</v>
      </c>
      <c r="I67" s="3">
        <v>20</v>
      </c>
      <c r="J67" s="3">
        <f t="shared" si="4"/>
        <v>20</v>
      </c>
      <c r="K67" s="3">
        <v>101</v>
      </c>
      <c r="L67" s="4">
        <v>5</v>
      </c>
      <c r="M67" s="3" t="s">
        <v>145</v>
      </c>
      <c r="N67" s="3" t="s">
        <v>17</v>
      </c>
      <c r="O67" t="s">
        <v>18</v>
      </c>
    </row>
    <row r="68" spans="1:15" x14ac:dyDescent="0.25">
      <c r="A68" t="s">
        <v>146</v>
      </c>
      <c r="B68" t="s">
        <v>129</v>
      </c>
      <c r="C68" t="s">
        <v>141</v>
      </c>
      <c r="D68" t="s">
        <v>147</v>
      </c>
      <c r="E68" t="s">
        <v>148</v>
      </c>
      <c r="F68">
        <v>0</v>
      </c>
      <c r="G68">
        <f>5*0.3048</f>
        <v>1.524</v>
      </c>
      <c r="H68" t="s">
        <v>38</v>
      </c>
      <c r="I68" s="3">
        <v>0</v>
      </c>
      <c r="J68" s="3">
        <f t="shared" si="4"/>
        <v>0</v>
      </c>
      <c r="K68" s="3">
        <v>184</v>
      </c>
      <c r="L68" s="4">
        <v>1</v>
      </c>
      <c r="M68" s="3" t="s">
        <v>149</v>
      </c>
      <c r="N68" s="3" t="s">
        <v>150</v>
      </c>
      <c r="O68" t="s">
        <v>18</v>
      </c>
    </row>
    <row r="69" spans="1:15" s="10" customFormat="1" x14ac:dyDescent="0.25">
      <c r="A69" t="s">
        <v>146</v>
      </c>
      <c r="B69" t="s">
        <v>129</v>
      </c>
      <c r="C69" t="s">
        <v>141</v>
      </c>
      <c r="D69" t="s">
        <v>147</v>
      </c>
      <c r="E69" t="s">
        <v>148</v>
      </c>
      <c r="F69">
        <v>0</v>
      </c>
      <c r="G69">
        <f>5*0.3048</f>
        <v>1.524</v>
      </c>
      <c r="H69" t="s">
        <v>38</v>
      </c>
      <c r="I69" s="3">
        <v>184</v>
      </c>
      <c r="J69" s="3">
        <f t="shared" si="4"/>
        <v>184</v>
      </c>
      <c r="K69" s="3">
        <v>10000</v>
      </c>
      <c r="L69" s="4">
        <v>5</v>
      </c>
      <c r="M69" s="3" t="s">
        <v>151</v>
      </c>
      <c r="N69" s="3" t="s">
        <v>17</v>
      </c>
      <c r="O69" t="s">
        <v>18</v>
      </c>
    </row>
    <row r="70" spans="1:15" s="10" customFormat="1" x14ac:dyDescent="0.25">
      <c r="A70" t="s">
        <v>146</v>
      </c>
      <c r="B70" t="s">
        <v>129</v>
      </c>
      <c r="C70" t="s">
        <v>141</v>
      </c>
      <c r="D70" t="s">
        <v>147</v>
      </c>
      <c r="E70" t="s">
        <v>148</v>
      </c>
      <c r="F70">
        <v>0</v>
      </c>
      <c r="G70">
        <f>5*0.3048</f>
        <v>1.524</v>
      </c>
      <c r="H70" t="s">
        <v>38</v>
      </c>
      <c r="I70" s="3" t="s">
        <v>18</v>
      </c>
      <c r="J70" s="3" t="str">
        <f t="shared" si="4"/>
        <v>NA</v>
      </c>
      <c r="K70" s="3" t="s">
        <v>18</v>
      </c>
      <c r="L70" s="4" t="s">
        <v>18</v>
      </c>
      <c r="M70" s="3" t="s">
        <v>18</v>
      </c>
      <c r="N70" s="3" t="s">
        <v>18</v>
      </c>
      <c r="O70" t="s">
        <v>18</v>
      </c>
    </row>
    <row r="71" spans="1:15" s="10" customFormat="1" x14ac:dyDescent="0.25">
      <c r="A71" t="s">
        <v>146</v>
      </c>
      <c r="B71" t="s">
        <v>129</v>
      </c>
      <c r="C71" t="s">
        <v>141</v>
      </c>
      <c r="D71" t="s">
        <v>147</v>
      </c>
      <c r="E71" t="s">
        <v>152</v>
      </c>
      <c r="F71">
        <f>5*0.3048</f>
        <v>1.524</v>
      </c>
      <c r="G71">
        <f>10*0.3048</f>
        <v>3.048</v>
      </c>
      <c r="H71" t="s">
        <v>38</v>
      </c>
      <c r="I71" s="3">
        <v>0</v>
      </c>
      <c r="J71" s="3">
        <f t="shared" si="4"/>
        <v>0</v>
      </c>
      <c r="K71" s="3">
        <v>95</v>
      </c>
      <c r="L71" s="4">
        <v>1</v>
      </c>
      <c r="M71" s="3" t="s">
        <v>153</v>
      </c>
      <c r="N71" s="3" t="s">
        <v>150</v>
      </c>
      <c r="O71" t="s">
        <v>18</v>
      </c>
    </row>
    <row r="72" spans="1:15" x14ac:dyDescent="0.25">
      <c r="A72" t="s">
        <v>146</v>
      </c>
      <c r="B72" t="s">
        <v>129</v>
      </c>
      <c r="C72" t="s">
        <v>141</v>
      </c>
      <c r="D72" t="s">
        <v>147</v>
      </c>
      <c r="E72" t="s">
        <v>152</v>
      </c>
      <c r="F72">
        <f>5*0.3048</f>
        <v>1.524</v>
      </c>
      <c r="G72">
        <f>10*0.3048</f>
        <v>3.048</v>
      </c>
      <c r="H72" t="s">
        <v>38</v>
      </c>
      <c r="I72" s="3">
        <v>95</v>
      </c>
      <c r="J72" s="3">
        <f t="shared" si="4"/>
        <v>95</v>
      </c>
      <c r="K72" s="3">
        <v>100000</v>
      </c>
      <c r="L72" s="4">
        <v>5</v>
      </c>
      <c r="M72" s="3" t="s">
        <v>154</v>
      </c>
      <c r="N72" s="3" t="s">
        <v>17</v>
      </c>
      <c r="O72" t="s">
        <v>18</v>
      </c>
    </row>
    <row r="73" spans="1:15" x14ac:dyDescent="0.25">
      <c r="A73" t="s">
        <v>146</v>
      </c>
      <c r="B73" t="s">
        <v>129</v>
      </c>
      <c r="C73" t="s">
        <v>141</v>
      </c>
      <c r="D73" t="s">
        <v>147</v>
      </c>
      <c r="E73" t="s">
        <v>152</v>
      </c>
      <c r="F73">
        <f>5*0.3048</f>
        <v>1.524</v>
      </c>
      <c r="G73">
        <f>10*0.3048</f>
        <v>3.048</v>
      </c>
      <c r="H73" t="s">
        <v>38</v>
      </c>
      <c r="I73" s="3" t="s">
        <v>18</v>
      </c>
      <c r="J73" s="3" t="str">
        <f t="shared" si="4"/>
        <v>NA</v>
      </c>
      <c r="K73" s="3"/>
      <c r="L73" s="4" t="s">
        <v>18</v>
      </c>
      <c r="M73" s="3" t="s">
        <v>18</v>
      </c>
      <c r="N73" s="3" t="s">
        <v>18</v>
      </c>
      <c r="O73" t="s">
        <v>18</v>
      </c>
    </row>
    <row r="74" spans="1:15" x14ac:dyDescent="0.25">
      <c r="A74" t="s">
        <v>146</v>
      </c>
      <c r="B74" t="s">
        <v>129</v>
      </c>
      <c r="C74" t="s">
        <v>141</v>
      </c>
      <c r="D74" t="s">
        <v>147</v>
      </c>
      <c r="E74" t="s">
        <v>155</v>
      </c>
      <c r="F74">
        <f>10*0.3048</f>
        <v>3.048</v>
      </c>
      <c r="G74">
        <f>15*0.3048</f>
        <v>4.5720000000000001</v>
      </c>
      <c r="H74" t="s">
        <v>38</v>
      </c>
      <c r="I74" s="3">
        <v>0</v>
      </c>
      <c r="J74" s="3">
        <f t="shared" si="4"/>
        <v>0</v>
      </c>
      <c r="K74" s="3">
        <v>70</v>
      </c>
      <c r="L74" s="4">
        <v>1</v>
      </c>
      <c r="M74" s="3" t="s">
        <v>156</v>
      </c>
      <c r="N74" s="3" t="s">
        <v>150</v>
      </c>
      <c r="O74" t="s">
        <v>18</v>
      </c>
    </row>
    <row r="75" spans="1:15" x14ac:dyDescent="0.25">
      <c r="A75" t="s">
        <v>146</v>
      </c>
      <c r="B75" t="s">
        <v>129</v>
      </c>
      <c r="C75" t="s">
        <v>141</v>
      </c>
      <c r="D75" t="s">
        <v>147</v>
      </c>
      <c r="E75" t="s">
        <v>155</v>
      </c>
      <c r="F75">
        <f>10*0.3048</f>
        <v>3.048</v>
      </c>
      <c r="G75">
        <f>15*0.3048</f>
        <v>4.5720000000000001</v>
      </c>
      <c r="H75" t="s">
        <v>38</v>
      </c>
      <c r="I75" s="3">
        <v>70</v>
      </c>
      <c r="J75" s="3">
        <f t="shared" si="4"/>
        <v>70</v>
      </c>
      <c r="K75" s="3">
        <v>100000</v>
      </c>
      <c r="L75" s="4">
        <v>5</v>
      </c>
      <c r="M75" s="3" t="s">
        <v>157</v>
      </c>
      <c r="N75" s="3" t="s">
        <v>17</v>
      </c>
      <c r="O75" t="s">
        <v>18</v>
      </c>
    </row>
    <row r="76" spans="1:15" x14ac:dyDescent="0.25">
      <c r="A76" t="s">
        <v>146</v>
      </c>
      <c r="B76" t="s">
        <v>129</v>
      </c>
      <c r="C76" t="s">
        <v>141</v>
      </c>
      <c r="D76" t="s">
        <v>147</v>
      </c>
      <c r="E76" t="s">
        <v>155</v>
      </c>
      <c r="F76">
        <f>10*0.3048</f>
        <v>3.048</v>
      </c>
      <c r="G76">
        <f>15*0.3048</f>
        <v>4.5720000000000001</v>
      </c>
      <c r="H76" t="s">
        <v>38</v>
      </c>
      <c r="I76" s="3" t="s">
        <v>18</v>
      </c>
      <c r="J76" s="3" t="str">
        <f t="shared" si="4"/>
        <v>NA</v>
      </c>
      <c r="K76" s="3" t="s">
        <v>18</v>
      </c>
      <c r="L76" s="4" t="s">
        <v>18</v>
      </c>
      <c r="M76" s="3" t="s">
        <v>18</v>
      </c>
      <c r="N76" s="3" t="s">
        <v>18</v>
      </c>
      <c r="O76" t="s">
        <v>18</v>
      </c>
    </row>
    <row r="77" spans="1:15" x14ac:dyDescent="0.25">
      <c r="A77" t="s">
        <v>146</v>
      </c>
      <c r="B77" t="s">
        <v>129</v>
      </c>
      <c r="C77" t="s">
        <v>141</v>
      </c>
      <c r="D77" t="s">
        <v>147</v>
      </c>
      <c r="E77" t="s">
        <v>158</v>
      </c>
      <c r="F77">
        <f>15*0.3048</f>
        <v>4.5720000000000001</v>
      </c>
      <c r="G77">
        <f>20*0.3048</f>
        <v>6.0960000000000001</v>
      </c>
      <c r="H77" t="s">
        <v>38</v>
      </c>
      <c r="I77" s="3">
        <v>0</v>
      </c>
      <c r="J77" s="3">
        <f t="shared" si="4"/>
        <v>0</v>
      </c>
      <c r="K77" s="3">
        <v>55</v>
      </c>
      <c r="L77" s="4">
        <v>1</v>
      </c>
      <c r="M77" s="3" t="s">
        <v>159</v>
      </c>
      <c r="N77" s="3" t="s">
        <v>150</v>
      </c>
      <c r="O77" t="s">
        <v>18</v>
      </c>
    </row>
    <row r="78" spans="1:15" x14ac:dyDescent="0.25">
      <c r="A78" t="s">
        <v>146</v>
      </c>
      <c r="B78" t="s">
        <v>129</v>
      </c>
      <c r="C78" t="s">
        <v>141</v>
      </c>
      <c r="D78" t="s">
        <v>147</v>
      </c>
      <c r="E78" t="s">
        <v>158</v>
      </c>
      <c r="F78">
        <f>15*0.3048</f>
        <v>4.5720000000000001</v>
      </c>
      <c r="G78">
        <f>20*0.3048</f>
        <v>6.0960000000000001</v>
      </c>
      <c r="H78" t="s">
        <v>38</v>
      </c>
      <c r="I78" s="3">
        <v>55</v>
      </c>
      <c r="J78" s="3">
        <f t="shared" si="4"/>
        <v>55</v>
      </c>
      <c r="K78" s="3">
        <v>10000</v>
      </c>
      <c r="L78" s="4">
        <v>5</v>
      </c>
      <c r="M78" s="3" t="s">
        <v>160</v>
      </c>
      <c r="N78" s="3" t="s">
        <v>17</v>
      </c>
      <c r="O78" t="s">
        <v>18</v>
      </c>
    </row>
    <row r="79" spans="1:15" x14ac:dyDescent="0.25">
      <c r="A79" t="s">
        <v>146</v>
      </c>
      <c r="B79" t="s">
        <v>129</v>
      </c>
      <c r="C79" t="s">
        <v>141</v>
      </c>
      <c r="D79" t="s">
        <v>147</v>
      </c>
      <c r="E79" t="s">
        <v>158</v>
      </c>
      <c r="F79">
        <f>15*0.3048</f>
        <v>4.5720000000000001</v>
      </c>
      <c r="G79">
        <f>20*0.3048</f>
        <v>6.0960000000000001</v>
      </c>
      <c r="H79" t="s">
        <v>38</v>
      </c>
      <c r="I79" s="3" t="s">
        <v>18</v>
      </c>
      <c r="J79" s="3" t="str">
        <f t="shared" si="4"/>
        <v>NA</v>
      </c>
      <c r="K79" s="3" t="s">
        <v>18</v>
      </c>
      <c r="L79" s="4" t="s">
        <v>18</v>
      </c>
      <c r="M79" s="3" t="s">
        <v>18</v>
      </c>
      <c r="N79" s="3" t="s">
        <v>18</v>
      </c>
      <c r="O79" t="s">
        <v>18</v>
      </c>
    </row>
    <row r="80" spans="1:15" x14ac:dyDescent="0.25">
      <c r="A80" t="s">
        <v>146</v>
      </c>
      <c r="B80" t="s">
        <v>129</v>
      </c>
      <c r="C80" t="s">
        <v>141</v>
      </c>
      <c r="D80" t="s">
        <v>147</v>
      </c>
      <c r="E80" t="s">
        <v>161</v>
      </c>
      <c r="F80">
        <f>20*0.3048</f>
        <v>6.0960000000000001</v>
      </c>
      <c r="G80">
        <f>25*0.3048</f>
        <v>7.62</v>
      </c>
      <c r="H80" t="s">
        <v>38</v>
      </c>
      <c r="I80" s="3">
        <v>0</v>
      </c>
      <c r="J80" s="3">
        <f t="shared" si="4"/>
        <v>0</v>
      </c>
      <c r="K80" s="3">
        <v>47</v>
      </c>
      <c r="L80" s="4">
        <v>1</v>
      </c>
      <c r="M80" s="3" t="s">
        <v>162</v>
      </c>
      <c r="N80" s="3" t="s">
        <v>150</v>
      </c>
      <c r="O80" t="s">
        <v>18</v>
      </c>
    </row>
    <row r="81" spans="1:15" x14ac:dyDescent="0.25">
      <c r="A81" t="s">
        <v>146</v>
      </c>
      <c r="B81" t="s">
        <v>129</v>
      </c>
      <c r="C81" t="s">
        <v>141</v>
      </c>
      <c r="D81" t="s">
        <v>147</v>
      </c>
      <c r="E81" t="s">
        <v>161</v>
      </c>
      <c r="F81">
        <f>20*0.3048</f>
        <v>6.0960000000000001</v>
      </c>
      <c r="G81">
        <f>25*0.3048</f>
        <v>7.62</v>
      </c>
      <c r="H81" t="s">
        <v>38</v>
      </c>
      <c r="I81" s="3">
        <v>47</v>
      </c>
      <c r="J81" s="3">
        <f t="shared" si="4"/>
        <v>47</v>
      </c>
      <c r="K81" s="3">
        <v>10000</v>
      </c>
      <c r="L81" s="4">
        <v>5</v>
      </c>
      <c r="M81" s="3" t="s">
        <v>163</v>
      </c>
      <c r="N81" s="3" t="s">
        <v>17</v>
      </c>
      <c r="O81" t="s">
        <v>18</v>
      </c>
    </row>
    <row r="82" spans="1:15" x14ac:dyDescent="0.25">
      <c r="A82" t="s">
        <v>146</v>
      </c>
      <c r="B82" t="s">
        <v>129</v>
      </c>
      <c r="C82" t="s">
        <v>141</v>
      </c>
      <c r="D82" t="s">
        <v>147</v>
      </c>
      <c r="E82" t="s">
        <v>161</v>
      </c>
      <c r="F82">
        <f>20*0.3048</f>
        <v>6.0960000000000001</v>
      </c>
      <c r="G82">
        <f>25*0.3048</f>
        <v>7.62</v>
      </c>
      <c r="H82" t="s">
        <v>38</v>
      </c>
      <c r="I82" s="3" t="s">
        <v>18</v>
      </c>
      <c r="J82" s="3" t="str">
        <f t="shared" si="4"/>
        <v>NA</v>
      </c>
      <c r="K82" s="3" t="s">
        <v>18</v>
      </c>
      <c r="L82" s="4" t="s">
        <v>18</v>
      </c>
      <c r="M82" s="3" t="s">
        <v>18</v>
      </c>
      <c r="N82" s="3" t="s">
        <v>18</v>
      </c>
      <c r="O82" t="s">
        <v>18</v>
      </c>
    </row>
    <row r="83" spans="1:15" x14ac:dyDescent="0.25">
      <c r="A83" t="s">
        <v>146</v>
      </c>
      <c r="B83" t="s">
        <v>129</v>
      </c>
      <c r="C83" t="s">
        <v>141</v>
      </c>
      <c r="D83" t="s">
        <v>147</v>
      </c>
      <c r="E83" t="s">
        <v>164</v>
      </c>
      <c r="F83">
        <f>25*0.3048</f>
        <v>7.62</v>
      </c>
      <c r="G83">
        <f>50*0.3048</f>
        <v>15.24</v>
      </c>
      <c r="H83" t="s">
        <v>38</v>
      </c>
      <c r="I83" s="3">
        <v>0</v>
      </c>
      <c r="J83" s="3">
        <f t="shared" si="4"/>
        <v>0</v>
      </c>
      <c r="K83" s="3">
        <v>25</v>
      </c>
      <c r="L83" s="4">
        <v>1</v>
      </c>
      <c r="M83" s="3" t="s">
        <v>165</v>
      </c>
      <c r="N83" s="3" t="s">
        <v>150</v>
      </c>
      <c r="O83" t="s">
        <v>18</v>
      </c>
    </row>
    <row r="84" spans="1:15" x14ac:dyDescent="0.25">
      <c r="A84" t="s">
        <v>146</v>
      </c>
      <c r="B84" t="s">
        <v>129</v>
      </c>
      <c r="C84" t="s">
        <v>141</v>
      </c>
      <c r="D84" t="s">
        <v>147</v>
      </c>
      <c r="E84" t="s">
        <v>164</v>
      </c>
      <c r="F84">
        <f>25*0.3048</f>
        <v>7.62</v>
      </c>
      <c r="G84">
        <f>50*0.3048</f>
        <v>15.24</v>
      </c>
      <c r="H84" t="s">
        <v>38</v>
      </c>
      <c r="I84" s="3">
        <v>25</v>
      </c>
      <c r="J84" s="3">
        <f t="shared" si="4"/>
        <v>25</v>
      </c>
      <c r="K84" s="3">
        <v>100000</v>
      </c>
      <c r="L84" s="4">
        <v>5</v>
      </c>
      <c r="M84" s="3" t="s">
        <v>166</v>
      </c>
      <c r="N84" s="3" t="s">
        <v>17</v>
      </c>
      <c r="O84" t="s">
        <v>18</v>
      </c>
    </row>
    <row r="85" spans="1:15" x14ac:dyDescent="0.25">
      <c r="A85" t="s">
        <v>146</v>
      </c>
      <c r="B85" t="s">
        <v>129</v>
      </c>
      <c r="C85" t="s">
        <v>141</v>
      </c>
      <c r="D85" t="s">
        <v>147</v>
      </c>
      <c r="E85" t="s">
        <v>164</v>
      </c>
      <c r="F85">
        <f>25*0.3048</f>
        <v>7.62</v>
      </c>
      <c r="G85">
        <f>50*0.3048</f>
        <v>15.24</v>
      </c>
      <c r="H85" t="s">
        <v>38</v>
      </c>
      <c r="I85" s="3" t="s">
        <v>18</v>
      </c>
      <c r="J85" s="3" t="str">
        <f t="shared" si="4"/>
        <v>NA</v>
      </c>
      <c r="K85" s="3" t="s">
        <v>18</v>
      </c>
      <c r="L85" s="4" t="s">
        <v>18</v>
      </c>
      <c r="M85" s="3" t="s">
        <v>18</v>
      </c>
      <c r="N85" s="3" t="s">
        <v>18</v>
      </c>
      <c r="O85" t="s">
        <v>18</v>
      </c>
    </row>
    <row r="86" spans="1:15" x14ac:dyDescent="0.25">
      <c r="A86" t="s">
        <v>146</v>
      </c>
      <c r="B86" t="s">
        <v>129</v>
      </c>
      <c r="C86" t="s">
        <v>141</v>
      </c>
      <c r="D86" t="s">
        <v>147</v>
      </c>
      <c r="E86" t="s">
        <v>167</v>
      </c>
      <c r="F86">
        <f>50*0.3048</f>
        <v>15.24</v>
      </c>
      <c r="G86">
        <f>75*0.3048</f>
        <v>22.86</v>
      </c>
      <c r="H86" t="s">
        <v>38</v>
      </c>
      <c r="I86" s="3">
        <v>0</v>
      </c>
      <c r="J86" s="3">
        <f t="shared" si="4"/>
        <v>0</v>
      </c>
      <c r="K86" s="3">
        <v>23</v>
      </c>
      <c r="L86" s="4">
        <v>1</v>
      </c>
      <c r="M86" s="3" t="s">
        <v>168</v>
      </c>
      <c r="N86" s="3" t="s">
        <v>150</v>
      </c>
      <c r="O86" t="s">
        <v>18</v>
      </c>
    </row>
    <row r="87" spans="1:15" x14ac:dyDescent="0.25">
      <c r="A87" t="s">
        <v>146</v>
      </c>
      <c r="B87" t="s">
        <v>129</v>
      </c>
      <c r="C87" t="s">
        <v>141</v>
      </c>
      <c r="D87" t="s">
        <v>147</v>
      </c>
      <c r="E87" t="s">
        <v>167</v>
      </c>
      <c r="F87">
        <f>50*0.3048</f>
        <v>15.24</v>
      </c>
      <c r="G87">
        <f>75*0.3048</f>
        <v>22.86</v>
      </c>
      <c r="H87" t="s">
        <v>38</v>
      </c>
      <c r="I87" s="3">
        <v>23</v>
      </c>
      <c r="J87" s="3">
        <f t="shared" si="4"/>
        <v>23</v>
      </c>
      <c r="K87" s="3">
        <v>100000</v>
      </c>
      <c r="L87" s="4">
        <v>5</v>
      </c>
      <c r="M87" s="3" t="s">
        <v>169</v>
      </c>
      <c r="N87" s="3" t="s">
        <v>17</v>
      </c>
      <c r="O87" t="s">
        <v>18</v>
      </c>
    </row>
    <row r="88" spans="1:15" x14ac:dyDescent="0.25">
      <c r="A88" t="s">
        <v>146</v>
      </c>
      <c r="B88" t="s">
        <v>129</v>
      </c>
      <c r="C88" t="s">
        <v>141</v>
      </c>
      <c r="D88" t="s">
        <v>147</v>
      </c>
      <c r="E88" t="s">
        <v>167</v>
      </c>
      <c r="F88">
        <f>50*0.3048</f>
        <v>15.24</v>
      </c>
      <c r="G88">
        <f>75*0.3048</f>
        <v>22.86</v>
      </c>
      <c r="H88" t="s">
        <v>38</v>
      </c>
      <c r="I88" s="3" t="s">
        <v>18</v>
      </c>
      <c r="J88" s="3" t="str">
        <f t="shared" si="4"/>
        <v>NA</v>
      </c>
      <c r="K88" s="3" t="s">
        <v>18</v>
      </c>
      <c r="L88" s="4" t="s">
        <v>18</v>
      </c>
      <c r="M88" s="3" t="s">
        <v>18</v>
      </c>
      <c r="N88" s="3" t="s">
        <v>18</v>
      </c>
      <c r="O88" t="s">
        <v>18</v>
      </c>
    </row>
    <row r="89" spans="1:15" x14ac:dyDescent="0.25">
      <c r="A89" t="s">
        <v>146</v>
      </c>
      <c r="B89" t="s">
        <v>129</v>
      </c>
      <c r="C89" t="s">
        <v>141</v>
      </c>
      <c r="D89" t="s">
        <v>147</v>
      </c>
      <c r="E89" t="s">
        <v>170</v>
      </c>
      <c r="F89">
        <f>75*0.3048</f>
        <v>22.86</v>
      </c>
      <c r="G89">
        <v>100000</v>
      </c>
      <c r="H89" t="s">
        <v>38</v>
      </c>
      <c r="I89" s="3">
        <v>0</v>
      </c>
      <c r="J89" s="3">
        <f t="shared" si="4"/>
        <v>0</v>
      </c>
      <c r="K89" s="3">
        <v>18</v>
      </c>
      <c r="L89" s="4">
        <v>1</v>
      </c>
      <c r="M89" s="3" t="s">
        <v>171</v>
      </c>
      <c r="N89" s="3" t="s">
        <v>150</v>
      </c>
      <c r="O89" t="s">
        <v>18</v>
      </c>
    </row>
    <row r="90" spans="1:15" s="10" customFormat="1" x14ac:dyDescent="0.25">
      <c r="A90" t="s">
        <v>146</v>
      </c>
      <c r="B90" t="s">
        <v>129</v>
      </c>
      <c r="C90" t="s">
        <v>141</v>
      </c>
      <c r="D90" t="s">
        <v>147</v>
      </c>
      <c r="E90" t="s">
        <v>170</v>
      </c>
      <c r="F90">
        <f>75*0.3048</f>
        <v>22.86</v>
      </c>
      <c r="G90">
        <v>100000</v>
      </c>
      <c r="H90" t="s">
        <v>38</v>
      </c>
      <c r="I90" s="3">
        <v>18</v>
      </c>
      <c r="J90" s="3">
        <f t="shared" si="4"/>
        <v>18</v>
      </c>
      <c r="K90" s="3">
        <v>100000</v>
      </c>
      <c r="L90" s="4">
        <v>5</v>
      </c>
      <c r="M90" s="3" t="s">
        <v>172</v>
      </c>
      <c r="N90" s="3" t="s">
        <v>17</v>
      </c>
      <c r="O90" t="s">
        <v>18</v>
      </c>
    </row>
    <row r="91" spans="1:15" s="10" customFormat="1" x14ac:dyDescent="0.25">
      <c r="A91" t="s">
        <v>146</v>
      </c>
      <c r="B91" t="s">
        <v>129</v>
      </c>
      <c r="C91" t="s">
        <v>141</v>
      </c>
      <c r="D91" t="s">
        <v>147</v>
      </c>
      <c r="E91" t="s">
        <v>170</v>
      </c>
      <c r="F91">
        <f>75*0.3048</f>
        <v>22.86</v>
      </c>
      <c r="G91">
        <v>100000</v>
      </c>
      <c r="H91" t="s">
        <v>38</v>
      </c>
      <c r="I91" s="3" t="s">
        <v>18</v>
      </c>
      <c r="J91" s="3" t="str">
        <f t="shared" si="4"/>
        <v>NA</v>
      </c>
      <c r="K91" s="3" t="s">
        <v>18</v>
      </c>
      <c r="L91" s="4" t="s">
        <v>18</v>
      </c>
      <c r="M91" s="3" t="s">
        <v>18</v>
      </c>
      <c r="N91" s="3" t="s">
        <v>18</v>
      </c>
      <c r="O91" t="s">
        <v>18</v>
      </c>
    </row>
    <row r="92" spans="1:15" x14ac:dyDescent="0.25">
      <c r="A92" t="s">
        <v>173</v>
      </c>
      <c r="B92" t="s">
        <v>66</v>
      </c>
      <c r="C92" t="s">
        <v>67</v>
      </c>
      <c r="D92" t="s">
        <v>174</v>
      </c>
      <c r="E92" t="s">
        <v>18</v>
      </c>
      <c r="H92" t="s">
        <v>38</v>
      </c>
      <c r="I92" s="3">
        <v>0</v>
      </c>
      <c r="J92" s="3">
        <f t="shared" si="4"/>
        <v>0</v>
      </c>
      <c r="K92" s="3">
        <f>50</f>
        <v>50</v>
      </c>
      <c r="L92" s="4">
        <v>1</v>
      </c>
      <c r="M92" s="5" t="s">
        <v>68</v>
      </c>
      <c r="N92" s="3" t="s">
        <v>20</v>
      </c>
      <c r="O92" t="s">
        <v>18</v>
      </c>
    </row>
    <row r="93" spans="1:15" x14ac:dyDescent="0.25">
      <c r="A93" t="s">
        <v>173</v>
      </c>
      <c r="B93" t="s">
        <v>66</v>
      </c>
      <c r="C93" t="s">
        <v>67</v>
      </c>
      <c r="D93" t="s">
        <v>174</v>
      </c>
      <c r="E93" t="s">
        <v>18</v>
      </c>
      <c r="H93" t="s">
        <v>38</v>
      </c>
      <c r="I93" s="3">
        <v>50</v>
      </c>
      <c r="J93" s="3">
        <f t="shared" si="4"/>
        <v>50</v>
      </c>
      <c r="K93" s="3">
        <v>80</v>
      </c>
      <c r="L93" s="4">
        <v>3</v>
      </c>
      <c r="M93" s="5" t="s">
        <v>175</v>
      </c>
      <c r="N93" s="3" t="s">
        <v>19</v>
      </c>
      <c r="O93" t="s">
        <v>18</v>
      </c>
    </row>
    <row r="94" spans="1:15" x14ac:dyDescent="0.25">
      <c r="A94" t="s">
        <v>173</v>
      </c>
      <c r="B94" t="s">
        <v>66</v>
      </c>
      <c r="C94" t="s">
        <v>67</v>
      </c>
      <c r="D94" t="s">
        <v>174</v>
      </c>
      <c r="E94" t="s">
        <v>18</v>
      </c>
      <c r="H94" t="s">
        <v>38</v>
      </c>
      <c r="I94" s="3">
        <v>80</v>
      </c>
      <c r="J94" s="3">
        <f t="shared" si="4"/>
        <v>80</v>
      </c>
      <c r="K94" s="3">
        <v>101</v>
      </c>
      <c r="L94" s="4">
        <v>5</v>
      </c>
      <c r="M94" s="5" t="s">
        <v>70</v>
      </c>
      <c r="N94" s="3" t="s">
        <v>17</v>
      </c>
      <c r="O94" t="s">
        <v>18</v>
      </c>
    </row>
    <row r="95" spans="1:15" x14ac:dyDescent="0.25">
      <c r="A95" t="s">
        <v>176</v>
      </c>
      <c r="B95" t="s">
        <v>177</v>
      </c>
      <c r="C95" t="s">
        <v>178</v>
      </c>
      <c r="D95" t="s">
        <v>179</v>
      </c>
      <c r="E95" t="s">
        <v>18</v>
      </c>
      <c r="F95" t="s">
        <v>18</v>
      </c>
      <c r="G95" t="s">
        <v>18</v>
      </c>
      <c r="H95" t="s">
        <v>38</v>
      </c>
      <c r="I95" s="3">
        <v>0</v>
      </c>
      <c r="J95" s="3">
        <f t="shared" si="4"/>
        <v>0</v>
      </c>
      <c r="K95" s="3">
        <v>2</v>
      </c>
      <c r="L95" s="4">
        <v>1</v>
      </c>
      <c r="M95" s="7" t="s">
        <v>180</v>
      </c>
      <c r="N95" s="3" t="s">
        <v>20</v>
      </c>
      <c r="O95" t="s">
        <v>18</v>
      </c>
    </row>
    <row r="96" spans="1:15" x14ac:dyDescent="0.25">
      <c r="A96" t="s">
        <v>176</v>
      </c>
      <c r="B96" t="s">
        <v>177</v>
      </c>
      <c r="C96" t="s">
        <v>178</v>
      </c>
      <c r="D96" t="s">
        <v>179</v>
      </c>
      <c r="E96" t="s">
        <v>18</v>
      </c>
      <c r="F96" t="s">
        <v>18</v>
      </c>
      <c r="G96" t="s">
        <v>18</v>
      </c>
      <c r="H96" t="s">
        <v>38</v>
      </c>
      <c r="I96" s="3">
        <v>2</v>
      </c>
      <c r="J96" s="3">
        <f t="shared" si="4"/>
        <v>2</v>
      </c>
      <c r="K96" s="3">
        <v>5</v>
      </c>
      <c r="L96" s="4">
        <v>3</v>
      </c>
      <c r="M96" s="7" t="s">
        <v>181</v>
      </c>
      <c r="N96" s="3" t="s">
        <v>19</v>
      </c>
      <c r="O96" t="s">
        <v>18</v>
      </c>
    </row>
    <row r="97" spans="1:15" x14ac:dyDescent="0.25">
      <c r="A97" t="s">
        <v>176</v>
      </c>
      <c r="B97" t="s">
        <v>177</v>
      </c>
      <c r="C97" t="s">
        <v>178</v>
      </c>
      <c r="D97" t="s">
        <v>179</v>
      </c>
      <c r="E97" t="s">
        <v>18</v>
      </c>
      <c r="F97" t="s">
        <v>18</v>
      </c>
      <c r="G97" t="s">
        <v>18</v>
      </c>
      <c r="H97" t="s">
        <v>38</v>
      </c>
      <c r="I97" s="3">
        <v>5</v>
      </c>
      <c r="J97" s="3">
        <f t="shared" si="4"/>
        <v>5</v>
      </c>
      <c r="K97" s="3">
        <v>101</v>
      </c>
      <c r="L97" s="4">
        <v>5</v>
      </c>
      <c r="M97" s="7" t="s">
        <v>182</v>
      </c>
      <c r="N97" s="3" t="s">
        <v>17</v>
      </c>
      <c r="O97" t="s">
        <v>18</v>
      </c>
    </row>
    <row r="98" spans="1:15" x14ac:dyDescent="0.25">
      <c r="A98" t="s">
        <v>183</v>
      </c>
      <c r="B98" t="s">
        <v>184</v>
      </c>
      <c r="C98" t="s">
        <v>185</v>
      </c>
      <c r="D98" t="s">
        <v>186</v>
      </c>
      <c r="E98" t="s">
        <v>18</v>
      </c>
      <c r="F98" t="s">
        <v>18</v>
      </c>
      <c r="G98" t="s">
        <v>18</v>
      </c>
      <c r="H98" t="s">
        <v>38</v>
      </c>
      <c r="I98" s="3">
        <v>0</v>
      </c>
      <c r="J98" s="3">
        <v>-0.1</v>
      </c>
      <c r="K98" s="3">
        <v>1E-4</v>
      </c>
      <c r="L98" s="4">
        <v>1</v>
      </c>
      <c r="M98" s="14">
        <v>0</v>
      </c>
      <c r="N98" s="3" t="s">
        <v>20</v>
      </c>
      <c r="O98" t="s">
        <v>18</v>
      </c>
    </row>
    <row r="99" spans="1:15" x14ac:dyDescent="0.25">
      <c r="A99" t="s">
        <v>183</v>
      </c>
      <c r="B99" t="s">
        <v>184</v>
      </c>
      <c r="C99" t="s">
        <v>185</v>
      </c>
      <c r="D99" t="s">
        <v>186</v>
      </c>
      <c r="E99" t="s">
        <v>18</v>
      </c>
      <c r="F99" t="s">
        <v>18</v>
      </c>
      <c r="G99" t="s">
        <v>18</v>
      </c>
      <c r="H99" t="s">
        <v>38</v>
      </c>
      <c r="I99" s="3">
        <v>2</v>
      </c>
      <c r="J99" s="3">
        <v>1E-4</v>
      </c>
      <c r="K99" s="3">
        <v>4.9000000000000004</v>
      </c>
      <c r="L99" s="4">
        <v>3</v>
      </c>
      <c r="M99" s="7" t="s">
        <v>227</v>
      </c>
      <c r="N99" s="3" t="s">
        <v>19</v>
      </c>
      <c r="O99" t="s">
        <v>18</v>
      </c>
    </row>
    <row r="100" spans="1:15" x14ac:dyDescent="0.25">
      <c r="A100" t="s">
        <v>183</v>
      </c>
      <c r="B100" t="s">
        <v>184</v>
      </c>
      <c r="C100" t="s">
        <v>185</v>
      </c>
      <c r="D100" t="s">
        <v>186</v>
      </c>
      <c r="E100" t="s">
        <v>18</v>
      </c>
      <c r="F100" t="s">
        <v>18</v>
      </c>
      <c r="G100" t="s">
        <v>18</v>
      </c>
      <c r="H100" t="s">
        <v>38</v>
      </c>
      <c r="I100" s="3">
        <v>5</v>
      </c>
      <c r="J100" s="3">
        <v>4.9000000000000004</v>
      </c>
      <c r="K100" s="3">
        <v>101</v>
      </c>
      <c r="L100" s="4">
        <v>5</v>
      </c>
      <c r="M100" s="7" t="s">
        <v>187</v>
      </c>
      <c r="N100" s="3" t="s">
        <v>17</v>
      </c>
      <c r="O100" t="s">
        <v>18</v>
      </c>
    </row>
    <row r="101" spans="1:15" x14ac:dyDescent="0.25">
      <c r="A101" t="s">
        <v>188</v>
      </c>
      <c r="B101" t="s">
        <v>184</v>
      </c>
      <c r="C101" t="s">
        <v>189</v>
      </c>
      <c r="D101" t="s">
        <v>190</v>
      </c>
      <c r="E101" t="s">
        <v>18</v>
      </c>
      <c r="F101" t="s">
        <v>18</v>
      </c>
      <c r="G101" t="s">
        <v>18</v>
      </c>
      <c r="H101" t="s">
        <v>38</v>
      </c>
      <c r="I101" s="3">
        <v>0</v>
      </c>
      <c r="J101" s="3">
        <v>-0.1</v>
      </c>
      <c r="K101" s="3">
        <v>0.1</v>
      </c>
      <c r="L101" s="4">
        <v>1</v>
      </c>
      <c r="M101" s="5">
        <v>0</v>
      </c>
      <c r="N101" s="3" t="s">
        <v>20</v>
      </c>
      <c r="O101" t="s">
        <v>18</v>
      </c>
    </row>
    <row r="102" spans="1:15" x14ac:dyDescent="0.25">
      <c r="A102" t="s">
        <v>188</v>
      </c>
      <c r="B102" t="s">
        <v>184</v>
      </c>
      <c r="C102" t="s">
        <v>189</v>
      </c>
      <c r="D102" t="s">
        <v>190</v>
      </c>
      <c r="E102" t="s">
        <v>18</v>
      </c>
      <c r="F102" t="s">
        <v>18</v>
      </c>
      <c r="G102" t="s">
        <v>18</v>
      </c>
      <c r="H102" t="s">
        <v>38</v>
      </c>
      <c r="I102" s="3">
        <v>1</v>
      </c>
      <c r="J102" s="3">
        <v>0.1</v>
      </c>
      <c r="K102" s="3">
        <v>50</v>
      </c>
      <c r="L102" s="4">
        <v>3</v>
      </c>
      <c r="M102" s="5" t="s">
        <v>191</v>
      </c>
      <c r="N102" s="3" t="s">
        <v>19</v>
      </c>
      <c r="O102" t="s">
        <v>18</v>
      </c>
    </row>
    <row r="103" spans="1:15" x14ac:dyDescent="0.25">
      <c r="A103" t="s">
        <v>188</v>
      </c>
      <c r="B103" t="s">
        <v>184</v>
      </c>
      <c r="C103" t="s">
        <v>189</v>
      </c>
      <c r="D103" t="s">
        <v>190</v>
      </c>
      <c r="E103" t="s">
        <v>18</v>
      </c>
      <c r="F103" t="s">
        <v>18</v>
      </c>
      <c r="G103" t="s">
        <v>18</v>
      </c>
      <c r="H103" t="s">
        <v>38</v>
      </c>
      <c r="I103" s="3">
        <v>50</v>
      </c>
      <c r="J103" s="3">
        <f t="shared" ref="J103" si="5">I103</f>
        <v>50</v>
      </c>
      <c r="K103" s="3">
        <v>101</v>
      </c>
      <c r="L103" s="4">
        <v>5</v>
      </c>
      <c r="M103" s="5" t="s">
        <v>192</v>
      </c>
      <c r="N103" s="3" t="s">
        <v>17</v>
      </c>
      <c r="O103" t="s">
        <v>18</v>
      </c>
    </row>
    <row r="104" spans="1:15" x14ac:dyDescent="0.25">
      <c r="A104" t="s">
        <v>193</v>
      </c>
      <c r="B104" t="s">
        <v>184</v>
      </c>
      <c r="C104" s="3" t="s">
        <v>194</v>
      </c>
      <c r="D104" t="s">
        <v>195</v>
      </c>
      <c r="E104" t="s">
        <v>18</v>
      </c>
      <c r="F104" t="s">
        <v>18</v>
      </c>
      <c r="G104" t="s">
        <v>18</v>
      </c>
      <c r="H104" t="s">
        <v>38</v>
      </c>
      <c r="I104" s="3">
        <v>0</v>
      </c>
      <c r="J104" s="3">
        <v>-0.1</v>
      </c>
      <c r="K104" s="3">
        <v>12</v>
      </c>
      <c r="L104" s="4">
        <v>5</v>
      </c>
      <c r="M104" s="5" t="s">
        <v>196</v>
      </c>
      <c r="N104" s="3" t="s">
        <v>17</v>
      </c>
      <c r="O104" t="s">
        <v>18</v>
      </c>
    </row>
    <row r="105" spans="1:15" x14ac:dyDescent="0.25">
      <c r="A105" t="s">
        <v>193</v>
      </c>
      <c r="B105" t="s">
        <v>184</v>
      </c>
      <c r="C105" s="3" t="s">
        <v>194</v>
      </c>
      <c r="D105" t="s">
        <v>195</v>
      </c>
      <c r="E105" t="s">
        <v>18</v>
      </c>
      <c r="F105" t="s">
        <v>18</v>
      </c>
      <c r="G105" t="s">
        <v>18</v>
      </c>
      <c r="H105" t="s">
        <v>38</v>
      </c>
      <c r="I105" s="3">
        <v>12</v>
      </c>
      <c r="J105" s="3">
        <f t="shared" ref="J105:J106" si="6">I105</f>
        <v>12</v>
      </c>
      <c r="K105" s="3">
        <v>20</v>
      </c>
      <c r="L105" s="4">
        <v>3</v>
      </c>
      <c r="M105" s="5" t="s">
        <v>197</v>
      </c>
      <c r="N105" s="3" t="s">
        <v>19</v>
      </c>
      <c r="O105" t="s">
        <v>18</v>
      </c>
    </row>
    <row r="106" spans="1:15" x14ac:dyDescent="0.25">
      <c r="A106" t="s">
        <v>193</v>
      </c>
      <c r="B106" t="s">
        <v>184</v>
      </c>
      <c r="C106" s="3" t="s">
        <v>194</v>
      </c>
      <c r="D106" t="s">
        <v>195</v>
      </c>
      <c r="E106" t="s">
        <v>18</v>
      </c>
      <c r="F106" t="s">
        <v>18</v>
      </c>
      <c r="G106" t="s">
        <v>18</v>
      </c>
      <c r="H106" t="s">
        <v>38</v>
      </c>
      <c r="I106" s="3">
        <v>20</v>
      </c>
      <c r="J106" s="3">
        <f t="shared" si="6"/>
        <v>20</v>
      </c>
      <c r="K106" s="3">
        <v>101</v>
      </c>
      <c r="L106" s="4">
        <v>1</v>
      </c>
      <c r="M106" s="5" t="s">
        <v>198</v>
      </c>
      <c r="N106" s="3" t="s">
        <v>20</v>
      </c>
      <c r="O106" t="s">
        <v>18</v>
      </c>
    </row>
    <row r="107" spans="1:15" x14ac:dyDescent="0.25">
      <c r="A107" t="s">
        <v>199</v>
      </c>
      <c r="B107" t="s">
        <v>184</v>
      </c>
      <c r="C107" s="3" t="s">
        <v>194</v>
      </c>
      <c r="D107" t="s">
        <v>200</v>
      </c>
      <c r="E107" t="s">
        <v>18</v>
      </c>
      <c r="F107" t="s">
        <v>18</v>
      </c>
      <c r="G107" t="s">
        <v>18</v>
      </c>
      <c r="H107" t="s">
        <v>38</v>
      </c>
      <c r="I107" s="3">
        <v>0</v>
      </c>
      <c r="J107" s="3">
        <v>-0.1</v>
      </c>
      <c r="K107" s="3">
        <v>10</v>
      </c>
      <c r="L107" s="4">
        <v>1</v>
      </c>
      <c r="M107" s="3" t="s">
        <v>201</v>
      </c>
      <c r="N107" s="3" t="s">
        <v>20</v>
      </c>
      <c r="O107" t="s">
        <v>18</v>
      </c>
    </row>
    <row r="108" spans="1:15" x14ac:dyDescent="0.25">
      <c r="A108" t="s">
        <v>199</v>
      </c>
      <c r="B108" t="s">
        <v>184</v>
      </c>
      <c r="C108" s="3" t="s">
        <v>194</v>
      </c>
      <c r="D108" t="s">
        <v>200</v>
      </c>
      <c r="E108" t="s">
        <v>18</v>
      </c>
      <c r="F108" t="s">
        <v>18</v>
      </c>
      <c r="G108" t="s">
        <v>18</v>
      </c>
      <c r="H108" t="s">
        <v>38</v>
      </c>
      <c r="I108" s="3">
        <v>10</v>
      </c>
      <c r="J108" s="3">
        <f t="shared" ref="J108:J109" si="7">I108</f>
        <v>10</v>
      </c>
      <c r="K108" s="3">
        <v>20</v>
      </c>
      <c r="L108" s="4">
        <v>3</v>
      </c>
      <c r="M108" s="3" t="s">
        <v>202</v>
      </c>
      <c r="N108" s="3" t="s">
        <v>19</v>
      </c>
      <c r="O108" t="s">
        <v>18</v>
      </c>
    </row>
    <row r="109" spans="1:15" x14ac:dyDescent="0.25">
      <c r="A109" t="s">
        <v>199</v>
      </c>
      <c r="B109" t="s">
        <v>184</v>
      </c>
      <c r="C109" s="3" t="s">
        <v>194</v>
      </c>
      <c r="D109" t="s">
        <v>200</v>
      </c>
      <c r="E109" t="s">
        <v>18</v>
      </c>
      <c r="F109" t="s">
        <v>18</v>
      </c>
      <c r="G109" t="s">
        <v>18</v>
      </c>
      <c r="H109" t="s">
        <v>38</v>
      </c>
      <c r="I109" s="3">
        <v>20</v>
      </c>
      <c r="J109" s="3">
        <f t="shared" si="7"/>
        <v>20</v>
      </c>
      <c r="K109" s="3">
        <v>100000</v>
      </c>
      <c r="L109" s="4">
        <v>5</v>
      </c>
      <c r="M109" s="3" t="s">
        <v>203</v>
      </c>
      <c r="N109" s="3" t="s">
        <v>17</v>
      </c>
      <c r="O109" t="s">
        <v>18</v>
      </c>
    </row>
    <row r="110" spans="1:15" x14ac:dyDescent="0.25">
      <c r="A110" t="s">
        <v>204</v>
      </c>
      <c r="B110" t="s">
        <v>184</v>
      </c>
      <c r="C110" t="s">
        <v>189</v>
      </c>
      <c r="D110" t="s">
        <v>205</v>
      </c>
      <c r="E110" t="s">
        <v>18</v>
      </c>
      <c r="F110" t="s">
        <v>18</v>
      </c>
      <c r="G110" t="s">
        <v>18</v>
      </c>
      <c r="H110" t="s">
        <v>38</v>
      </c>
      <c r="I110" s="3">
        <v>0</v>
      </c>
      <c r="J110" s="3">
        <v>-0.1</v>
      </c>
      <c r="K110" s="3">
        <v>15</v>
      </c>
      <c r="L110" s="4">
        <v>5</v>
      </c>
      <c r="M110" s="5" t="s">
        <v>206</v>
      </c>
      <c r="N110" s="3" t="s">
        <v>17</v>
      </c>
      <c r="O110" t="s">
        <v>18</v>
      </c>
    </row>
    <row r="111" spans="1:15" x14ac:dyDescent="0.25">
      <c r="A111" t="s">
        <v>204</v>
      </c>
      <c r="B111" t="s">
        <v>184</v>
      </c>
      <c r="C111" t="s">
        <v>189</v>
      </c>
      <c r="D111" t="s">
        <v>205</v>
      </c>
      <c r="E111" t="s">
        <v>18</v>
      </c>
      <c r="F111" t="s">
        <v>18</v>
      </c>
      <c r="G111" t="s">
        <v>18</v>
      </c>
      <c r="H111" t="s">
        <v>38</v>
      </c>
      <c r="I111" s="3">
        <v>15</v>
      </c>
      <c r="J111" s="3">
        <f t="shared" ref="J111:J112" si="8">I111</f>
        <v>15</v>
      </c>
      <c r="K111" s="3">
        <v>30</v>
      </c>
      <c r="L111" s="4">
        <v>3</v>
      </c>
      <c r="M111" s="5" t="s">
        <v>207</v>
      </c>
      <c r="N111" s="3" t="s">
        <v>19</v>
      </c>
      <c r="O111" t="s">
        <v>18</v>
      </c>
    </row>
    <row r="112" spans="1:15" x14ac:dyDescent="0.25">
      <c r="A112" t="s">
        <v>204</v>
      </c>
      <c r="B112" t="s">
        <v>184</v>
      </c>
      <c r="C112" t="s">
        <v>189</v>
      </c>
      <c r="D112" t="s">
        <v>205</v>
      </c>
      <c r="E112" t="s">
        <v>18</v>
      </c>
      <c r="F112" t="s">
        <v>18</v>
      </c>
      <c r="G112" t="s">
        <v>18</v>
      </c>
      <c r="H112" t="s">
        <v>38</v>
      </c>
      <c r="I112" s="3">
        <v>30</v>
      </c>
      <c r="J112" s="3">
        <f t="shared" si="8"/>
        <v>30</v>
      </c>
      <c r="K112" s="3">
        <v>101</v>
      </c>
      <c r="L112" s="4">
        <v>1</v>
      </c>
      <c r="M112" s="5" t="s">
        <v>208</v>
      </c>
      <c r="N112" s="3" t="s">
        <v>20</v>
      </c>
      <c r="O112" t="s">
        <v>18</v>
      </c>
    </row>
    <row r="113" spans="1:15" x14ac:dyDescent="0.25">
      <c r="A113" t="s">
        <v>209</v>
      </c>
      <c r="B113" t="s">
        <v>184</v>
      </c>
      <c r="C113" t="s">
        <v>189</v>
      </c>
      <c r="D113" t="s">
        <v>210</v>
      </c>
      <c r="E113" t="s">
        <v>18</v>
      </c>
      <c r="F113" t="s">
        <v>18</v>
      </c>
      <c r="G113" t="s">
        <v>18</v>
      </c>
      <c r="H113" t="s">
        <v>38</v>
      </c>
      <c r="I113" s="3">
        <v>99</v>
      </c>
      <c r="J113">
        <v>99</v>
      </c>
      <c r="K113" s="3">
        <v>100</v>
      </c>
      <c r="L113" s="6">
        <v>1</v>
      </c>
      <c r="M113" s="3" t="s">
        <v>211</v>
      </c>
      <c r="N113" s="3" t="s">
        <v>20</v>
      </c>
      <c r="O113" t="s">
        <v>212</v>
      </c>
    </row>
    <row r="114" spans="1:15" x14ac:dyDescent="0.25">
      <c r="A114" t="s">
        <v>209</v>
      </c>
      <c r="B114" t="s">
        <v>184</v>
      </c>
      <c r="C114" t="s">
        <v>189</v>
      </c>
      <c r="D114" t="s">
        <v>210</v>
      </c>
      <c r="E114" t="s">
        <v>18</v>
      </c>
      <c r="F114" t="s">
        <v>18</v>
      </c>
      <c r="G114" t="s">
        <v>18</v>
      </c>
      <c r="H114" t="s">
        <v>38</v>
      </c>
      <c r="I114" s="3">
        <v>50</v>
      </c>
      <c r="J114">
        <v>50</v>
      </c>
      <c r="K114" s="3">
        <v>99</v>
      </c>
      <c r="L114" s="6">
        <v>3</v>
      </c>
      <c r="M114" s="3" t="s">
        <v>213</v>
      </c>
      <c r="N114" s="3" t="s">
        <v>19</v>
      </c>
      <c r="O114" t="s">
        <v>212</v>
      </c>
    </row>
    <row r="115" spans="1:15" x14ac:dyDescent="0.25">
      <c r="A115" t="s">
        <v>209</v>
      </c>
      <c r="B115" t="s">
        <v>184</v>
      </c>
      <c r="C115" t="s">
        <v>189</v>
      </c>
      <c r="D115" t="s">
        <v>210</v>
      </c>
      <c r="E115" t="s">
        <v>18</v>
      </c>
      <c r="F115" t="s">
        <v>18</v>
      </c>
      <c r="G115" t="s">
        <v>18</v>
      </c>
      <c r="H115" t="s">
        <v>38</v>
      </c>
      <c r="I115" s="3">
        <v>0</v>
      </c>
      <c r="J115">
        <v>0</v>
      </c>
      <c r="K115" s="3">
        <v>50</v>
      </c>
      <c r="L115" s="6">
        <v>5</v>
      </c>
      <c r="M115" s="3" t="s">
        <v>214</v>
      </c>
      <c r="N115" s="3" t="s">
        <v>17</v>
      </c>
      <c r="O115" t="s">
        <v>212</v>
      </c>
    </row>
    <row r="116" spans="1:15" x14ac:dyDescent="0.25">
      <c r="A116" t="s">
        <v>215</v>
      </c>
      <c r="B116" t="s">
        <v>24</v>
      </c>
      <c r="D116" t="s">
        <v>216</v>
      </c>
      <c r="E116" t="s">
        <v>18</v>
      </c>
      <c r="F116" t="s">
        <v>18</v>
      </c>
      <c r="G116" t="s">
        <v>18</v>
      </c>
      <c r="H116" t="s">
        <v>16</v>
      </c>
      <c r="I116" s="3" t="s">
        <v>217</v>
      </c>
      <c r="J116" s="3" t="s">
        <v>18</v>
      </c>
      <c r="K116" s="3" t="s">
        <v>18</v>
      </c>
      <c r="L116" s="4">
        <v>1</v>
      </c>
      <c r="M116" s="3" t="s">
        <v>218</v>
      </c>
      <c r="N116" s="3" t="s">
        <v>18</v>
      </c>
      <c r="O116" t="s">
        <v>18</v>
      </c>
    </row>
    <row r="117" spans="1:15" x14ac:dyDescent="0.25">
      <c r="A117" t="s">
        <v>215</v>
      </c>
      <c r="B117" t="s">
        <v>24</v>
      </c>
      <c r="D117" t="s">
        <v>216</v>
      </c>
      <c r="E117" t="s">
        <v>18</v>
      </c>
      <c r="F117" t="s">
        <v>18</v>
      </c>
      <c r="G117" t="s">
        <v>18</v>
      </c>
      <c r="H117" t="s">
        <v>16</v>
      </c>
      <c r="I117" s="3" t="s">
        <v>219</v>
      </c>
      <c r="J117" s="3" t="s">
        <v>18</v>
      </c>
      <c r="K117" s="3" t="s">
        <v>18</v>
      </c>
      <c r="L117" s="4">
        <v>3</v>
      </c>
      <c r="M117" s="3" t="s">
        <v>218</v>
      </c>
      <c r="N117" s="3" t="s">
        <v>18</v>
      </c>
      <c r="O117" t="s">
        <v>18</v>
      </c>
    </row>
    <row r="118" spans="1:15" x14ac:dyDescent="0.25">
      <c r="A118" t="s">
        <v>215</v>
      </c>
      <c r="B118" t="s">
        <v>24</v>
      </c>
      <c r="D118" t="s">
        <v>216</v>
      </c>
      <c r="E118" t="s">
        <v>18</v>
      </c>
      <c r="F118" t="s">
        <v>18</v>
      </c>
      <c r="G118" t="s">
        <v>18</v>
      </c>
      <c r="H118" t="s">
        <v>16</v>
      </c>
      <c r="I118" s="3" t="s">
        <v>220</v>
      </c>
      <c r="J118" s="3" t="s">
        <v>18</v>
      </c>
      <c r="K118" s="3" t="s">
        <v>18</v>
      </c>
      <c r="L118" s="4">
        <v>5</v>
      </c>
      <c r="M118" s="3" t="s">
        <v>18</v>
      </c>
      <c r="N118" s="3" t="s">
        <v>18</v>
      </c>
      <c r="O118" t="s">
        <v>18</v>
      </c>
    </row>
    <row r="119" spans="1:15" x14ac:dyDescent="0.25">
      <c r="A119" t="s">
        <v>221</v>
      </c>
      <c r="B119" t="s">
        <v>36</v>
      </c>
      <c r="C119" t="s">
        <v>13</v>
      </c>
      <c r="D119" t="s">
        <v>222</v>
      </c>
      <c r="E119" t="s">
        <v>18</v>
      </c>
      <c r="F119" t="s">
        <v>18</v>
      </c>
      <c r="G119" t="s">
        <v>18</v>
      </c>
      <c r="H119" t="s">
        <v>16</v>
      </c>
      <c r="I119" s="3">
        <v>3</v>
      </c>
      <c r="J119" s="3" t="s">
        <v>18</v>
      </c>
      <c r="K119" s="3" t="s">
        <v>18</v>
      </c>
      <c r="L119" s="4">
        <v>5</v>
      </c>
      <c r="M119" s="7" t="s">
        <v>223</v>
      </c>
      <c r="N119" s="3" t="s">
        <v>17</v>
      </c>
      <c r="O119" t="s">
        <v>18</v>
      </c>
    </row>
    <row r="120" spans="1:15" x14ac:dyDescent="0.25">
      <c r="A120" t="s">
        <v>221</v>
      </c>
      <c r="B120" t="s">
        <v>36</v>
      </c>
      <c r="C120" t="s">
        <v>13</v>
      </c>
      <c r="D120" t="s">
        <v>222</v>
      </c>
      <c r="E120" t="s">
        <v>18</v>
      </c>
      <c r="F120" t="s">
        <v>18</v>
      </c>
      <c r="G120" t="s">
        <v>18</v>
      </c>
      <c r="H120" t="s">
        <v>16</v>
      </c>
      <c r="I120" s="3">
        <v>2</v>
      </c>
      <c r="J120" s="3" t="s">
        <v>18</v>
      </c>
      <c r="K120" s="3" t="s">
        <v>18</v>
      </c>
      <c r="L120" s="4">
        <v>3</v>
      </c>
      <c r="M120" s="7" t="s">
        <v>224</v>
      </c>
      <c r="N120" s="3" t="s">
        <v>19</v>
      </c>
      <c r="O120" t="s">
        <v>18</v>
      </c>
    </row>
    <row r="121" spans="1:15" x14ac:dyDescent="0.25">
      <c r="A121" t="s">
        <v>221</v>
      </c>
      <c r="B121" t="s">
        <v>36</v>
      </c>
      <c r="C121" t="s">
        <v>13</v>
      </c>
      <c r="D121" t="s">
        <v>222</v>
      </c>
      <c r="E121" t="s">
        <v>18</v>
      </c>
      <c r="F121" t="s">
        <v>18</v>
      </c>
      <c r="G121" t="s">
        <v>18</v>
      </c>
      <c r="H121" t="s">
        <v>16</v>
      </c>
      <c r="I121" s="3">
        <v>1</v>
      </c>
      <c r="J121" s="3" t="s">
        <v>18</v>
      </c>
      <c r="K121" s="3" t="s">
        <v>18</v>
      </c>
      <c r="L121" s="4">
        <v>1</v>
      </c>
      <c r="M121" s="7" t="s">
        <v>225</v>
      </c>
      <c r="N121" s="3" t="s">
        <v>20</v>
      </c>
      <c r="O121" t="s">
        <v>18</v>
      </c>
    </row>
    <row r="122" spans="1:15" x14ac:dyDescent="0.25">
      <c r="A122" t="s">
        <v>221</v>
      </c>
      <c r="B122" t="s">
        <v>36</v>
      </c>
      <c r="C122" t="s">
        <v>13</v>
      </c>
      <c r="D122" t="s">
        <v>222</v>
      </c>
      <c r="E122" t="s">
        <v>18</v>
      </c>
      <c r="F122" t="s">
        <v>18</v>
      </c>
      <c r="G122" t="s">
        <v>18</v>
      </c>
      <c r="H122" t="s">
        <v>16</v>
      </c>
      <c r="I122" s="3">
        <v>0</v>
      </c>
      <c r="J122" s="3" t="s">
        <v>18</v>
      </c>
      <c r="K122" s="3" t="s">
        <v>18</v>
      </c>
      <c r="L122" s="6" t="s">
        <v>18</v>
      </c>
      <c r="M122" s="7" t="s">
        <v>226</v>
      </c>
      <c r="N122" s="3" t="s">
        <v>18</v>
      </c>
      <c r="O122" s="3" t="s">
        <v>18</v>
      </c>
    </row>
    <row r="123" spans="1:15" x14ac:dyDescent="0.25">
      <c r="A123" t="s">
        <v>229</v>
      </c>
      <c r="B123" t="s">
        <v>184</v>
      </c>
      <c r="C123" s="3" t="s">
        <v>194</v>
      </c>
      <c r="D123" t="s">
        <v>229</v>
      </c>
      <c r="E123" t="s">
        <v>18</v>
      </c>
      <c r="F123" t="s">
        <v>18</v>
      </c>
      <c r="G123" t="s">
        <v>18</v>
      </c>
      <c r="H123" t="s">
        <v>38</v>
      </c>
      <c r="I123" s="3">
        <v>0</v>
      </c>
      <c r="J123" s="3">
        <v>-0.1</v>
      </c>
      <c r="K123" s="3">
        <v>15</v>
      </c>
      <c r="L123" s="4">
        <v>5</v>
      </c>
      <c r="M123" s="5" t="s">
        <v>206</v>
      </c>
      <c r="N123" s="3" t="s">
        <v>17</v>
      </c>
      <c r="O123" t="s">
        <v>18</v>
      </c>
    </row>
    <row r="124" spans="1:15" x14ac:dyDescent="0.25">
      <c r="A124" t="s">
        <v>229</v>
      </c>
      <c r="B124" t="s">
        <v>184</v>
      </c>
      <c r="C124" s="3" t="s">
        <v>194</v>
      </c>
      <c r="D124" t="s">
        <v>229</v>
      </c>
      <c r="E124" t="s">
        <v>18</v>
      </c>
      <c r="F124" t="s">
        <v>18</v>
      </c>
      <c r="G124" t="s">
        <v>18</v>
      </c>
      <c r="H124" t="s">
        <v>38</v>
      </c>
      <c r="I124" s="3">
        <v>15</v>
      </c>
      <c r="J124" s="3">
        <f t="shared" ref="J124:J125" si="9">I124</f>
        <v>15</v>
      </c>
      <c r="K124" s="3">
        <v>30</v>
      </c>
      <c r="L124" s="4">
        <v>3</v>
      </c>
      <c r="M124" s="5" t="s">
        <v>207</v>
      </c>
      <c r="N124" s="3" t="s">
        <v>19</v>
      </c>
      <c r="O124" t="s">
        <v>18</v>
      </c>
    </row>
    <row r="125" spans="1:15" x14ac:dyDescent="0.25">
      <c r="A125" t="s">
        <v>229</v>
      </c>
      <c r="B125" t="s">
        <v>184</v>
      </c>
      <c r="C125" s="3" t="s">
        <v>194</v>
      </c>
      <c r="D125" t="s">
        <v>229</v>
      </c>
      <c r="E125" t="s">
        <v>18</v>
      </c>
      <c r="F125" t="s">
        <v>18</v>
      </c>
      <c r="G125" t="s">
        <v>18</v>
      </c>
      <c r="H125" t="s">
        <v>38</v>
      </c>
      <c r="I125" s="3">
        <v>30</v>
      </c>
      <c r="J125" s="3">
        <f t="shared" si="9"/>
        <v>30</v>
      </c>
      <c r="K125" s="3">
        <v>101</v>
      </c>
      <c r="L125" s="4">
        <v>1</v>
      </c>
      <c r="M125" s="5" t="s">
        <v>208</v>
      </c>
      <c r="N125" s="3" t="s">
        <v>20</v>
      </c>
      <c r="O125" t="s">
        <v>18</v>
      </c>
    </row>
    <row r="126" spans="1:15" x14ac:dyDescent="0.25">
      <c r="A126" t="s">
        <v>230</v>
      </c>
      <c r="B126" t="s">
        <v>184</v>
      </c>
      <c r="C126" s="3" t="s">
        <v>194</v>
      </c>
      <c r="D126" t="s">
        <v>230</v>
      </c>
      <c r="E126" t="s">
        <v>18</v>
      </c>
      <c r="F126" t="s">
        <v>18</v>
      </c>
      <c r="G126" t="s">
        <v>18</v>
      </c>
      <c r="H126" t="s">
        <v>38</v>
      </c>
      <c r="I126" s="3">
        <v>0</v>
      </c>
      <c r="J126" s="3">
        <v>-0.1</v>
      </c>
      <c r="K126" s="3">
        <v>12</v>
      </c>
      <c r="L126" s="4">
        <v>5</v>
      </c>
      <c r="M126" s="5" t="s">
        <v>196</v>
      </c>
      <c r="N126" s="3" t="s">
        <v>17</v>
      </c>
      <c r="O126" t="s">
        <v>18</v>
      </c>
    </row>
    <row r="127" spans="1:15" x14ac:dyDescent="0.25">
      <c r="A127" t="s">
        <v>230</v>
      </c>
      <c r="B127" t="s">
        <v>184</v>
      </c>
      <c r="C127" s="3" t="s">
        <v>194</v>
      </c>
      <c r="D127" t="s">
        <v>230</v>
      </c>
      <c r="E127" t="s">
        <v>18</v>
      </c>
      <c r="F127" t="s">
        <v>18</v>
      </c>
      <c r="G127" t="s">
        <v>18</v>
      </c>
      <c r="H127" t="s">
        <v>38</v>
      </c>
      <c r="I127" s="3">
        <v>12</v>
      </c>
      <c r="J127" s="3">
        <f t="shared" ref="J127:J128" si="10">I127</f>
        <v>12</v>
      </c>
      <c r="K127" s="3">
        <v>20</v>
      </c>
      <c r="L127" s="4">
        <v>3</v>
      </c>
      <c r="M127" s="5" t="s">
        <v>197</v>
      </c>
      <c r="N127" s="3" t="s">
        <v>19</v>
      </c>
      <c r="O127" t="s">
        <v>18</v>
      </c>
    </row>
    <row r="128" spans="1:15" x14ac:dyDescent="0.25">
      <c r="A128" t="s">
        <v>230</v>
      </c>
      <c r="B128" t="s">
        <v>184</v>
      </c>
      <c r="C128" s="3" t="s">
        <v>194</v>
      </c>
      <c r="D128" t="s">
        <v>230</v>
      </c>
      <c r="E128" t="s">
        <v>18</v>
      </c>
      <c r="F128" t="s">
        <v>18</v>
      </c>
      <c r="G128" t="s">
        <v>18</v>
      </c>
      <c r="H128" t="s">
        <v>38</v>
      </c>
      <c r="I128" s="3">
        <v>20</v>
      </c>
      <c r="J128" s="3">
        <f t="shared" si="10"/>
        <v>20</v>
      </c>
      <c r="K128" s="3">
        <v>101</v>
      </c>
      <c r="L128" s="4">
        <v>1</v>
      </c>
      <c r="M128" s="5" t="s">
        <v>198</v>
      </c>
      <c r="N128" s="3" t="s">
        <v>20</v>
      </c>
      <c r="O128" t="s">
        <v>18</v>
      </c>
    </row>
    <row r="129" spans="1:15" x14ac:dyDescent="0.25">
      <c r="A129" t="s">
        <v>231</v>
      </c>
      <c r="B129" t="s">
        <v>184</v>
      </c>
      <c r="C129" t="s">
        <v>189</v>
      </c>
      <c r="D129" t="s">
        <v>231</v>
      </c>
      <c r="E129" t="s">
        <v>18</v>
      </c>
      <c r="F129" t="s">
        <v>18</v>
      </c>
      <c r="G129" t="s">
        <v>18</v>
      </c>
      <c r="H129" t="s">
        <v>38</v>
      </c>
      <c r="I129" s="3">
        <v>0</v>
      </c>
      <c r="J129" s="3">
        <v>-0.1</v>
      </c>
      <c r="K129" s="3">
        <v>0.1</v>
      </c>
      <c r="L129" s="4">
        <v>1</v>
      </c>
      <c r="M129" s="5">
        <v>0</v>
      </c>
      <c r="N129" s="3" t="s">
        <v>20</v>
      </c>
      <c r="O129" t="s">
        <v>18</v>
      </c>
    </row>
    <row r="130" spans="1:15" x14ac:dyDescent="0.25">
      <c r="A130" t="s">
        <v>231</v>
      </c>
      <c r="B130" t="s">
        <v>184</v>
      </c>
      <c r="C130" t="s">
        <v>189</v>
      </c>
      <c r="D130" t="s">
        <v>231</v>
      </c>
      <c r="E130" t="s">
        <v>18</v>
      </c>
      <c r="F130" t="s">
        <v>18</v>
      </c>
      <c r="G130" t="s">
        <v>18</v>
      </c>
      <c r="H130" t="s">
        <v>38</v>
      </c>
      <c r="I130" s="3">
        <v>1</v>
      </c>
      <c r="J130" s="3">
        <v>0.1</v>
      </c>
      <c r="K130" s="3">
        <v>50</v>
      </c>
      <c r="L130" s="4">
        <v>3</v>
      </c>
      <c r="M130" s="5" t="s">
        <v>191</v>
      </c>
      <c r="N130" s="3" t="s">
        <v>19</v>
      </c>
      <c r="O130" t="s">
        <v>18</v>
      </c>
    </row>
    <row r="131" spans="1:15" x14ac:dyDescent="0.25">
      <c r="A131" t="s">
        <v>231</v>
      </c>
      <c r="B131" t="s">
        <v>184</v>
      </c>
      <c r="C131" t="s">
        <v>189</v>
      </c>
      <c r="D131" t="s">
        <v>231</v>
      </c>
      <c r="E131" t="s">
        <v>18</v>
      </c>
      <c r="F131" t="s">
        <v>18</v>
      </c>
      <c r="G131" t="s">
        <v>18</v>
      </c>
      <c r="H131" t="s">
        <v>38</v>
      </c>
      <c r="I131" s="3">
        <v>50</v>
      </c>
      <c r="J131" s="3">
        <f t="shared" ref="J131" si="11">I131</f>
        <v>50</v>
      </c>
      <c r="K131" s="3">
        <v>101</v>
      </c>
      <c r="L131" s="4">
        <v>5</v>
      </c>
      <c r="M131" s="5" t="s">
        <v>192</v>
      </c>
      <c r="N131" s="3" t="s">
        <v>17</v>
      </c>
      <c r="O131" t="s">
        <v>18</v>
      </c>
    </row>
    <row r="132" spans="1:15" x14ac:dyDescent="0.25">
      <c r="A132" t="s">
        <v>232</v>
      </c>
      <c r="B132" t="s">
        <v>110</v>
      </c>
      <c r="C132" t="s">
        <v>111</v>
      </c>
      <c r="D132" t="s">
        <v>232</v>
      </c>
      <c r="E132" t="s">
        <v>113</v>
      </c>
      <c r="F132">
        <v>0</v>
      </c>
      <c r="G132">
        <v>5</v>
      </c>
      <c r="H132" t="s">
        <v>38</v>
      </c>
      <c r="I132" s="3">
        <v>0</v>
      </c>
      <c r="J132" s="3">
        <f>I132</f>
        <v>0</v>
      </c>
      <c r="K132" s="3">
        <v>0.1</v>
      </c>
      <c r="L132" s="4">
        <v>1</v>
      </c>
      <c r="M132" s="5" t="s">
        <v>114</v>
      </c>
      <c r="N132" s="3" t="s">
        <v>20</v>
      </c>
      <c r="O132" t="s">
        <v>18</v>
      </c>
    </row>
    <row r="133" spans="1:15" x14ac:dyDescent="0.25">
      <c r="A133" t="s">
        <v>232</v>
      </c>
      <c r="B133" t="s">
        <v>110</v>
      </c>
      <c r="C133" t="s">
        <v>111</v>
      </c>
      <c r="D133" t="s">
        <v>232</v>
      </c>
      <c r="E133" t="s">
        <v>113</v>
      </c>
      <c r="F133">
        <v>0</v>
      </c>
      <c r="G133">
        <v>5</v>
      </c>
      <c r="H133" t="s">
        <v>38</v>
      </c>
      <c r="I133" s="3">
        <v>0</v>
      </c>
      <c r="J133" s="3">
        <v>0.1</v>
      </c>
      <c r="K133" s="3">
        <v>20</v>
      </c>
      <c r="L133" s="4">
        <v>3</v>
      </c>
      <c r="M133" s="5" t="s">
        <v>115</v>
      </c>
      <c r="N133" s="3" t="s">
        <v>19</v>
      </c>
      <c r="O133" t="s">
        <v>18</v>
      </c>
    </row>
    <row r="134" spans="1:15" x14ac:dyDescent="0.25">
      <c r="A134" t="s">
        <v>232</v>
      </c>
      <c r="B134" t="s">
        <v>110</v>
      </c>
      <c r="C134" t="s">
        <v>111</v>
      </c>
      <c r="D134" t="s">
        <v>232</v>
      </c>
      <c r="E134" t="s">
        <v>113</v>
      </c>
      <c r="F134">
        <v>0</v>
      </c>
      <c r="G134">
        <v>5</v>
      </c>
      <c r="H134" t="s">
        <v>38</v>
      </c>
      <c r="I134" s="3">
        <v>20</v>
      </c>
      <c r="J134" s="3">
        <f t="shared" ref="J134:J164" si="12">I134</f>
        <v>20</v>
      </c>
      <c r="K134" s="3">
        <v>100000</v>
      </c>
      <c r="L134" s="4">
        <v>5</v>
      </c>
      <c r="M134" s="5" t="s">
        <v>116</v>
      </c>
      <c r="N134" s="3" t="s">
        <v>17</v>
      </c>
      <c r="O134" t="s">
        <v>18</v>
      </c>
    </row>
    <row r="135" spans="1:15" x14ac:dyDescent="0.25">
      <c r="A135" t="s">
        <v>232</v>
      </c>
      <c r="B135" t="s">
        <v>110</v>
      </c>
      <c r="C135" t="s">
        <v>111</v>
      </c>
      <c r="D135" t="s">
        <v>232</v>
      </c>
      <c r="E135" t="s">
        <v>117</v>
      </c>
      <c r="F135">
        <v>5</v>
      </c>
      <c r="G135">
        <v>100000</v>
      </c>
      <c r="H135" t="s">
        <v>38</v>
      </c>
      <c r="I135" s="3">
        <v>0</v>
      </c>
      <c r="J135" s="3">
        <f t="shared" si="12"/>
        <v>0</v>
      </c>
      <c r="K135" s="3">
        <v>17</v>
      </c>
      <c r="L135" s="4">
        <v>1</v>
      </c>
      <c r="M135" s="5" t="s">
        <v>118</v>
      </c>
      <c r="N135" s="3" t="s">
        <v>20</v>
      </c>
      <c r="O135" t="s">
        <v>18</v>
      </c>
    </row>
    <row r="136" spans="1:15" x14ac:dyDescent="0.25">
      <c r="A136" t="s">
        <v>232</v>
      </c>
      <c r="B136" t="s">
        <v>110</v>
      </c>
      <c r="C136" t="s">
        <v>111</v>
      </c>
      <c r="D136" t="s">
        <v>232</v>
      </c>
      <c r="E136" t="s">
        <v>117</v>
      </c>
      <c r="F136">
        <v>5</v>
      </c>
      <c r="G136">
        <v>100000</v>
      </c>
      <c r="H136" t="s">
        <v>38</v>
      </c>
      <c r="I136" s="3">
        <v>17</v>
      </c>
      <c r="J136" s="3">
        <f t="shared" si="12"/>
        <v>17</v>
      </c>
      <c r="K136" s="3">
        <v>70</v>
      </c>
      <c r="L136" s="4">
        <v>3</v>
      </c>
      <c r="M136" s="5" t="s">
        <v>119</v>
      </c>
      <c r="N136" s="3" t="s">
        <v>19</v>
      </c>
      <c r="O136" t="s">
        <v>18</v>
      </c>
    </row>
    <row r="137" spans="1:15" x14ac:dyDescent="0.25">
      <c r="A137" t="s">
        <v>232</v>
      </c>
      <c r="B137" t="s">
        <v>110</v>
      </c>
      <c r="C137" t="s">
        <v>111</v>
      </c>
      <c r="D137" t="s">
        <v>232</v>
      </c>
      <c r="E137" t="s">
        <v>117</v>
      </c>
      <c r="F137">
        <v>5</v>
      </c>
      <c r="G137">
        <v>100000</v>
      </c>
      <c r="H137" t="s">
        <v>38</v>
      </c>
      <c r="I137" s="3">
        <v>70</v>
      </c>
      <c r="J137" s="3">
        <f t="shared" si="12"/>
        <v>70</v>
      </c>
      <c r="K137" s="3">
        <v>100000</v>
      </c>
      <c r="L137" s="4">
        <v>5</v>
      </c>
      <c r="M137" s="5" t="s">
        <v>120</v>
      </c>
      <c r="N137" s="3" t="s">
        <v>17</v>
      </c>
      <c r="O137" t="s">
        <v>18</v>
      </c>
    </row>
    <row r="138" spans="1:15" x14ac:dyDescent="0.25">
      <c r="A138" t="s">
        <v>233</v>
      </c>
      <c r="B138" t="s">
        <v>177</v>
      </c>
      <c r="C138" t="s">
        <v>178</v>
      </c>
      <c r="D138" t="s">
        <v>233</v>
      </c>
      <c r="E138" t="s">
        <v>18</v>
      </c>
      <c r="F138" t="s">
        <v>18</v>
      </c>
      <c r="G138" t="s">
        <v>18</v>
      </c>
      <c r="H138" t="s">
        <v>38</v>
      </c>
      <c r="I138" s="3">
        <v>0</v>
      </c>
      <c r="J138" s="3">
        <f t="shared" si="12"/>
        <v>0</v>
      </c>
      <c r="K138" s="3">
        <v>2</v>
      </c>
      <c r="L138" s="4">
        <v>1</v>
      </c>
      <c r="M138" s="7" t="s">
        <v>180</v>
      </c>
      <c r="N138" s="3" t="s">
        <v>20</v>
      </c>
      <c r="O138" t="s">
        <v>18</v>
      </c>
    </row>
    <row r="139" spans="1:15" x14ac:dyDescent="0.25">
      <c r="A139" t="s">
        <v>233</v>
      </c>
      <c r="B139" t="s">
        <v>177</v>
      </c>
      <c r="C139" t="s">
        <v>178</v>
      </c>
      <c r="D139" t="s">
        <v>233</v>
      </c>
      <c r="E139" t="s">
        <v>18</v>
      </c>
      <c r="F139" t="s">
        <v>18</v>
      </c>
      <c r="G139" t="s">
        <v>18</v>
      </c>
      <c r="H139" t="s">
        <v>38</v>
      </c>
      <c r="I139" s="3">
        <v>2</v>
      </c>
      <c r="J139" s="3">
        <f t="shared" si="12"/>
        <v>2</v>
      </c>
      <c r="K139" s="3">
        <v>5</v>
      </c>
      <c r="L139" s="4">
        <v>3</v>
      </c>
      <c r="M139" s="7" t="s">
        <v>181</v>
      </c>
      <c r="N139" s="3" t="s">
        <v>19</v>
      </c>
      <c r="O139" t="s">
        <v>18</v>
      </c>
    </row>
    <row r="140" spans="1:15" x14ac:dyDescent="0.25">
      <c r="A140" t="s">
        <v>233</v>
      </c>
      <c r="B140" t="s">
        <v>177</v>
      </c>
      <c r="C140" t="s">
        <v>178</v>
      </c>
      <c r="D140" t="s">
        <v>233</v>
      </c>
      <c r="E140" t="s">
        <v>18</v>
      </c>
      <c r="F140" t="s">
        <v>18</v>
      </c>
      <c r="G140" t="s">
        <v>18</v>
      </c>
      <c r="H140" t="s">
        <v>38</v>
      </c>
      <c r="I140" s="3">
        <v>5</v>
      </c>
      <c r="J140" s="3">
        <f t="shared" si="12"/>
        <v>5</v>
      </c>
      <c r="K140" s="3">
        <v>101</v>
      </c>
      <c r="L140" s="4">
        <v>5</v>
      </c>
      <c r="M140" s="7" t="s">
        <v>182</v>
      </c>
      <c r="N140" s="3" t="s">
        <v>17</v>
      </c>
      <c r="O140" t="s">
        <v>18</v>
      </c>
    </row>
    <row r="141" spans="1:15" x14ac:dyDescent="0.25">
      <c r="A141" t="s">
        <v>146</v>
      </c>
      <c r="B141" t="s">
        <v>129</v>
      </c>
      <c r="C141" t="s">
        <v>141</v>
      </c>
      <c r="D141" t="s">
        <v>234</v>
      </c>
      <c r="E141" t="s">
        <v>148</v>
      </c>
      <c r="F141">
        <v>0</v>
      </c>
      <c r="G141">
        <f>5*0.3048</f>
        <v>1.524</v>
      </c>
      <c r="H141" t="s">
        <v>38</v>
      </c>
      <c r="I141" s="3">
        <v>0</v>
      </c>
      <c r="J141" s="3">
        <f t="shared" si="12"/>
        <v>0</v>
      </c>
      <c r="K141" s="3">
        <v>184</v>
      </c>
      <c r="L141" s="4">
        <v>1</v>
      </c>
      <c r="M141" s="3" t="s">
        <v>149</v>
      </c>
      <c r="N141" s="3" t="s">
        <v>150</v>
      </c>
      <c r="O141" t="s">
        <v>18</v>
      </c>
    </row>
    <row r="142" spans="1:15" x14ac:dyDescent="0.25">
      <c r="A142" t="s">
        <v>146</v>
      </c>
      <c r="B142" t="s">
        <v>129</v>
      </c>
      <c r="C142" t="s">
        <v>141</v>
      </c>
      <c r="D142" t="s">
        <v>234</v>
      </c>
      <c r="E142" t="s">
        <v>148</v>
      </c>
      <c r="F142">
        <v>0</v>
      </c>
      <c r="G142">
        <f>5*0.3048</f>
        <v>1.524</v>
      </c>
      <c r="H142" t="s">
        <v>38</v>
      </c>
      <c r="I142" s="3">
        <v>184</v>
      </c>
      <c r="J142" s="3">
        <f t="shared" si="12"/>
        <v>184</v>
      </c>
      <c r="K142" s="3">
        <v>10000</v>
      </c>
      <c r="L142" s="4">
        <v>5</v>
      </c>
      <c r="M142" s="3" t="s">
        <v>151</v>
      </c>
      <c r="N142" s="3" t="s">
        <v>17</v>
      </c>
      <c r="O142" t="s">
        <v>18</v>
      </c>
    </row>
    <row r="143" spans="1:15" x14ac:dyDescent="0.25">
      <c r="A143" t="s">
        <v>146</v>
      </c>
      <c r="B143" t="s">
        <v>129</v>
      </c>
      <c r="C143" t="s">
        <v>141</v>
      </c>
      <c r="D143" t="s">
        <v>234</v>
      </c>
      <c r="E143" t="s">
        <v>148</v>
      </c>
      <c r="F143">
        <v>0</v>
      </c>
      <c r="G143">
        <f>5*0.3048</f>
        <v>1.524</v>
      </c>
      <c r="H143" t="s">
        <v>38</v>
      </c>
      <c r="I143" s="3" t="s">
        <v>18</v>
      </c>
      <c r="J143" s="3" t="str">
        <f t="shared" si="12"/>
        <v>NA</v>
      </c>
      <c r="K143" s="3" t="s">
        <v>18</v>
      </c>
      <c r="L143" s="4" t="s">
        <v>18</v>
      </c>
      <c r="M143" s="3" t="s">
        <v>18</v>
      </c>
      <c r="N143" s="3" t="s">
        <v>18</v>
      </c>
      <c r="O143" t="s">
        <v>18</v>
      </c>
    </row>
    <row r="144" spans="1:15" x14ac:dyDescent="0.25">
      <c r="A144" t="s">
        <v>146</v>
      </c>
      <c r="B144" t="s">
        <v>129</v>
      </c>
      <c r="C144" t="s">
        <v>141</v>
      </c>
      <c r="D144" t="s">
        <v>234</v>
      </c>
      <c r="E144" t="s">
        <v>152</v>
      </c>
      <c r="F144">
        <f>5*0.3048</f>
        <v>1.524</v>
      </c>
      <c r="G144">
        <f>10*0.3048</f>
        <v>3.048</v>
      </c>
      <c r="H144" t="s">
        <v>38</v>
      </c>
      <c r="I144" s="3">
        <v>0</v>
      </c>
      <c r="J144" s="3">
        <f t="shared" si="12"/>
        <v>0</v>
      </c>
      <c r="K144" s="3">
        <v>95</v>
      </c>
      <c r="L144" s="4">
        <v>1</v>
      </c>
      <c r="M144" s="3" t="s">
        <v>153</v>
      </c>
      <c r="N144" s="3" t="s">
        <v>150</v>
      </c>
      <c r="O144" t="s">
        <v>18</v>
      </c>
    </row>
    <row r="145" spans="1:15" x14ac:dyDescent="0.25">
      <c r="A145" t="s">
        <v>146</v>
      </c>
      <c r="B145" t="s">
        <v>129</v>
      </c>
      <c r="C145" t="s">
        <v>141</v>
      </c>
      <c r="D145" t="s">
        <v>234</v>
      </c>
      <c r="E145" t="s">
        <v>152</v>
      </c>
      <c r="F145">
        <f>5*0.3048</f>
        <v>1.524</v>
      </c>
      <c r="G145">
        <f>10*0.3048</f>
        <v>3.048</v>
      </c>
      <c r="H145" t="s">
        <v>38</v>
      </c>
      <c r="I145" s="3">
        <v>95</v>
      </c>
      <c r="J145" s="3">
        <f t="shared" si="12"/>
        <v>95</v>
      </c>
      <c r="K145" s="3">
        <v>100000</v>
      </c>
      <c r="L145" s="4">
        <v>5</v>
      </c>
      <c r="M145" s="3" t="s">
        <v>154</v>
      </c>
      <c r="N145" s="3" t="s">
        <v>17</v>
      </c>
      <c r="O145" t="s">
        <v>18</v>
      </c>
    </row>
    <row r="146" spans="1:15" x14ac:dyDescent="0.25">
      <c r="A146" t="s">
        <v>146</v>
      </c>
      <c r="B146" t="s">
        <v>129</v>
      </c>
      <c r="C146" t="s">
        <v>141</v>
      </c>
      <c r="D146" t="s">
        <v>234</v>
      </c>
      <c r="E146" t="s">
        <v>152</v>
      </c>
      <c r="F146">
        <f>5*0.3048</f>
        <v>1.524</v>
      </c>
      <c r="G146">
        <f>10*0.3048</f>
        <v>3.048</v>
      </c>
      <c r="H146" t="s">
        <v>38</v>
      </c>
      <c r="I146" s="3" t="s">
        <v>18</v>
      </c>
      <c r="J146" s="3" t="str">
        <f t="shared" si="12"/>
        <v>NA</v>
      </c>
      <c r="K146" s="3"/>
      <c r="L146" s="4" t="s">
        <v>18</v>
      </c>
      <c r="M146" s="3" t="s">
        <v>18</v>
      </c>
      <c r="N146" s="3" t="s">
        <v>18</v>
      </c>
      <c r="O146" t="s">
        <v>18</v>
      </c>
    </row>
    <row r="147" spans="1:15" x14ac:dyDescent="0.25">
      <c r="A147" t="s">
        <v>146</v>
      </c>
      <c r="B147" t="s">
        <v>129</v>
      </c>
      <c r="C147" t="s">
        <v>141</v>
      </c>
      <c r="D147" t="s">
        <v>234</v>
      </c>
      <c r="E147" t="s">
        <v>155</v>
      </c>
      <c r="F147">
        <f>10*0.3048</f>
        <v>3.048</v>
      </c>
      <c r="G147">
        <f>15*0.3048</f>
        <v>4.5720000000000001</v>
      </c>
      <c r="H147" t="s">
        <v>38</v>
      </c>
      <c r="I147" s="3">
        <v>0</v>
      </c>
      <c r="J147" s="3">
        <f t="shared" si="12"/>
        <v>0</v>
      </c>
      <c r="K147" s="3">
        <v>70</v>
      </c>
      <c r="L147" s="4">
        <v>1</v>
      </c>
      <c r="M147" s="3" t="s">
        <v>156</v>
      </c>
      <c r="N147" s="3" t="s">
        <v>150</v>
      </c>
      <c r="O147" t="s">
        <v>18</v>
      </c>
    </row>
    <row r="148" spans="1:15" x14ac:dyDescent="0.25">
      <c r="A148" t="s">
        <v>146</v>
      </c>
      <c r="B148" t="s">
        <v>129</v>
      </c>
      <c r="C148" t="s">
        <v>141</v>
      </c>
      <c r="D148" t="s">
        <v>234</v>
      </c>
      <c r="E148" t="s">
        <v>155</v>
      </c>
      <c r="F148">
        <f>10*0.3048</f>
        <v>3.048</v>
      </c>
      <c r="G148">
        <f>15*0.3048</f>
        <v>4.5720000000000001</v>
      </c>
      <c r="H148" t="s">
        <v>38</v>
      </c>
      <c r="I148" s="3">
        <v>70</v>
      </c>
      <c r="J148" s="3">
        <f t="shared" si="12"/>
        <v>70</v>
      </c>
      <c r="K148" s="3">
        <v>100000</v>
      </c>
      <c r="L148" s="4">
        <v>5</v>
      </c>
      <c r="M148" s="3" t="s">
        <v>157</v>
      </c>
      <c r="N148" s="3" t="s">
        <v>17</v>
      </c>
      <c r="O148" t="s">
        <v>18</v>
      </c>
    </row>
    <row r="149" spans="1:15" x14ac:dyDescent="0.25">
      <c r="A149" t="s">
        <v>146</v>
      </c>
      <c r="B149" t="s">
        <v>129</v>
      </c>
      <c r="C149" t="s">
        <v>141</v>
      </c>
      <c r="D149" t="s">
        <v>234</v>
      </c>
      <c r="E149" t="s">
        <v>155</v>
      </c>
      <c r="F149">
        <f>10*0.3048</f>
        <v>3.048</v>
      </c>
      <c r="G149">
        <f>15*0.3048</f>
        <v>4.5720000000000001</v>
      </c>
      <c r="H149" t="s">
        <v>38</v>
      </c>
      <c r="I149" s="3" t="s">
        <v>18</v>
      </c>
      <c r="J149" s="3" t="str">
        <f t="shared" si="12"/>
        <v>NA</v>
      </c>
      <c r="K149" s="3" t="s">
        <v>18</v>
      </c>
      <c r="L149" s="4" t="s">
        <v>18</v>
      </c>
      <c r="M149" s="3" t="s">
        <v>18</v>
      </c>
      <c r="N149" s="3" t="s">
        <v>18</v>
      </c>
      <c r="O149" t="s">
        <v>18</v>
      </c>
    </row>
    <row r="150" spans="1:15" x14ac:dyDescent="0.25">
      <c r="A150" t="s">
        <v>146</v>
      </c>
      <c r="B150" t="s">
        <v>129</v>
      </c>
      <c r="C150" t="s">
        <v>141</v>
      </c>
      <c r="D150" t="s">
        <v>234</v>
      </c>
      <c r="E150" t="s">
        <v>158</v>
      </c>
      <c r="F150">
        <f>15*0.3048</f>
        <v>4.5720000000000001</v>
      </c>
      <c r="G150">
        <f>20*0.3048</f>
        <v>6.0960000000000001</v>
      </c>
      <c r="H150" t="s">
        <v>38</v>
      </c>
      <c r="I150" s="3">
        <v>0</v>
      </c>
      <c r="J150" s="3">
        <f t="shared" si="12"/>
        <v>0</v>
      </c>
      <c r="K150" s="3">
        <v>55</v>
      </c>
      <c r="L150" s="4">
        <v>1</v>
      </c>
      <c r="M150" s="3" t="s">
        <v>159</v>
      </c>
      <c r="N150" s="3" t="s">
        <v>150</v>
      </c>
      <c r="O150" t="s">
        <v>18</v>
      </c>
    </row>
    <row r="151" spans="1:15" x14ac:dyDescent="0.25">
      <c r="A151" t="s">
        <v>146</v>
      </c>
      <c r="B151" t="s">
        <v>129</v>
      </c>
      <c r="C151" t="s">
        <v>141</v>
      </c>
      <c r="D151" t="s">
        <v>234</v>
      </c>
      <c r="E151" t="s">
        <v>158</v>
      </c>
      <c r="F151">
        <f>15*0.3048</f>
        <v>4.5720000000000001</v>
      </c>
      <c r="G151">
        <f>20*0.3048</f>
        <v>6.0960000000000001</v>
      </c>
      <c r="H151" t="s">
        <v>38</v>
      </c>
      <c r="I151" s="3">
        <v>55</v>
      </c>
      <c r="J151" s="3">
        <f t="shared" si="12"/>
        <v>55</v>
      </c>
      <c r="K151" s="3">
        <v>10000</v>
      </c>
      <c r="L151" s="4">
        <v>5</v>
      </c>
      <c r="M151" s="3" t="s">
        <v>160</v>
      </c>
      <c r="N151" s="3" t="s">
        <v>17</v>
      </c>
      <c r="O151" t="s">
        <v>18</v>
      </c>
    </row>
    <row r="152" spans="1:15" x14ac:dyDescent="0.25">
      <c r="A152" t="s">
        <v>146</v>
      </c>
      <c r="B152" t="s">
        <v>129</v>
      </c>
      <c r="C152" t="s">
        <v>141</v>
      </c>
      <c r="D152" t="s">
        <v>234</v>
      </c>
      <c r="E152" t="s">
        <v>158</v>
      </c>
      <c r="F152">
        <f>15*0.3048</f>
        <v>4.5720000000000001</v>
      </c>
      <c r="G152">
        <f>20*0.3048</f>
        <v>6.0960000000000001</v>
      </c>
      <c r="H152" t="s">
        <v>38</v>
      </c>
      <c r="I152" s="3" t="s">
        <v>18</v>
      </c>
      <c r="J152" s="3" t="str">
        <f t="shared" si="12"/>
        <v>NA</v>
      </c>
      <c r="K152" s="3" t="s">
        <v>18</v>
      </c>
      <c r="L152" s="4" t="s">
        <v>18</v>
      </c>
      <c r="M152" s="3" t="s">
        <v>18</v>
      </c>
      <c r="N152" s="3" t="s">
        <v>18</v>
      </c>
      <c r="O152" t="s">
        <v>18</v>
      </c>
    </row>
    <row r="153" spans="1:15" x14ac:dyDescent="0.25">
      <c r="A153" t="s">
        <v>146</v>
      </c>
      <c r="B153" t="s">
        <v>129</v>
      </c>
      <c r="C153" t="s">
        <v>141</v>
      </c>
      <c r="D153" t="s">
        <v>234</v>
      </c>
      <c r="E153" t="s">
        <v>161</v>
      </c>
      <c r="F153">
        <f>20*0.3048</f>
        <v>6.0960000000000001</v>
      </c>
      <c r="G153">
        <f>25*0.3048</f>
        <v>7.62</v>
      </c>
      <c r="H153" t="s">
        <v>38</v>
      </c>
      <c r="I153" s="3">
        <v>0</v>
      </c>
      <c r="J153" s="3">
        <f t="shared" si="12"/>
        <v>0</v>
      </c>
      <c r="K153" s="3">
        <v>47</v>
      </c>
      <c r="L153" s="4">
        <v>1</v>
      </c>
      <c r="M153" s="3" t="s">
        <v>162</v>
      </c>
      <c r="N153" s="3" t="s">
        <v>150</v>
      </c>
      <c r="O153" t="s">
        <v>18</v>
      </c>
    </row>
    <row r="154" spans="1:15" x14ac:dyDescent="0.25">
      <c r="A154" t="s">
        <v>146</v>
      </c>
      <c r="B154" t="s">
        <v>129</v>
      </c>
      <c r="C154" t="s">
        <v>141</v>
      </c>
      <c r="D154" t="s">
        <v>234</v>
      </c>
      <c r="E154" t="s">
        <v>161</v>
      </c>
      <c r="F154">
        <f>20*0.3048</f>
        <v>6.0960000000000001</v>
      </c>
      <c r="G154">
        <f>25*0.3048</f>
        <v>7.62</v>
      </c>
      <c r="H154" t="s">
        <v>38</v>
      </c>
      <c r="I154" s="3">
        <v>47</v>
      </c>
      <c r="J154" s="3">
        <f t="shared" si="12"/>
        <v>47</v>
      </c>
      <c r="K154" s="3">
        <v>10000</v>
      </c>
      <c r="L154" s="4">
        <v>5</v>
      </c>
      <c r="M154" s="3" t="s">
        <v>163</v>
      </c>
      <c r="N154" s="3" t="s">
        <v>17</v>
      </c>
      <c r="O154" t="s">
        <v>18</v>
      </c>
    </row>
    <row r="155" spans="1:15" x14ac:dyDescent="0.25">
      <c r="A155" t="s">
        <v>146</v>
      </c>
      <c r="B155" t="s">
        <v>129</v>
      </c>
      <c r="C155" t="s">
        <v>141</v>
      </c>
      <c r="D155" t="s">
        <v>234</v>
      </c>
      <c r="E155" t="s">
        <v>161</v>
      </c>
      <c r="F155">
        <f>20*0.3048</f>
        <v>6.0960000000000001</v>
      </c>
      <c r="G155">
        <f>25*0.3048</f>
        <v>7.62</v>
      </c>
      <c r="H155" t="s">
        <v>38</v>
      </c>
      <c r="I155" s="3" t="s">
        <v>18</v>
      </c>
      <c r="J155" s="3" t="str">
        <f t="shared" si="12"/>
        <v>NA</v>
      </c>
      <c r="K155" s="3" t="s">
        <v>18</v>
      </c>
      <c r="L155" s="4" t="s">
        <v>18</v>
      </c>
      <c r="M155" s="3" t="s">
        <v>18</v>
      </c>
      <c r="N155" s="3" t="s">
        <v>18</v>
      </c>
      <c r="O155" t="s">
        <v>18</v>
      </c>
    </row>
    <row r="156" spans="1:15" x14ac:dyDescent="0.25">
      <c r="A156" t="s">
        <v>146</v>
      </c>
      <c r="B156" t="s">
        <v>129</v>
      </c>
      <c r="C156" t="s">
        <v>141</v>
      </c>
      <c r="D156" t="s">
        <v>234</v>
      </c>
      <c r="E156" t="s">
        <v>164</v>
      </c>
      <c r="F156">
        <f>25*0.3048</f>
        <v>7.62</v>
      </c>
      <c r="G156">
        <f>50*0.3048</f>
        <v>15.24</v>
      </c>
      <c r="H156" t="s">
        <v>38</v>
      </c>
      <c r="I156" s="3">
        <v>0</v>
      </c>
      <c r="J156" s="3">
        <f t="shared" si="12"/>
        <v>0</v>
      </c>
      <c r="K156" s="3">
        <v>25</v>
      </c>
      <c r="L156" s="4">
        <v>1</v>
      </c>
      <c r="M156" s="3" t="s">
        <v>165</v>
      </c>
      <c r="N156" s="3" t="s">
        <v>150</v>
      </c>
      <c r="O156" t="s">
        <v>18</v>
      </c>
    </row>
    <row r="157" spans="1:15" x14ac:dyDescent="0.25">
      <c r="A157" t="s">
        <v>146</v>
      </c>
      <c r="B157" t="s">
        <v>129</v>
      </c>
      <c r="C157" t="s">
        <v>141</v>
      </c>
      <c r="D157" t="s">
        <v>234</v>
      </c>
      <c r="E157" t="s">
        <v>164</v>
      </c>
      <c r="F157">
        <f>25*0.3048</f>
        <v>7.62</v>
      </c>
      <c r="G157">
        <f>50*0.3048</f>
        <v>15.24</v>
      </c>
      <c r="H157" t="s">
        <v>38</v>
      </c>
      <c r="I157" s="3">
        <v>25</v>
      </c>
      <c r="J157" s="3">
        <f t="shared" si="12"/>
        <v>25</v>
      </c>
      <c r="K157" s="3">
        <v>100000</v>
      </c>
      <c r="L157" s="4">
        <v>5</v>
      </c>
      <c r="M157" s="3" t="s">
        <v>166</v>
      </c>
      <c r="N157" s="3" t="s">
        <v>17</v>
      </c>
      <c r="O157" t="s">
        <v>18</v>
      </c>
    </row>
    <row r="158" spans="1:15" x14ac:dyDescent="0.25">
      <c r="A158" t="s">
        <v>146</v>
      </c>
      <c r="B158" t="s">
        <v>129</v>
      </c>
      <c r="C158" t="s">
        <v>141</v>
      </c>
      <c r="D158" t="s">
        <v>234</v>
      </c>
      <c r="E158" t="s">
        <v>164</v>
      </c>
      <c r="F158">
        <f>25*0.3048</f>
        <v>7.62</v>
      </c>
      <c r="G158">
        <f>50*0.3048</f>
        <v>15.24</v>
      </c>
      <c r="H158" t="s">
        <v>38</v>
      </c>
      <c r="I158" s="3" t="s">
        <v>18</v>
      </c>
      <c r="J158" s="3" t="str">
        <f t="shared" si="12"/>
        <v>NA</v>
      </c>
      <c r="K158" s="3" t="s">
        <v>18</v>
      </c>
      <c r="L158" s="4" t="s">
        <v>18</v>
      </c>
      <c r="M158" s="3" t="s">
        <v>18</v>
      </c>
      <c r="N158" s="3" t="s">
        <v>18</v>
      </c>
      <c r="O158" t="s">
        <v>18</v>
      </c>
    </row>
    <row r="159" spans="1:15" x14ac:dyDescent="0.25">
      <c r="A159" t="s">
        <v>146</v>
      </c>
      <c r="B159" t="s">
        <v>129</v>
      </c>
      <c r="C159" t="s">
        <v>141</v>
      </c>
      <c r="D159" t="s">
        <v>234</v>
      </c>
      <c r="E159" t="s">
        <v>167</v>
      </c>
      <c r="F159">
        <f>50*0.3048</f>
        <v>15.24</v>
      </c>
      <c r="G159">
        <f>75*0.3048</f>
        <v>22.86</v>
      </c>
      <c r="H159" t="s">
        <v>38</v>
      </c>
      <c r="I159" s="3">
        <v>0</v>
      </c>
      <c r="J159" s="3">
        <f t="shared" si="12"/>
        <v>0</v>
      </c>
      <c r="K159" s="3">
        <v>23</v>
      </c>
      <c r="L159" s="4">
        <v>1</v>
      </c>
      <c r="M159" s="3" t="s">
        <v>168</v>
      </c>
      <c r="N159" s="3" t="s">
        <v>150</v>
      </c>
      <c r="O159" t="s">
        <v>18</v>
      </c>
    </row>
    <row r="160" spans="1:15" x14ac:dyDescent="0.25">
      <c r="A160" t="s">
        <v>146</v>
      </c>
      <c r="B160" t="s">
        <v>129</v>
      </c>
      <c r="C160" t="s">
        <v>141</v>
      </c>
      <c r="D160" t="s">
        <v>234</v>
      </c>
      <c r="E160" t="s">
        <v>167</v>
      </c>
      <c r="F160">
        <f>50*0.3048</f>
        <v>15.24</v>
      </c>
      <c r="G160">
        <f>75*0.3048</f>
        <v>22.86</v>
      </c>
      <c r="H160" t="s">
        <v>38</v>
      </c>
      <c r="I160" s="3">
        <v>23</v>
      </c>
      <c r="J160" s="3">
        <f t="shared" si="12"/>
        <v>23</v>
      </c>
      <c r="K160" s="3">
        <v>100000</v>
      </c>
      <c r="L160" s="4">
        <v>5</v>
      </c>
      <c r="M160" s="3" t="s">
        <v>169</v>
      </c>
      <c r="N160" s="3" t="s">
        <v>17</v>
      </c>
      <c r="O160" t="s">
        <v>18</v>
      </c>
    </row>
    <row r="161" spans="1:15" x14ac:dyDescent="0.25">
      <c r="A161" t="s">
        <v>146</v>
      </c>
      <c r="B161" t="s">
        <v>129</v>
      </c>
      <c r="C161" t="s">
        <v>141</v>
      </c>
      <c r="D161" t="s">
        <v>234</v>
      </c>
      <c r="E161" t="s">
        <v>167</v>
      </c>
      <c r="F161">
        <f>50*0.3048</f>
        <v>15.24</v>
      </c>
      <c r="G161">
        <f>75*0.3048</f>
        <v>22.86</v>
      </c>
      <c r="H161" t="s">
        <v>38</v>
      </c>
      <c r="I161" s="3" t="s">
        <v>18</v>
      </c>
      <c r="J161" s="3" t="str">
        <f t="shared" si="12"/>
        <v>NA</v>
      </c>
      <c r="K161" s="3" t="s">
        <v>18</v>
      </c>
      <c r="L161" s="4" t="s">
        <v>18</v>
      </c>
      <c r="M161" s="3" t="s">
        <v>18</v>
      </c>
      <c r="N161" s="3" t="s">
        <v>18</v>
      </c>
      <c r="O161" t="s">
        <v>18</v>
      </c>
    </row>
    <row r="162" spans="1:15" x14ac:dyDescent="0.25">
      <c r="A162" t="s">
        <v>146</v>
      </c>
      <c r="B162" t="s">
        <v>129</v>
      </c>
      <c r="C162" t="s">
        <v>141</v>
      </c>
      <c r="D162" t="s">
        <v>234</v>
      </c>
      <c r="E162" t="s">
        <v>170</v>
      </c>
      <c r="F162">
        <f>75*0.3048</f>
        <v>22.86</v>
      </c>
      <c r="G162">
        <v>100000</v>
      </c>
      <c r="H162" t="s">
        <v>38</v>
      </c>
      <c r="I162" s="3">
        <v>0</v>
      </c>
      <c r="J162" s="3">
        <f t="shared" si="12"/>
        <v>0</v>
      </c>
      <c r="K162" s="3">
        <v>18</v>
      </c>
      <c r="L162" s="4">
        <v>1</v>
      </c>
      <c r="M162" s="3" t="s">
        <v>171</v>
      </c>
      <c r="N162" s="3" t="s">
        <v>150</v>
      </c>
      <c r="O162" t="s">
        <v>18</v>
      </c>
    </row>
    <row r="163" spans="1:15" x14ac:dyDescent="0.25">
      <c r="A163" t="s">
        <v>146</v>
      </c>
      <c r="B163" t="s">
        <v>129</v>
      </c>
      <c r="C163" t="s">
        <v>141</v>
      </c>
      <c r="D163" t="s">
        <v>234</v>
      </c>
      <c r="E163" t="s">
        <v>170</v>
      </c>
      <c r="F163">
        <f>75*0.3048</f>
        <v>22.86</v>
      </c>
      <c r="G163">
        <v>100000</v>
      </c>
      <c r="H163" t="s">
        <v>38</v>
      </c>
      <c r="I163" s="3">
        <v>18</v>
      </c>
      <c r="J163" s="3">
        <f t="shared" si="12"/>
        <v>18</v>
      </c>
      <c r="K163" s="3">
        <v>100000</v>
      </c>
      <c r="L163" s="4">
        <v>5</v>
      </c>
      <c r="M163" s="3" t="s">
        <v>172</v>
      </c>
      <c r="N163" s="3" t="s">
        <v>17</v>
      </c>
      <c r="O163" t="s">
        <v>18</v>
      </c>
    </row>
    <row r="164" spans="1:15" x14ac:dyDescent="0.25">
      <c r="A164" t="s">
        <v>146</v>
      </c>
      <c r="B164" t="s">
        <v>129</v>
      </c>
      <c r="C164" t="s">
        <v>141</v>
      </c>
      <c r="D164" t="s">
        <v>234</v>
      </c>
      <c r="E164" t="s">
        <v>170</v>
      </c>
      <c r="F164">
        <f>75*0.3048</f>
        <v>22.86</v>
      </c>
      <c r="G164">
        <v>100000</v>
      </c>
      <c r="H164" t="s">
        <v>38</v>
      </c>
      <c r="I164" s="3" t="s">
        <v>18</v>
      </c>
      <c r="J164" s="3" t="str">
        <f t="shared" si="12"/>
        <v>NA</v>
      </c>
      <c r="K164" s="3" t="s">
        <v>18</v>
      </c>
      <c r="L164" s="4" t="s">
        <v>18</v>
      </c>
      <c r="M164" s="3" t="s">
        <v>18</v>
      </c>
      <c r="N164" s="3" t="s">
        <v>18</v>
      </c>
      <c r="O164" t="s">
        <v>18</v>
      </c>
    </row>
  </sheetData>
  <autoFilter ref="A1:O122" xr:uid="{1E9C2260-2CB8-447D-8A92-7DAF23E0141C}"/>
  <conditionalFormatting sqref="L2:L164">
    <cfRule type="colorScale" priority="1">
      <colorScale>
        <cfvo type="min"/>
        <cfvo type="percentile" val="50"/>
        <cfvo type="max"/>
        <color rgb="FFF8696B"/>
        <color rgb="FFFFEB84"/>
        <color rgb="FF63BE7B"/>
      </colorScale>
    </cfRule>
  </conditionalFormatting>
  <hyperlinks>
    <hyperlink ref="O7" r:id="rId1" xr:uid="{2507E6E6-3B57-4499-BD80-145649B4E2CC}"/>
    <hyperlink ref="O8" r:id="rId2" xr:uid="{0E31C8E0-3733-4D4D-8C84-E6B3F33AA069}"/>
    <hyperlink ref="O9" r:id="rId3" xr:uid="{07CE0A43-53FA-43A3-98D8-D26D9A79D6BF}"/>
    <hyperlink ref="O10" r:id="rId4" xr:uid="{F4FE3F45-E224-434E-8AC2-BB8471186C19}"/>
    <hyperlink ref="O11" r:id="rId5" xr:uid="{5BA06A54-9D45-4BCF-B61D-C41C7252F9F4}"/>
    <hyperlink ref="O12" r:id="rId6" xr:uid="{2CF24C85-8BA5-4F27-9219-23583A1A6DAA}"/>
    <hyperlink ref="O13" r:id="rId7" xr:uid="{2FADDFBA-978A-4318-BB98-63E4AB7B19A1}"/>
    <hyperlink ref="O14" r:id="rId8" xr:uid="{680C5B98-2135-4625-8BEB-77A47E65A7A3}"/>
    <hyperlink ref="O15" r:id="rId9" xr:uid="{18555CAB-C51A-46EC-9EAC-FE3BDE19A9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2023-10-31T20:51:05Z</dcterms:modified>
</cp:coreProperties>
</file>