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<sst xmlns="http://schemas.openxmlformats.org/spreadsheetml/2006/main" count="61" uniqueCount="31">
  <si>
    <t>Configurations</t>
  </si>
  <si>
    <t>#Parameters</t>
  </si>
  <si>
    <t>N</t>
  </si>
  <si>
    <t>d_model</t>
  </si>
  <si>
    <t>d_ff</t>
  </si>
  <si>
    <t>h</t>
  </si>
  <si>
    <t>d_k</t>
  </si>
  <si>
    <t>d_v</t>
  </si>
  <si>
    <t>vocabulary token</t>
  </si>
  <si>
    <t xml:space="preserve"> layer norm</t>
  </si>
  <si>
    <t>MHA</t>
  </si>
  <si>
    <t>Feed Forward</t>
  </si>
  <si>
    <t>Encoder</t>
  </si>
  <si>
    <t>Decoder</t>
  </si>
  <si>
    <t>Linear</t>
  </si>
  <si>
    <t>Total</t>
  </si>
  <si>
    <t>Transformer Base</t>
  </si>
  <si>
    <t>Transformer Big</t>
  </si>
  <si>
    <t>GPT1*</t>
  </si>
  <si>
    <t>Bert base*</t>
  </si>
  <si>
    <t>Bert large*</t>
  </si>
  <si>
    <t>d_ff and h can not be found in the paper</t>
  </si>
  <si>
    <t>GPT2*</t>
  </si>
  <si>
    <t>GPT1</t>
  </si>
  <si>
    <t xml:space="preserve">Bert base </t>
  </si>
  <si>
    <t>Bert large</t>
  </si>
  <si>
    <t>GPT2</t>
  </si>
  <si>
    <t>Gopher</t>
  </si>
  <si>
    <t>Linear layer</t>
  </si>
  <si>
    <t>Big</t>
  </si>
  <si>
    <t>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</si>
</sst>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E+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1CF60"/>
        <bgColor rgb="FF91CF60"/>
      </patternFill>
    </fill>
    <fill>
      <patternFill patternType="solid">
        <fgColor rgb="FFFC8D59"/>
        <bgColor rgb="FFFC8D5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Font="1"/>
    <xf borderId="0" fillId="0" fontId="1" numFmtId="11" xfId="0" applyFont="1" applyNumberForma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Transformer number of parameters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Sheet1!$L$37</c:f>
            </c:strRef>
          </c:tx>
          <c:spPr>
            <a:solidFill>
              <a:srgbClr val="91CF6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Sheet1!$M$36:$P$36</c:f>
            </c:strRef>
          </c:cat>
          <c:val>
            <c:numRef>
              <c:f>Sheet1!$M$37:$P$37</c:f>
              <c:numCache/>
            </c:numRef>
          </c:val>
        </c:ser>
        <c:ser>
          <c:idx val="1"/>
          <c:order val="1"/>
          <c:tx>
            <c:strRef>
              <c:f>Sheet1!$L$38</c:f>
            </c:strRef>
          </c:tx>
          <c:spPr>
            <a:solidFill>
              <a:srgbClr val="FC8D59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Sheet1!$M$36:$P$36</c:f>
            </c:strRef>
          </c:cat>
          <c:val>
            <c:numRef>
              <c:f>Sheet1!$M$38:$P$38</c:f>
              <c:numCache/>
            </c:numRef>
          </c:val>
        </c:ser>
        <c:axId val="1484610410"/>
        <c:axId val="138266988"/>
      </c:barChart>
      <c:catAx>
        <c:axId val="1484610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6988"/>
      </c:catAx>
      <c:valAx>
        <c:axId val="138266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10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Transformer base model parameter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1CF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Sheet1!$M$3:$O$3</c:f>
            </c:strRef>
          </c:cat>
          <c:val>
            <c:numRef>
              <c:f>Sheet1!$M$4:$O$4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Transformer big model parameter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Sheet1!$Q$22</c:f>
            </c:strRef>
          </c:tx>
          <c:dPt>
            <c:idx val="0"/>
            <c:spPr>
              <a:solidFill>
                <a:srgbClr val="91CF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Sheet1!$R$21:$T$21</c:f>
            </c:strRef>
          </c:cat>
          <c:val>
            <c:numRef>
              <c:f>Sheet1!$R$22:$T$22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Encoder, Decoder and Linear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Sheet2!$A$2:$A$5</c:f>
            </c:strRef>
          </c:cat>
          <c:val>
            <c:numRef>
              <c:f>Sheet2!$B$2:$B$5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Sheet2!$A$2:$A$5</c:f>
            </c:strRef>
          </c:cat>
          <c:val>
            <c:numRef>
              <c:f>Sheet2!$C$2:$C$5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Sheet2!$A$2:$A$5</c:f>
            </c:strRef>
          </c:cat>
          <c:val>
            <c:numRef>
              <c:f>Sheet2!$D$2:$D$5</c:f>
              <c:numCache/>
            </c:numRef>
          </c:val>
        </c:ser>
        <c:overlap val="100"/>
        <c:axId val="1358925329"/>
        <c:axId val="1896532635"/>
      </c:barChart>
      <c:catAx>
        <c:axId val="1358925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532635"/>
      </c:catAx>
      <c:valAx>
        <c:axId val="1896532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925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parameters for different models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Sheet3!$B$1</c:f>
            </c:strRef>
          </c:tx>
          <c:spPr>
            <a:solidFill>
              <a:srgbClr val="91CF60"/>
            </a:solidFill>
            <a:ln cmpd="sng">
              <a:solidFill>
                <a:srgbClr val="000000"/>
              </a:solidFill>
            </a:ln>
          </c:spP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rgbClr val="FC8D59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FC8D59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C8D5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Sheet3!$A$2:$A$11</c:f>
            </c:strRef>
          </c:cat>
          <c:val>
            <c:numRef>
              <c:f>Sheet3!$C$2:$C$11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Sheet3!$A$2:$A$11</c:f>
            </c:strRef>
          </c:cat>
          <c:val>
            <c:numRef>
              <c:f>Sheet3!$D$2:$D$11</c:f>
              <c:numCache/>
            </c:numRef>
          </c:val>
        </c:ser>
        <c:overlap val="100"/>
        <c:axId val="85674078"/>
        <c:axId val="136507692"/>
      </c:barChart>
      <c:catAx>
        <c:axId val="85674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07692"/>
      </c:catAx>
      <c:valAx>
        <c:axId val="136507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74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43</xdr:row>
      <xdr:rowOff>123825</xdr:rowOff>
    </xdr:from>
    <xdr:ext cx="6772275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19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809625</xdr:colOff>
      <xdr:row>22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7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5.63"/>
    <col customWidth="1" min="3" max="3" width="5.13"/>
    <col customWidth="1" min="4" max="4" width="7.63"/>
    <col customWidth="1" min="5" max="5" width="4.75"/>
    <col customWidth="1" min="6" max="6" width="3.13"/>
    <col customWidth="1" min="7" max="7" width="5.25"/>
    <col customWidth="1" min="8" max="8" width="4.88"/>
    <col customWidth="1" min="10" max="10" width="10.25"/>
    <col customWidth="1" min="11" max="11" width="9.13"/>
    <col customWidth="1" min="12" max="12" width="11.88"/>
    <col customWidth="1" min="13" max="13" width="8.5"/>
    <col customWidth="1" min="14" max="14" width="10.63"/>
    <col customWidth="1" min="15" max="15" width="9.63"/>
    <col customWidth="1" min="16" max="16" width="9.13"/>
  </cols>
  <sheetData>
    <row r="2">
      <c r="A2" s="1"/>
      <c r="B2" s="1"/>
      <c r="C2" s="2" t="s">
        <v>0</v>
      </c>
      <c r="J2" s="3" t="s">
        <v>1</v>
      </c>
    </row>
    <row r="3">
      <c r="A3" s="1"/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7" t="s">
        <v>13</v>
      </c>
      <c r="O3" s="7" t="s">
        <v>14</v>
      </c>
      <c r="P3" s="8" t="s">
        <v>15</v>
      </c>
    </row>
    <row r="4">
      <c r="A4" s="1"/>
      <c r="B4" s="1" t="s">
        <v>16</v>
      </c>
      <c r="C4" s="1">
        <v>6.0</v>
      </c>
      <c r="D4" s="1">
        <v>512.0</v>
      </c>
      <c r="E4" s="1">
        <v>2048.0</v>
      </c>
      <c r="F4" s="1">
        <v>8.0</v>
      </c>
      <c r="G4" s="9">
        <f t="shared" ref="G4:G14" si="1">D4/F4</f>
        <v>64</v>
      </c>
      <c r="H4" s="9">
        <f t="shared" ref="H4:H14" si="2">D4/F4</f>
        <v>64</v>
      </c>
      <c r="I4" s="1">
        <v>37000.0</v>
      </c>
      <c r="J4" s="9">
        <f t="shared" ref="J4:J14" si="3">D4+D4</f>
        <v>1024</v>
      </c>
      <c r="K4" s="9">
        <f t="shared" ref="K4:K14" si="4">4*(D4*D4+D4)</f>
        <v>1050624</v>
      </c>
      <c r="L4" s="9">
        <f t="shared" ref="L4:L14" si="5">2*D4*E4 + D4 + E4</f>
        <v>2099712</v>
      </c>
      <c r="M4" s="9">
        <f t="shared" ref="M4:M9" si="6">C4*(K4+2*J4+L4)</f>
        <v>18914304</v>
      </c>
      <c r="N4" s="9">
        <f t="shared" ref="N4:N10" si="7">C4*(2*K4+3*J4+L4)</f>
        <v>25224192</v>
      </c>
      <c r="O4" s="9">
        <f t="shared" ref="O4:O14" si="8">D4*I4 +I4</f>
        <v>18981000</v>
      </c>
      <c r="P4" s="10">
        <f t="shared" ref="P4:P14" si="9">M4+N4+O4</f>
        <v>63119496</v>
      </c>
    </row>
    <row r="5">
      <c r="A5" s="1"/>
      <c r="B5" s="1" t="s">
        <v>17</v>
      </c>
      <c r="C5" s="1">
        <v>6.0</v>
      </c>
      <c r="D5" s="1">
        <v>1024.0</v>
      </c>
      <c r="E5" s="1">
        <v>4096.0</v>
      </c>
      <c r="F5" s="1">
        <v>16.0</v>
      </c>
      <c r="G5" s="9">
        <f t="shared" si="1"/>
        <v>64</v>
      </c>
      <c r="H5" s="9">
        <f t="shared" si="2"/>
        <v>64</v>
      </c>
      <c r="I5" s="1">
        <v>37000.0</v>
      </c>
      <c r="J5" s="9">
        <f t="shared" si="3"/>
        <v>2048</v>
      </c>
      <c r="K5" s="9">
        <f t="shared" si="4"/>
        <v>4198400</v>
      </c>
      <c r="L5" s="9">
        <f t="shared" si="5"/>
        <v>8393728</v>
      </c>
      <c r="M5" s="9">
        <f t="shared" si="6"/>
        <v>75577344</v>
      </c>
      <c r="N5" s="9">
        <f t="shared" si="7"/>
        <v>100780032</v>
      </c>
      <c r="O5" s="9">
        <f t="shared" si="8"/>
        <v>37925000</v>
      </c>
      <c r="P5" s="10">
        <f t="shared" si="9"/>
        <v>214282376</v>
      </c>
    </row>
    <row r="6">
      <c r="B6" s="1" t="s">
        <v>18</v>
      </c>
      <c r="C6" s="1">
        <v>12.0</v>
      </c>
      <c r="D6" s="1">
        <v>768.0</v>
      </c>
      <c r="E6" s="1">
        <v>3072.0</v>
      </c>
      <c r="F6" s="1">
        <v>12.0</v>
      </c>
      <c r="G6" s="9">
        <f t="shared" si="1"/>
        <v>64</v>
      </c>
      <c r="H6" s="9">
        <f t="shared" si="2"/>
        <v>64</v>
      </c>
      <c r="I6" s="1">
        <v>40000.0</v>
      </c>
      <c r="J6" s="9">
        <f t="shared" si="3"/>
        <v>1536</v>
      </c>
      <c r="K6" s="9">
        <f t="shared" si="4"/>
        <v>2362368</v>
      </c>
      <c r="L6" s="9">
        <f t="shared" si="5"/>
        <v>4722432</v>
      </c>
      <c r="M6" s="9">
        <f t="shared" si="6"/>
        <v>85054464</v>
      </c>
      <c r="N6" s="9">
        <f t="shared" si="7"/>
        <v>113421312</v>
      </c>
      <c r="O6" s="9">
        <f t="shared" si="8"/>
        <v>30760000</v>
      </c>
      <c r="P6" s="10">
        <f t="shared" si="9"/>
        <v>229235776</v>
      </c>
    </row>
    <row r="7">
      <c r="B7" s="1" t="s">
        <v>19</v>
      </c>
      <c r="C7" s="1">
        <v>12.0</v>
      </c>
      <c r="D7" s="1">
        <v>768.0</v>
      </c>
      <c r="E7" s="9">
        <f t="shared" ref="E7:E8" si="10">4*D7</f>
        <v>3072</v>
      </c>
      <c r="F7" s="1">
        <v>12.0</v>
      </c>
      <c r="G7" s="9">
        <f t="shared" si="1"/>
        <v>64</v>
      </c>
      <c r="H7" s="9">
        <f t="shared" si="2"/>
        <v>64</v>
      </c>
      <c r="I7" s="1">
        <v>30000.0</v>
      </c>
      <c r="J7" s="9">
        <f t="shared" si="3"/>
        <v>1536</v>
      </c>
      <c r="K7" s="9">
        <f t="shared" si="4"/>
        <v>2362368</v>
      </c>
      <c r="L7" s="9">
        <f t="shared" si="5"/>
        <v>4722432</v>
      </c>
      <c r="M7" s="9">
        <f t="shared" si="6"/>
        <v>85054464</v>
      </c>
      <c r="N7" s="9">
        <f t="shared" si="7"/>
        <v>113421312</v>
      </c>
      <c r="O7" s="9">
        <f t="shared" si="8"/>
        <v>23070000</v>
      </c>
      <c r="P7" s="10">
        <f t="shared" si="9"/>
        <v>221545776</v>
      </c>
    </row>
    <row r="8">
      <c r="B8" s="1" t="s">
        <v>20</v>
      </c>
      <c r="C8" s="1">
        <v>24.0</v>
      </c>
      <c r="D8" s="1">
        <v>1024.0</v>
      </c>
      <c r="E8" s="9">
        <f t="shared" si="10"/>
        <v>4096</v>
      </c>
      <c r="F8" s="1">
        <v>16.0</v>
      </c>
      <c r="G8" s="9">
        <f t="shared" si="1"/>
        <v>64</v>
      </c>
      <c r="H8" s="9">
        <f t="shared" si="2"/>
        <v>64</v>
      </c>
      <c r="I8" s="1">
        <v>30000.0</v>
      </c>
      <c r="J8" s="9">
        <f t="shared" si="3"/>
        <v>2048</v>
      </c>
      <c r="K8" s="9">
        <f t="shared" si="4"/>
        <v>4198400</v>
      </c>
      <c r="L8" s="9">
        <f t="shared" si="5"/>
        <v>8393728</v>
      </c>
      <c r="M8" s="9">
        <f t="shared" si="6"/>
        <v>302309376</v>
      </c>
      <c r="N8" s="9">
        <f t="shared" si="7"/>
        <v>403120128</v>
      </c>
      <c r="O8" s="9">
        <f t="shared" si="8"/>
        <v>30750000</v>
      </c>
      <c r="P8" s="10">
        <f t="shared" si="9"/>
        <v>736179504</v>
      </c>
    </row>
    <row r="9">
      <c r="A9" s="1" t="s">
        <v>21</v>
      </c>
      <c r="B9" s="1" t="s">
        <v>22</v>
      </c>
      <c r="C9" s="1">
        <v>48.0</v>
      </c>
      <c r="D9" s="1">
        <v>1600.0</v>
      </c>
      <c r="E9" s="1">
        <v>3072.0</v>
      </c>
      <c r="F9" s="1">
        <v>25.0</v>
      </c>
      <c r="G9" s="9">
        <f t="shared" si="1"/>
        <v>64</v>
      </c>
      <c r="H9" s="9">
        <f t="shared" si="2"/>
        <v>64</v>
      </c>
      <c r="I9" s="1">
        <v>50257.0</v>
      </c>
      <c r="J9" s="9">
        <f t="shared" si="3"/>
        <v>3200</v>
      </c>
      <c r="K9" s="9">
        <f t="shared" si="4"/>
        <v>10246400</v>
      </c>
      <c r="L9" s="9">
        <f t="shared" si="5"/>
        <v>9835072</v>
      </c>
      <c r="M9" s="9">
        <f t="shared" si="6"/>
        <v>964217856</v>
      </c>
      <c r="N9" s="9">
        <f t="shared" si="7"/>
        <v>1456198656</v>
      </c>
      <c r="O9" s="9">
        <f t="shared" si="8"/>
        <v>80461457</v>
      </c>
      <c r="P9" s="10">
        <f t="shared" si="9"/>
        <v>2500877969</v>
      </c>
    </row>
    <row r="10">
      <c r="B10" s="1" t="s">
        <v>23</v>
      </c>
      <c r="C10" s="1">
        <v>12.0</v>
      </c>
      <c r="D10" s="1">
        <v>768.0</v>
      </c>
      <c r="E10" s="1">
        <v>3072.0</v>
      </c>
      <c r="F10" s="1">
        <v>12.0</v>
      </c>
      <c r="G10" s="9">
        <f t="shared" si="1"/>
        <v>64</v>
      </c>
      <c r="H10" s="9">
        <f t="shared" si="2"/>
        <v>64</v>
      </c>
      <c r="I10" s="1">
        <v>40000.0</v>
      </c>
      <c r="J10" s="9">
        <f t="shared" si="3"/>
        <v>1536</v>
      </c>
      <c r="K10" s="9">
        <f t="shared" si="4"/>
        <v>2362368</v>
      </c>
      <c r="L10" s="9">
        <f t="shared" si="5"/>
        <v>4722432</v>
      </c>
      <c r="M10" s="1">
        <v>0.0</v>
      </c>
      <c r="N10" s="9">
        <f t="shared" si="7"/>
        <v>113421312</v>
      </c>
      <c r="O10" s="9">
        <f t="shared" si="8"/>
        <v>30760000</v>
      </c>
      <c r="P10" s="10">
        <f t="shared" si="9"/>
        <v>144181312</v>
      </c>
    </row>
    <row r="11">
      <c r="B11" s="1" t="s">
        <v>24</v>
      </c>
      <c r="C11" s="1">
        <v>12.0</v>
      </c>
      <c r="D11" s="1">
        <v>768.0</v>
      </c>
      <c r="E11" s="9">
        <f t="shared" ref="E11:E12" si="11">4*D11</f>
        <v>3072</v>
      </c>
      <c r="F11" s="1">
        <v>12.0</v>
      </c>
      <c r="G11" s="9">
        <f t="shared" si="1"/>
        <v>64</v>
      </c>
      <c r="H11" s="9">
        <f t="shared" si="2"/>
        <v>64</v>
      </c>
      <c r="I11" s="1">
        <v>30000.0</v>
      </c>
      <c r="J11" s="9">
        <f t="shared" si="3"/>
        <v>1536</v>
      </c>
      <c r="K11" s="9">
        <f t="shared" si="4"/>
        <v>2362368</v>
      </c>
      <c r="L11" s="9">
        <f t="shared" si="5"/>
        <v>4722432</v>
      </c>
      <c r="M11" s="9">
        <f t="shared" ref="M11:M12" si="12">C11*(K11+2*J11+L11)</f>
        <v>85054464</v>
      </c>
      <c r="N11" s="1">
        <v>0.0</v>
      </c>
      <c r="O11" s="9">
        <f t="shared" si="8"/>
        <v>23070000</v>
      </c>
      <c r="P11" s="10">
        <f t="shared" si="9"/>
        <v>108124464</v>
      </c>
    </row>
    <row r="12">
      <c r="B12" s="1" t="s">
        <v>25</v>
      </c>
      <c r="C12" s="1">
        <v>24.0</v>
      </c>
      <c r="D12" s="1">
        <v>1024.0</v>
      </c>
      <c r="E12" s="9">
        <f t="shared" si="11"/>
        <v>4096</v>
      </c>
      <c r="F12" s="1">
        <v>16.0</v>
      </c>
      <c r="G12" s="9">
        <f t="shared" si="1"/>
        <v>64</v>
      </c>
      <c r="H12" s="9">
        <f t="shared" si="2"/>
        <v>64</v>
      </c>
      <c r="I12" s="1">
        <v>30000.0</v>
      </c>
      <c r="J12" s="9">
        <f t="shared" si="3"/>
        <v>2048</v>
      </c>
      <c r="K12" s="9">
        <f t="shared" si="4"/>
        <v>4198400</v>
      </c>
      <c r="L12" s="9">
        <f t="shared" si="5"/>
        <v>8393728</v>
      </c>
      <c r="M12" s="9">
        <f t="shared" si="12"/>
        <v>302309376</v>
      </c>
      <c r="N12" s="1">
        <v>0.0</v>
      </c>
      <c r="O12" s="9">
        <f t="shared" si="8"/>
        <v>30750000</v>
      </c>
      <c r="P12" s="10">
        <f t="shared" si="9"/>
        <v>333059376</v>
      </c>
    </row>
    <row r="13">
      <c r="B13" s="1" t="s">
        <v>26</v>
      </c>
      <c r="C13" s="1">
        <v>48.0</v>
      </c>
      <c r="D13" s="1">
        <v>1600.0</v>
      </c>
      <c r="E13" s="1">
        <v>3072.0</v>
      </c>
      <c r="F13" s="1">
        <v>25.0</v>
      </c>
      <c r="G13" s="9">
        <f t="shared" si="1"/>
        <v>64</v>
      </c>
      <c r="H13" s="9">
        <f t="shared" si="2"/>
        <v>64</v>
      </c>
      <c r="I13" s="1">
        <v>50257.0</v>
      </c>
      <c r="J13" s="9">
        <f t="shared" si="3"/>
        <v>3200</v>
      </c>
      <c r="K13" s="9">
        <f t="shared" si="4"/>
        <v>10246400</v>
      </c>
      <c r="L13" s="9">
        <f t="shared" si="5"/>
        <v>9835072</v>
      </c>
      <c r="M13" s="1">
        <v>0.0</v>
      </c>
      <c r="N13" s="9">
        <f>C13*(2*K13+3*J13+L13)</f>
        <v>1456198656</v>
      </c>
      <c r="O13" s="9">
        <f t="shared" si="8"/>
        <v>80461457</v>
      </c>
      <c r="P13" s="10">
        <f t="shared" si="9"/>
        <v>1536660113</v>
      </c>
    </row>
    <row r="14">
      <c r="B14" s="1" t="s">
        <v>27</v>
      </c>
      <c r="C14" s="1">
        <v>80.0</v>
      </c>
      <c r="D14" s="1">
        <v>16384.0</v>
      </c>
      <c r="E14" s="1">
        <f>4*D14</f>
        <v>65536</v>
      </c>
      <c r="F14" s="1">
        <v>128.0</v>
      </c>
      <c r="G14" s="9">
        <f t="shared" si="1"/>
        <v>128</v>
      </c>
      <c r="H14" s="9">
        <f t="shared" si="2"/>
        <v>128</v>
      </c>
      <c r="I14" s="1">
        <v>32000.0</v>
      </c>
      <c r="J14" s="9">
        <f t="shared" si="3"/>
        <v>32768</v>
      </c>
      <c r="K14" s="9">
        <f t="shared" si="4"/>
        <v>1073807360</v>
      </c>
      <c r="L14" s="9">
        <f t="shared" si="5"/>
        <v>2147565568</v>
      </c>
      <c r="M14" s="9">
        <f>C14*(K14+2*J14+L14)</f>
        <v>257715077120</v>
      </c>
      <c r="N14" s="1">
        <v>0.0</v>
      </c>
      <c r="O14" s="9">
        <f t="shared" si="8"/>
        <v>524320000</v>
      </c>
      <c r="P14" s="10">
        <f t="shared" si="9"/>
        <v>258239397120</v>
      </c>
    </row>
    <row r="21">
      <c r="R21" s="11" t="s">
        <v>12</v>
      </c>
      <c r="S21" s="11" t="s">
        <v>13</v>
      </c>
      <c r="T21" s="11" t="s">
        <v>28</v>
      </c>
      <c r="U21" s="11" t="s">
        <v>15</v>
      </c>
    </row>
    <row r="22">
      <c r="Q22" s="1" t="s">
        <v>29</v>
      </c>
      <c r="R22" s="9">
        <v>7.5577344E7</v>
      </c>
      <c r="S22" s="9">
        <v>1.00780032E8</v>
      </c>
      <c r="T22" s="9">
        <v>3.7925E7</v>
      </c>
      <c r="U22" s="9">
        <v>2.14282376E8</v>
      </c>
    </row>
    <row r="36">
      <c r="M36" s="11" t="s">
        <v>12</v>
      </c>
      <c r="N36" s="11" t="s">
        <v>13</v>
      </c>
      <c r="O36" s="11" t="s">
        <v>28</v>
      </c>
      <c r="P36" s="11" t="s">
        <v>15</v>
      </c>
    </row>
    <row r="37">
      <c r="L37" s="1" t="s">
        <v>30</v>
      </c>
      <c r="M37" s="12">
        <v>1.8914304E7</v>
      </c>
      <c r="N37" s="9">
        <v>2.5224192E7</v>
      </c>
      <c r="O37" s="9">
        <v>1.8981E7</v>
      </c>
      <c r="P37" s="9">
        <v>6.3119496E7</v>
      </c>
    </row>
    <row r="38">
      <c r="L38" s="1" t="s">
        <v>29</v>
      </c>
      <c r="M38" s="9">
        <v>7.5577344E7</v>
      </c>
      <c r="N38" s="9">
        <v>1.00780032E8</v>
      </c>
      <c r="O38" s="9">
        <v>3.7925E7</v>
      </c>
      <c r="P38" s="9">
        <v>2.14282376E8</v>
      </c>
    </row>
  </sheetData>
  <mergeCells count="2">
    <mergeCell ref="C2:I2"/>
    <mergeCell ref="J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1" t="s">
        <v>12</v>
      </c>
      <c r="C1" s="11" t="s">
        <v>13</v>
      </c>
      <c r="D1" s="11" t="s">
        <v>14</v>
      </c>
      <c r="E1" s="11" t="s">
        <v>15</v>
      </c>
    </row>
    <row r="2">
      <c r="A2" s="11" t="s">
        <v>16</v>
      </c>
      <c r="B2" s="9">
        <v>1.8914304E7</v>
      </c>
      <c r="C2" s="9">
        <v>2.5224192E7</v>
      </c>
      <c r="D2" s="9">
        <v>1.8981E7</v>
      </c>
      <c r="E2" s="9">
        <v>6.3119496E7</v>
      </c>
    </row>
    <row r="3">
      <c r="A3" s="11" t="s">
        <v>17</v>
      </c>
      <c r="B3" s="9">
        <v>7.5577344E7</v>
      </c>
      <c r="C3" s="9">
        <v>1.00780032E8</v>
      </c>
      <c r="D3" s="9">
        <v>3.7925E7</v>
      </c>
      <c r="E3" s="9">
        <v>2.14282376E8</v>
      </c>
    </row>
    <row r="4">
      <c r="A4" s="11" t="s">
        <v>19</v>
      </c>
      <c r="B4" s="9">
        <v>8.5054464E7</v>
      </c>
      <c r="C4" s="9">
        <v>1.13421312E8</v>
      </c>
      <c r="D4" s="9">
        <v>2.307E7</v>
      </c>
      <c r="E4" s="9">
        <v>2.21545776E8</v>
      </c>
    </row>
    <row r="5">
      <c r="A5" s="11" t="s">
        <v>20</v>
      </c>
      <c r="B5" s="9">
        <v>3.02309376E8</v>
      </c>
      <c r="C5" s="9">
        <v>4.03120128E8</v>
      </c>
      <c r="D5" s="9">
        <v>3.075E7</v>
      </c>
      <c r="E5" s="9">
        <v>7.36179504E8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1" t="s">
        <v>12</v>
      </c>
      <c r="C1" s="11" t="s">
        <v>13</v>
      </c>
      <c r="D1" s="11" t="s">
        <v>14</v>
      </c>
      <c r="E1" s="11" t="s">
        <v>15</v>
      </c>
    </row>
    <row r="2">
      <c r="A2" s="11" t="s">
        <v>16</v>
      </c>
      <c r="B2" s="13">
        <v>1.8914304E7</v>
      </c>
      <c r="C2" s="13">
        <v>2.5224192E7</v>
      </c>
      <c r="D2" s="13">
        <v>1.8981E7</v>
      </c>
      <c r="E2" s="13">
        <v>6.3119496E7</v>
      </c>
    </row>
    <row r="3">
      <c r="A3" s="11" t="s">
        <v>17</v>
      </c>
      <c r="B3" s="13">
        <v>7.5577344E7</v>
      </c>
      <c r="C3" s="13">
        <v>1.00780032E8</v>
      </c>
      <c r="D3" s="13">
        <v>3.7925E7</v>
      </c>
      <c r="E3" s="13">
        <v>2.14282376E8</v>
      </c>
    </row>
    <row r="4">
      <c r="A4" s="11" t="s">
        <v>18</v>
      </c>
      <c r="B4" s="13">
        <v>8.5054464E7</v>
      </c>
      <c r="C4" s="13">
        <v>1.13421312E8</v>
      </c>
      <c r="D4" s="13">
        <v>3.076E7</v>
      </c>
      <c r="E4" s="13">
        <v>2.29235776E8</v>
      </c>
    </row>
    <row r="5">
      <c r="A5" s="11" t="s">
        <v>19</v>
      </c>
      <c r="B5" s="13">
        <v>8.5054464E7</v>
      </c>
      <c r="C5" s="13">
        <v>1.13421312E8</v>
      </c>
      <c r="D5" s="13">
        <v>2.307E7</v>
      </c>
      <c r="E5" s="13">
        <v>2.21545776E8</v>
      </c>
    </row>
    <row r="6">
      <c r="A6" s="11" t="s">
        <v>20</v>
      </c>
      <c r="B6" s="13">
        <v>3.02309376E8</v>
      </c>
      <c r="C6" s="13">
        <v>4.03120128E8</v>
      </c>
      <c r="D6" s="13">
        <v>3.075E7</v>
      </c>
      <c r="E6" s="13">
        <v>7.36179504E8</v>
      </c>
    </row>
    <row r="7">
      <c r="A7" s="11" t="s">
        <v>22</v>
      </c>
      <c r="B7" s="13">
        <v>9.64217856E8</v>
      </c>
      <c r="C7" s="13">
        <v>1.456198656E9</v>
      </c>
      <c r="D7" s="13">
        <v>8.0461457E7</v>
      </c>
      <c r="E7" s="13">
        <v>2.500877969E9</v>
      </c>
    </row>
    <row r="8">
      <c r="A8" s="11" t="s">
        <v>23</v>
      </c>
      <c r="B8" s="14">
        <v>0.0</v>
      </c>
      <c r="C8" s="13">
        <v>1.13421312E8</v>
      </c>
      <c r="D8" s="13">
        <v>3.076E7</v>
      </c>
      <c r="E8" s="13">
        <v>1.44181312E8</v>
      </c>
    </row>
    <row r="9">
      <c r="A9" s="11" t="s">
        <v>24</v>
      </c>
      <c r="B9" s="13">
        <v>8.5054464E7</v>
      </c>
      <c r="C9" s="14">
        <v>0.0</v>
      </c>
      <c r="D9" s="13">
        <v>2.307E7</v>
      </c>
      <c r="E9" s="13">
        <v>1.08124464E8</v>
      </c>
    </row>
    <row r="10">
      <c r="A10" s="11" t="s">
        <v>25</v>
      </c>
      <c r="B10" s="13">
        <v>3.02309376E8</v>
      </c>
      <c r="C10" s="14">
        <v>0.0</v>
      </c>
      <c r="D10" s="13">
        <v>3.075E7</v>
      </c>
      <c r="E10" s="13">
        <v>3.33059376E8</v>
      </c>
    </row>
    <row r="11">
      <c r="A11" s="11" t="s">
        <v>26</v>
      </c>
      <c r="B11" s="14">
        <v>0.0</v>
      </c>
      <c r="C11" s="13">
        <v>1.456198656E9</v>
      </c>
      <c r="D11" s="13">
        <v>8.0461457E7</v>
      </c>
      <c r="E11" s="13">
        <v>1.536660113E9</v>
      </c>
    </row>
    <row r="14">
      <c r="J14" s="10"/>
    </row>
  </sheetData>
  <drawing r:id="rId1"/>
</worksheet>
</file>