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240" windowWidth="9180" windowHeight="4815" activeTab="3"/>
  </bookViews>
  <sheets>
    <sheet name="Data" sheetId="1" r:id="rId1"/>
    <sheet name="BoxPlot" sheetId="3" r:id="rId2"/>
    <sheet name="Histogram " sheetId="4" r:id="rId3"/>
    <sheet name="Probability Distribution" sheetId="2" r:id="rId4"/>
  </sheets>
  <calcPr calcId="125725"/>
</workbook>
</file>

<file path=xl/calcChain.xml><?xml version="1.0" encoding="utf-8"?>
<calcChain xmlns="http://schemas.openxmlformats.org/spreadsheetml/2006/main">
  <c r="C1" i="3"/>
  <c r="C6"/>
  <c r="C5"/>
  <c r="C4"/>
  <c r="C3"/>
  <c r="C2"/>
  <c r="F4" i="1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3"/>
  <c r="E3"/>
  <c r="B3"/>
  <c r="G3" l="1"/>
  <c r="F1" i="2" s="1"/>
  <c r="H26" i="1"/>
  <c r="H9"/>
  <c r="H13"/>
  <c r="H15"/>
  <c r="H27"/>
  <c r="H16" l="1"/>
  <c r="H3"/>
  <c r="H11"/>
  <c r="H21"/>
  <c r="H17"/>
  <c r="H18"/>
  <c r="H12"/>
  <c r="H22"/>
  <c r="H7"/>
  <c r="H23"/>
  <c r="H25"/>
  <c r="H10"/>
  <c r="H8"/>
  <c r="H24"/>
  <c r="H14"/>
  <c r="H19"/>
  <c r="H5"/>
  <c r="H6"/>
  <c r="H4"/>
  <c r="H20"/>
  <c r="I3"/>
  <c r="J3" s="1"/>
  <c r="F2" i="2" s="1"/>
  <c r="B6" l="1"/>
  <c r="C6" s="1"/>
  <c r="B10"/>
  <c r="C10" s="1"/>
  <c r="B14"/>
  <c r="C14" s="1"/>
  <c r="B18"/>
  <c r="C18" s="1"/>
  <c r="B22"/>
  <c r="C22" s="1"/>
  <c r="B26"/>
  <c r="C26" s="1"/>
  <c r="B30"/>
  <c r="C30" s="1"/>
  <c r="B34"/>
  <c r="C34" s="1"/>
  <c r="B38"/>
  <c r="C38" s="1"/>
  <c r="B42"/>
  <c r="C42" s="1"/>
  <c r="B46"/>
  <c r="C46" s="1"/>
  <c r="B50"/>
  <c r="C50" s="1"/>
  <c r="B54"/>
  <c r="C54" s="1"/>
  <c r="B58"/>
  <c r="C58" s="1"/>
  <c r="B62"/>
  <c r="C62" s="1"/>
  <c r="B66"/>
  <c r="C66" s="1"/>
  <c r="B70"/>
  <c r="C70" s="1"/>
  <c r="B74"/>
  <c r="C74" s="1"/>
  <c r="B78"/>
  <c r="C78" s="1"/>
  <c r="B82"/>
  <c r="C82" s="1"/>
  <c r="B86"/>
  <c r="C86" s="1"/>
  <c r="B90"/>
  <c r="C90" s="1"/>
  <c r="B94"/>
  <c r="C94" s="1"/>
  <c r="B98"/>
  <c r="C98" s="1"/>
  <c r="B102"/>
  <c r="C102" s="1"/>
  <c r="B106"/>
  <c r="C106" s="1"/>
  <c r="B110"/>
  <c r="C110" s="1"/>
  <c r="B114"/>
  <c r="C114" s="1"/>
  <c r="B118"/>
  <c r="C118" s="1"/>
  <c r="B122"/>
  <c r="C122" s="1"/>
  <c r="B126"/>
  <c r="C126" s="1"/>
  <c r="B130"/>
  <c r="C130" s="1"/>
  <c r="B134"/>
  <c r="C134" s="1"/>
  <c r="B138"/>
  <c r="C138" s="1"/>
  <c r="B142"/>
  <c r="C142" s="1"/>
  <c r="B146"/>
  <c r="C146" s="1"/>
  <c r="B150"/>
  <c r="C150" s="1"/>
  <c r="B154"/>
  <c r="C154" s="1"/>
  <c r="B158"/>
  <c r="C158" s="1"/>
  <c r="B162"/>
  <c r="C162" s="1"/>
  <c r="B166"/>
  <c r="C166" s="1"/>
  <c r="B170"/>
  <c r="C170" s="1"/>
  <c r="B174"/>
  <c r="C174" s="1"/>
  <c r="B178"/>
  <c r="C178" s="1"/>
  <c r="B182"/>
  <c r="C182" s="1"/>
  <c r="B186"/>
  <c r="C186" s="1"/>
  <c r="B190"/>
  <c r="C190" s="1"/>
  <c r="B194"/>
  <c r="C194" s="1"/>
  <c r="B198"/>
  <c r="C198" s="1"/>
  <c r="B202"/>
  <c r="C202" s="1"/>
  <c r="B206"/>
  <c r="C206" s="1"/>
  <c r="B210"/>
  <c r="C210" s="1"/>
  <c r="B214"/>
  <c r="C214" s="1"/>
  <c r="B218"/>
  <c r="C218" s="1"/>
  <c r="B222"/>
  <c r="C222" s="1"/>
  <c r="B226"/>
  <c r="C226" s="1"/>
  <c r="B230"/>
  <c r="C230" s="1"/>
  <c r="B234"/>
  <c r="C234" s="1"/>
  <c r="B238"/>
  <c r="C238" s="1"/>
  <c r="B242"/>
  <c r="C242" s="1"/>
  <c r="B7"/>
  <c r="C7" s="1"/>
  <c r="B23"/>
  <c r="C23" s="1"/>
  <c r="B39"/>
  <c r="C39" s="1"/>
  <c r="B51"/>
  <c r="C51" s="1"/>
  <c r="B63"/>
  <c r="C63" s="1"/>
  <c r="B79"/>
  <c r="C79" s="1"/>
  <c r="B91"/>
  <c r="C91" s="1"/>
  <c r="B103"/>
  <c r="C103" s="1"/>
  <c r="B115"/>
  <c r="C115" s="1"/>
  <c r="B131"/>
  <c r="C131" s="1"/>
  <c r="B151"/>
  <c r="C151" s="1"/>
  <c r="B163"/>
  <c r="C163" s="1"/>
  <c r="B175"/>
  <c r="C175" s="1"/>
  <c r="B191"/>
  <c r="C191" s="1"/>
  <c r="B199"/>
  <c r="C199" s="1"/>
  <c r="B211"/>
  <c r="C211" s="1"/>
  <c r="B219"/>
  <c r="C219" s="1"/>
  <c r="B235"/>
  <c r="C235" s="1"/>
  <c r="B5"/>
  <c r="C5" s="1"/>
  <c r="B9"/>
  <c r="C9" s="1"/>
  <c r="B13"/>
  <c r="C13" s="1"/>
  <c r="B17"/>
  <c r="C17" s="1"/>
  <c r="B21"/>
  <c r="C21" s="1"/>
  <c r="B25"/>
  <c r="C25" s="1"/>
  <c r="B29"/>
  <c r="C29" s="1"/>
  <c r="B33"/>
  <c r="C33" s="1"/>
  <c r="B37"/>
  <c r="C37" s="1"/>
  <c r="B41"/>
  <c r="C41" s="1"/>
  <c r="B45"/>
  <c r="C45" s="1"/>
  <c r="B49"/>
  <c r="C49" s="1"/>
  <c r="B53"/>
  <c r="C53" s="1"/>
  <c r="B57"/>
  <c r="C57" s="1"/>
  <c r="B61"/>
  <c r="C61" s="1"/>
  <c r="B65"/>
  <c r="C65" s="1"/>
  <c r="B69"/>
  <c r="C69" s="1"/>
  <c r="B73"/>
  <c r="C73" s="1"/>
  <c r="B77"/>
  <c r="C77" s="1"/>
  <c r="B81"/>
  <c r="C81" s="1"/>
  <c r="B85"/>
  <c r="C85" s="1"/>
  <c r="B89"/>
  <c r="C89" s="1"/>
  <c r="B93"/>
  <c r="C93" s="1"/>
  <c r="B97"/>
  <c r="C97" s="1"/>
  <c r="B101"/>
  <c r="C101" s="1"/>
  <c r="B105"/>
  <c r="C105" s="1"/>
  <c r="B109"/>
  <c r="C109" s="1"/>
  <c r="B113"/>
  <c r="C113" s="1"/>
  <c r="B117"/>
  <c r="C117" s="1"/>
  <c r="B121"/>
  <c r="C121" s="1"/>
  <c r="B125"/>
  <c r="C125" s="1"/>
  <c r="B129"/>
  <c r="C129" s="1"/>
  <c r="B133"/>
  <c r="C133" s="1"/>
  <c r="B137"/>
  <c r="C137" s="1"/>
  <c r="B141"/>
  <c r="C141" s="1"/>
  <c r="B145"/>
  <c r="C145" s="1"/>
  <c r="B149"/>
  <c r="C149" s="1"/>
  <c r="B153"/>
  <c r="C153" s="1"/>
  <c r="B157"/>
  <c r="C157" s="1"/>
  <c r="B161"/>
  <c r="C161" s="1"/>
  <c r="B165"/>
  <c r="C165" s="1"/>
  <c r="B169"/>
  <c r="C169" s="1"/>
  <c r="B173"/>
  <c r="C173" s="1"/>
  <c r="B177"/>
  <c r="C177" s="1"/>
  <c r="B181"/>
  <c r="C181" s="1"/>
  <c r="B185"/>
  <c r="C185" s="1"/>
  <c r="B189"/>
  <c r="C189" s="1"/>
  <c r="B193"/>
  <c r="C193" s="1"/>
  <c r="B197"/>
  <c r="C197" s="1"/>
  <c r="B201"/>
  <c r="C201" s="1"/>
  <c r="B205"/>
  <c r="C205" s="1"/>
  <c r="B209"/>
  <c r="C209" s="1"/>
  <c r="B213"/>
  <c r="C213" s="1"/>
  <c r="B217"/>
  <c r="C217" s="1"/>
  <c r="B221"/>
  <c r="C221" s="1"/>
  <c r="B225"/>
  <c r="C225" s="1"/>
  <c r="B229"/>
  <c r="C229" s="1"/>
  <c r="B233"/>
  <c r="C233" s="1"/>
  <c r="B237"/>
  <c r="C237" s="1"/>
  <c r="B241"/>
  <c r="C241" s="1"/>
  <c r="B31"/>
  <c r="C31" s="1"/>
  <c r="B43"/>
  <c r="C43" s="1"/>
  <c r="B55"/>
  <c r="C55" s="1"/>
  <c r="B67"/>
  <c r="C67" s="1"/>
  <c r="B83"/>
  <c r="C83" s="1"/>
  <c r="B95"/>
  <c r="C95" s="1"/>
  <c r="B107"/>
  <c r="C107" s="1"/>
  <c r="B123"/>
  <c r="C123" s="1"/>
  <c r="B139"/>
  <c r="C139" s="1"/>
  <c r="B147"/>
  <c r="C147" s="1"/>
  <c r="B159"/>
  <c r="C159" s="1"/>
  <c r="B171"/>
  <c r="C171" s="1"/>
  <c r="B187"/>
  <c r="C187" s="1"/>
  <c r="B203"/>
  <c r="C203" s="1"/>
  <c r="B223"/>
  <c r="C223" s="1"/>
  <c r="B239"/>
  <c r="C239" s="1"/>
  <c r="B4"/>
  <c r="C4" s="1"/>
  <c r="B8"/>
  <c r="C8" s="1"/>
  <c r="B12"/>
  <c r="C12" s="1"/>
  <c r="B16"/>
  <c r="C16" s="1"/>
  <c r="B20"/>
  <c r="C20" s="1"/>
  <c r="B24"/>
  <c r="C24" s="1"/>
  <c r="B28"/>
  <c r="C28" s="1"/>
  <c r="B32"/>
  <c r="C32" s="1"/>
  <c r="B36"/>
  <c r="C36" s="1"/>
  <c r="B40"/>
  <c r="C40" s="1"/>
  <c r="B44"/>
  <c r="C44" s="1"/>
  <c r="B48"/>
  <c r="C48" s="1"/>
  <c r="B52"/>
  <c r="C52" s="1"/>
  <c r="B56"/>
  <c r="C56" s="1"/>
  <c r="B60"/>
  <c r="C60" s="1"/>
  <c r="B64"/>
  <c r="C64" s="1"/>
  <c r="B68"/>
  <c r="C68" s="1"/>
  <c r="B72"/>
  <c r="C72" s="1"/>
  <c r="B76"/>
  <c r="C76" s="1"/>
  <c r="B80"/>
  <c r="C80" s="1"/>
  <c r="B84"/>
  <c r="C84" s="1"/>
  <c r="B88"/>
  <c r="C88" s="1"/>
  <c r="B92"/>
  <c r="C92" s="1"/>
  <c r="B96"/>
  <c r="C96" s="1"/>
  <c r="B100"/>
  <c r="C100" s="1"/>
  <c r="B104"/>
  <c r="C104" s="1"/>
  <c r="B108"/>
  <c r="C108" s="1"/>
  <c r="B112"/>
  <c r="C112" s="1"/>
  <c r="B116"/>
  <c r="C116" s="1"/>
  <c r="B120"/>
  <c r="C120" s="1"/>
  <c r="B124"/>
  <c r="C124" s="1"/>
  <c r="B128"/>
  <c r="C128" s="1"/>
  <c r="B132"/>
  <c r="C132" s="1"/>
  <c r="B136"/>
  <c r="C136" s="1"/>
  <c r="B140"/>
  <c r="C140" s="1"/>
  <c r="B144"/>
  <c r="C144" s="1"/>
  <c r="B148"/>
  <c r="C148" s="1"/>
  <c r="B152"/>
  <c r="C152" s="1"/>
  <c r="B156"/>
  <c r="C156" s="1"/>
  <c r="B160"/>
  <c r="C160" s="1"/>
  <c r="B164"/>
  <c r="C164" s="1"/>
  <c r="B168"/>
  <c r="C168" s="1"/>
  <c r="B172"/>
  <c r="C172" s="1"/>
  <c r="B176"/>
  <c r="C176" s="1"/>
  <c r="B180"/>
  <c r="C180" s="1"/>
  <c r="B184"/>
  <c r="C184" s="1"/>
  <c r="B188"/>
  <c r="C188" s="1"/>
  <c r="B192"/>
  <c r="C192" s="1"/>
  <c r="B196"/>
  <c r="C196" s="1"/>
  <c r="B200"/>
  <c r="C200" s="1"/>
  <c r="B204"/>
  <c r="C204" s="1"/>
  <c r="B208"/>
  <c r="C208" s="1"/>
  <c r="B212"/>
  <c r="C212" s="1"/>
  <c r="B216"/>
  <c r="C216" s="1"/>
  <c r="B220"/>
  <c r="C220" s="1"/>
  <c r="B224"/>
  <c r="C224" s="1"/>
  <c r="B228"/>
  <c r="C228" s="1"/>
  <c r="B232"/>
  <c r="C232" s="1"/>
  <c r="B236"/>
  <c r="C236" s="1"/>
  <c r="B240"/>
  <c r="C240" s="1"/>
  <c r="B3"/>
  <c r="C3" s="1"/>
  <c r="B11"/>
  <c r="C11" s="1"/>
  <c r="B15"/>
  <c r="C15" s="1"/>
  <c r="B19"/>
  <c r="C19" s="1"/>
  <c r="B27"/>
  <c r="C27" s="1"/>
  <c r="B35"/>
  <c r="C35" s="1"/>
  <c r="B47"/>
  <c r="C47" s="1"/>
  <c r="B59"/>
  <c r="C59" s="1"/>
  <c r="B71"/>
  <c r="C71" s="1"/>
  <c r="B75"/>
  <c r="C75" s="1"/>
  <c r="B87"/>
  <c r="C87" s="1"/>
  <c r="B99"/>
  <c r="C99" s="1"/>
  <c r="B111"/>
  <c r="C111" s="1"/>
  <c r="B119"/>
  <c r="C119" s="1"/>
  <c r="B127"/>
  <c r="C127" s="1"/>
  <c r="B135"/>
  <c r="C135" s="1"/>
  <c r="B143"/>
  <c r="C143" s="1"/>
  <c r="B155"/>
  <c r="C155" s="1"/>
  <c r="B167"/>
  <c r="C167" s="1"/>
  <c r="B179"/>
  <c r="C179" s="1"/>
  <c r="B183"/>
  <c r="C183" s="1"/>
  <c r="B195"/>
  <c r="C195" s="1"/>
  <c r="B207"/>
  <c r="C207" s="1"/>
  <c r="B215"/>
  <c r="C215" s="1"/>
  <c r="B227"/>
  <c r="C227" s="1"/>
  <c r="B231"/>
  <c r="C231" s="1"/>
  <c r="B2"/>
  <c r="C2" s="1"/>
  <c r="K3" i="1"/>
  <c r="L3"/>
  <c r="N3"/>
  <c r="M3"/>
</calcChain>
</file>

<file path=xl/sharedStrings.xml><?xml version="1.0" encoding="utf-8"?>
<sst xmlns="http://schemas.openxmlformats.org/spreadsheetml/2006/main" count="37" uniqueCount="34">
  <si>
    <t>Congruent</t>
  </si>
  <si>
    <t>Incongruent</t>
  </si>
  <si>
    <t>Difference</t>
  </si>
  <si>
    <t>(x-x^bar)^2</t>
  </si>
  <si>
    <t>SD of Differences</t>
  </si>
  <si>
    <t>n=24</t>
  </si>
  <si>
    <t xml:space="preserve">t-Statistic
</t>
  </si>
  <si>
    <t>Reject Ho</t>
  </si>
  <si>
    <r>
      <rPr>
        <sz val="11"/>
        <color theme="1"/>
        <rFont val="Calibri"/>
        <family val="2"/>
        <charset val="204"/>
      </rPr>
      <t>Σ</t>
    </r>
    <r>
      <rPr>
        <sz val="11"/>
        <color theme="1"/>
        <rFont val="Calibri"/>
        <family val="2"/>
        <scheme val="minor"/>
      </rPr>
      <t xml:space="preserve"> (x-x^bar)^2</t>
    </r>
  </si>
  <si>
    <t>α=0.05</t>
  </si>
  <si>
    <r>
      <rPr>
        <sz val="11"/>
        <color theme="1"/>
        <rFont val="Calibri"/>
        <family val="2"/>
        <charset val="204"/>
      </rPr>
      <t>μ</t>
    </r>
    <r>
      <rPr>
        <sz val="11"/>
        <color theme="1"/>
        <rFont val="Calibri"/>
        <family val="2"/>
        <scheme val="minor"/>
      </rPr>
      <t xml:space="preserve"> 1</t>
    </r>
  </si>
  <si>
    <t>μ 2</t>
  </si>
  <si>
    <t>Δμ=μ 1-μ 2</t>
  </si>
  <si>
    <t>Ho: μ 1=μ 2</t>
  </si>
  <si>
    <t>Ha: μ 1≠μ 2</t>
  </si>
  <si>
    <t>Cohen's d</t>
  </si>
  <si>
    <t>CI</t>
  </si>
  <si>
    <t>Two tailed t-test for "two conditions" dependent samples</t>
  </si>
  <si>
    <t>Point Estimate or Δμ</t>
  </si>
  <si>
    <t>df=n-1=23</t>
  </si>
  <si>
    <t>SD</t>
  </si>
  <si>
    <t>Value</t>
  </si>
  <si>
    <t>Probability</t>
  </si>
  <si>
    <t>Mean</t>
  </si>
  <si>
    <t>Value of SD=4.86</t>
  </si>
  <si>
    <t>P of SD=4.86</t>
  </si>
  <si>
    <t>Max</t>
  </si>
  <si>
    <t>Min</t>
  </si>
  <si>
    <t>Median</t>
  </si>
  <si>
    <t>Q1</t>
  </si>
  <si>
    <t>Q3</t>
  </si>
  <si>
    <t>http://www.imathas.com/stattools/boxplot.html</t>
  </si>
  <si>
    <t>http://www.socscistatistics.com/descriptive/histograms/</t>
  </si>
  <si>
    <t>t-critical=1.714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</si>
</sst>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b/>
      <sz val="12"/>
      <color rgb="FFFF000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4"/>
      <color rgb="FF00B050"/>
      <name val="Calibri"/>
      <family val="2"/>
      <charset val="204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2" fontId="0" fillId="0" borderId="0" xfId="0" applyNumberForma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1" fillId="0" borderId="1" xfId="0" applyFont="1" applyBorder="1"/>
    <xf numFmtId="2" fontId="1" fillId="0" borderId="1" xfId="0" applyNumberFormat="1" applyFont="1" applyBorder="1"/>
    <xf numFmtId="2" fontId="6" fillId="0" borderId="2" xfId="0" applyNumberFormat="1" applyFont="1" applyBorder="1"/>
    <xf numFmtId="0" fontId="6" fillId="0" borderId="3" xfId="0" applyFont="1" applyBorder="1"/>
    <xf numFmtId="2" fontId="6" fillId="0" borderId="3" xfId="0" applyNumberFormat="1" applyFont="1" applyBorder="1"/>
    <xf numFmtId="0" fontId="1" fillId="0" borderId="3" xfId="0" applyFont="1" applyBorder="1"/>
    <xf numFmtId="2" fontId="6" fillId="0" borderId="4" xfId="0" applyNumberFormat="1" applyFont="1" applyBorder="1"/>
    <xf numFmtId="0" fontId="7" fillId="0" borderId="0" xfId="0" applyFont="1"/>
    <xf numFmtId="0" fontId="0" fillId="0" borderId="0" xfId="0" applyAlignment="1">
      <alignment horizontal="right"/>
    </xf>
    <xf numFmtId="0" fontId="8" fillId="0" borderId="0" xfId="1" applyAlignment="1" applyProtection="1"/>
    <xf numFmtId="0" fontId="0" fillId="0" borderId="1" xfId="0" applyBorder="1" applyAlignment="1">
      <alignment horizontal="right"/>
    </xf>
    <xf numFmtId="0" fontId="0" fillId="0" borderId="1" xfId="0" applyBorder="1"/>
    <xf numFmtId="2" fontId="0" fillId="0" borderId="1" xfId="0" applyNumberFormat="1" applyBorder="1"/>
    <xf numFmtId="0" fontId="1" fillId="0" borderId="1" xfId="0" applyFont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>
        <c:manualLayout>
          <c:xMode val="edge"/>
          <c:yMode val="edge"/>
          <c:x val="0.39669181769736095"/>
          <c:y val="2.777777777777779E-2"/>
        </c:manualLayout>
      </c:layout>
    </c:title>
    <c:plotArea>
      <c:layout/>
      <c:scatterChart>
        <c:scatterStyle val="smoothMarker"/>
        <c:ser>
          <c:idx val="0"/>
          <c:order val="0"/>
          <c:tx>
            <c:strRef>
              <c:f>'Probability Distribution'!$C$1</c:f>
              <c:strCache>
                <c:ptCount val="1"/>
                <c:pt idx="0">
                  <c:v>Probability</c:v>
                </c:pt>
              </c:strCache>
            </c:strRef>
          </c:tx>
          <c:marker>
            <c:symbol val="none"/>
          </c:marker>
          <c:xVal>
            <c:numRef>
              <c:f>'Probability Distribution'!$B$2:$B$242</c:f>
              <c:numCache>
                <c:formatCode>General</c:formatCode>
                <c:ptCount val="241"/>
                <c:pt idx="0">
                  <c:v>21.224169795487661</c:v>
                </c:pt>
                <c:pt idx="1">
                  <c:v>20.980928449969706</c:v>
                </c:pt>
                <c:pt idx="2">
                  <c:v>20.737687104451755</c:v>
                </c:pt>
                <c:pt idx="3">
                  <c:v>20.4944457589338</c:v>
                </c:pt>
                <c:pt idx="4">
                  <c:v>20.251204413415849</c:v>
                </c:pt>
                <c:pt idx="5">
                  <c:v>20.007963067897897</c:v>
                </c:pt>
                <c:pt idx="6">
                  <c:v>19.764721722379946</c:v>
                </c:pt>
                <c:pt idx="7">
                  <c:v>19.521480376861991</c:v>
                </c:pt>
                <c:pt idx="8">
                  <c:v>19.278239031344036</c:v>
                </c:pt>
                <c:pt idx="9">
                  <c:v>19.034997685826085</c:v>
                </c:pt>
                <c:pt idx="10">
                  <c:v>18.791756340308133</c:v>
                </c:pt>
                <c:pt idx="11">
                  <c:v>18.548514994790182</c:v>
                </c:pt>
                <c:pt idx="12">
                  <c:v>18.30527364927223</c:v>
                </c:pt>
                <c:pt idx="13">
                  <c:v>18.062032303754272</c:v>
                </c:pt>
                <c:pt idx="14">
                  <c:v>17.81879095823632</c:v>
                </c:pt>
                <c:pt idx="15">
                  <c:v>17.575549612718369</c:v>
                </c:pt>
                <c:pt idx="16">
                  <c:v>17.332308267200418</c:v>
                </c:pt>
                <c:pt idx="17">
                  <c:v>17.089066921682466</c:v>
                </c:pt>
                <c:pt idx="18">
                  <c:v>16.845825576164508</c:v>
                </c:pt>
                <c:pt idx="19">
                  <c:v>16.602584230646556</c:v>
                </c:pt>
                <c:pt idx="20">
                  <c:v>16.359342885128605</c:v>
                </c:pt>
                <c:pt idx="21">
                  <c:v>16.116101539610654</c:v>
                </c:pt>
                <c:pt idx="22">
                  <c:v>15.872860194092702</c:v>
                </c:pt>
                <c:pt idx="23">
                  <c:v>15.629618848574747</c:v>
                </c:pt>
                <c:pt idx="24">
                  <c:v>15.386377503056796</c:v>
                </c:pt>
                <c:pt idx="25">
                  <c:v>15.143136157538841</c:v>
                </c:pt>
                <c:pt idx="26">
                  <c:v>14.899894812020889</c:v>
                </c:pt>
                <c:pt idx="27">
                  <c:v>14.656653466502938</c:v>
                </c:pt>
                <c:pt idx="28">
                  <c:v>14.413412120984983</c:v>
                </c:pt>
                <c:pt idx="29">
                  <c:v>14.170170775467078</c:v>
                </c:pt>
                <c:pt idx="30">
                  <c:v>13.926929429949126</c:v>
                </c:pt>
                <c:pt idx="31">
                  <c:v>13.683688084431175</c:v>
                </c:pt>
                <c:pt idx="32">
                  <c:v>13.440446738913224</c:v>
                </c:pt>
                <c:pt idx="33">
                  <c:v>13.197205393395272</c:v>
                </c:pt>
                <c:pt idx="34">
                  <c:v>12.953964047877314</c:v>
                </c:pt>
                <c:pt idx="35">
                  <c:v>12.710722702359362</c:v>
                </c:pt>
                <c:pt idx="36">
                  <c:v>12.467481356841411</c:v>
                </c:pt>
                <c:pt idx="37">
                  <c:v>12.224240011323459</c:v>
                </c:pt>
                <c:pt idx="38">
                  <c:v>11.980998665805508</c:v>
                </c:pt>
                <c:pt idx="39">
                  <c:v>11.73775732028755</c:v>
                </c:pt>
                <c:pt idx="40">
                  <c:v>11.494515974769598</c:v>
                </c:pt>
                <c:pt idx="41">
                  <c:v>11.251274629251647</c:v>
                </c:pt>
                <c:pt idx="42">
                  <c:v>11.008033283733695</c:v>
                </c:pt>
                <c:pt idx="43">
                  <c:v>10.76479193821574</c:v>
                </c:pt>
                <c:pt idx="44">
                  <c:v>10.521550592697789</c:v>
                </c:pt>
                <c:pt idx="45">
                  <c:v>10.278309247179838</c:v>
                </c:pt>
                <c:pt idx="46">
                  <c:v>10.035067901661883</c:v>
                </c:pt>
                <c:pt idx="47">
                  <c:v>9.7918265561439313</c:v>
                </c:pt>
                <c:pt idx="48">
                  <c:v>9.5485852106259799</c:v>
                </c:pt>
                <c:pt idx="49">
                  <c:v>9.3053438651080249</c:v>
                </c:pt>
                <c:pt idx="50">
                  <c:v>9.0621025195900735</c:v>
                </c:pt>
                <c:pt idx="51">
                  <c:v>8.8188611740721221</c:v>
                </c:pt>
                <c:pt idx="52">
                  <c:v>8.5756198285541707</c:v>
                </c:pt>
                <c:pt idx="53">
                  <c:v>8.3323784830362158</c:v>
                </c:pt>
                <c:pt idx="54">
                  <c:v>8.0891371375182644</c:v>
                </c:pt>
                <c:pt idx="55">
                  <c:v>7.8458957920003103</c:v>
                </c:pt>
                <c:pt idx="56">
                  <c:v>7.6026544464823571</c:v>
                </c:pt>
                <c:pt idx="57">
                  <c:v>7.3594131009644039</c:v>
                </c:pt>
                <c:pt idx="58">
                  <c:v>7.1161717554464508</c:v>
                </c:pt>
                <c:pt idx="59">
                  <c:v>6.8729304099284994</c:v>
                </c:pt>
                <c:pt idx="60">
                  <c:v>6.6296890644105462</c:v>
                </c:pt>
                <c:pt idx="61">
                  <c:v>6.386447718892593</c:v>
                </c:pt>
                <c:pt idx="62">
                  <c:v>6.1432063733746416</c:v>
                </c:pt>
                <c:pt idx="63">
                  <c:v>5.8999650278566866</c:v>
                </c:pt>
                <c:pt idx="64">
                  <c:v>5.6567236823387352</c:v>
                </c:pt>
                <c:pt idx="65">
                  <c:v>5.4134823368207838</c:v>
                </c:pt>
                <c:pt idx="66">
                  <c:v>5.1702409913028289</c:v>
                </c:pt>
                <c:pt idx="67">
                  <c:v>4.9269996457848775</c:v>
                </c:pt>
                <c:pt idx="68">
                  <c:v>4.6837583002669243</c:v>
                </c:pt>
                <c:pt idx="69">
                  <c:v>4.4405169547489711</c:v>
                </c:pt>
                <c:pt idx="70">
                  <c:v>4.1972756092310197</c:v>
                </c:pt>
                <c:pt idx="71">
                  <c:v>3.9540342637130665</c:v>
                </c:pt>
                <c:pt idx="72">
                  <c:v>3.7107929181951151</c:v>
                </c:pt>
                <c:pt idx="73">
                  <c:v>3.4675515726771602</c:v>
                </c:pt>
                <c:pt idx="74">
                  <c:v>3.2243102271592088</c:v>
                </c:pt>
                <c:pt idx="75">
                  <c:v>2.9810688816412574</c:v>
                </c:pt>
                <c:pt idx="76">
                  <c:v>2.7378275361233024</c:v>
                </c:pt>
                <c:pt idx="77">
                  <c:v>2.494586190605351</c:v>
                </c:pt>
                <c:pt idx="78">
                  <c:v>2.2513448450873961</c:v>
                </c:pt>
                <c:pt idx="79">
                  <c:v>2.0081034995694447</c:v>
                </c:pt>
                <c:pt idx="80">
                  <c:v>1.7648621540514933</c:v>
                </c:pt>
                <c:pt idx="81">
                  <c:v>1.5216208085335401</c:v>
                </c:pt>
                <c:pt idx="82">
                  <c:v>1.2783794630155869</c:v>
                </c:pt>
                <c:pt idx="83">
                  <c:v>1.0351381174976337</c:v>
                </c:pt>
                <c:pt idx="84">
                  <c:v>0.79189677197968233</c:v>
                </c:pt>
                <c:pt idx="85">
                  <c:v>0.54865542646177712</c:v>
                </c:pt>
                <c:pt idx="86">
                  <c:v>0.30541408094382394</c:v>
                </c:pt>
                <c:pt idx="87">
                  <c:v>6.2172735425870762E-2</c:v>
                </c:pt>
                <c:pt idx="88">
                  <c:v>-0.18106861009208064</c:v>
                </c:pt>
                <c:pt idx="89">
                  <c:v>-0.42430995561003293</c:v>
                </c:pt>
                <c:pt idx="90">
                  <c:v>-0.66755130112798611</c:v>
                </c:pt>
                <c:pt idx="91">
                  <c:v>-0.91079264664593929</c:v>
                </c:pt>
                <c:pt idx="92">
                  <c:v>-1.1540339921638916</c:v>
                </c:pt>
                <c:pt idx="93">
                  <c:v>-1.3972753376818439</c:v>
                </c:pt>
                <c:pt idx="94">
                  <c:v>-1.640516683199797</c:v>
                </c:pt>
                <c:pt idx="95">
                  <c:v>-1.8837580287177493</c:v>
                </c:pt>
                <c:pt idx="96">
                  <c:v>-2.1269993742357025</c:v>
                </c:pt>
                <c:pt idx="97">
                  <c:v>-2.3702407197536557</c:v>
                </c:pt>
                <c:pt idx="98">
                  <c:v>-2.6134820652716071</c:v>
                </c:pt>
                <c:pt idx="99">
                  <c:v>-2.8567234107895603</c:v>
                </c:pt>
                <c:pt idx="100">
                  <c:v>-3.0999647563075134</c:v>
                </c:pt>
                <c:pt idx="101">
                  <c:v>-3.3432061018254657</c:v>
                </c:pt>
                <c:pt idx="102">
                  <c:v>-3.586447447343418</c:v>
                </c:pt>
                <c:pt idx="103">
                  <c:v>-3.8296887928613712</c:v>
                </c:pt>
                <c:pt idx="104">
                  <c:v>-4.0729301383793235</c:v>
                </c:pt>
                <c:pt idx="105">
                  <c:v>-4.3161714838972767</c:v>
                </c:pt>
                <c:pt idx="106">
                  <c:v>-4.559412829415229</c:v>
                </c:pt>
                <c:pt idx="107">
                  <c:v>-4.8026541749331813</c:v>
                </c:pt>
                <c:pt idx="108">
                  <c:v>-5.0458955204511344</c:v>
                </c:pt>
                <c:pt idx="109">
                  <c:v>-5.2891368659690876</c:v>
                </c:pt>
                <c:pt idx="110">
                  <c:v>-5.5323782114870399</c:v>
                </c:pt>
                <c:pt idx="111">
                  <c:v>-5.7756195570049922</c:v>
                </c:pt>
                <c:pt idx="112">
                  <c:v>-6.0188609025229454</c:v>
                </c:pt>
                <c:pt idx="113">
                  <c:v>-6.2621022480408977</c:v>
                </c:pt>
                <c:pt idx="114">
                  <c:v>-6.5053435935588508</c:v>
                </c:pt>
                <c:pt idx="115">
                  <c:v>-6.7485849390768031</c:v>
                </c:pt>
                <c:pt idx="116">
                  <c:v>-6.9918262845947563</c:v>
                </c:pt>
                <c:pt idx="117">
                  <c:v>-7.2350676301127086</c:v>
                </c:pt>
                <c:pt idx="118">
                  <c:v>-7.4783089756306618</c:v>
                </c:pt>
                <c:pt idx="119">
                  <c:v>-7.7215503211486123</c:v>
                </c:pt>
                <c:pt idx="120">
                  <c:v>-7.9647916666665646</c:v>
                </c:pt>
                <c:pt idx="121">
                  <c:v>-8.2080330121845204</c:v>
                </c:pt>
                <c:pt idx="122">
                  <c:v>-8.4512743577024718</c:v>
                </c:pt>
                <c:pt idx="123">
                  <c:v>-8.694515703220425</c:v>
                </c:pt>
                <c:pt idx="124">
                  <c:v>-8.9377570487383782</c:v>
                </c:pt>
                <c:pt idx="125">
                  <c:v>-9.1809983942563296</c:v>
                </c:pt>
                <c:pt idx="126">
                  <c:v>-9.4242397397742828</c:v>
                </c:pt>
                <c:pt idx="127">
                  <c:v>-9.6674810852922359</c:v>
                </c:pt>
                <c:pt idx="128">
                  <c:v>-9.9107224308101891</c:v>
                </c:pt>
                <c:pt idx="129">
                  <c:v>-10.153963776328141</c:v>
                </c:pt>
                <c:pt idx="130">
                  <c:v>-10.397205121846094</c:v>
                </c:pt>
                <c:pt idx="131">
                  <c:v>-10.640446467364047</c:v>
                </c:pt>
                <c:pt idx="132">
                  <c:v>-10.883687812881998</c:v>
                </c:pt>
                <c:pt idx="133">
                  <c:v>-11.126929158399951</c:v>
                </c:pt>
                <c:pt idx="134">
                  <c:v>-11.370170503917905</c:v>
                </c:pt>
                <c:pt idx="135">
                  <c:v>-11.613411849435858</c:v>
                </c:pt>
                <c:pt idx="136">
                  <c:v>-11.856653194953809</c:v>
                </c:pt>
                <c:pt idx="137">
                  <c:v>-12.099894540471762</c:v>
                </c:pt>
                <c:pt idx="138">
                  <c:v>-12.343135885989716</c:v>
                </c:pt>
                <c:pt idx="139">
                  <c:v>-12.586377231507669</c:v>
                </c:pt>
                <c:pt idx="140">
                  <c:v>-12.82961857702562</c:v>
                </c:pt>
                <c:pt idx="141">
                  <c:v>-13.072859922543525</c:v>
                </c:pt>
                <c:pt idx="142">
                  <c:v>-13.316101268061477</c:v>
                </c:pt>
                <c:pt idx="143">
                  <c:v>-13.55934261357943</c:v>
                </c:pt>
                <c:pt idx="144">
                  <c:v>-13.802583959097383</c:v>
                </c:pt>
                <c:pt idx="145">
                  <c:v>-14.045825304615335</c:v>
                </c:pt>
                <c:pt idx="146">
                  <c:v>-14.289066650133289</c:v>
                </c:pt>
                <c:pt idx="147">
                  <c:v>-14.532307995651241</c:v>
                </c:pt>
                <c:pt idx="148">
                  <c:v>-14.775549341169192</c:v>
                </c:pt>
                <c:pt idx="149">
                  <c:v>-15.018790686687147</c:v>
                </c:pt>
                <c:pt idx="150">
                  <c:v>-15.262032032205099</c:v>
                </c:pt>
                <c:pt idx="151">
                  <c:v>-15.505273377723052</c:v>
                </c:pt>
                <c:pt idx="152">
                  <c:v>-15.748514723241003</c:v>
                </c:pt>
                <c:pt idx="153">
                  <c:v>-15.991756068758956</c:v>
                </c:pt>
                <c:pt idx="154">
                  <c:v>-16.234997414276908</c:v>
                </c:pt>
                <c:pt idx="155">
                  <c:v>-16.478238759794863</c:v>
                </c:pt>
                <c:pt idx="156">
                  <c:v>-16.721480105312814</c:v>
                </c:pt>
                <c:pt idx="157">
                  <c:v>-16.964721450830766</c:v>
                </c:pt>
                <c:pt idx="158">
                  <c:v>-17.207962796348721</c:v>
                </c:pt>
                <c:pt idx="159">
                  <c:v>-17.451204141866672</c:v>
                </c:pt>
                <c:pt idx="160">
                  <c:v>-17.694445487384627</c:v>
                </c:pt>
                <c:pt idx="161">
                  <c:v>-17.937686832902578</c:v>
                </c:pt>
                <c:pt idx="162">
                  <c:v>-18.18092817842053</c:v>
                </c:pt>
                <c:pt idx="163">
                  <c:v>-18.424169523938485</c:v>
                </c:pt>
                <c:pt idx="164">
                  <c:v>-18.667410869456436</c:v>
                </c:pt>
                <c:pt idx="165">
                  <c:v>-18.910652214974387</c:v>
                </c:pt>
                <c:pt idx="166">
                  <c:v>-19.153893560492342</c:v>
                </c:pt>
                <c:pt idx="167">
                  <c:v>-19.397134906010294</c:v>
                </c:pt>
                <c:pt idx="168">
                  <c:v>-19.640376251528249</c:v>
                </c:pt>
                <c:pt idx="169">
                  <c:v>-19.8836175970462</c:v>
                </c:pt>
                <c:pt idx="170">
                  <c:v>-20.126858942564152</c:v>
                </c:pt>
                <c:pt idx="171">
                  <c:v>-20.370100288082106</c:v>
                </c:pt>
                <c:pt idx="172">
                  <c:v>-20.613341633600058</c:v>
                </c:pt>
                <c:pt idx="173">
                  <c:v>-20.856582979118013</c:v>
                </c:pt>
                <c:pt idx="174">
                  <c:v>-21.099824324635964</c:v>
                </c:pt>
                <c:pt idx="175">
                  <c:v>-21.343065670153916</c:v>
                </c:pt>
                <c:pt idx="176">
                  <c:v>-21.586307015671871</c:v>
                </c:pt>
                <c:pt idx="177">
                  <c:v>-21.829548361189822</c:v>
                </c:pt>
                <c:pt idx="178">
                  <c:v>-22.072789706707773</c:v>
                </c:pt>
                <c:pt idx="179">
                  <c:v>-22.316031052225728</c:v>
                </c:pt>
                <c:pt idx="180">
                  <c:v>-22.55927239774368</c:v>
                </c:pt>
                <c:pt idx="181">
                  <c:v>-22.802513743261631</c:v>
                </c:pt>
                <c:pt idx="182">
                  <c:v>-23.045755088779583</c:v>
                </c:pt>
                <c:pt idx="183">
                  <c:v>-23.288996434297538</c:v>
                </c:pt>
                <c:pt idx="184">
                  <c:v>-23.532237779815489</c:v>
                </c:pt>
                <c:pt idx="185">
                  <c:v>-23.77547912533344</c:v>
                </c:pt>
                <c:pt idx="186">
                  <c:v>-24.018720470851395</c:v>
                </c:pt>
                <c:pt idx="187">
                  <c:v>-24.261961816369347</c:v>
                </c:pt>
                <c:pt idx="188">
                  <c:v>-24.505203161887302</c:v>
                </c:pt>
                <c:pt idx="189">
                  <c:v>-24.748444507405253</c:v>
                </c:pt>
                <c:pt idx="190">
                  <c:v>-24.991685852923204</c:v>
                </c:pt>
                <c:pt idx="191">
                  <c:v>-25.234927198441159</c:v>
                </c:pt>
                <c:pt idx="192">
                  <c:v>-25.478168543959111</c:v>
                </c:pt>
                <c:pt idx="193">
                  <c:v>-25.721409889477066</c:v>
                </c:pt>
                <c:pt idx="194">
                  <c:v>-25.964651234995017</c:v>
                </c:pt>
                <c:pt idx="195">
                  <c:v>-26.207892580512919</c:v>
                </c:pt>
                <c:pt idx="196">
                  <c:v>-26.451133926030924</c:v>
                </c:pt>
                <c:pt idx="197">
                  <c:v>-26.694375271548875</c:v>
                </c:pt>
                <c:pt idx="198">
                  <c:v>-26.937616617066777</c:v>
                </c:pt>
                <c:pt idx="199">
                  <c:v>-27.180857962584732</c:v>
                </c:pt>
                <c:pt idx="200">
                  <c:v>-27.424099308102683</c:v>
                </c:pt>
                <c:pt idx="201">
                  <c:v>-27.66734065362083</c:v>
                </c:pt>
                <c:pt idx="202">
                  <c:v>-27.910581999138781</c:v>
                </c:pt>
                <c:pt idx="203">
                  <c:v>-28.15382334465674</c:v>
                </c:pt>
                <c:pt idx="204">
                  <c:v>-28.397064690174691</c:v>
                </c:pt>
                <c:pt idx="205">
                  <c:v>-28.640306035692642</c:v>
                </c:pt>
                <c:pt idx="206">
                  <c:v>-28.883547381210594</c:v>
                </c:pt>
                <c:pt idx="207">
                  <c:v>-29.126788726728545</c:v>
                </c:pt>
                <c:pt idx="208">
                  <c:v>-29.3700300722465</c:v>
                </c:pt>
                <c:pt idx="209">
                  <c:v>-29.613271417764455</c:v>
                </c:pt>
                <c:pt idx="210">
                  <c:v>-29.856512763282407</c:v>
                </c:pt>
                <c:pt idx="211">
                  <c:v>-30.099754108800358</c:v>
                </c:pt>
                <c:pt idx="212">
                  <c:v>-30.342995454318309</c:v>
                </c:pt>
                <c:pt idx="213">
                  <c:v>-30.586236799836264</c:v>
                </c:pt>
                <c:pt idx="214">
                  <c:v>-30.829478145354216</c:v>
                </c:pt>
                <c:pt idx="215">
                  <c:v>-31.072719490872167</c:v>
                </c:pt>
                <c:pt idx="216">
                  <c:v>-31.315960836390122</c:v>
                </c:pt>
                <c:pt idx="217">
                  <c:v>-31.559202181908073</c:v>
                </c:pt>
                <c:pt idx="218">
                  <c:v>-31.802443527426028</c:v>
                </c:pt>
                <c:pt idx="219">
                  <c:v>-32.04568487294398</c:v>
                </c:pt>
                <c:pt idx="220">
                  <c:v>-32.288926218461931</c:v>
                </c:pt>
                <c:pt idx="221">
                  <c:v>-32.532167563979883</c:v>
                </c:pt>
                <c:pt idx="222">
                  <c:v>-32.775408909497834</c:v>
                </c:pt>
                <c:pt idx="223">
                  <c:v>-33.018650255015793</c:v>
                </c:pt>
                <c:pt idx="224">
                  <c:v>-33.261891600533744</c:v>
                </c:pt>
                <c:pt idx="225">
                  <c:v>-33.505132946051695</c:v>
                </c:pt>
                <c:pt idx="226">
                  <c:v>-33.748374291569647</c:v>
                </c:pt>
                <c:pt idx="227">
                  <c:v>-33.991615637087598</c:v>
                </c:pt>
                <c:pt idx="228">
                  <c:v>-34.234856982605557</c:v>
                </c:pt>
                <c:pt idx="229">
                  <c:v>-34.478098328123508</c:v>
                </c:pt>
                <c:pt idx="230">
                  <c:v>-34.721339673641459</c:v>
                </c:pt>
                <c:pt idx="231">
                  <c:v>-34.964581019159411</c:v>
                </c:pt>
                <c:pt idx="232">
                  <c:v>-35.207822364677362</c:v>
                </c:pt>
                <c:pt idx="233">
                  <c:v>-35.451063710195321</c:v>
                </c:pt>
                <c:pt idx="234">
                  <c:v>-35.694305055713272</c:v>
                </c:pt>
                <c:pt idx="235">
                  <c:v>-35.937546401231224</c:v>
                </c:pt>
                <c:pt idx="236">
                  <c:v>-36.180787746749175</c:v>
                </c:pt>
                <c:pt idx="237">
                  <c:v>-36.424029092267126</c:v>
                </c:pt>
                <c:pt idx="238">
                  <c:v>-36.667270437785085</c:v>
                </c:pt>
                <c:pt idx="239">
                  <c:v>-36.910511783303036</c:v>
                </c:pt>
                <c:pt idx="240">
                  <c:v>-37.153753128820988</c:v>
                </c:pt>
              </c:numCache>
            </c:numRef>
          </c:xVal>
          <c:yVal>
            <c:numRef>
              <c:f>'Probability Distribution'!$C$2:$C$242</c:f>
              <c:numCache>
                <c:formatCode>General</c:formatCode>
                <c:ptCount val="241"/>
                <c:pt idx="0">
                  <c:v>1.2489412186249451E-9</c:v>
                </c:pt>
                <c:pt idx="1">
                  <c:v>1.6837882527817688E-9</c:v>
                </c:pt>
                <c:pt idx="2">
                  <c:v>2.2643690778032793E-9</c:v>
                </c:pt>
                <c:pt idx="3">
                  <c:v>3.0375345020013082E-9</c:v>
                </c:pt>
                <c:pt idx="4">
                  <c:v>4.0645220828186234E-9</c:v>
                </c:pt>
                <c:pt idx="5">
                  <c:v>5.4251533553036131E-9</c:v>
                </c:pt>
                <c:pt idx="6">
                  <c:v>7.2231862706931739E-9</c:v>
                </c:pt>
                <c:pt idx="7">
                  <c:v>9.5931199271585584E-9</c:v>
                </c:pt>
                <c:pt idx="8">
                  <c:v>1.2708819068157868E-8</c:v>
                </c:pt>
                <c:pt idx="9">
                  <c:v>1.6794411248519063E-8</c:v>
                </c:pt>
                <c:pt idx="10">
                  <c:v>2.2138012802902375E-8</c:v>
                </c:pt>
                <c:pt idx="11">
                  <c:v>2.910896397980166E-8</c:v>
                </c:pt>
                <c:pt idx="12">
                  <c:v>3.8179402449042145E-8</c:v>
                </c:pt>
                <c:pt idx="13">
                  <c:v>4.995118194043174E-8</c:v>
                </c:pt>
                <c:pt idx="14">
                  <c:v>6.5189353601933521E-8</c:v>
                </c:pt>
                <c:pt idx="15">
                  <c:v>8.4863676852282739E-8</c:v>
                </c:pt>
                <c:pt idx="16">
                  <c:v>1.1019991961650157E-7</c:v>
                </c:pt>
                <c:pt idx="17">
                  <c:v>1.4274305092065061E-7</c:v>
                </c:pt>
                <c:pt idx="18">
                  <c:v>1.8443482836517089E-7</c:v>
                </c:pt>
                <c:pt idx="19">
                  <c:v>2.37708745837873E-7</c:v>
                </c:pt>
                <c:pt idx="20">
                  <c:v>3.0560584006976957E-7</c:v>
                </c:pt>
                <c:pt idx="21">
                  <c:v>3.9191546549435097E-7</c:v>
                </c:pt>
                <c:pt idx="22">
                  <c:v>5.0134584248000344E-7</c:v>
                </c:pt>
                <c:pt idx="23">
                  <c:v>6.3972997117779081E-7</c:v>
                </c:pt>
                <c:pt idx="24">
                  <c:v>8.1427338814397824E-7</c:v>
                </c:pt>
                <c:pt idx="25">
                  <c:v>1.0338512307360275E-6</c:v>
                </c:pt>
                <c:pt idx="26">
                  <c:v>1.3093631687703726E-6</c:v>
                </c:pt>
                <c:pt idx="27">
                  <c:v>1.6541559658282608E-6</c:v>
                </c:pt>
                <c:pt idx="28">
                  <c:v>2.0845247430886087E-6</c:v>
                </c:pt>
                <c:pt idx="29">
                  <c:v>2.6203054325918587E-6</c:v>
                </c:pt>
                <c:pt idx="30">
                  <c:v>3.2855724163318826E-6</c:v>
                </c:pt>
                <c:pt idx="31">
                  <c:v>4.1094569396398978E-6</c:v>
                </c:pt>
                <c:pt idx="32">
                  <c:v>5.1271035433841399E-6</c:v>
                </c:pt>
                <c:pt idx="33">
                  <c:v>6.3807834543403585E-6</c:v>
                </c:pt>
                <c:pt idx="34">
                  <c:v>7.9211855739470537E-6</c:v>
                </c:pt>
                <c:pt idx="35">
                  <c:v>9.8089073713171562E-6</c:v>
                </c:pt>
                <c:pt idx="36">
                  <c:v>1.211616956628516E-5</c:v>
                </c:pt>
                <c:pt idx="37">
                  <c:v>1.4928779921768944E-5</c:v>
                </c:pt>
                <c:pt idx="38">
                  <c:v>1.8348372680445696E-5</c:v>
                </c:pt>
                <c:pt idx="39">
                  <c:v>2.2494951096157199E-5</c:v>
                </c:pt>
                <c:pt idx="40">
                  <c:v>2.7509761031765645E-5</c:v>
                </c:pt>
                <c:pt idx="41">
                  <c:v>3.3558523617479833E-5</c:v>
                </c:pt>
                <c:pt idx="42">
                  <c:v>4.0835054371565075E-5</c:v>
                </c:pt>
                <c:pt idx="43">
                  <c:v>4.9565294854074889E-5</c:v>
                </c:pt>
                <c:pt idx="44">
                  <c:v>6.0011780721279941E-5</c:v>
                </c:pt>
                <c:pt idx="45">
                  <c:v>7.2478566835877111E-5</c:v>
                </c:pt>
                <c:pt idx="46">
                  <c:v>8.7316625725412567E-5</c:v>
                </c:pt>
                <c:pt idx="47">
                  <c:v>1.0492973002948865E-4</c:v>
                </c:pt>
                <c:pt idx="48">
                  <c:v>1.2578082250177901E-4</c:v>
                </c:pt>
                <c:pt idx="49">
                  <c:v>1.5039886851314185E-4</c:v>
                </c:pt>
                <c:pt idx="50">
                  <c:v>1.7938617573165028E-4</c:v>
                </c:pt>
                <c:pt idx="51">
                  <c:v>2.1342615365214376E-4</c:v>
                </c:pt>
                <c:pt idx="52">
                  <c:v>2.5329147186082092E-4</c:v>
                </c:pt>
                <c:pt idx="53">
                  <c:v>2.998525603368349E-4</c:v>
                </c:pt>
                <c:pt idx="54">
                  <c:v>3.5408637774668233E-4</c:v>
                </c:pt>
                <c:pt idx="55">
                  <c:v>4.1708535466680047E-4</c:v>
                </c:pt>
                <c:pt idx="56">
                  <c:v>4.9006639812572601E-4</c:v>
                </c:pt>
                <c:pt idx="57">
                  <c:v>5.743798220095613E-4</c:v>
                </c:pt>
                <c:pt idx="58">
                  <c:v>6.7151804501893602E-4</c:v>
                </c:pt>
                <c:pt idx="59">
                  <c:v>7.8312387437860656E-4</c:v>
                </c:pt>
                <c:pt idx="60">
                  <c:v>9.1099816984254746E-4</c:v>
                </c:pt>
                <c:pt idx="61">
                  <c:v>1.0571066592530072E-3</c:v>
                </c:pt>
                <c:pt idx="62">
                  <c:v>1.2235856546304841E-3</c:v>
                </c:pt>
                <c:pt idx="63">
                  <c:v>1.4127463972004976E-3</c:v>
                </c:pt>
                <c:pt idx="64">
                  <c:v>1.6270777416817759E-3</c:v>
                </c:pt>
                <c:pt idx="65">
                  <c:v>1.8692468754082834E-3</c:v>
                </c:pt>
                <c:pt idx="66">
                  <c:v>2.142097757318398E-3</c:v>
                </c:pt>
                <c:pt idx="67">
                  <c:v>2.4486469564290562E-3</c:v>
                </c:pt>
                <c:pt idx="68">
                  <c:v>2.7920765700341758E-3</c:v>
                </c:pt>
                <c:pt idx="69">
                  <c:v>3.1757239094154176E-3</c:v>
                </c:pt>
                <c:pt idx="70">
                  <c:v>3.6030676561675237E-3</c:v>
                </c:pt>
                <c:pt idx="71">
                  <c:v>4.0777102160723571E-3</c:v>
                </c:pt>
                <c:pt idx="72">
                  <c:v>4.6033560304388097E-3</c:v>
                </c:pt>
                <c:pt idx="73">
                  <c:v>5.1837856474389035E-3</c:v>
                </c:pt>
                <c:pt idx="74">
                  <c:v>5.8228254085014933E-3</c:v>
                </c:pt>
                <c:pt idx="75">
                  <c:v>6.5243126673388881E-3</c:v>
                </c:pt>
                <c:pt idx="76">
                  <c:v>7.2920565314856028E-3</c:v>
                </c:pt>
                <c:pt idx="77">
                  <c:v>8.1297941978474841E-3</c:v>
                </c:pt>
                <c:pt idx="78">
                  <c:v>9.0411430439115148E-3</c:v>
                </c:pt>
                <c:pt idx="79">
                  <c:v>1.0029548733848091E-2</c:v>
                </c:pt>
                <c:pt idx="80">
                  <c:v>1.109822970231886E-2</c:v>
                </c:pt>
                <c:pt idx="81">
                  <c:v>1.2250118486623902E-2</c:v>
                </c:pt>
                <c:pt idx="82">
                  <c:v>1.3487800487814786E-2</c:v>
                </c:pt>
                <c:pt idx="83">
                  <c:v>1.4813450851203632E-2</c:v>
                </c:pt>
                <c:pt idx="84">
                  <c:v>1.6228770263702084E-2</c:v>
                </c:pt>
                <c:pt idx="85">
                  <c:v>1.7734920566812255E-2</c:v>
                </c:pt>
                <c:pt idx="86">
                  <c:v>1.9332461176905954E-2</c:v>
                </c:pt>
                <c:pt idx="87">
                  <c:v>2.1021287385623942E-2</c:v>
                </c:pt>
                <c:pt idx="88">
                  <c:v>2.2800571679798032E-2</c:v>
                </c:pt>
                <c:pt idx="89">
                  <c:v>2.466870926927274E-2</c:v>
                </c:pt>
                <c:pt idx="90">
                  <c:v>2.6623269039664284E-2</c:v>
                </c:pt>
                <c:pt idx="91">
                  <c:v>2.8660951152949737E-2</c:v>
                </c:pt>
                <c:pt idx="92">
                  <c:v>3.0777552499743482E-2</c:v>
                </c:pt>
                <c:pt idx="93">
                  <c:v>3.2967941161564977E-2</c:v>
                </c:pt>
                <c:pt idx="94">
                  <c:v>3.5226040968260243E-2</c:v>
                </c:pt>
                <c:pt idx="95">
                  <c:v>3.7544827134566382E-2</c:v>
                </c:pt>
                <c:pt idx="96">
                  <c:v>3.9916333830852815E-2</c:v>
                </c:pt>
                <c:pt idx="97">
                  <c:v>4.2331674387315603E-2</c:v>
                </c:pt>
                <c:pt idx="98">
                  <c:v>4.4781074650087994E-2</c:v>
                </c:pt>
                <c:pt idx="99">
                  <c:v>4.7253919804365968E-2</c:v>
                </c:pt>
                <c:pt idx="100">
                  <c:v>4.9738814756983739E-2</c:v>
                </c:pt>
                <c:pt idx="101">
                  <c:v>5.2223657932864265E-2</c:v>
                </c:pt>
                <c:pt idx="102">
                  <c:v>5.4695728090994156E-2</c:v>
                </c:pt>
                <c:pt idx="103">
                  <c:v>5.7141783511157791E-2</c:v>
                </c:pt>
                <c:pt idx="104">
                  <c:v>5.954817264816048E-2</c:v>
                </c:pt>
                <c:pt idx="105">
                  <c:v>6.190095510151955E-2</c:v>
                </c:pt>
                <c:pt idx="106">
                  <c:v>6.4186031511594022E-2</c:v>
                </c:pt>
                <c:pt idx="107">
                  <c:v>6.6389280773829773E-2</c:v>
                </c:pt>
                <c:pt idx="108">
                  <c:v>6.8496702767005868E-2</c:v>
                </c:pt>
                <c:pt idx="109">
                  <c:v>7.0494564624513797E-2</c:v>
                </c:pt>
                <c:pt idx="110">
                  <c:v>7.236954844469716E-2</c:v>
                </c:pt>
                <c:pt idx="111">
                  <c:v>7.4108898241363255E-2</c:v>
                </c:pt>
                <c:pt idx="112">
                  <c:v>7.5700563882166935E-2</c:v>
                </c:pt>
                <c:pt idx="113">
                  <c:v>7.7133339753138352E-2</c:v>
                </c:pt>
                <c:pt idx="114">
                  <c:v>7.8396995923617152E-2</c:v>
                </c:pt>
                <c:pt idx="115">
                  <c:v>7.9482399667598611E-2</c:v>
                </c:pt>
                <c:pt idx="116">
                  <c:v>8.0381625324176836E-2</c:v>
                </c:pt>
                <c:pt idx="117">
                  <c:v>8.1088050649426438E-2</c:v>
                </c:pt>
                <c:pt idx="118">
                  <c:v>8.1596438021617798E-2</c:v>
                </c:pt>
                <c:pt idx="119">
                  <c:v>8.1902999106982816E-2</c:v>
                </c:pt>
                <c:pt idx="120">
                  <c:v>8.2005441869254153E-2</c:v>
                </c:pt>
                <c:pt idx="121">
                  <c:v>8.1902999106982968E-2</c:v>
                </c:pt>
                <c:pt idx="122">
                  <c:v>8.1596438021618131E-2</c:v>
                </c:pt>
                <c:pt idx="123">
                  <c:v>8.1088050649426924E-2</c:v>
                </c:pt>
                <c:pt idx="124">
                  <c:v>8.0381625324177475E-2</c:v>
                </c:pt>
                <c:pt idx="125">
                  <c:v>7.9482399667599415E-2</c:v>
                </c:pt>
                <c:pt idx="126">
                  <c:v>7.8396995923618096E-2</c:v>
                </c:pt>
                <c:pt idx="127">
                  <c:v>7.7133339753139435E-2</c:v>
                </c:pt>
                <c:pt idx="128">
                  <c:v>7.5700563882168143E-2</c:v>
                </c:pt>
                <c:pt idx="129">
                  <c:v>7.4108898241364574E-2</c:v>
                </c:pt>
                <c:pt idx="130">
                  <c:v>7.2369548444698603E-2</c:v>
                </c:pt>
                <c:pt idx="131">
                  <c:v>7.0494564624515338E-2</c:v>
                </c:pt>
                <c:pt idx="132">
                  <c:v>6.849670276700752E-2</c:v>
                </c:pt>
                <c:pt idx="133">
                  <c:v>6.6389280773831508E-2</c:v>
                </c:pt>
                <c:pt idx="134">
                  <c:v>6.4186031511595826E-2</c:v>
                </c:pt>
                <c:pt idx="135">
                  <c:v>6.1900955101521396E-2</c:v>
                </c:pt>
                <c:pt idx="136">
                  <c:v>5.9548172648162395E-2</c:v>
                </c:pt>
                <c:pt idx="137">
                  <c:v>5.7141783511159741E-2</c:v>
                </c:pt>
                <c:pt idx="138">
                  <c:v>5.4695728090996126E-2</c:v>
                </c:pt>
                <c:pt idx="139">
                  <c:v>5.2223657932866249E-2</c:v>
                </c:pt>
                <c:pt idx="140">
                  <c:v>4.973881475698573E-2</c:v>
                </c:pt>
                <c:pt idx="141">
                  <c:v>4.7253919804368445E-2</c:v>
                </c:pt>
                <c:pt idx="142">
                  <c:v>4.4781074650090465E-2</c:v>
                </c:pt>
                <c:pt idx="143">
                  <c:v>4.2331674387318025E-2</c:v>
                </c:pt>
                <c:pt idx="144">
                  <c:v>3.9916333830855202E-2</c:v>
                </c:pt>
                <c:pt idx="145">
                  <c:v>3.7544827134568734E-2</c:v>
                </c:pt>
                <c:pt idx="146">
                  <c:v>3.5226040968262512E-2</c:v>
                </c:pt>
                <c:pt idx="147">
                  <c:v>3.2967941161567205E-2</c:v>
                </c:pt>
                <c:pt idx="148">
                  <c:v>3.0777552499745647E-2</c:v>
                </c:pt>
                <c:pt idx="149">
                  <c:v>2.8660951152951801E-2</c:v>
                </c:pt>
                <c:pt idx="150">
                  <c:v>2.6623269039666275E-2</c:v>
                </c:pt>
                <c:pt idx="151">
                  <c:v>2.4668709269274655E-2</c:v>
                </c:pt>
                <c:pt idx="152">
                  <c:v>2.2800571679799861E-2</c:v>
                </c:pt>
                <c:pt idx="153">
                  <c:v>2.1021287385625663E-2</c:v>
                </c:pt>
                <c:pt idx="154">
                  <c:v>1.9332461176907598E-2</c:v>
                </c:pt>
                <c:pt idx="155">
                  <c:v>1.7734920566813795E-2</c:v>
                </c:pt>
                <c:pt idx="156">
                  <c:v>1.6228770263703257E-2</c:v>
                </c:pt>
                <c:pt idx="157">
                  <c:v>1.4813450851204737E-2</c:v>
                </c:pt>
                <c:pt idx="158">
                  <c:v>1.3487800487815805E-2</c:v>
                </c:pt>
                <c:pt idx="159">
                  <c:v>1.2250118486624863E-2</c:v>
                </c:pt>
                <c:pt idx="160">
                  <c:v>1.1098229702319743E-2</c:v>
                </c:pt>
                <c:pt idx="161">
                  <c:v>1.0029548733848906E-2</c:v>
                </c:pt>
                <c:pt idx="162">
                  <c:v>9.0411430439122711E-3</c:v>
                </c:pt>
                <c:pt idx="163">
                  <c:v>8.1297941978481815E-3</c:v>
                </c:pt>
                <c:pt idx="164">
                  <c:v>7.2920565314862412E-3</c:v>
                </c:pt>
                <c:pt idx="165">
                  <c:v>6.5243126673394814E-3</c:v>
                </c:pt>
                <c:pt idx="166">
                  <c:v>5.822825408502025E-3</c:v>
                </c:pt>
                <c:pt idx="167">
                  <c:v>5.1837856474393883E-3</c:v>
                </c:pt>
                <c:pt idx="168">
                  <c:v>4.6033560304392486E-3</c:v>
                </c:pt>
                <c:pt idx="169">
                  <c:v>4.0777102160727552E-3</c:v>
                </c:pt>
                <c:pt idx="170">
                  <c:v>3.6030676561678871E-3</c:v>
                </c:pt>
                <c:pt idx="171">
                  <c:v>3.1757239094157381E-3</c:v>
                </c:pt>
                <c:pt idx="172">
                  <c:v>2.7920765700344659E-3</c:v>
                </c:pt>
                <c:pt idx="173">
                  <c:v>2.4486469564293117E-3</c:v>
                </c:pt>
                <c:pt idx="174">
                  <c:v>2.1420977573186266E-3</c:v>
                </c:pt>
                <c:pt idx="175">
                  <c:v>1.86924687540849E-3</c:v>
                </c:pt>
                <c:pt idx="176">
                  <c:v>1.6270777416819552E-3</c:v>
                </c:pt>
                <c:pt idx="177">
                  <c:v>1.412746397200657E-3</c:v>
                </c:pt>
                <c:pt idx="178">
                  <c:v>1.2235856546306265E-3</c:v>
                </c:pt>
                <c:pt idx="179">
                  <c:v>1.0571066592531301E-3</c:v>
                </c:pt>
                <c:pt idx="180">
                  <c:v>9.1099816984265686E-4</c:v>
                </c:pt>
                <c:pt idx="181">
                  <c:v>7.8312387437870262E-4</c:v>
                </c:pt>
                <c:pt idx="182">
                  <c:v>6.7151804501901897E-4</c:v>
                </c:pt>
                <c:pt idx="183">
                  <c:v>5.7437982200963383E-4</c:v>
                </c:pt>
                <c:pt idx="184">
                  <c:v>4.9006639812578922E-4</c:v>
                </c:pt>
                <c:pt idx="185">
                  <c:v>4.1708535466685527E-4</c:v>
                </c:pt>
                <c:pt idx="186">
                  <c:v>3.5408637774672917E-4</c:v>
                </c:pt>
                <c:pt idx="187">
                  <c:v>2.9985256033687513E-4</c:v>
                </c:pt>
                <c:pt idx="188">
                  <c:v>2.5329147186085562E-4</c:v>
                </c:pt>
                <c:pt idx="189">
                  <c:v>2.1342615365217311E-4</c:v>
                </c:pt>
                <c:pt idx="190">
                  <c:v>1.7938617573167549E-4</c:v>
                </c:pt>
                <c:pt idx="191">
                  <c:v>1.5039886851316294E-4</c:v>
                </c:pt>
                <c:pt idx="192">
                  <c:v>1.2578082250179712E-4</c:v>
                </c:pt>
                <c:pt idx="193">
                  <c:v>1.0492973002950375E-4</c:v>
                </c:pt>
                <c:pt idx="194">
                  <c:v>8.7316625725425279E-5</c:v>
                </c:pt>
                <c:pt idx="195">
                  <c:v>7.2478566835890759E-5</c:v>
                </c:pt>
                <c:pt idx="196">
                  <c:v>6.0011780721288954E-5</c:v>
                </c:pt>
                <c:pt idx="197">
                  <c:v>4.956529485408237E-5</c:v>
                </c:pt>
                <c:pt idx="198">
                  <c:v>4.0835054371573099E-5</c:v>
                </c:pt>
                <c:pt idx="199">
                  <c:v>3.3558523617486446E-5</c:v>
                </c:pt>
                <c:pt idx="200">
                  <c:v>2.7509761031771097E-5</c:v>
                </c:pt>
                <c:pt idx="201">
                  <c:v>2.2494951096158043E-5</c:v>
                </c:pt>
                <c:pt idx="202">
                  <c:v>1.8348372680446512E-5</c:v>
                </c:pt>
                <c:pt idx="203">
                  <c:v>1.4928779921769498E-5</c:v>
                </c:pt>
                <c:pt idx="204">
                  <c:v>1.2116169566285633E-5</c:v>
                </c:pt>
                <c:pt idx="205">
                  <c:v>9.8089073713175391E-6</c:v>
                </c:pt>
                <c:pt idx="206">
                  <c:v>7.9211855739473773E-6</c:v>
                </c:pt>
                <c:pt idx="207">
                  <c:v>6.3807834543406634E-6</c:v>
                </c:pt>
                <c:pt idx="208">
                  <c:v>5.127103543384377E-6</c:v>
                </c:pt>
                <c:pt idx="209">
                  <c:v>4.1094569396400731E-6</c:v>
                </c:pt>
                <c:pt idx="210">
                  <c:v>3.2855724163320287E-6</c:v>
                </c:pt>
                <c:pt idx="211">
                  <c:v>2.6203054325919705E-6</c:v>
                </c:pt>
                <c:pt idx="212">
                  <c:v>2.0845247430886087E-6</c:v>
                </c:pt>
                <c:pt idx="213">
                  <c:v>1.6541559658282608E-6</c:v>
                </c:pt>
                <c:pt idx="214">
                  <c:v>1.3093631687703726E-6</c:v>
                </c:pt>
                <c:pt idx="215">
                  <c:v>1.0338512307360275E-6</c:v>
                </c:pt>
                <c:pt idx="216">
                  <c:v>8.1427338814397824E-7</c:v>
                </c:pt>
                <c:pt idx="217">
                  <c:v>6.3972997117779081E-7</c:v>
                </c:pt>
                <c:pt idx="218">
                  <c:v>5.0134584248000344E-7</c:v>
                </c:pt>
                <c:pt idx="219">
                  <c:v>3.9191546549435097E-7</c:v>
                </c:pt>
                <c:pt idx="220">
                  <c:v>3.0560584006976957E-7</c:v>
                </c:pt>
                <c:pt idx="221">
                  <c:v>2.37708745837873E-7</c:v>
                </c:pt>
                <c:pt idx="222">
                  <c:v>1.8443482836517089E-7</c:v>
                </c:pt>
                <c:pt idx="223">
                  <c:v>1.4274305092065061E-7</c:v>
                </c:pt>
                <c:pt idx="224">
                  <c:v>1.1019991961650157E-7</c:v>
                </c:pt>
                <c:pt idx="225">
                  <c:v>8.4863676852282739E-8</c:v>
                </c:pt>
                <c:pt idx="226">
                  <c:v>6.5189353601933521E-8</c:v>
                </c:pt>
                <c:pt idx="227">
                  <c:v>4.995118194043174E-8</c:v>
                </c:pt>
                <c:pt idx="228">
                  <c:v>3.8179402449042145E-8</c:v>
                </c:pt>
                <c:pt idx="229">
                  <c:v>2.910896397980166E-8</c:v>
                </c:pt>
                <c:pt idx="230">
                  <c:v>2.2138012802902375E-8</c:v>
                </c:pt>
                <c:pt idx="231">
                  <c:v>1.6794411248519063E-8</c:v>
                </c:pt>
                <c:pt idx="232">
                  <c:v>1.2708819068157868E-8</c:v>
                </c:pt>
                <c:pt idx="233">
                  <c:v>9.5931199271585237E-9</c:v>
                </c:pt>
                <c:pt idx="234">
                  <c:v>7.2231862706931739E-9</c:v>
                </c:pt>
                <c:pt idx="235">
                  <c:v>5.4251533553036131E-9</c:v>
                </c:pt>
                <c:pt idx="236">
                  <c:v>4.0645220828186234E-9</c:v>
                </c:pt>
                <c:pt idx="237">
                  <c:v>3.0375345020013082E-9</c:v>
                </c:pt>
                <c:pt idx="238">
                  <c:v>2.2643690778032711E-9</c:v>
                </c:pt>
                <c:pt idx="239">
                  <c:v>1.6837882527817628E-9</c:v>
                </c:pt>
                <c:pt idx="240">
                  <c:v>1.2489412186249451E-9</c:v>
                </c:pt>
              </c:numCache>
            </c:numRef>
          </c:yVal>
          <c:smooth val="1"/>
        </c:ser>
        <c:axId val="75522048"/>
        <c:axId val="75524352"/>
      </c:scatterChart>
      <c:valAx>
        <c:axId val="75522048"/>
        <c:scaling>
          <c:orientation val="minMax"/>
          <c:max val="20"/>
          <c:min val="-3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Differences</a:t>
                </a:r>
              </a:p>
            </c:rich>
          </c:tx>
          <c:layout/>
        </c:title>
        <c:numFmt formatCode="General" sourceLinked="1"/>
        <c:tickLblPos val="nextTo"/>
        <c:spPr>
          <a:noFill/>
          <a:ln>
            <a:noFill/>
          </a:ln>
        </c:spPr>
        <c:crossAx val="75524352"/>
        <c:crosses val="autoZero"/>
        <c:crossBetween val="midCat"/>
        <c:majorUnit val="5"/>
        <c:minorUnit val="1"/>
      </c:valAx>
      <c:valAx>
        <c:axId val="75524352"/>
        <c:scaling>
          <c:orientation val="minMax"/>
        </c:scaling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General" sourceLinked="1"/>
        <c:tickLblPos val="nextTo"/>
        <c:crossAx val="75522048"/>
        <c:crossesAt val="-30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7</xdr:row>
      <xdr:rowOff>114300</xdr:rowOff>
    </xdr:from>
    <xdr:to>
      <xdr:col>9</xdr:col>
      <xdr:colOff>495300</xdr:colOff>
      <xdr:row>17</xdr:row>
      <xdr:rowOff>114300</xdr:rowOff>
    </xdr:to>
    <xdr:pic>
      <xdr:nvPicPr>
        <xdr:cNvPr id="2049" name="Picture 1" descr="http://www.imathas.com/stattools/boxplot.php?n=1&amp;showlabels=1&amp;title0=Differencies&amp;ds0q0=-21.919&amp;ds0q1=-10.2585&amp;ds0q2=-7.6665&amp;ds0q3=-3.6455&amp;ds0q4=-1.95&amp;title1=&amp;ds1q0=&amp;ds1q1=&amp;ds1q2=&amp;ds1q3=&amp;ds1q4=&amp;title2=&amp;ds2q0=&amp;ds2q1=&amp;ds2q2=&amp;ds2q3=&amp;ds2q4=&amp;xmin=-25&amp;xmax=0&amp;ticks=5&amp;axistitle=&amp;imgwidth=550&amp;imgheight=20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42950" y="1447800"/>
          <a:ext cx="5238750" cy="1905000"/>
        </a:xfrm>
        <a:prstGeom prst="rect">
          <a:avLst/>
        </a:prstGeom>
        <a:noFill/>
        <a:ln>
          <a:solidFill>
            <a:schemeClr val="tx2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10</xdr:col>
      <xdr:colOff>64651</xdr:colOff>
      <xdr:row>18</xdr:row>
      <xdr:rowOff>161925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33375"/>
          <a:ext cx="6160651" cy="3257550"/>
        </a:xfrm>
        <a:prstGeom prst="rect">
          <a:avLst/>
        </a:prstGeom>
        <a:noFill/>
        <a:ln>
          <a:solidFill>
            <a:schemeClr val="tx2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4</xdr:row>
      <xdr:rowOff>133350</xdr:rowOff>
    </xdr:from>
    <xdr:to>
      <xdr:col>11</xdr:col>
      <xdr:colOff>47625</xdr:colOff>
      <xdr:row>19</xdr:row>
      <xdr:rowOff>19050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imathas.com/stattools/boxplot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ocscistatistics.com/descriptive/histograms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1:N27"/>
  <sheetViews>
    <sheetView workbookViewId="0">
      <selection activeCell="J2" sqref="J2:N3"/>
    </sheetView>
  </sheetViews>
  <sheetFormatPr defaultRowHeight="15"/>
  <cols>
    <col min="1" max="1" width="10.28515625" bestFit="1" customWidth="1"/>
    <col min="3" max="3" width="17" bestFit="1" customWidth="1"/>
    <col min="4" max="4" width="11.7109375" bestFit="1" customWidth="1"/>
    <col min="6" max="6" width="10.42578125" bestFit="1" customWidth="1"/>
    <col min="7" max="7" width="19.7109375" bestFit="1" customWidth="1"/>
    <col min="8" max="8" width="11" bestFit="1" customWidth="1"/>
    <col min="9" max="9" width="19.5703125" bestFit="1" customWidth="1"/>
    <col min="10" max="10" width="16.42578125" bestFit="1" customWidth="1"/>
    <col min="11" max="11" width="10.5703125" bestFit="1" customWidth="1"/>
    <col min="12" max="12" width="9.7109375" bestFit="1" customWidth="1"/>
    <col min="13" max="13" width="6.28515625" bestFit="1" customWidth="1"/>
  </cols>
  <sheetData>
    <row r="1" spans="1:14" ht="18.75">
      <c r="A1" s="12" t="s">
        <v>17</v>
      </c>
    </row>
    <row r="2" spans="1:14">
      <c r="A2" t="s">
        <v>0</v>
      </c>
      <c r="B2" s="2" t="s">
        <v>10</v>
      </c>
      <c r="D2" t="s">
        <v>1</v>
      </c>
      <c r="E2" t="s">
        <v>11</v>
      </c>
      <c r="F2" t="s">
        <v>2</v>
      </c>
      <c r="G2" s="5" t="s">
        <v>18</v>
      </c>
      <c r="H2" t="s">
        <v>3</v>
      </c>
      <c r="I2" s="2" t="s">
        <v>8</v>
      </c>
      <c r="J2" s="5" t="s">
        <v>4</v>
      </c>
      <c r="K2" s="5" t="s">
        <v>6</v>
      </c>
      <c r="L2" s="5" t="s">
        <v>15</v>
      </c>
      <c r="M2" s="18" t="s">
        <v>16</v>
      </c>
      <c r="N2" s="18"/>
    </row>
    <row r="3" spans="1:14">
      <c r="A3">
        <v>12.079000000000001</v>
      </c>
      <c r="B3" s="1">
        <f>AVERAGE(A3:A26)</f>
        <v>14.051125000000001</v>
      </c>
      <c r="D3">
        <v>19.277999999999999</v>
      </c>
      <c r="E3" s="1">
        <f>AVERAGE(D3:D26)</f>
        <v>22.015916666666669</v>
      </c>
      <c r="F3">
        <f>A3-D3</f>
        <v>-7.1989999999999981</v>
      </c>
      <c r="G3" s="6">
        <f>AVERAGE(F3:F26)</f>
        <v>-7.964791666666664</v>
      </c>
      <c r="H3">
        <f>(F3-$G$3)^2</f>
        <v>0.58643687673611011</v>
      </c>
      <c r="I3" s="1">
        <f>SUM(H3:H26)</f>
        <v>544.33043995833327</v>
      </c>
      <c r="J3" s="6">
        <f>SQRT(I3/23)</f>
        <v>4.8648269103590538</v>
      </c>
      <c r="K3" s="6">
        <f>G3/(J3/SQRT(24))</f>
        <v>-8.020706944109957</v>
      </c>
      <c r="L3" s="6">
        <f>G3/J3</f>
        <v>-1.6372199491222625</v>
      </c>
      <c r="M3" s="6">
        <f>G3-2.069*J3/SQRT(24)</f>
        <v>-10.01936791202305</v>
      </c>
      <c r="N3" s="6">
        <f>G3+2.069*J3/SQRT(24)</f>
        <v>-5.9102154213102782</v>
      </c>
    </row>
    <row r="4" spans="1:14" ht="15.75">
      <c r="A4">
        <v>16.791</v>
      </c>
      <c r="C4" s="7" t="s">
        <v>5</v>
      </c>
      <c r="D4">
        <v>18.741</v>
      </c>
      <c r="F4">
        <f t="shared" ref="F4:F26" si="0">A4-D4</f>
        <v>-1.9499999999999993</v>
      </c>
      <c r="G4" s="3" t="s">
        <v>12</v>
      </c>
      <c r="H4">
        <f t="shared" ref="H4:H26" si="1">(F4-$G$3)^2</f>
        <v>36.177718793402754</v>
      </c>
      <c r="K4" s="4" t="s">
        <v>7</v>
      </c>
    </row>
    <row r="5" spans="1:14">
      <c r="A5">
        <v>9.5640000000000001</v>
      </c>
      <c r="C5" s="8" t="s">
        <v>19</v>
      </c>
      <c r="D5">
        <v>21.213999999999999</v>
      </c>
      <c r="F5">
        <f t="shared" si="0"/>
        <v>-11.649999999999999</v>
      </c>
      <c r="H5">
        <f t="shared" si="1"/>
        <v>13.580760460069452</v>
      </c>
    </row>
    <row r="6" spans="1:14">
      <c r="A6">
        <v>8.6300000000000008</v>
      </c>
      <c r="C6" s="9" t="s">
        <v>9</v>
      </c>
      <c r="D6">
        <v>15.686999999999999</v>
      </c>
      <c r="F6">
        <f t="shared" si="0"/>
        <v>-7.0569999999999986</v>
      </c>
      <c r="H6">
        <f t="shared" si="1"/>
        <v>0.8240857100694422</v>
      </c>
    </row>
    <row r="7" spans="1:14">
      <c r="A7">
        <v>14.669</v>
      </c>
      <c r="C7" s="9" t="s">
        <v>33</v>
      </c>
      <c r="D7">
        <v>22.803000000000001</v>
      </c>
      <c r="F7">
        <f t="shared" si="0"/>
        <v>-8.1340000000000003</v>
      </c>
      <c r="H7">
        <f t="shared" si="1"/>
        <v>2.8631460069445447E-2</v>
      </c>
    </row>
    <row r="8" spans="1:14">
      <c r="A8">
        <v>12.238</v>
      </c>
      <c r="C8" s="10"/>
      <c r="D8">
        <v>20.878</v>
      </c>
      <c r="F8">
        <f t="shared" si="0"/>
        <v>-8.64</v>
      </c>
      <c r="H8">
        <f t="shared" si="1"/>
        <v>0.4559062934027821</v>
      </c>
    </row>
    <row r="9" spans="1:14">
      <c r="A9">
        <v>14.692</v>
      </c>
      <c r="C9" s="9" t="s">
        <v>13</v>
      </c>
      <c r="D9">
        <v>24.571999999999999</v>
      </c>
      <c r="F9">
        <f t="shared" si="0"/>
        <v>-9.879999999999999</v>
      </c>
      <c r="H9">
        <f t="shared" si="1"/>
        <v>3.6680229600694507</v>
      </c>
    </row>
    <row r="10" spans="1:14">
      <c r="A10">
        <v>8.9870000000000001</v>
      </c>
      <c r="C10" s="11" t="s">
        <v>14</v>
      </c>
      <c r="D10">
        <v>17.393999999999998</v>
      </c>
      <c r="F10">
        <f t="shared" si="0"/>
        <v>-8.4069999999999983</v>
      </c>
      <c r="H10">
        <f t="shared" si="1"/>
        <v>0.1955482100694452</v>
      </c>
    </row>
    <row r="11" spans="1:14">
      <c r="A11">
        <v>9.4009999999999998</v>
      </c>
      <c r="D11">
        <v>20.762</v>
      </c>
      <c r="F11">
        <f t="shared" si="0"/>
        <v>-11.361000000000001</v>
      </c>
      <c r="H11">
        <f t="shared" si="1"/>
        <v>11.5342310434028</v>
      </c>
    </row>
    <row r="12" spans="1:14">
      <c r="A12">
        <v>14.48</v>
      </c>
      <c r="D12">
        <v>26.282</v>
      </c>
      <c r="F12">
        <f t="shared" si="0"/>
        <v>-11.802</v>
      </c>
      <c r="H12">
        <f t="shared" si="1"/>
        <v>14.724167793402795</v>
      </c>
    </row>
    <row r="13" spans="1:14">
      <c r="A13">
        <v>22.327999999999999</v>
      </c>
      <c r="D13">
        <v>24.524000000000001</v>
      </c>
      <c r="F13">
        <f t="shared" si="0"/>
        <v>-2.1960000000000015</v>
      </c>
      <c r="H13">
        <f t="shared" si="1"/>
        <v>33.278957293402733</v>
      </c>
    </row>
    <row r="14" spans="1:14">
      <c r="A14">
        <v>15.298</v>
      </c>
      <c r="D14">
        <v>18.643999999999998</v>
      </c>
      <c r="F14">
        <f t="shared" si="0"/>
        <v>-3.3459999999999983</v>
      </c>
      <c r="H14">
        <f t="shared" si="1"/>
        <v>21.333236460069436</v>
      </c>
    </row>
    <row r="15" spans="1:14">
      <c r="A15">
        <v>15.073</v>
      </c>
      <c r="D15">
        <v>17.510000000000002</v>
      </c>
      <c r="F15">
        <f t="shared" si="0"/>
        <v>-2.4370000000000012</v>
      </c>
      <c r="H15">
        <f t="shared" si="1"/>
        <v>30.556480710069401</v>
      </c>
    </row>
    <row r="16" spans="1:14">
      <c r="A16">
        <v>16.928999999999998</v>
      </c>
      <c r="D16">
        <v>20.329999999999998</v>
      </c>
      <c r="F16">
        <f t="shared" si="0"/>
        <v>-3.4009999999999998</v>
      </c>
      <c r="H16">
        <f t="shared" si="1"/>
        <v>20.828194376736089</v>
      </c>
    </row>
    <row r="17" spans="1:8">
      <c r="A17">
        <v>18.2</v>
      </c>
      <c r="D17">
        <v>35.255000000000003</v>
      </c>
      <c r="F17">
        <f t="shared" si="0"/>
        <v>-17.055000000000003</v>
      </c>
      <c r="H17">
        <f t="shared" si="1"/>
        <v>82.631887543402897</v>
      </c>
    </row>
    <row r="18" spans="1:8">
      <c r="A18">
        <v>12.13</v>
      </c>
      <c r="D18">
        <v>22.158000000000001</v>
      </c>
      <c r="F18">
        <f t="shared" si="0"/>
        <v>-10.028</v>
      </c>
      <c r="H18">
        <f t="shared" si="1"/>
        <v>4.2568286267361239</v>
      </c>
    </row>
    <row r="19" spans="1:8">
      <c r="A19">
        <v>18.495000000000001</v>
      </c>
      <c r="D19">
        <v>25.138999999999999</v>
      </c>
      <c r="F19">
        <f t="shared" si="0"/>
        <v>-6.6439999999999984</v>
      </c>
      <c r="H19">
        <f t="shared" si="1"/>
        <v>1.7444906267361087</v>
      </c>
    </row>
    <row r="20" spans="1:8">
      <c r="A20">
        <v>10.638999999999999</v>
      </c>
      <c r="D20">
        <v>20.428999999999998</v>
      </c>
      <c r="F20">
        <f t="shared" si="0"/>
        <v>-9.7899999999999991</v>
      </c>
      <c r="H20">
        <f t="shared" si="1"/>
        <v>3.331385460069451</v>
      </c>
    </row>
    <row r="21" spans="1:8">
      <c r="A21">
        <v>11.343999999999999</v>
      </c>
      <c r="D21">
        <v>17.425000000000001</v>
      </c>
      <c r="F21">
        <f t="shared" si="0"/>
        <v>-6.0810000000000013</v>
      </c>
      <c r="H21">
        <f t="shared" si="1"/>
        <v>3.5486710434027628</v>
      </c>
    </row>
    <row r="22" spans="1:8">
      <c r="A22">
        <v>12.369</v>
      </c>
      <c r="D22">
        <v>34.287999999999997</v>
      </c>
      <c r="F22">
        <f t="shared" si="0"/>
        <v>-21.918999999999997</v>
      </c>
      <c r="H22">
        <f t="shared" si="1"/>
        <v>194.71993021006946</v>
      </c>
    </row>
    <row r="23" spans="1:8">
      <c r="A23">
        <v>12.944000000000001</v>
      </c>
      <c r="D23">
        <v>23.893999999999998</v>
      </c>
      <c r="F23">
        <f t="shared" si="0"/>
        <v>-10.949999999999998</v>
      </c>
      <c r="H23">
        <f t="shared" si="1"/>
        <v>8.9114687934027792</v>
      </c>
    </row>
    <row r="24" spans="1:8">
      <c r="A24">
        <v>14.233000000000001</v>
      </c>
      <c r="D24">
        <v>17.96</v>
      </c>
      <c r="F24">
        <f t="shared" si="0"/>
        <v>-3.7270000000000003</v>
      </c>
      <c r="H24">
        <f t="shared" si="1"/>
        <v>17.958878210069418</v>
      </c>
    </row>
    <row r="25" spans="1:8">
      <c r="A25">
        <v>19.71</v>
      </c>
      <c r="D25">
        <v>22.058</v>
      </c>
      <c r="F25">
        <f t="shared" si="0"/>
        <v>-2.347999999999999</v>
      </c>
      <c r="H25">
        <f t="shared" si="1"/>
        <v>31.548348626736093</v>
      </c>
    </row>
    <row r="26" spans="1:8">
      <c r="A26">
        <v>16.004000000000001</v>
      </c>
      <c r="D26">
        <v>21.157</v>
      </c>
      <c r="F26">
        <f t="shared" si="0"/>
        <v>-5.1529999999999987</v>
      </c>
      <c r="H26">
        <f t="shared" si="1"/>
        <v>7.9061723767361034</v>
      </c>
    </row>
    <row r="27" spans="1:8">
      <c r="H27">
        <f>(G13-$G$3)^2</f>
        <v>63.437906293402733</v>
      </c>
    </row>
  </sheetData>
  <mergeCells count="1">
    <mergeCell ref="M2:N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E25"/>
  <sheetViews>
    <sheetView workbookViewId="0">
      <selection activeCell="E1" sqref="E1"/>
    </sheetView>
  </sheetViews>
  <sheetFormatPr defaultRowHeight="15"/>
  <sheetData>
    <row r="1" spans="1:5">
      <c r="A1" t="s">
        <v>2</v>
      </c>
      <c r="B1" s="15" t="s">
        <v>23</v>
      </c>
      <c r="C1" s="17">
        <f>Data!G3</f>
        <v>-7.964791666666664</v>
      </c>
      <c r="E1" s="14" t="s">
        <v>31</v>
      </c>
    </row>
    <row r="2" spans="1:5">
      <c r="A2">
        <v>-7.1989999999999981</v>
      </c>
      <c r="B2" s="15" t="s">
        <v>27</v>
      </c>
      <c r="C2" s="16">
        <f>MIN(A2:A25)</f>
        <v>-21.918999999999997</v>
      </c>
    </row>
    <row r="3" spans="1:5">
      <c r="A3">
        <v>-1.9499999999999993</v>
      </c>
      <c r="B3" s="15" t="s">
        <v>29</v>
      </c>
      <c r="C3" s="16">
        <f>QUARTILE(A2:A25,1)</f>
        <v>-10.2585</v>
      </c>
    </row>
    <row r="4" spans="1:5">
      <c r="A4">
        <v>-11.649999999999999</v>
      </c>
      <c r="B4" s="15" t="s">
        <v>28</v>
      </c>
      <c r="C4" s="16">
        <f>MEDIAN(A2:A25)</f>
        <v>-7.6664999999999992</v>
      </c>
    </row>
    <row r="5" spans="1:5">
      <c r="A5">
        <v>-7.0569999999999986</v>
      </c>
      <c r="B5" s="15" t="s">
        <v>30</v>
      </c>
      <c r="C5" s="16">
        <f>QUARTILE(A2:A25,3)</f>
        <v>-3.6455000000000002</v>
      </c>
    </row>
    <row r="6" spans="1:5">
      <c r="A6">
        <v>-8.1340000000000003</v>
      </c>
      <c r="B6" s="15" t="s">
        <v>26</v>
      </c>
      <c r="C6" s="16">
        <f>MAX(A2:A25)</f>
        <v>-1.9499999999999993</v>
      </c>
    </row>
    <row r="7" spans="1:5">
      <c r="A7">
        <v>-8.64</v>
      </c>
    </row>
    <row r="8" spans="1:5">
      <c r="A8">
        <v>-9.879999999999999</v>
      </c>
    </row>
    <row r="9" spans="1:5">
      <c r="A9">
        <v>-8.4069999999999983</v>
      </c>
    </row>
    <row r="10" spans="1:5">
      <c r="A10">
        <v>-11.361000000000001</v>
      </c>
    </row>
    <row r="11" spans="1:5">
      <c r="A11">
        <v>-11.802</v>
      </c>
    </row>
    <row r="12" spans="1:5">
      <c r="A12">
        <v>-2.1960000000000015</v>
      </c>
    </row>
    <row r="13" spans="1:5">
      <c r="A13">
        <v>-3.3459999999999983</v>
      </c>
    </row>
    <row r="14" spans="1:5">
      <c r="A14">
        <v>-2.4370000000000012</v>
      </c>
    </row>
    <row r="15" spans="1:5">
      <c r="A15">
        <v>-3.4009999999999998</v>
      </c>
    </row>
    <row r="16" spans="1:5">
      <c r="A16">
        <v>-17.055000000000003</v>
      </c>
    </row>
    <row r="17" spans="1:1">
      <c r="A17">
        <v>-10.028</v>
      </c>
    </row>
    <row r="18" spans="1:1">
      <c r="A18">
        <v>-6.6439999999999984</v>
      </c>
    </row>
    <row r="19" spans="1:1">
      <c r="A19">
        <v>-9.7899999999999991</v>
      </c>
    </row>
    <row r="20" spans="1:1">
      <c r="A20">
        <v>-6.0810000000000013</v>
      </c>
    </row>
    <row r="21" spans="1:1">
      <c r="A21">
        <v>-21.918999999999997</v>
      </c>
    </row>
    <row r="22" spans="1:1">
      <c r="A22">
        <v>-10.949999999999998</v>
      </c>
    </row>
    <row r="23" spans="1:1">
      <c r="A23">
        <v>-3.7270000000000003</v>
      </c>
    </row>
    <row r="24" spans="1:1">
      <c r="A24">
        <v>-2.347999999999999</v>
      </c>
    </row>
    <row r="25" spans="1:1">
      <c r="A25">
        <v>-5.1529999999999987</v>
      </c>
    </row>
  </sheetData>
  <hyperlinks>
    <hyperlink ref="E1" r:id="rId1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 tint="-0.249977111117893"/>
  </sheetPr>
  <dimension ref="A1"/>
  <sheetViews>
    <sheetView workbookViewId="0"/>
  </sheetViews>
  <sheetFormatPr defaultRowHeight="15"/>
  <sheetData>
    <row r="1" spans="1:1">
      <c r="A1" s="14" t="s">
        <v>32</v>
      </c>
    </row>
  </sheetData>
  <hyperlinks>
    <hyperlink ref="A1" r:id="rId1"/>
  </hyperlinks>
  <pageMargins left="0.7" right="0.7" top="0.75" bottom="0.75" header="0.3" footer="0.3"/>
  <pageSetup orientation="portrait" horizontalDpi="0" verticalDpi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G242"/>
  <sheetViews>
    <sheetView tabSelected="1" workbookViewId="0">
      <selection activeCell="M12" sqref="M12"/>
    </sheetView>
  </sheetViews>
  <sheetFormatPr defaultRowHeight="15"/>
  <cols>
    <col min="3" max="3" width="12" bestFit="1" customWidth="1"/>
    <col min="5" max="5" width="15.85546875" bestFit="1" customWidth="1"/>
    <col min="7" max="7" width="9.140625" style="13"/>
    <col min="9" max="9" width="15.85546875" bestFit="1" customWidth="1"/>
  </cols>
  <sheetData>
    <row r="1" spans="1:6">
      <c r="A1" t="s">
        <v>20</v>
      </c>
      <c r="B1" t="s">
        <v>21</v>
      </c>
      <c r="C1" t="s">
        <v>22</v>
      </c>
      <c r="E1" s="15" t="s">
        <v>23</v>
      </c>
      <c r="F1" s="17">
        <f>Data!G3</f>
        <v>-7.964791666666664</v>
      </c>
    </row>
    <row r="2" spans="1:6">
      <c r="A2">
        <v>6</v>
      </c>
      <c r="B2">
        <f t="shared" ref="B2:B65" si="0">A2*$F$2+$F$1</f>
        <v>21.224169795487661</v>
      </c>
      <c r="C2">
        <f t="shared" ref="C2:C65" si="1">NORMDIST(B2,$F$1,$F$2,)</f>
        <v>1.2489412186249451E-9</v>
      </c>
      <c r="E2" s="15" t="s">
        <v>20</v>
      </c>
      <c r="F2" s="17">
        <f>Data!J3</f>
        <v>4.8648269103590538</v>
      </c>
    </row>
    <row r="3" spans="1:6">
      <c r="A3">
        <v>5.95</v>
      </c>
      <c r="B3">
        <f t="shared" si="0"/>
        <v>20.980928449969706</v>
      </c>
      <c r="C3">
        <f t="shared" si="1"/>
        <v>1.6837882527817688E-9</v>
      </c>
      <c r="E3" s="15" t="s">
        <v>24</v>
      </c>
      <c r="F3" s="16">
        <v>15.629618848574747</v>
      </c>
    </row>
    <row r="4" spans="1:6">
      <c r="A4">
        <v>5.9</v>
      </c>
      <c r="B4">
        <f t="shared" si="0"/>
        <v>20.737687104451755</v>
      </c>
      <c r="C4">
        <f t="shared" si="1"/>
        <v>2.2643690778032793E-9</v>
      </c>
      <c r="E4" s="15" t="s">
        <v>25</v>
      </c>
      <c r="F4" s="16">
        <v>6.3972997117779081E-7</v>
      </c>
    </row>
    <row r="5" spans="1:6">
      <c r="A5">
        <v>5.85</v>
      </c>
      <c r="B5">
        <f t="shared" si="0"/>
        <v>20.4944457589338</v>
      </c>
      <c r="C5">
        <f t="shared" si="1"/>
        <v>3.0375345020013082E-9</v>
      </c>
    </row>
    <row r="6" spans="1:6">
      <c r="A6">
        <v>5.8</v>
      </c>
      <c r="B6">
        <f t="shared" si="0"/>
        <v>20.251204413415849</v>
      </c>
      <c r="C6">
        <f t="shared" si="1"/>
        <v>4.0645220828186234E-9</v>
      </c>
    </row>
    <row r="7" spans="1:6">
      <c r="A7">
        <v>5.75</v>
      </c>
      <c r="B7">
        <f t="shared" si="0"/>
        <v>20.007963067897897</v>
      </c>
      <c r="C7">
        <f t="shared" si="1"/>
        <v>5.4251533553036131E-9</v>
      </c>
    </row>
    <row r="8" spans="1:6">
      <c r="A8">
        <v>5.7</v>
      </c>
      <c r="B8">
        <f t="shared" si="0"/>
        <v>19.764721722379946</v>
      </c>
      <c r="C8">
        <f t="shared" si="1"/>
        <v>7.2231862706931739E-9</v>
      </c>
    </row>
    <row r="9" spans="1:6">
      <c r="A9">
        <v>5.65</v>
      </c>
      <c r="B9">
        <f t="shared" si="0"/>
        <v>19.521480376861991</v>
      </c>
      <c r="C9">
        <f t="shared" si="1"/>
        <v>9.5931199271585584E-9</v>
      </c>
    </row>
    <row r="10" spans="1:6">
      <c r="A10">
        <v>5.6</v>
      </c>
      <c r="B10">
        <f t="shared" si="0"/>
        <v>19.278239031344036</v>
      </c>
      <c r="C10">
        <f t="shared" si="1"/>
        <v>1.2708819068157868E-8</v>
      </c>
    </row>
    <row r="11" spans="1:6">
      <c r="A11">
        <v>5.55</v>
      </c>
      <c r="B11">
        <f t="shared" si="0"/>
        <v>19.034997685826085</v>
      </c>
      <c r="C11">
        <f t="shared" si="1"/>
        <v>1.6794411248519063E-8</v>
      </c>
    </row>
    <row r="12" spans="1:6">
      <c r="A12">
        <v>5.5</v>
      </c>
      <c r="B12">
        <f t="shared" si="0"/>
        <v>18.791756340308133</v>
      </c>
      <c r="C12">
        <f t="shared" si="1"/>
        <v>2.2138012802902375E-8</v>
      </c>
    </row>
    <row r="13" spans="1:6">
      <c r="A13">
        <v>5.45</v>
      </c>
      <c r="B13">
        <f t="shared" si="0"/>
        <v>18.548514994790182</v>
      </c>
      <c r="C13">
        <f t="shared" si="1"/>
        <v>2.910896397980166E-8</v>
      </c>
    </row>
    <row r="14" spans="1:6">
      <c r="A14">
        <v>5.4</v>
      </c>
      <c r="B14">
        <f t="shared" si="0"/>
        <v>18.30527364927223</v>
      </c>
      <c r="C14">
        <f t="shared" si="1"/>
        <v>3.8179402449042145E-8</v>
      </c>
    </row>
    <row r="15" spans="1:6">
      <c r="A15">
        <v>5.35</v>
      </c>
      <c r="B15">
        <f t="shared" si="0"/>
        <v>18.062032303754272</v>
      </c>
      <c r="C15">
        <f t="shared" si="1"/>
        <v>4.995118194043174E-8</v>
      </c>
    </row>
    <row r="16" spans="1:6">
      <c r="A16">
        <v>5.3</v>
      </c>
      <c r="B16">
        <f t="shared" si="0"/>
        <v>17.81879095823632</v>
      </c>
      <c r="C16">
        <f t="shared" si="1"/>
        <v>6.5189353601933521E-8</v>
      </c>
    </row>
    <row r="17" spans="1:3">
      <c r="A17">
        <v>5.25</v>
      </c>
      <c r="B17">
        <f t="shared" si="0"/>
        <v>17.575549612718369</v>
      </c>
      <c r="C17">
        <f t="shared" si="1"/>
        <v>8.4863676852282739E-8</v>
      </c>
    </row>
    <row r="18" spans="1:3">
      <c r="A18">
        <v>5.2</v>
      </c>
      <c r="B18">
        <f t="shared" si="0"/>
        <v>17.332308267200418</v>
      </c>
      <c r="C18">
        <f t="shared" si="1"/>
        <v>1.1019991961650157E-7</v>
      </c>
    </row>
    <row r="19" spans="1:3">
      <c r="A19">
        <v>5.15</v>
      </c>
      <c r="B19">
        <f t="shared" si="0"/>
        <v>17.089066921682466</v>
      </c>
      <c r="C19">
        <f t="shared" si="1"/>
        <v>1.4274305092065061E-7</v>
      </c>
    </row>
    <row r="20" spans="1:3">
      <c r="A20">
        <v>5.0999999999999996</v>
      </c>
      <c r="B20">
        <f t="shared" si="0"/>
        <v>16.845825576164508</v>
      </c>
      <c r="C20">
        <f t="shared" si="1"/>
        <v>1.8443482836517089E-7</v>
      </c>
    </row>
    <row r="21" spans="1:3">
      <c r="A21">
        <v>5.05</v>
      </c>
      <c r="B21">
        <f t="shared" si="0"/>
        <v>16.602584230646556</v>
      </c>
      <c r="C21">
        <f t="shared" si="1"/>
        <v>2.37708745837873E-7</v>
      </c>
    </row>
    <row r="22" spans="1:3">
      <c r="A22">
        <v>5</v>
      </c>
      <c r="B22">
        <f t="shared" si="0"/>
        <v>16.359342885128605</v>
      </c>
      <c r="C22">
        <f t="shared" si="1"/>
        <v>3.0560584006976957E-7</v>
      </c>
    </row>
    <row r="23" spans="1:3">
      <c r="A23">
        <v>4.95</v>
      </c>
      <c r="B23">
        <f t="shared" si="0"/>
        <v>16.116101539610654</v>
      </c>
      <c r="C23">
        <f t="shared" si="1"/>
        <v>3.9191546549435097E-7</v>
      </c>
    </row>
    <row r="24" spans="1:3">
      <c r="A24">
        <v>4.9000000000000004</v>
      </c>
      <c r="B24">
        <f t="shared" si="0"/>
        <v>15.872860194092702</v>
      </c>
      <c r="C24">
        <f t="shared" si="1"/>
        <v>5.0134584248000344E-7</v>
      </c>
    </row>
    <row r="25" spans="1:3">
      <c r="A25">
        <v>4.8499999999999996</v>
      </c>
      <c r="B25">
        <f t="shared" si="0"/>
        <v>15.629618848574747</v>
      </c>
      <c r="C25">
        <f t="shared" si="1"/>
        <v>6.3972997117779081E-7</v>
      </c>
    </row>
    <row r="26" spans="1:3">
      <c r="A26">
        <v>4.8</v>
      </c>
      <c r="B26">
        <f t="shared" si="0"/>
        <v>15.386377503056796</v>
      </c>
      <c r="C26">
        <f t="shared" si="1"/>
        <v>8.1427338814397824E-7</v>
      </c>
    </row>
    <row r="27" spans="1:3">
      <c r="A27">
        <v>4.75</v>
      </c>
      <c r="B27">
        <f t="shared" si="0"/>
        <v>15.143136157538841</v>
      </c>
      <c r="C27">
        <f t="shared" si="1"/>
        <v>1.0338512307360275E-6</v>
      </c>
    </row>
    <row r="28" spans="1:3">
      <c r="A28">
        <v>4.7</v>
      </c>
      <c r="B28">
        <f t="shared" si="0"/>
        <v>14.899894812020889</v>
      </c>
      <c r="C28">
        <f t="shared" si="1"/>
        <v>1.3093631687703726E-6</v>
      </c>
    </row>
    <row r="29" spans="1:3">
      <c r="A29">
        <v>4.6500000000000004</v>
      </c>
      <c r="B29">
        <f t="shared" si="0"/>
        <v>14.656653466502938</v>
      </c>
      <c r="C29">
        <f t="shared" si="1"/>
        <v>1.6541559658282608E-6</v>
      </c>
    </row>
    <row r="30" spans="1:3">
      <c r="A30">
        <v>4.5999999999999996</v>
      </c>
      <c r="B30">
        <f t="shared" si="0"/>
        <v>14.413412120984983</v>
      </c>
      <c r="C30">
        <f t="shared" si="1"/>
        <v>2.0845247430886087E-6</v>
      </c>
    </row>
    <row r="31" spans="1:3">
      <c r="A31">
        <v>4.5500000000000096</v>
      </c>
      <c r="B31">
        <f t="shared" si="0"/>
        <v>14.170170775467078</v>
      </c>
      <c r="C31">
        <f t="shared" si="1"/>
        <v>2.6203054325918587E-6</v>
      </c>
    </row>
    <row r="32" spans="1:3">
      <c r="A32">
        <v>4.5000000000000098</v>
      </c>
      <c r="B32">
        <f t="shared" si="0"/>
        <v>13.926929429949126</v>
      </c>
      <c r="C32">
        <f t="shared" si="1"/>
        <v>3.2855724163318826E-6</v>
      </c>
    </row>
    <row r="33" spans="1:3">
      <c r="A33">
        <v>4.4500000000000099</v>
      </c>
      <c r="B33">
        <f t="shared" si="0"/>
        <v>13.683688084431175</v>
      </c>
      <c r="C33">
        <f t="shared" si="1"/>
        <v>4.1094569396398978E-6</v>
      </c>
    </row>
    <row r="34" spans="1:3">
      <c r="A34">
        <v>4.4000000000000101</v>
      </c>
      <c r="B34">
        <f t="shared" si="0"/>
        <v>13.440446738913224</v>
      </c>
      <c r="C34">
        <f t="shared" si="1"/>
        <v>5.1271035433841399E-6</v>
      </c>
    </row>
    <row r="35" spans="1:3">
      <c r="A35">
        <v>4.3500000000000103</v>
      </c>
      <c r="B35">
        <f t="shared" si="0"/>
        <v>13.197205393395272</v>
      </c>
      <c r="C35">
        <f t="shared" si="1"/>
        <v>6.3807834543403585E-6</v>
      </c>
    </row>
    <row r="36" spans="1:3">
      <c r="A36">
        <v>4.3000000000000096</v>
      </c>
      <c r="B36">
        <f t="shared" si="0"/>
        <v>12.953964047877314</v>
      </c>
      <c r="C36">
        <f t="shared" si="1"/>
        <v>7.9211855739470537E-6</v>
      </c>
    </row>
    <row r="37" spans="1:3">
      <c r="A37">
        <v>4.2500000000000098</v>
      </c>
      <c r="B37">
        <f t="shared" si="0"/>
        <v>12.710722702359362</v>
      </c>
      <c r="C37">
        <f t="shared" si="1"/>
        <v>9.8089073713171562E-6</v>
      </c>
    </row>
    <row r="38" spans="1:3">
      <c r="A38">
        <v>4.2000000000000099</v>
      </c>
      <c r="B38">
        <f t="shared" si="0"/>
        <v>12.467481356841411</v>
      </c>
      <c r="C38">
        <f t="shared" si="1"/>
        <v>1.211616956628516E-5</v>
      </c>
    </row>
    <row r="39" spans="1:3">
      <c r="A39">
        <v>4.1500000000000101</v>
      </c>
      <c r="B39">
        <f t="shared" si="0"/>
        <v>12.224240011323459</v>
      </c>
      <c r="C39">
        <f t="shared" si="1"/>
        <v>1.4928779921768944E-5</v>
      </c>
    </row>
    <row r="40" spans="1:3">
      <c r="A40">
        <v>4.1000000000000103</v>
      </c>
      <c r="B40">
        <f t="shared" si="0"/>
        <v>11.980998665805508</v>
      </c>
      <c r="C40">
        <f t="shared" si="1"/>
        <v>1.8348372680445696E-5</v>
      </c>
    </row>
    <row r="41" spans="1:3">
      <c r="A41">
        <v>4.0500000000000096</v>
      </c>
      <c r="B41">
        <f t="shared" si="0"/>
        <v>11.73775732028755</v>
      </c>
      <c r="C41">
        <f t="shared" si="1"/>
        <v>2.2494951096157199E-5</v>
      </c>
    </row>
    <row r="42" spans="1:3">
      <c r="A42">
        <v>4.0000000000000098</v>
      </c>
      <c r="B42">
        <f t="shared" si="0"/>
        <v>11.494515974769598</v>
      </c>
      <c r="C42">
        <f t="shared" si="1"/>
        <v>2.7509761031765645E-5</v>
      </c>
    </row>
    <row r="43" spans="1:3">
      <c r="A43">
        <v>3.9500000000000099</v>
      </c>
      <c r="B43">
        <f t="shared" si="0"/>
        <v>11.251274629251647</v>
      </c>
      <c r="C43">
        <f t="shared" si="1"/>
        <v>3.3558523617479833E-5</v>
      </c>
    </row>
    <row r="44" spans="1:3">
      <c r="A44">
        <v>3.9000000000000101</v>
      </c>
      <c r="B44">
        <f t="shared" si="0"/>
        <v>11.008033283733695</v>
      </c>
      <c r="C44">
        <f t="shared" si="1"/>
        <v>4.0835054371565075E-5</v>
      </c>
    </row>
    <row r="45" spans="1:3">
      <c r="A45">
        <v>3.8500000000000099</v>
      </c>
      <c r="B45">
        <f t="shared" si="0"/>
        <v>10.76479193821574</v>
      </c>
      <c r="C45">
        <f t="shared" si="1"/>
        <v>4.9565294854074889E-5</v>
      </c>
    </row>
    <row r="46" spans="1:3">
      <c r="A46">
        <v>3.80000000000001</v>
      </c>
      <c r="B46">
        <f t="shared" si="0"/>
        <v>10.521550592697789</v>
      </c>
      <c r="C46">
        <f t="shared" si="1"/>
        <v>6.0011780721279941E-5</v>
      </c>
    </row>
    <row r="47" spans="1:3">
      <c r="A47">
        <v>3.7500000000000102</v>
      </c>
      <c r="B47">
        <f t="shared" si="0"/>
        <v>10.278309247179838</v>
      </c>
      <c r="C47">
        <f t="shared" si="1"/>
        <v>7.2478566835877111E-5</v>
      </c>
    </row>
    <row r="48" spans="1:3">
      <c r="A48">
        <v>3.7000000000000099</v>
      </c>
      <c r="B48">
        <f t="shared" si="0"/>
        <v>10.035067901661883</v>
      </c>
      <c r="C48">
        <f t="shared" si="1"/>
        <v>8.7316625725412567E-5</v>
      </c>
    </row>
    <row r="49" spans="1:3">
      <c r="A49">
        <v>3.6500000000000101</v>
      </c>
      <c r="B49">
        <f t="shared" si="0"/>
        <v>9.7918265561439313</v>
      </c>
      <c r="C49">
        <f t="shared" si="1"/>
        <v>1.0492973002948865E-4</v>
      </c>
    </row>
    <row r="50" spans="1:3">
      <c r="A50">
        <v>3.6000000000000099</v>
      </c>
      <c r="B50">
        <f t="shared" si="0"/>
        <v>9.5485852106259799</v>
      </c>
      <c r="C50">
        <f t="shared" si="1"/>
        <v>1.2578082250177901E-4</v>
      </c>
    </row>
    <row r="51" spans="1:3">
      <c r="A51">
        <v>3.55000000000001</v>
      </c>
      <c r="B51">
        <f t="shared" si="0"/>
        <v>9.3053438651080249</v>
      </c>
      <c r="C51">
        <f t="shared" si="1"/>
        <v>1.5039886851314185E-4</v>
      </c>
    </row>
    <row r="52" spans="1:3">
      <c r="A52">
        <v>3.5000000000000102</v>
      </c>
      <c r="B52">
        <f t="shared" si="0"/>
        <v>9.0621025195900735</v>
      </c>
      <c r="C52">
        <f t="shared" si="1"/>
        <v>1.7938617573165028E-4</v>
      </c>
    </row>
    <row r="53" spans="1:3">
      <c r="A53">
        <v>3.4500000000000099</v>
      </c>
      <c r="B53">
        <f t="shared" si="0"/>
        <v>8.8188611740721221</v>
      </c>
      <c r="C53">
        <f t="shared" si="1"/>
        <v>2.1342615365214376E-4</v>
      </c>
    </row>
    <row r="54" spans="1:3">
      <c r="A54">
        <v>3.4000000000000101</v>
      </c>
      <c r="B54">
        <f t="shared" si="0"/>
        <v>8.5756198285541707</v>
      </c>
      <c r="C54">
        <f t="shared" si="1"/>
        <v>2.5329147186082092E-4</v>
      </c>
    </row>
    <row r="55" spans="1:3">
      <c r="A55">
        <v>3.3500000000000099</v>
      </c>
      <c r="B55">
        <f t="shared" si="0"/>
        <v>8.3323784830362158</v>
      </c>
      <c r="C55">
        <f t="shared" si="1"/>
        <v>2.998525603368349E-4</v>
      </c>
    </row>
    <row r="56" spans="1:3">
      <c r="A56">
        <v>3.30000000000001</v>
      </c>
      <c r="B56">
        <f t="shared" si="0"/>
        <v>8.0891371375182644</v>
      </c>
      <c r="C56">
        <f t="shared" si="1"/>
        <v>3.5408637774668233E-4</v>
      </c>
    </row>
    <row r="57" spans="1:3">
      <c r="A57">
        <v>3.2500000000000102</v>
      </c>
      <c r="B57">
        <f t="shared" si="0"/>
        <v>7.8458957920003103</v>
      </c>
      <c r="C57">
        <f t="shared" si="1"/>
        <v>4.1708535466680047E-4</v>
      </c>
    </row>
    <row r="58" spans="1:3">
      <c r="A58">
        <v>3.2000000000000099</v>
      </c>
      <c r="B58">
        <f t="shared" si="0"/>
        <v>7.6026544464823571</v>
      </c>
      <c r="C58">
        <f t="shared" si="1"/>
        <v>4.9006639812572601E-4</v>
      </c>
    </row>
    <row r="59" spans="1:3">
      <c r="A59">
        <v>3.1500000000000101</v>
      </c>
      <c r="B59">
        <f t="shared" si="0"/>
        <v>7.3594131009644039</v>
      </c>
      <c r="C59">
        <f t="shared" si="1"/>
        <v>5.743798220095613E-4</v>
      </c>
    </row>
    <row r="60" spans="1:3">
      <c r="A60">
        <v>3.1000000000000099</v>
      </c>
      <c r="B60">
        <f t="shared" si="0"/>
        <v>7.1161717554464508</v>
      </c>
      <c r="C60">
        <f t="shared" si="1"/>
        <v>6.7151804501893602E-4</v>
      </c>
    </row>
    <row r="61" spans="1:3">
      <c r="A61">
        <v>3.05000000000001</v>
      </c>
      <c r="B61">
        <f t="shared" si="0"/>
        <v>6.8729304099284994</v>
      </c>
      <c r="C61">
        <f t="shared" si="1"/>
        <v>7.8312387437860656E-4</v>
      </c>
    </row>
    <row r="62" spans="1:3">
      <c r="A62">
        <v>3.0000000000000102</v>
      </c>
      <c r="B62">
        <f t="shared" si="0"/>
        <v>6.6296890644105462</v>
      </c>
      <c r="C62">
        <f t="shared" si="1"/>
        <v>9.1099816984254746E-4</v>
      </c>
    </row>
    <row r="63" spans="1:3">
      <c r="A63">
        <v>2.9500000000000099</v>
      </c>
      <c r="B63">
        <f t="shared" si="0"/>
        <v>6.386447718892593</v>
      </c>
      <c r="C63">
        <f t="shared" si="1"/>
        <v>1.0571066592530072E-3</v>
      </c>
    </row>
    <row r="64" spans="1:3">
      <c r="A64">
        <v>2.9000000000000101</v>
      </c>
      <c r="B64">
        <f t="shared" si="0"/>
        <v>6.1432063733746416</v>
      </c>
      <c r="C64">
        <f t="shared" si="1"/>
        <v>1.2235856546304841E-3</v>
      </c>
    </row>
    <row r="65" spans="1:3">
      <c r="A65">
        <v>2.8500000000000099</v>
      </c>
      <c r="B65">
        <f t="shared" si="0"/>
        <v>5.8999650278566866</v>
      </c>
      <c r="C65">
        <f t="shared" si="1"/>
        <v>1.4127463972004976E-3</v>
      </c>
    </row>
    <row r="66" spans="1:3">
      <c r="A66">
        <v>2.80000000000001</v>
      </c>
      <c r="B66">
        <f t="shared" ref="B66:B129" si="2">A66*$F$2+$F$1</f>
        <v>5.6567236823387352</v>
      </c>
      <c r="C66">
        <f t="shared" ref="C66:C129" si="3">NORMDIST(B66,$F$1,$F$2,)</f>
        <v>1.6270777416817759E-3</v>
      </c>
    </row>
    <row r="67" spans="1:3">
      <c r="A67">
        <v>2.7500000000000102</v>
      </c>
      <c r="B67">
        <f t="shared" si="2"/>
        <v>5.4134823368207838</v>
      </c>
      <c r="C67">
        <f t="shared" si="3"/>
        <v>1.8692468754082834E-3</v>
      </c>
    </row>
    <row r="68" spans="1:3">
      <c r="A68">
        <v>2.7000000000000099</v>
      </c>
      <c r="B68">
        <f t="shared" si="2"/>
        <v>5.1702409913028289</v>
      </c>
      <c r="C68">
        <f t="shared" si="3"/>
        <v>2.142097757318398E-3</v>
      </c>
    </row>
    <row r="69" spans="1:3">
      <c r="A69">
        <v>2.6500000000000101</v>
      </c>
      <c r="B69">
        <f t="shared" si="2"/>
        <v>4.9269996457848775</v>
      </c>
      <c r="C69">
        <f t="shared" si="3"/>
        <v>2.4486469564290562E-3</v>
      </c>
    </row>
    <row r="70" spans="1:3">
      <c r="A70">
        <v>2.6000000000000099</v>
      </c>
      <c r="B70">
        <f t="shared" si="2"/>
        <v>4.6837583002669243</v>
      </c>
      <c r="C70">
        <f t="shared" si="3"/>
        <v>2.7920765700341758E-3</v>
      </c>
    </row>
    <row r="71" spans="1:3">
      <c r="A71">
        <v>2.55000000000001</v>
      </c>
      <c r="B71">
        <f t="shared" si="2"/>
        <v>4.4405169547489711</v>
      </c>
      <c r="C71">
        <f t="shared" si="3"/>
        <v>3.1757239094154176E-3</v>
      </c>
    </row>
    <row r="72" spans="1:3">
      <c r="A72">
        <v>2.5000000000000102</v>
      </c>
      <c r="B72">
        <f t="shared" si="2"/>
        <v>4.1972756092310197</v>
      </c>
      <c r="C72">
        <f t="shared" si="3"/>
        <v>3.6030676561675237E-3</v>
      </c>
    </row>
    <row r="73" spans="1:3">
      <c r="A73">
        <v>2.4500000000000099</v>
      </c>
      <c r="B73">
        <f t="shared" si="2"/>
        <v>3.9540342637130665</v>
      </c>
      <c r="C73">
        <f t="shared" si="3"/>
        <v>4.0777102160723571E-3</v>
      </c>
    </row>
    <row r="74" spans="1:3">
      <c r="A74">
        <v>2.4000000000000101</v>
      </c>
      <c r="B74">
        <f t="shared" si="2"/>
        <v>3.7107929181951151</v>
      </c>
      <c r="C74">
        <f t="shared" si="3"/>
        <v>4.6033560304388097E-3</v>
      </c>
    </row>
    <row r="75" spans="1:3">
      <c r="A75">
        <v>2.3500000000000099</v>
      </c>
      <c r="B75">
        <f t="shared" si="2"/>
        <v>3.4675515726771602</v>
      </c>
      <c r="C75">
        <f t="shared" si="3"/>
        <v>5.1837856474389035E-3</v>
      </c>
    </row>
    <row r="76" spans="1:3">
      <c r="A76">
        <v>2.30000000000001</v>
      </c>
      <c r="B76">
        <f t="shared" si="2"/>
        <v>3.2243102271592088</v>
      </c>
      <c r="C76">
        <f t="shared" si="3"/>
        <v>5.8228254085014933E-3</v>
      </c>
    </row>
    <row r="77" spans="1:3">
      <c r="A77">
        <v>2.2500000000000102</v>
      </c>
      <c r="B77">
        <f t="shared" si="2"/>
        <v>2.9810688816412574</v>
      </c>
      <c r="C77">
        <f t="shared" si="3"/>
        <v>6.5243126673388881E-3</v>
      </c>
    </row>
    <row r="78" spans="1:3">
      <c r="A78">
        <v>2.2000000000000099</v>
      </c>
      <c r="B78">
        <f t="shared" si="2"/>
        <v>2.7378275361233024</v>
      </c>
      <c r="C78">
        <f t="shared" si="3"/>
        <v>7.2920565314856028E-3</v>
      </c>
    </row>
    <row r="79" spans="1:3">
      <c r="A79">
        <v>2.1500000000000101</v>
      </c>
      <c r="B79">
        <f t="shared" si="2"/>
        <v>2.494586190605351</v>
      </c>
      <c r="C79">
        <f t="shared" si="3"/>
        <v>8.1297941978474841E-3</v>
      </c>
    </row>
    <row r="80" spans="1:3">
      <c r="A80">
        <v>2.1000000000000099</v>
      </c>
      <c r="B80">
        <f t="shared" si="2"/>
        <v>2.2513448450873961</v>
      </c>
      <c r="C80">
        <f t="shared" si="3"/>
        <v>9.0411430439115148E-3</v>
      </c>
    </row>
    <row r="81" spans="1:3">
      <c r="A81">
        <v>2.05000000000001</v>
      </c>
      <c r="B81">
        <f t="shared" si="2"/>
        <v>2.0081034995694447</v>
      </c>
      <c r="C81">
        <f t="shared" si="3"/>
        <v>1.0029548733848091E-2</v>
      </c>
    </row>
    <row r="82" spans="1:3">
      <c r="A82">
        <v>2.0000000000000102</v>
      </c>
      <c r="B82">
        <f t="shared" si="2"/>
        <v>1.7648621540514933</v>
      </c>
      <c r="C82">
        <f t="shared" si="3"/>
        <v>1.109822970231886E-2</v>
      </c>
    </row>
    <row r="83" spans="1:3">
      <c r="A83">
        <v>1.9500000000000099</v>
      </c>
      <c r="B83">
        <f t="shared" si="2"/>
        <v>1.5216208085335401</v>
      </c>
      <c r="C83">
        <f t="shared" si="3"/>
        <v>1.2250118486623902E-2</v>
      </c>
    </row>
    <row r="84" spans="1:3">
      <c r="A84">
        <v>1.9000000000000099</v>
      </c>
      <c r="B84">
        <f t="shared" si="2"/>
        <v>1.2783794630155869</v>
      </c>
      <c r="C84">
        <f t="shared" si="3"/>
        <v>1.3487800487814786E-2</v>
      </c>
    </row>
    <row r="85" spans="1:3">
      <c r="A85">
        <v>1.8500000000000101</v>
      </c>
      <c r="B85">
        <f t="shared" si="2"/>
        <v>1.0351381174976337</v>
      </c>
      <c r="C85">
        <f t="shared" si="3"/>
        <v>1.4813450851203632E-2</v>
      </c>
    </row>
    <row r="86" spans="1:3">
      <c r="A86">
        <v>1.80000000000001</v>
      </c>
      <c r="B86">
        <f t="shared" si="2"/>
        <v>0.79189677197968233</v>
      </c>
      <c r="C86">
        <f t="shared" si="3"/>
        <v>1.6228770263702084E-2</v>
      </c>
    </row>
    <row r="87" spans="1:3">
      <c r="A87">
        <v>1.75000000000002</v>
      </c>
      <c r="B87">
        <f t="shared" si="2"/>
        <v>0.54865542646177712</v>
      </c>
      <c r="C87">
        <f t="shared" si="3"/>
        <v>1.7734920566812255E-2</v>
      </c>
    </row>
    <row r="88" spans="1:3">
      <c r="A88">
        <v>1.7000000000000199</v>
      </c>
      <c r="B88">
        <f t="shared" si="2"/>
        <v>0.30541408094382394</v>
      </c>
      <c r="C88">
        <f t="shared" si="3"/>
        <v>1.9332461176905954E-2</v>
      </c>
    </row>
    <row r="89" spans="1:3">
      <c r="A89">
        <v>1.6500000000000199</v>
      </c>
      <c r="B89">
        <f t="shared" si="2"/>
        <v>6.2172735425870762E-2</v>
      </c>
      <c r="C89">
        <f t="shared" si="3"/>
        <v>2.1021287385623942E-2</v>
      </c>
    </row>
    <row r="90" spans="1:3">
      <c r="A90">
        <v>1.6000000000000201</v>
      </c>
      <c r="B90">
        <f t="shared" si="2"/>
        <v>-0.18106861009208064</v>
      </c>
      <c r="C90">
        <f t="shared" si="3"/>
        <v>2.2800571679798032E-2</v>
      </c>
    </row>
    <row r="91" spans="1:3">
      <c r="A91">
        <v>1.55000000000002</v>
      </c>
      <c r="B91">
        <f t="shared" si="2"/>
        <v>-0.42430995561003293</v>
      </c>
      <c r="C91">
        <f t="shared" si="3"/>
        <v>2.466870926927274E-2</v>
      </c>
    </row>
    <row r="92" spans="1:3">
      <c r="A92">
        <v>1.50000000000002</v>
      </c>
      <c r="B92">
        <f t="shared" si="2"/>
        <v>-0.66755130112798611</v>
      </c>
      <c r="C92">
        <f t="shared" si="3"/>
        <v>2.6623269039664284E-2</v>
      </c>
    </row>
    <row r="93" spans="1:3">
      <c r="A93">
        <v>1.4500000000000199</v>
      </c>
      <c r="B93">
        <f t="shared" si="2"/>
        <v>-0.91079264664593929</v>
      </c>
      <c r="C93">
        <f t="shared" si="3"/>
        <v>2.8660951152949737E-2</v>
      </c>
    </row>
    <row r="94" spans="1:3">
      <c r="A94">
        <v>1.4000000000000199</v>
      </c>
      <c r="B94">
        <f t="shared" si="2"/>
        <v>-1.1540339921638916</v>
      </c>
      <c r="C94">
        <f t="shared" si="3"/>
        <v>3.0777552499743482E-2</v>
      </c>
    </row>
    <row r="95" spans="1:3">
      <c r="A95">
        <v>1.3500000000000201</v>
      </c>
      <c r="B95">
        <f t="shared" si="2"/>
        <v>-1.3972753376818439</v>
      </c>
      <c r="C95">
        <f t="shared" si="3"/>
        <v>3.2967941161564977E-2</v>
      </c>
    </row>
    <row r="96" spans="1:3">
      <c r="A96">
        <v>1.30000000000002</v>
      </c>
      <c r="B96">
        <f t="shared" si="2"/>
        <v>-1.640516683199797</v>
      </c>
      <c r="C96">
        <f t="shared" si="3"/>
        <v>3.5226040968260243E-2</v>
      </c>
    </row>
    <row r="97" spans="1:3">
      <c r="A97">
        <v>1.25000000000002</v>
      </c>
      <c r="B97">
        <f t="shared" si="2"/>
        <v>-1.8837580287177493</v>
      </c>
      <c r="C97">
        <f t="shared" si="3"/>
        <v>3.7544827134566382E-2</v>
      </c>
    </row>
    <row r="98" spans="1:3">
      <c r="A98">
        <v>1.2000000000000199</v>
      </c>
      <c r="B98">
        <f t="shared" si="2"/>
        <v>-2.1269993742357025</v>
      </c>
      <c r="C98">
        <f t="shared" si="3"/>
        <v>3.9916333830852815E-2</v>
      </c>
    </row>
    <row r="99" spans="1:3">
      <c r="A99">
        <v>1.1500000000000199</v>
      </c>
      <c r="B99">
        <f t="shared" si="2"/>
        <v>-2.3702407197536557</v>
      </c>
      <c r="C99">
        <f t="shared" si="3"/>
        <v>4.2331674387315603E-2</v>
      </c>
    </row>
    <row r="100" spans="1:3">
      <c r="A100">
        <v>1.1000000000000201</v>
      </c>
      <c r="B100">
        <f t="shared" si="2"/>
        <v>-2.6134820652716071</v>
      </c>
      <c r="C100">
        <f t="shared" si="3"/>
        <v>4.4781074650087994E-2</v>
      </c>
    </row>
    <row r="101" spans="1:3">
      <c r="A101">
        <v>1.05000000000002</v>
      </c>
      <c r="B101">
        <f t="shared" si="2"/>
        <v>-2.8567234107895603</v>
      </c>
      <c r="C101">
        <f t="shared" si="3"/>
        <v>4.7253919804365968E-2</v>
      </c>
    </row>
    <row r="102" spans="1:3">
      <c r="A102">
        <v>1.00000000000002</v>
      </c>
      <c r="B102">
        <f t="shared" si="2"/>
        <v>-3.0999647563075134</v>
      </c>
      <c r="C102">
        <f t="shared" si="3"/>
        <v>4.9738814756983739E-2</v>
      </c>
    </row>
    <row r="103" spans="1:3">
      <c r="A103">
        <v>0.95000000000002005</v>
      </c>
      <c r="B103">
        <f t="shared" si="2"/>
        <v>-3.3432061018254657</v>
      </c>
      <c r="C103">
        <f t="shared" si="3"/>
        <v>5.2223657932864265E-2</v>
      </c>
    </row>
    <row r="104" spans="1:3">
      <c r="A104">
        <v>0.90000000000002001</v>
      </c>
      <c r="B104">
        <f t="shared" si="2"/>
        <v>-3.586447447343418</v>
      </c>
      <c r="C104">
        <f t="shared" si="3"/>
        <v>5.4695728090994156E-2</v>
      </c>
    </row>
    <row r="105" spans="1:3">
      <c r="A105">
        <v>0.85000000000001996</v>
      </c>
      <c r="B105">
        <f t="shared" si="2"/>
        <v>-3.8296887928613712</v>
      </c>
      <c r="C105">
        <f t="shared" si="3"/>
        <v>5.7141783511157791E-2</v>
      </c>
    </row>
    <row r="106" spans="1:3">
      <c r="A106">
        <v>0.80000000000002003</v>
      </c>
      <c r="B106">
        <f t="shared" si="2"/>
        <v>-4.0729301383793235</v>
      </c>
      <c r="C106">
        <f t="shared" si="3"/>
        <v>5.954817264816048E-2</v>
      </c>
    </row>
    <row r="107" spans="1:3">
      <c r="A107">
        <v>0.75000000000001998</v>
      </c>
      <c r="B107">
        <f t="shared" si="2"/>
        <v>-4.3161714838972767</v>
      </c>
      <c r="C107">
        <f t="shared" si="3"/>
        <v>6.190095510151955E-2</v>
      </c>
    </row>
    <row r="108" spans="1:3">
      <c r="A108">
        <v>0.70000000000002005</v>
      </c>
      <c r="B108">
        <f t="shared" si="2"/>
        <v>-4.559412829415229</v>
      </c>
      <c r="C108">
        <f t="shared" si="3"/>
        <v>6.4186031511594022E-2</v>
      </c>
    </row>
    <row r="109" spans="1:3">
      <c r="A109">
        <v>0.65000000000002001</v>
      </c>
      <c r="B109">
        <f t="shared" si="2"/>
        <v>-4.8026541749331813</v>
      </c>
      <c r="C109">
        <f t="shared" si="3"/>
        <v>6.6389280773829773E-2</v>
      </c>
    </row>
    <row r="110" spans="1:3">
      <c r="A110">
        <v>0.60000000000001996</v>
      </c>
      <c r="B110">
        <f t="shared" si="2"/>
        <v>-5.0458955204511344</v>
      </c>
      <c r="C110">
        <f t="shared" si="3"/>
        <v>6.8496702767005868E-2</v>
      </c>
    </row>
    <row r="111" spans="1:3">
      <c r="A111">
        <v>0.55000000000002003</v>
      </c>
      <c r="B111">
        <f t="shared" si="2"/>
        <v>-5.2891368659690876</v>
      </c>
      <c r="C111">
        <f t="shared" si="3"/>
        <v>7.0494564624513797E-2</v>
      </c>
    </row>
    <row r="112" spans="1:3">
      <c r="A112">
        <v>0.50000000000001998</v>
      </c>
      <c r="B112">
        <f t="shared" si="2"/>
        <v>-5.5323782114870399</v>
      </c>
      <c r="C112">
        <f t="shared" si="3"/>
        <v>7.236954844469716E-2</v>
      </c>
    </row>
    <row r="113" spans="1:3">
      <c r="A113">
        <v>0.45000000000002</v>
      </c>
      <c r="B113">
        <f t="shared" si="2"/>
        <v>-5.7756195570049922</v>
      </c>
      <c r="C113">
        <f t="shared" si="3"/>
        <v>7.4108898241363255E-2</v>
      </c>
    </row>
    <row r="114" spans="1:3">
      <c r="A114">
        <v>0.40000000000002001</v>
      </c>
      <c r="B114">
        <f t="shared" si="2"/>
        <v>-6.0188609025229454</v>
      </c>
      <c r="C114">
        <f t="shared" si="3"/>
        <v>7.5700563882166935E-2</v>
      </c>
    </row>
    <row r="115" spans="1:3">
      <c r="A115">
        <v>0.35000000000002002</v>
      </c>
      <c r="B115">
        <f t="shared" si="2"/>
        <v>-6.2621022480408977</v>
      </c>
      <c r="C115">
        <f t="shared" si="3"/>
        <v>7.7133339753138352E-2</v>
      </c>
    </row>
    <row r="116" spans="1:3">
      <c r="A116">
        <v>0.30000000000001997</v>
      </c>
      <c r="B116">
        <f t="shared" si="2"/>
        <v>-6.5053435935588508</v>
      </c>
      <c r="C116">
        <f t="shared" si="3"/>
        <v>7.8396995923617152E-2</v>
      </c>
    </row>
    <row r="117" spans="1:3">
      <c r="A117">
        <v>0.25000000000001998</v>
      </c>
      <c r="B117">
        <f t="shared" si="2"/>
        <v>-6.7485849390768031</v>
      </c>
      <c r="C117">
        <f t="shared" si="3"/>
        <v>7.9482399667598611E-2</v>
      </c>
    </row>
    <row r="118" spans="1:3">
      <c r="A118">
        <v>0.20000000000002</v>
      </c>
      <c r="B118">
        <f t="shared" si="2"/>
        <v>-6.9918262845947563</v>
      </c>
      <c r="C118">
        <f t="shared" si="3"/>
        <v>8.0381625324176836E-2</v>
      </c>
    </row>
    <row r="119" spans="1:3">
      <c r="A119">
        <v>0.15000000000002001</v>
      </c>
      <c r="B119">
        <f t="shared" si="2"/>
        <v>-7.2350676301127086</v>
      </c>
      <c r="C119">
        <f t="shared" si="3"/>
        <v>8.1088050649426438E-2</v>
      </c>
    </row>
    <row r="120" spans="1:3">
      <c r="A120">
        <v>0.10000000000002</v>
      </c>
      <c r="B120">
        <f t="shared" si="2"/>
        <v>-7.4783089756306618</v>
      </c>
      <c r="C120">
        <f t="shared" si="3"/>
        <v>8.1596438021617798E-2</v>
      </c>
    </row>
    <row r="121" spans="1:3">
      <c r="A121">
        <v>5.0000000000020299E-2</v>
      </c>
      <c r="B121">
        <f t="shared" si="2"/>
        <v>-7.7215503211486123</v>
      </c>
      <c r="C121">
        <f t="shared" si="3"/>
        <v>8.1902999106982816E-2</v>
      </c>
    </row>
    <row r="122" spans="1:3">
      <c r="A122">
        <v>2.0428103653102899E-14</v>
      </c>
      <c r="B122">
        <f t="shared" si="2"/>
        <v>-7.9647916666665646</v>
      </c>
      <c r="C122">
        <f t="shared" si="3"/>
        <v>8.2005441869254153E-2</v>
      </c>
    </row>
    <row r="123" spans="1:3">
      <c r="A123">
        <v>-4.9999999999980303E-2</v>
      </c>
      <c r="B123">
        <f t="shared" si="2"/>
        <v>-8.2080330121845204</v>
      </c>
      <c r="C123">
        <f t="shared" si="3"/>
        <v>8.1902999106982968E-2</v>
      </c>
    </row>
    <row r="124" spans="1:3">
      <c r="A124">
        <v>-9.9999999999980105E-2</v>
      </c>
      <c r="B124">
        <f t="shared" si="2"/>
        <v>-8.4512743577024718</v>
      </c>
      <c r="C124">
        <f t="shared" si="3"/>
        <v>8.1596438021618131E-2</v>
      </c>
    </row>
    <row r="125" spans="1:3">
      <c r="A125">
        <v>-0.14999999999998001</v>
      </c>
      <c r="B125">
        <f t="shared" si="2"/>
        <v>-8.694515703220425</v>
      </c>
      <c r="C125">
        <f t="shared" si="3"/>
        <v>8.1088050649426924E-2</v>
      </c>
    </row>
    <row r="126" spans="1:3">
      <c r="A126">
        <v>-0.19999999999998</v>
      </c>
      <c r="B126">
        <f t="shared" si="2"/>
        <v>-8.9377570487383782</v>
      </c>
      <c r="C126">
        <f t="shared" si="3"/>
        <v>8.0381625324177475E-2</v>
      </c>
    </row>
    <row r="127" spans="1:3">
      <c r="A127">
        <v>-0.24999999999997999</v>
      </c>
      <c r="B127">
        <f t="shared" si="2"/>
        <v>-9.1809983942563296</v>
      </c>
      <c r="C127">
        <f t="shared" si="3"/>
        <v>7.9482399667599415E-2</v>
      </c>
    </row>
    <row r="128" spans="1:3">
      <c r="A128">
        <v>-0.29999999999998</v>
      </c>
      <c r="B128">
        <f t="shared" si="2"/>
        <v>-9.4242397397742828</v>
      </c>
      <c r="C128">
        <f t="shared" si="3"/>
        <v>7.8396995923618096E-2</v>
      </c>
    </row>
    <row r="129" spans="1:3">
      <c r="A129">
        <v>-0.34999999999997999</v>
      </c>
      <c r="B129">
        <f t="shared" si="2"/>
        <v>-9.6674810852922359</v>
      </c>
      <c r="C129">
        <f t="shared" si="3"/>
        <v>7.7133339753139435E-2</v>
      </c>
    </row>
    <row r="130" spans="1:3">
      <c r="A130">
        <v>-0.39999999999997998</v>
      </c>
      <c r="B130">
        <f t="shared" ref="B130:B193" si="4">A130*$F$2+$F$1</f>
        <v>-9.9107224308101891</v>
      </c>
      <c r="C130">
        <f t="shared" ref="C130:C193" si="5">NORMDIST(B130,$F$1,$F$2,)</f>
        <v>7.5700563882168143E-2</v>
      </c>
    </row>
    <row r="131" spans="1:3">
      <c r="A131">
        <v>-0.44999999999998003</v>
      </c>
      <c r="B131">
        <f t="shared" si="4"/>
        <v>-10.153963776328141</v>
      </c>
      <c r="C131">
        <f t="shared" si="5"/>
        <v>7.4108898241364574E-2</v>
      </c>
    </row>
    <row r="132" spans="1:3">
      <c r="A132">
        <v>-0.49999999999998002</v>
      </c>
      <c r="B132">
        <f t="shared" si="4"/>
        <v>-10.397205121846094</v>
      </c>
      <c r="C132">
        <f t="shared" si="5"/>
        <v>7.2369548444698603E-2</v>
      </c>
    </row>
    <row r="133" spans="1:3">
      <c r="A133">
        <v>-0.54999999999997995</v>
      </c>
      <c r="B133">
        <f t="shared" si="4"/>
        <v>-10.640446467364047</v>
      </c>
      <c r="C133">
        <f t="shared" si="5"/>
        <v>7.0494564624515338E-2</v>
      </c>
    </row>
    <row r="134" spans="1:3">
      <c r="A134">
        <v>-0.59999999999997999</v>
      </c>
      <c r="B134">
        <f t="shared" si="4"/>
        <v>-10.883687812881998</v>
      </c>
      <c r="C134">
        <f t="shared" si="5"/>
        <v>6.849670276700752E-2</v>
      </c>
    </row>
    <row r="135" spans="1:3">
      <c r="A135">
        <v>-0.64999999999998004</v>
      </c>
      <c r="B135">
        <f t="shared" si="4"/>
        <v>-11.126929158399951</v>
      </c>
      <c r="C135">
        <f t="shared" si="5"/>
        <v>6.6389280773831508E-2</v>
      </c>
    </row>
    <row r="136" spans="1:3">
      <c r="A136">
        <v>-0.69999999999997997</v>
      </c>
      <c r="B136">
        <f t="shared" si="4"/>
        <v>-11.370170503917905</v>
      </c>
      <c r="C136">
        <f t="shared" si="5"/>
        <v>6.4186031511595826E-2</v>
      </c>
    </row>
    <row r="137" spans="1:3">
      <c r="A137">
        <v>-0.74999999999998002</v>
      </c>
      <c r="B137">
        <f t="shared" si="4"/>
        <v>-11.613411849435858</v>
      </c>
      <c r="C137">
        <f t="shared" si="5"/>
        <v>6.1900955101521396E-2</v>
      </c>
    </row>
    <row r="138" spans="1:3">
      <c r="A138">
        <v>-0.79999999999997995</v>
      </c>
      <c r="B138">
        <f t="shared" si="4"/>
        <v>-11.856653194953809</v>
      </c>
      <c r="C138">
        <f t="shared" si="5"/>
        <v>5.9548172648162395E-2</v>
      </c>
    </row>
    <row r="139" spans="1:3">
      <c r="A139">
        <v>-0.84999999999997999</v>
      </c>
      <c r="B139">
        <f t="shared" si="4"/>
        <v>-12.099894540471762</v>
      </c>
      <c r="C139">
        <f t="shared" si="5"/>
        <v>5.7141783511159741E-2</v>
      </c>
    </row>
    <row r="140" spans="1:3">
      <c r="A140">
        <v>-0.89999999999998004</v>
      </c>
      <c r="B140">
        <f t="shared" si="4"/>
        <v>-12.343135885989716</v>
      </c>
      <c r="C140">
        <f t="shared" si="5"/>
        <v>5.4695728090996126E-2</v>
      </c>
    </row>
    <row r="141" spans="1:3">
      <c r="A141">
        <v>-0.94999999999997997</v>
      </c>
      <c r="B141">
        <f t="shared" si="4"/>
        <v>-12.586377231507669</v>
      </c>
      <c r="C141">
        <f t="shared" si="5"/>
        <v>5.2223657932866249E-2</v>
      </c>
    </row>
    <row r="142" spans="1:3">
      <c r="A142">
        <v>-0.99999999999998002</v>
      </c>
      <c r="B142">
        <f t="shared" si="4"/>
        <v>-12.82961857702562</v>
      </c>
      <c r="C142">
        <f t="shared" si="5"/>
        <v>4.973881475698573E-2</v>
      </c>
    </row>
    <row r="143" spans="1:3">
      <c r="A143">
        <v>-1.0499999999999701</v>
      </c>
      <c r="B143">
        <f t="shared" si="4"/>
        <v>-13.072859922543525</v>
      </c>
      <c r="C143">
        <f t="shared" si="5"/>
        <v>4.7253919804368445E-2</v>
      </c>
    </row>
    <row r="144" spans="1:3">
      <c r="A144">
        <v>-1.0999999999999699</v>
      </c>
      <c r="B144">
        <f t="shared" si="4"/>
        <v>-13.316101268061477</v>
      </c>
      <c r="C144">
        <f t="shared" si="5"/>
        <v>4.4781074650090465E-2</v>
      </c>
    </row>
    <row r="145" spans="1:3">
      <c r="A145">
        <v>-1.1499999999999699</v>
      </c>
      <c r="B145">
        <f t="shared" si="4"/>
        <v>-13.55934261357943</v>
      </c>
      <c r="C145">
        <f t="shared" si="5"/>
        <v>4.2331674387318025E-2</v>
      </c>
    </row>
    <row r="146" spans="1:3">
      <c r="A146">
        <v>-1.19999999999997</v>
      </c>
      <c r="B146">
        <f t="shared" si="4"/>
        <v>-13.802583959097383</v>
      </c>
      <c r="C146">
        <f t="shared" si="5"/>
        <v>3.9916333830855202E-2</v>
      </c>
    </row>
    <row r="147" spans="1:3">
      <c r="A147">
        <v>-1.24999999999997</v>
      </c>
      <c r="B147">
        <f t="shared" si="4"/>
        <v>-14.045825304615335</v>
      </c>
      <c r="C147">
        <f t="shared" si="5"/>
        <v>3.7544827134568734E-2</v>
      </c>
    </row>
    <row r="148" spans="1:3">
      <c r="A148">
        <v>-1.2999999999999701</v>
      </c>
      <c r="B148">
        <f t="shared" si="4"/>
        <v>-14.289066650133289</v>
      </c>
      <c r="C148">
        <f t="shared" si="5"/>
        <v>3.5226040968262512E-2</v>
      </c>
    </row>
    <row r="149" spans="1:3">
      <c r="A149">
        <v>-1.3499999999999699</v>
      </c>
      <c r="B149">
        <f t="shared" si="4"/>
        <v>-14.532307995651241</v>
      </c>
      <c r="C149">
        <f t="shared" si="5"/>
        <v>3.2967941161567205E-2</v>
      </c>
    </row>
    <row r="150" spans="1:3">
      <c r="A150">
        <v>-1.3999999999999699</v>
      </c>
      <c r="B150">
        <f t="shared" si="4"/>
        <v>-14.775549341169192</v>
      </c>
      <c r="C150">
        <f t="shared" si="5"/>
        <v>3.0777552499745647E-2</v>
      </c>
    </row>
    <row r="151" spans="1:3">
      <c r="A151">
        <v>-1.44999999999997</v>
      </c>
      <c r="B151">
        <f t="shared" si="4"/>
        <v>-15.018790686687147</v>
      </c>
      <c r="C151">
        <f t="shared" si="5"/>
        <v>2.8660951152951801E-2</v>
      </c>
    </row>
    <row r="152" spans="1:3">
      <c r="A152">
        <v>-1.49999999999997</v>
      </c>
      <c r="B152">
        <f t="shared" si="4"/>
        <v>-15.262032032205099</v>
      </c>
      <c r="C152">
        <f t="shared" si="5"/>
        <v>2.6623269039666275E-2</v>
      </c>
    </row>
    <row r="153" spans="1:3">
      <c r="A153">
        <v>-1.5499999999999701</v>
      </c>
      <c r="B153">
        <f t="shared" si="4"/>
        <v>-15.505273377723052</v>
      </c>
      <c r="C153">
        <f t="shared" si="5"/>
        <v>2.4668709269274655E-2</v>
      </c>
    </row>
    <row r="154" spans="1:3">
      <c r="A154">
        <v>-1.5999999999999699</v>
      </c>
      <c r="B154">
        <f t="shared" si="4"/>
        <v>-15.748514723241003</v>
      </c>
      <c r="C154">
        <f t="shared" si="5"/>
        <v>2.2800571679799861E-2</v>
      </c>
    </row>
    <row r="155" spans="1:3">
      <c r="A155">
        <v>-1.6499999999999699</v>
      </c>
      <c r="B155">
        <f t="shared" si="4"/>
        <v>-15.991756068758956</v>
      </c>
      <c r="C155">
        <f t="shared" si="5"/>
        <v>2.1021287385625663E-2</v>
      </c>
    </row>
    <row r="156" spans="1:3">
      <c r="A156">
        <v>-1.69999999999997</v>
      </c>
      <c r="B156">
        <f t="shared" si="4"/>
        <v>-16.234997414276908</v>
      </c>
      <c r="C156">
        <f t="shared" si="5"/>
        <v>1.9332461176907598E-2</v>
      </c>
    </row>
    <row r="157" spans="1:3">
      <c r="A157">
        <v>-1.74999999999997</v>
      </c>
      <c r="B157">
        <f t="shared" si="4"/>
        <v>-16.478238759794863</v>
      </c>
      <c r="C157">
        <f t="shared" si="5"/>
        <v>1.7734920566813795E-2</v>
      </c>
    </row>
    <row r="158" spans="1:3">
      <c r="A158">
        <v>-1.7999999999999701</v>
      </c>
      <c r="B158">
        <f t="shared" si="4"/>
        <v>-16.721480105312814</v>
      </c>
      <c r="C158">
        <f t="shared" si="5"/>
        <v>1.6228770263703257E-2</v>
      </c>
    </row>
    <row r="159" spans="1:3">
      <c r="A159">
        <v>-1.8499999999999699</v>
      </c>
      <c r="B159">
        <f t="shared" si="4"/>
        <v>-16.964721450830766</v>
      </c>
      <c r="C159">
        <f t="shared" si="5"/>
        <v>1.4813450851204737E-2</v>
      </c>
    </row>
    <row r="160" spans="1:3">
      <c r="A160">
        <v>-1.8999999999999699</v>
      </c>
      <c r="B160">
        <f t="shared" si="4"/>
        <v>-17.207962796348721</v>
      </c>
      <c r="C160">
        <f t="shared" si="5"/>
        <v>1.3487800487815805E-2</v>
      </c>
    </row>
    <row r="161" spans="1:3">
      <c r="A161">
        <v>-1.94999999999997</v>
      </c>
      <c r="B161">
        <f t="shared" si="4"/>
        <v>-17.451204141866672</v>
      </c>
      <c r="C161">
        <f t="shared" si="5"/>
        <v>1.2250118486624863E-2</v>
      </c>
    </row>
    <row r="162" spans="1:3">
      <c r="A162">
        <v>-1.99999999999997</v>
      </c>
      <c r="B162">
        <f t="shared" si="4"/>
        <v>-17.694445487384627</v>
      </c>
      <c r="C162">
        <f t="shared" si="5"/>
        <v>1.1098229702319743E-2</v>
      </c>
    </row>
    <row r="163" spans="1:3">
      <c r="A163">
        <v>-2.0499999999999701</v>
      </c>
      <c r="B163">
        <f t="shared" si="4"/>
        <v>-17.937686832902578</v>
      </c>
      <c r="C163">
        <f t="shared" si="5"/>
        <v>1.0029548733848906E-2</v>
      </c>
    </row>
    <row r="164" spans="1:3">
      <c r="A164">
        <v>-2.0999999999999699</v>
      </c>
      <c r="B164">
        <f t="shared" si="4"/>
        <v>-18.18092817842053</v>
      </c>
      <c r="C164">
        <f t="shared" si="5"/>
        <v>9.0411430439122711E-3</v>
      </c>
    </row>
    <row r="165" spans="1:3">
      <c r="A165">
        <v>-2.1499999999999702</v>
      </c>
      <c r="B165">
        <f t="shared" si="4"/>
        <v>-18.424169523938485</v>
      </c>
      <c r="C165">
        <f t="shared" si="5"/>
        <v>8.1297941978481815E-3</v>
      </c>
    </row>
    <row r="166" spans="1:3">
      <c r="A166">
        <v>-2.19999999999997</v>
      </c>
      <c r="B166">
        <f t="shared" si="4"/>
        <v>-18.667410869456436</v>
      </c>
      <c r="C166">
        <f t="shared" si="5"/>
        <v>7.2920565314862412E-3</v>
      </c>
    </row>
    <row r="167" spans="1:3">
      <c r="A167">
        <v>-2.2499999999999698</v>
      </c>
      <c r="B167">
        <f t="shared" si="4"/>
        <v>-18.910652214974387</v>
      </c>
      <c r="C167">
        <f t="shared" si="5"/>
        <v>6.5243126673394814E-3</v>
      </c>
    </row>
    <row r="168" spans="1:3">
      <c r="A168">
        <v>-2.2999999999999701</v>
      </c>
      <c r="B168">
        <f t="shared" si="4"/>
        <v>-19.153893560492342</v>
      </c>
      <c r="C168">
        <f t="shared" si="5"/>
        <v>5.822825408502025E-3</v>
      </c>
    </row>
    <row r="169" spans="1:3">
      <c r="A169">
        <v>-2.3499999999999699</v>
      </c>
      <c r="B169">
        <f t="shared" si="4"/>
        <v>-19.397134906010294</v>
      </c>
      <c r="C169">
        <f t="shared" si="5"/>
        <v>5.1837856474393883E-3</v>
      </c>
    </row>
    <row r="170" spans="1:3">
      <c r="A170">
        <v>-2.3999999999999702</v>
      </c>
      <c r="B170">
        <f t="shared" si="4"/>
        <v>-19.640376251528249</v>
      </c>
      <c r="C170">
        <f t="shared" si="5"/>
        <v>4.6033560304392486E-3</v>
      </c>
    </row>
    <row r="171" spans="1:3">
      <c r="A171">
        <v>-2.44999999999997</v>
      </c>
      <c r="B171">
        <f t="shared" si="4"/>
        <v>-19.8836175970462</v>
      </c>
      <c r="C171">
        <f t="shared" si="5"/>
        <v>4.0777102160727552E-3</v>
      </c>
    </row>
    <row r="172" spans="1:3">
      <c r="A172">
        <v>-2.4999999999999698</v>
      </c>
      <c r="B172">
        <f t="shared" si="4"/>
        <v>-20.126858942564152</v>
      </c>
      <c r="C172">
        <f t="shared" si="5"/>
        <v>3.6030676561678871E-3</v>
      </c>
    </row>
    <row r="173" spans="1:3">
      <c r="A173">
        <v>-2.5499999999999701</v>
      </c>
      <c r="B173">
        <f t="shared" si="4"/>
        <v>-20.370100288082106</v>
      </c>
      <c r="C173">
        <f t="shared" si="5"/>
        <v>3.1757239094157381E-3</v>
      </c>
    </row>
    <row r="174" spans="1:3">
      <c r="A174">
        <v>-2.5999999999999699</v>
      </c>
      <c r="B174">
        <f t="shared" si="4"/>
        <v>-20.613341633600058</v>
      </c>
      <c r="C174">
        <f t="shared" si="5"/>
        <v>2.7920765700344659E-3</v>
      </c>
    </row>
    <row r="175" spans="1:3">
      <c r="A175">
        <v>-2.6499999999999702</v>
      </c>
      <c r="B175">
        <f t="shared" si="4"/>
        <v>-20.856582979118013</v>
      </c>
      <c r="C175">
        <f t="shared" si="5"/>
        <v>2.4486469564293117E-3</v>
      </c>
    </row>
    <row r="176" spans="1:3">
      <c r="A176">
        <v>-2.69999999999997</v>
      </c>
      <c r="B176">
        <f t="shared" si="4"/>
        <v>-21.099824324635964</v>
      </c>
      <c r="C176">
        <f t="shared" si="5"/>
        <v>2.1420977573186266E-3</v>
      </c>
    </row>
    <row r="177" spans="1:3">
      <c r="A177">
        <v>-2.7499999999999698</v>
      </c>
      <c r="B177">
        <f t="shared" si="4"/>
        <v>-21.343065670153916</v>
      </c>
      <c r="C177">
        <f t="shared" si="5"/>
        <v>1.86924687540849E-3</v>
      </c>
    </row>
    <row r="178" spans="1:3">
      <c r="A178">
        <v>-2.7999999999999701</v>
      </c>
      <c r="B178">
        <f t="shared" si="4"/>
        <v>-21.586307015671871</v>
      </c>
      <c r="C178">
        <f t="shared" si="5"/>
        <v>1.6270777416819552E-3</v>
      </c>
    </row>
    <row r="179" spans="1:3">
      <c r="A179">
        <v>-2.8499999999999699</v>
      </c>
      <c r="B179">
        <f t="shared" si="4"/>
        <v>-21.829548361189822</v>
      </c>
      <c r="C179">
        <f t="shared" si="5"/>
        <v>1.412746397200657E-3</v>
      </c>
    </row>
    <row r="180" spans="1:3">
      <c r="A180">
        <v>-2.8999999999999702</v>
      </c>
      <c r="B180">
        <f t="shared" si="4"/>
        <v>-22.072789706707773</v>
      </c>
      <c r="C180">
        <f t="shared" si="5"/>
        <v>1.2235856546306265E-3</v>
      </c>
    </row>
    <row r="181" spans="1:3">
      <c r="A181">
        <v>-2.94999999999997</v>
      </c>
      <c r="B181">
        <f t="shared" si="4"/>
        <v>-22.316031052225728</v>
      </c>
      <c r="C181">
        <f t="shared" si="5"/>
        <v>1.0571066592531301E-3</v>
      </c>
    </row>
    <row r="182" spans="1:3">
      <c r="A182">
        <v>-2.9999999999999698</v>
      </c>
      <c r="B182">
        <f t="shared" si="4"/>
        <v>-22.55927239774368</v>
      </c>
      <c r="C182">
        <f t="shared" si="5"/>
        <v>9.1099816984265686E-4</v>
      </c>
    </row>
    <row r="183" spans="1:3">
      <c r="A183">
        <v>-3.0499999999999701</v>
      </c>
      <c r="B183">
        <f t="shared" si="4"/>
        <v>-22.802513743261631</v>
      </c>
      <c r="C183">
        <f t="shared" si="5"/>
        <v>7.8312387437870262E-4</v>
      </c>
    </row>
    <row r="184" spans="1:3">
      <c r="A184">
        <v>-3.0999999999999699</v>
      </c>
      <c r="B184">
        <f t="shared" si="4"/>
        <v>-23.045755088779583</v>
      </c>
      <c r="C184">
        <f t="shared" si="5"/>
        <v>6.7151804501901897E-4</v>
      </c>
    </row>
    <row r="185" spans="1:3">
      <c r="A185">
        <v>-3.1499999999999702</v>
      </c>
      <c r="B185">
        <f t="shared" si="4"/>
        <v>-23.288996434297538</v>
      </c>
      <c r="C185">
        <f t="shared" si="5"/>
        <v>5.7437982200963383E-4</v>
      </c>
    </row>
    <row r="186" spans="1:3">
      <c r="A186">
        <v>-3.19999999999997</v>
      </c>
      <c r="B186">
        <f t="shared" si="4"/>
        <v>-23.532237779815489</v>
      </c>
      <c r="C186">
        <f t="shared" si="5"/>
        <v>4.9006639812578922E-4</v>
      </c>
    </row>
    <row r="187" spans="1:3">
      <c r="A187">
        <v>-3.2499999999999698</v>
      </c>
      <c r="B187">
        <f t="shared" si="4"/>
        <v>-23.77547912533344</v>
      </c>
      <c r="C187">
        <f t="shared" si="5"/>
        <v>4.1708535466685527E-4</v>
      </c>
    </row>
    <row r="188" spans="1:3">
      <c r="A188">
        <v>-3.2999999999999701</v>
      </c>
      <c r="B188">
        <f t="shared" si="4"/>
        <v>-24.018720470851395</v>
      </c>
      <c r="C188">
        <f t="shared" si="5"/>
        <v>3.5408637774672917E-4</v>
      </c>
    </row>
    <row r="189" spans="1:3">
      <c r="A189">
        <v>-3.3499999999999699</v>
      </c>
      <c r="B189">
        <f t="shared" si="4"/>
        <v>-24.261961816369347</v>
      </c>
      <c r="C189">
        <f t="shared" si="5"/>
        <v>2.9985256033687513E-4</v>
      </c>
    </row>
    <row r="190" spans="1:3">
      <c r="A190">
        <v>-3.3999999999999702</v>
      </c>
      <c r="B190">
        <f t="shared" si="4"/>
        <v>-24.505203161887302</v>
      </c>
      <c r="C190">
        <f t="shared" si="5"/>
        <v>2.5329147186085562E-4</v>
      </c>
    </row>
    <row r="191" spans="1:3">
      <c r="A191">
        <v>-3.44999999999997</v>
      </c>
      <c r="B191">
        <f t="shared" si="4"/>
        <v>-24.748444507405253</v>
      </c>
      <c r="C191">
        <f t="shared" si="5"/>
        <v>2.1342615365217311E-4</v>
      </c>
    </row>
    <row r="192" spans="1:3">
      <c r="A192">
        <v>-3.4999999999999698</v>
      </c>
      <c r="B192">
        <f t="shared" si="4"/>
        <v>-24.991685852923204</v>
      </c>
      <c r="C192">
        <f t="shared" si="5"/>
        <v>1.7938617573167549E-4</v>
      </c>
    </row>
    <row r="193" spans="1:3">
      <c r="A193">
        <v>-3.5499999999999701</v>
      </c>
      <c r="B193">
        <f t="shared" si="4"/>
        <v>-25.234927198441159</v>
      </c>
      <c r="C193">
        <f t="shared" si="5"/>
        <v>1.5039886851316294E-4</v>
      </c>
    </row>
    <row r="194" spans="1:3">
      <c r="A194">
        <v>-3.5999999999999699</v>
      </c>
      <c r="B194">
        <f t="shared" ref="B194:B257" si="6">A194*$F$2+$F$1</f>
        <v>-25.478168543959111</v>
      </c>
      <c r="C194">
        <f t="shared" ref="C194:C257" si="7">NORMDIST(B194,$F$1,$F$2,)</f>
        <v>1.2578082250179712E-4</v>
      </c>
    </row>
    <row r="195" spans="1:3">
      <c r="A195">
        <v>-3.6499999999999702</v>
      </c>
      <c r="B195">
        <f t="shared" si="6"/>
        <v>-25.721409889477066</v>
      </c>
      <c r="C195">
        <f t="shared" si="7"/>
        <v>1.0492973002950375E-4</v>
      </c>
    </row>
    <row r="196" spans="1:3">
      <c r="A196">
        <v>-3.69999999999997</v>
      </c>
      <c r="B196">
        <f t="shared" si="6"/>
        <v>-25.964651234995017</v>
      </c>
      <c r="C196">
        <f t="shared" si="7"/>
        <v>8.7316625725425279E-5</v>
      </c>
    </row>
    <row r="197" spans="1:3">
      <c r="A197">
        <v>-3.74999999999996</v>
      </c>
      <c r="B197">
        <f t="shared" si="6"/>
        <v>-26.207892580512919</v>
      </c>
      <c r="C197">
        <f t="shared" si="7"/>
        <v>7.2478566835890759E-5</v>
      </c>
    </row>
    <row r="198" spans="1:3">
      <c r="A198">
        <v>-3.7999999999999701</v>
      </c>
      <c r="B198">
        <f t="shared" si="6"/>
        <v>-26.451133926030924</v>
      </c>
      <c r="C198">
        <f t="shared" si="7"/>
        <v>6.0011780721288954E-5</v>
      </c>
    </row>
    <row r="199" spans="1:3">
      <c r="A199">
        <v>-3.8499999999999699</v>
      </c>
      <c r="B199">
        <f t="shared" si="6"/>
        <v>-26.694375271548875</v>
      </c>
      <c r="C199">
        <f t="shared" si="7"/>
        <v>4.956529485408237E-5</v>
      </c>
    </row>
    <row r="200" spans="1:3">
      <c r="A200">
        <v>-3.8999999999999599</v>
      </c>
      <c r="B200">
        <f t="shared" si="6"/>
        <v>-26.937616617066777</v>
      </c>
      <c r="C200">
        <f t="shared" si="7"/>
        <v>4.0835054371573099E-5</v>
      </c>
    </row>
    <row r="201" spans="1:3">
      <c r="A201">
        <v>-3.9499999999999602</v>
      </c>
      <c r="B201">
        <f t="shared" si="6"/>
        <v>-27.180857962584732</v>
      </c>
      <c r="C201">
        <f t="shared" si="7"/>
        <v>3.3558523617486446E-5</v>
      </c>
    </row>
    <row r="202" spans="1:3">
      <c r="A202">
        <v>-3.99999999999996</v>
      </c>
      <c r="B202">
        <f t="shared" si="6"/>
        <v>-27.424099308102683</v>
      </c>
      <c r="C202">
        <f t="shared" si="7"/>
        <v>2.7509761031771097E-5</v>
      </c>
    </row>
    <row r="203" spans="1:3">
      <c r="A203">
        <v>-4.05</v>
      </c>
      <c r="B203">
        <f t="shared" si="6"/>
        <v>-27.66734065362083</v>
      </c>
      <c r="C203">
        <f t="shared" si="7"/>
        <v>2.2494951096158043E-5</v>
      </c>
    </row>
    <row r="204" spans="1:3">
      <c r="A204">
        <v>-4.0999999999999996</v>
      </c>
      <c r="B204">
        <f t="shared" si="6"/>
        <v>-27.910581999138781</v>
      </c>
      <c r="C204">
        <f t="shared" si="7"/>
        <v>1.8348372680446512E-5</v>
      </c>
    </row>
    <row r="205" spans="1:3">
      <c r="A205">
        <v>-4.1500000000000004</v>
      </c>
      <c r="B205">
        <f t="shared" si="6"/>
        <v>-28.15382334465674</v>
      </c>
      <c r="C205">
        <f t="shared" si="7"/>
        <v>1.4928779921769498E-5</v>
      </c>
    </row>
    <row r="206" spans="1:3">
      <c r="A206">
        <v>-4.2</v>
      </c>
      <c r="B206">
        <f t="shared" si="6"/>
        <v>-28.397064690174691</v>
      </c>
      <c r="C206">
        <f t="shared" si="7"/>
        <v>1.2116169566285633E-5</v>
      </c>
    </row>
    <row r="207" spans="1:3">
      <c r="A207">
        <v>-4.25</v>
      </c>
      <c r="B207">
        <f t="shared" si="6"/>
        <v>-28.640306035692642</v>
      </c>
      <c r="C207">
        <f t="shared" si="7"/>
        <v>9.8089073713175391E-6</v>
      </c>
    </row>
    <row r="208" spans="1:3">
      <c r="A208">
        <v>-4.3</v>
      </c>
      <c r="B208">
        <f t="shared" si="6"/>
        <v>-28.883547381210594</v>
      </c>
      <c r="C208">
        <f t="shared" si="7"/>
        <v>7.9211855739473773E-6</v>
      </c>
    </row>
    <row r="209" spans="1:3">
      <c r="A209">
        <v>-4.3499999999999996</v>
      </c>
      <c r="B209">
        <f t="shared" si="6"/>
        <v>-29.126788726728545</v>
      </c>
      <c r="C209">
        <f t="shared" si="7"/>
        <v>6.3807834543406634E-6</v>
      </c>
    </row>
    <row r="210" spans="1:3">
      <c r="A210">
        <v>-4.4000000000000004</v>
      </c>
      <c r="B210">
        <f t="shared" si="6"/>
        <v>-29.3700300722465</v>
      </c>
      <c r="C210">
        <f t="shared" si="7"/>
        <v>5.127103543384377E-6</v>
      </c>
    </row>
    <row r="211" spans="1:3">
      <c r="A211">
        <v>-4.45</v>
      </c>
      <c r="B211">
        <f t="shared" si="6"/>
        <v>-29.613271417764455</v>
      </c>
      <c r="C211">
        <f t="shared" si="7"/>
        <v>4.1094569396400731E-6</v>
      </c>
    </row>
    <row r="212" spans="1:3">
      <c r="A212">
        <v>-4.5</v>
      </c>
      <c r="B212">
        <f t="shared" si="6"/>
        <v>-29.856512763282407</v>
      </c>
      <c r="C212">
        <f t="shared" si="7"/>
        <v>3.2855724163320287E-6</v>
      </c>
    </row>
    <row r="213" spans="1:3">
      <c r="A213">
        <v>-4.55</v>
      </c>
      <c r="B213">
        <f t="shared" si="6"/>
        <v>-30.099754108800358</v>
      </c>
      <c r="C213">
        <f t="shared" si="7"/>
        <v>2.6203054325919705E-6</v>
      </c>
    </row>
    <row r="214" spans="1:3">
      <c r="A214">
        <v>-4.5999999999999996</v>
      </c>
      <c r="B214">
        <f t="shared" si="6"/>
        <v>-30.342995454318309</v>
      </c>
      <c r="C214">
        <f t="shared" si="7"/>
        <v>2.0845247430886087E-6</v>
      </c>
    </row>
    <row r="215" spans="1:3">
      <c r="A215">
        <v>-4.6500000000000004</v>
      </c>
      <c r="B215">
        <f t="shared" si="6"/>
        <v>-30.586236799836264</v>
      </c>
      <c r="C215">
        <f t="shared" si="7"/>
        <v>1.6541559658282608E-6</v>
      </c>
    </row>
    <row r="216" spans="1:3">
      <c r="A216">
        <v>-4.7</v>
      </c>
      <c r="B216">
        <f t="shared" si="6"/>
        <v>-30.829478145354216</v>
      </c>
      <c r="C216">
        <f t="shared" si="7"/>
        <v>1.3093631687703726E-6</v>
      </c>
    </row>
    <row r="217" spans="1:3">
      <c r="A217">
        <v>-4.75</v>
      </c>
      <c r="B217">
        <f t="shared" si="6"/>
        <v>-31.072719490872167</v>
      </c>
      <c r="C217">
        <f t="shared" si="7"/>
        <v>1.0338512307360275E-6</v>
      </c>
    </row>
    <row r="218" spans="1:3">
      <c r="A218">
        <v>-4.8</v>
      </c>
      <c r="B218">
        <f t="shared" si="6"/>
        <v>-31.315960836390122</v>
      </c>
      <c r="C218">
        <f t="shared" si="7"/>
        <v>8.1427338814397824E-7</v>
      </c>
    </row>
    <row r="219" spans="1:3">
      <c r="A219">
        <v>-4.8499999999999996</v>
      </c>
      <c r="B219">
        <f t="shared" si="6"/>
        <v>-31.559202181908073</v>
      </c>
      <c r="C219">
        <f t="shared" si="7"/>
        <v>6.3972997117779081E-7</v>
      </c>
    </row>
    <row r="220" spans="1:3">
      <c r="A220">
        <v>-4.9000000000000004</v>
      </c>
      <c r="B220">
        <f t="shared" si="6"/>
        <v>-31.802443527426028</v>
      </c>
      <c r="C220">
        <f t="shared" si="7"/>
        <v>5.0134584248000344E-7</v>
      </c>
    </row>
    <row r="221" spans="1:3">
      <c r="A221">
        <v>-4.95</v>
      </c>
      <c r="B221">
        <f t="shared" si="6"/>
        <v>-32.04568487294398</v>
      </c>
      <c r="C221">
        <f t="shared" si="7"/>
        <v>3.9191546549435097E-7</v>
      </c>
    </row>
    <row r="222" spans="1:3">
      <c r="A222">
        <v>-5</v>
      </c>
      <c r="B222">
        <f t="shared" si="6"/>
        <v>-32.288926218461931</v>
      </c>
      <c r="C222">
        <f t="shared" si="7"/>
        <v>3.0560584006976957E-7</v>
      </c>
    </row>
    <row r="223" spans="1:3">
      <c r="A223">
        <v>-5.05</v>
      </c>
      <c r="B223">
        <f t="shared" si="6"/>
        <v>-32.532167563979883</v>
      </c>
      <c r="C223">
        <f t="shared" si="7"/>
        <v>2.37708745837873E-7</v>
      </c>
    </row>
    <row r="224" spans="1:3">
      <c r="A224">
        <v>-5.0999999999999996</v>
      </c>
      <c r="B224">
        <f t="shared" si="6"/>
        <v>-32.775408909497834</v>
      </c>
      <c r="C224">
        <f t="shared" si="7"/>
        <v>1.8443482836517089E-7</v>
      </c>
    </row>
    <row r="225" spans="1:3">
      <c r="A225">
        <v>-5.15</v>
      </c>
      <c r="B225">
        <f t="shared" si="6"/>
        <v>-33.018650255015793</v>
      </c>
      <c r="C225">
        <f t="shared" si="7"/>
        <v>1.4274305092065061E-7</v>
      </c>
    </row>
    <row r="226" spans="1:3">
      <c r="A226">
        <v>-5.2</v>
      </c>
      <c r="B226">
        <f t="shared" si="6"/>
        <v>-33.261891600533744</v>
      </c>
      <c r="C226">
        <f t="shared" si="7"/>
        <v>1.1019991961650157E-7</v>
      </c>
    </row>
    <row r="227" spans="1:3">
      <c r="A227">
        <v>-5.25</v>
      </c>
      <c r="B227">
        <f t="shared" si="6"/>
        <v>-33.505132946051695</v>
      </c>
      <c r="C227">
        <f t="shared" si="7"/>
        <v>8.4863676852282739E-8</v>
      </c>
    </row>
    <row r="228" spans="1:3">
      <c r="A228">
        <v>-5.3</v>
      </c>
      <c r="B228">
        <f t="shared" si="6"/>
        <v>-33.748374291569647</v>
      </c>
      <c r="C228">
        <f t="shared" si="7"/>
        <v>6.5189353601933521E-8</v>
      </c>
    </row>
    <row r="229" spans="1:3">
      <c r="A229">
        <v>-5.35</v>
      </c>
      <c r="B229">
        <f t="shared" si="6"/>
        <v>-33.991615637087598</v>
      </c>
      <c r="C229">
        <f t="shared" si="7"/>
        <v>4.995118194043174E-8</v>
      </c>
    </row>
    <row r="230" spans="1:3">
      <c r="A230">
        <v>-5.4</v>
      </c>
      <c r="B230">
        <f t="shared" si="6"/>
        <v>-34.234856982605557</v>
      </c>
      <c r="C230">
        <f t="shared" si="7"/>
        <v>3.8179402449042145E-8</v>
      </c>
    </row>
    <row r="231" spans="1:3">
      <c r="A231">
        <v>-5.45</v>
      </c>
      <c r="B231">
        <f t="shared" si="6"/>
        <v>-34.478098328123508</v>
      </c>
      <c r="C231">
        <f t="shared" si="7"/>
        <v>2.910896397980166E-8</v>
      </c>
    </row>
    <row r="232" spans="1:3">
      <c r="A232">
        <v>-5.5</v>
      </c>
      <c r="B232">
        <f t="shared" si="6"/>
        <v>-34.721339673641459</v>
      </c>
      <c r="C232">
        <f t="shared" si="7"/>
        <v>2.2138012802902375E-8</v>
      </c>
    </row>
    <row r="233" spans="1:3">
      <c r="A233">
        <v>-5.55</v>
      </c>
      <c r="B233">
        <f t="shared" si="6"/>
        <v>-34.964581019159411</v>
      </c>
      <c r="C233">
        <f t="shared" si="7"/>
        <v>1.6794411248519063E-8</v>
      </c>
    </row>
    <row r="234" spans="1:3">
      <c r="A234">
        <v>-5.6</v>
      </c>
      <c r="B234">
        <f t="shared" si="6"/>
        <v>-35.207822364677362</v>
      </c>
      <c r="C234">
        <f t="shared" si="7"/>
        <v>1.2708819068157868E-8</v>
      </c>
    </row>
    <row r="235" spans="1:3">
      <c r="A235">
        <v>-5.65</v>
      </c>
      <c r="B235">
        <f t="shared" si="6"/>
        <v>-35.451063710195321</v>
      </c>
      <c r="C235">
        <f t="shared" si="7"/>
        <v>9.5931199271585237E-9</v>
      </c>
    </row>
    <row r="236" spans="1:3">
      <c r="A236">
        <v>-5.7</v>
      </c>
      <c r="B236">
        <f t="shared" si="6"/>
        <v>-35.694305055713272</v>
      </c>
      <c r="C236">
        <f t="shared" si="7"/>
        <v>7.2231862706931739E-9</v>
      </c>
    </row>
    <row r="237" spans="1:3">
      <c r="A237">
        <v>-5.75</v>
      </c>
      <c r="B237">
        <f t="shared" si="6"/>
        <v>-35.937546401231224</v>
      </c>
      <c r="C237">
        <f t="shared" si="7"/>
        <v>5.4251533553036131E-9</v>
      </c>
    </row>
    <row r="238" spans="1:3">
      <c r="A238">
        <v>-5.8</v>
      </c>
      <c r="B238">
        <f t="shared" si="6"/>
        <v>-36.180787746749175</v>
      </c>
      <c r="C238">
        <f t="shared" si="7"/>
        <v>4.0645220828186234E-9</v>
      </c>
    </row>
    <row r="239" spans="1:3">
      <c r="A239">
        <v>-5.85</v>
      </c>
      <c r="B239">
        <f t="shared" si="6"/>
        <v>-36.424029092267126</v>
      </c>
      <c r="C239">
        <f t="shared" si="7"/>
        <v>3.0375345020013082E-9</v>
      </c>
    </row>
    <row r="240" spans="1:3">
      <c r="A240">
        <v>-5.9</v>
      </c>
      <c r="B240">
        <f t="shared" si="6"/>
        <v>-36.667270437785085</v>
      </c>
      <c r="C240">
        <f t="shared" si="7"/>
        <v>2.2643690778032711E-9</v>
      </c>
    </row>
    <row r="241" spans="1:3">
      <c r="A241">
        <v>-5.95</v>
      </c>
      <c r="B241">
        <f t="shared" si="6"/>
        <v>-36.910511783303036</v>
      </c>
      <c r="C241">
        <f t="shared" si="7"/>
        <v>1.6837882527817628E-9</v>
      </c>
    </row>
    <row r="242" spans="1:3">
      <c r="A242">
        <v>-6</v>
      </c>
      <c r="B242">
        <f t="shared" si="6"/>
        <v>-37.153753128820988</v>
      </c>
      <c r="C242">
        <f t="shared" si="7"/>
        <v>1.2489412186249451E-9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Data</vt:lpstr>
      <vt:lpstr>BoxPlot</vt:lpstr>
      <vt:lpstr>Histogram </vt:lpstr>
      <vt:lpstr>Probability Distribution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2017-01-26T05:15:48Z</dcterms:created>
  <dcterms:modified xsi:type="dcterms:W3CDTF">2017-01-31T18:26:04Z</dcterms:modified>
</cp:coreProperties>
</file>