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herineMJB\Documents\GitHub\Programming-Team\"/>
    </mc:Choice>
  </mc:AlternateContent>
  <bookViews>
    <workbookView xWindow="0" yWindow="0" windowWidth="17265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F11" i="1" s="1"/>
  <c r="C10" i="1"/>
  <c r="C9" i="1"/>
  <c r="C8" i="1"/>
  <c r="C7" i="1"/>
  <c r="C6" i="1"/>
  <c r="C5" i="1"/>
  <c r="C4" i="1"/>
  <c r="C3" i="1"/>
  <c r="F3" i="1" s="1"/>
  <c r="C2" i="1"/>
  <c r="D14" i="1"/>
  <c r="D13" i="1"/>
  <c r="D12" i="1"/>
  <c r="F12" i="1" s="1"/>
  <c r="D11" i="1"/>
  <c r="D10" i="1"/>
  <c r="D9" i="1"/>
  <c r="D8" i="1"/>
  <c r="D7" i="1"/>
  <c r="D6" i="1"/>
  <c r="D5" i="1"/>
  <c r="D4" i="1"/>
  <c r="D3" i="1"/>
  <c r="D2" i="1"/>
  <c r="C16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0" i="1"/>
  <c r="F2" i="1"/>
  <c r="F8" i="1" l="1"/>
  <c r="F7" i="1"/>
  <c r="F6" i="1"/>
  <c r="F14" i="1"/>
  <c r="F13" i="1"/>
  <c r="F9" i="1"/>
  <c r="F5" i="1"/>
  <c r="F4" i="1"/>
</calcChain>
</file>

<file path=xl/sharedStrings.xml><?xml version="1.0" encoding="utf-8"?>
<sst xmlns="http://schemas.openxmlformats.org/spreadsheetml/2006/main" count="8" uniqueCount="8">
  <si>
    <t>Total</t>
  </si>
  <si>
    <t>deg C</t>
  </si>
  <si>
    <t>Evaporation</t>
  </si>
  <si>
    <t>Radiation</t>
  </si>
  <si>
    <t>Through Tub</t>
  </si>
  <si>
    <t>1 BTU = 1055 J</t>
  </si>
  <si>
    <t>1 meter = 3.28 feet</t>
  </si>
  <si>
    <t>1 hr = 3600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</si>
</sst>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lost to surroundings</a:t>
            </a:r>
            <a:r>
              <a:rPr lang="en-US" baseline="0"/>
              <a:t> at 15.56⁰ 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0.00</c:formatCode>
                <c:ptCount val="13"/>
                <c:pt idx="0">
                  <c:v>32.222222222222221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65.555555555555557</c:v>
                </c:pt>
                <c:pt idx="7">
                  <c:v>71.111111111111114</c:v>
                </c:pt>
                <c:pt idx="8">
                  <c:v>76.666666666666671</c:v>
                </c:pt>
                <c:pt idx="9">
                  <c:v>82.222222222222229</c:v>
                </c:pt>
                <c:pt idx="10">
                  <c:v>87.777777777777771</c:v>
                </c:pt>
                <c:pt idx="11">
                  <c:v>93.333333333333329</c:v>
                </c:pt>
                <c:pt idx="12">
                  <c:v>98.888888888888886</c:v>
                </c:pt>
              </c:numCache>
            </c:numRef>
          </c:cat>
          <c:val>
            <c:numRef>
              <c:f>Sheet1!$F$2:$F$14</c:f>
              <c:numCache>
                <c:formatCode>0.00</c:formatCode>
                <c:ptCount val="13"/>
                <c:pt idx="0">
                  <c:v>409.5</c:v>
                </c:pt>
                <c:pt idx="1">
                  <c:v>724.5</c:v>
                </c:pt>
                <c:pt idx="2">
                  <c:v>1039.5</c:v>
                </c:pt>
                <c:pt idx="3">
                  <c:v>1480.5</c:v>
                </c:pt>
                <c:pt idx="4">
                  <c:v>1937.25</c:v>
                </c:pt>
                <c:pt idx="5">
                  <c:v>2583</c:v>
                </c:pt>
                <c:pt idx="6">
                  <c:v>3276</c:v>
                </c:pt>
                <c:pt idx="7">
                  <c:v>4126.5</c:v>
                </c:pt>
                <c:pt idx="8">
                  <c:v>5087.25</c:v>
                </c:pt>
                <c:pt idx="9">
                  <c:v>6300</c:v>
                </c:pt>
                <c:pt idx="10">
                  <c:v>7717.5</c:v>
                </c:pt>
                <c:pt idx="11">
                  <c:v>9450</c:v>
                </c:pt>
                <c:pt idx="12">
                  <c:v>11340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Evaporation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0.00</c:formatCode>
                <c:ptCount val="13"/>
                <c:pt idx="0">
                  <c:v>32.222222222222221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65.555555555555557</c:v>
                </c:pt>
                <c:pt idx="7">
                  <c:v>71.111111111111114</c:v>
                </c:pt>
                <c:pt idx="8">
                  <c:v>76.666666666666671</c:v>
                </c:pt>
                <c:pt idx="9">
                  <c:v>82.222222222222229</c:v>
                </c:pt>
                <c:pt idx="10">
                  <c:v>87.777777777777771</c:v>
                </c:pt>
                <c:pt idx="11">
                  <c:v>93.333333333333329</c:v>
                </c:pt>
                <c:pt idx="12">
                  <c:v>98.888888888888886</c:v>
                </c:pt>
              </c:numCache>
            </c:numRef>
          </c:cat>
          <c:val>
            <c:numRef>
              <c:f>Sheet1!$D$2:$D$14</c:f>
              <c:numCache>
                <c:formatCode>0.00</c:formatCode>
                <c:ptCount val="13"/>
                <c:pt idx="0">
                  <c:v>252</c:v>
                </c:pt>
                <c:pt idx="1">
                  <c:v>504</c:v>
                </c:pt>
                <c:pt idx="2">
                  <c:v>756</c:v>
                </c:pt>
                <c:pt idx="3">
                  <c:v>1134</c:v>
                </c:pt>
                <c:pt idx="4">
                  <c:v>1512</c:v>
                </c:pt>
                <c:pt idx="5">
                  <c:v>2079</c:v>
                </c:pt>
                <c:pt idx="6">
                  <c:v>2709</c:v>
                </c:pt>
                <c:pt idx="7">
                  <c:v>3465</c:v>
                </c:pt>
                <c:pt idx="8">
                  <c:v>4347</c:v>
                </c:pt>
                <c:pt idx="9">
                  <c:v>5481</c:v>
                </c:pt>
                <c:pt idx="10">
                  <c:v>6804</c:v>
                </c:pt>
                <c:pt idx="11">
                  <c:v>8442</c:v>
                </c:pt>
                <c:pt idx="12">
                  <c:v>10206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Sheet1!$C$1</c:f>
              <c:strCache>
                <c:ptCount val="1"/>
                <c:pt idx="0">
                  <c:v>Radiation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0.00</c:formatCode>
                <c:ptCount val="13"/>
                <c:pt idx="0">
                  <c:v>32.222222222222221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65.555555555555557</c:v>
                </c:pt>
                <c:pt idx="7">
                  <c:v>71.111111111111114</c:v>
                </c:pt>
                <c:pt idx="8">
                  <c:v>76.666666666666671</c:v>
                </c:pt>
                <c:pt idx="9">
                  <c:v>82.222222222222229</c:v>
                </c:pt>
                <c:pt idx="10">
                  <c:v>87.777777777777771</c:v>
                </c:pt>
                <c:pt idx="11">
                  <c:v>93.333333333333329</c:v>
                </c:pt>
                <c:pt idx="12">
                  <c:v>98.888888888888886</c:v>
                </c:pt>
              </c:numCache>
            </c:numRef>
          </c:cat>
          <c:val>
            <c:numRef>
              <c:f>Sheet1!$C$2:$C$14</c:f>
              <c:numCache>
                <c:formatCode>0.00</c:formatCode>
                <c:ptCount val="13"/>
                <c:pt idx="0">
                  <c:v>157.5</c:v>
                </c:pt>
                <c:pt idx="1">
                  <c:v>220.5</c:v>
                </c:pt>
                <c:pt idx="2">
                  <c:v>283.5</c:v>
                </c:pt>
                <c:pt idx="3">
                  <c:v>346.5</c:v>
                </c:pt>
                <c:pt idx="4">
                  <c:v>425.25</c:v>
                </c:pt>
                <c:pt idx="5">
                  <c:v>504</c:v>
                </c:pt>
                <c:pt idx="6">
                  <c:v>567</c:v>
                </c:pt>
                <c:pt idx="7">
                  <c:v>661.5</c:v>
                </c:pt>
                <c:pt idx="8">
                  <c:v>740.25</c:v>
                </c:pt>
                <c:pt idx="9">
                  <c:v>819</c:v>
                </c:pt>
                <c:pt idx="10">
                  <c:v>913.5</c:v>
                </c:pt>
                <c:pt idx="11">
                  <c:v>1008</c:v>
                </c:pt>
                <c:pt idx="12">
                  <c:v>1134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Through Tub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</c:f>
              <c:numCache>
                <c:formatCode>0.00</c:formatCode>
                <c:ptCount val="13"/>
                <c:pt idx="0">
                  <c:v>32.222222222222221</c:v>
                </c:pt>
                <c:pt idx="1">
                  <c:v>37.777777777777779</c:v>
                </c:pt>
                <c:pt idx="2">
                  <c:v>43.333333333333336</c:v>
                </c:pt>
                <c:pt idx="3">
                  <c:v>48.888888888888886</c:v>
                </c:pt>
                <c:pt idx="4">
                  <c:v>54.444444444444443</c:v>
                </c:pt>
                <c:pt idx="5">
                  <c:v>60</c:v>
                </c:pt>
                <c:pt idx="6">
                  <c:v>65.555555555555557</c:v>
                </c:pt>
                <c:pt idx="7">
                  <c:v>71.111111111111114</c:v>
                </c:pt>
                <c:pt idx="8">
                  <c:v>76.666666666666671</c:v>
                </c:pt>
                <c:pt idx="9">
                  <c:v>82.222222222222229</c:v>
                </c:pt>
                <c:pt idx="10">
                  <c:v>87.777777777777771</c:v>
                </c:pt>
                <c:pt idx="11">
                  <c:v>93.333333333333329</c:v>
                </c:pt>
                <c:pt idx="12">
                  <c:v>98.888888888888886</c:v>
                </c:pt>
              </c:numCache>
            </c:numRef>
          </c:cat>
          <c:val>
            <c:numRef>
              <c:f>Sheet1!$E$2:$E$14</c:f>
              <c:numCache>
                <c:formatCode>0.00</c:formatCode>
                <c:ptCount val="13"/>
                <c:pt idx="0">
                  <c:v>31.65</c:v>
                </c:pt>
                <c:pt idx="1">
                  <c:v>42.22</c:v>
                </c:pt>
                <c:pt idx="2">
                  <c:v>52.76</c:v>
                </c:pt>
                <c:pt idx="3">
                  <c:v>63.33</c:v>
                </c:pt>
                <c:pt idx="4">
                  <c:v>73.87</c:v>
                </c:pt>
                <c:pt idx="5">
                  <c:v>84.44</c:v>
                </c:pt>
                <c:pt idx="6">
                  <c:v>95</c:v>
                </c:pt>
                <c:pt idx="7">
                  <c:v>105.54</c:v>
                </c:pt>
                <c:pt idx="8">
                  <c:v>116.11</c:v>
                </c:pt>
                <c:pt idx="9">
                  <c:v>126.65</c:v>
                </c:pt>
                <c:pt idx="10">
                  <c:v>137.22</c:v>
                </c:pt>
                <c:pt idx="11">
                  <c:v>147.76</c:v>
                </c:pt>
                <c:pt idx="12">
                  <c:v>158.33000000000001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88240"/>
        <c:axId val="1762798576"/>
      </c:lineChart>
      <c:catAx>
        <c:axId val="19429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Celsius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98576"/>
        <c:crosses val="autoZero"/>
        <c:auto val="1"/>
        <c:lblAlgn val="ctr"/>
        <c:lblOffset val="100"/>
        <c:noMultiLvlLbl val="0"/>
      </c:catAx>
      <c:valAx>
        <c:axId val="17627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Joules / m</a:t>
                </a:r>
                <a:r>
                  <a:rPr lang="en-US" baseline="30000"/>
                  <a:t>2 </a:t>
                </a:r>
                <a:r>
                  <a:rPr lang="en-US"/>
                  <a:t>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3</xdr:row>
      <xdr:rowOff>85725</xdr:rowOff>
    </xdr:from>
    <xdr:to>
      <xdr:col>16</xdr:col>
      <xdr:colOff>66674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tabSelected="1" workbookViewId="0">
      <selection activeCell="G18" sqref="G18"/>
    </sheetView>
  </sheetViews>
  <sheetFormatPr defaultRowHeight="15" x14ac:dyDescent="0.25"/>
  <sheetData>
    <row r="1" spans="2:6" x14ac:dyDescent="0.25">
      <c r="B1" t="s">
        <v>1</v>
      </c>
      <c r="C1" t="s">
        <v>3</v>
      </c>
      <c r="D1" t="s">
        <v>2</v>
      </c>
      <c r="E1" t="s">
        <v>4</v>
      </c>
      <c r="F1" t="s">
        <v>0</v>
      </c>
    </row>
    <row r="2" spans="2:6" x14ac:dyDescent="0.25">
      <c r="B2" s="1">
        <f>(90-32)*5/9</f>
        <v>32.222222222222221</v>
      </c>
      <c r="C2" s="1">
        <f>50*3.15</f>
        <v>157.5</v>
      </c>
      <c r="D2" s="1">
        <f xml:space="preserve"> 80 *3.15</f>
        <v>252</v>
      </c>
      <c r="E2" s="1">
        <v>31.65</v>
      </c>
      <c r="F2" s="1">
        <f>D2+C2</f>
        <v>409.5</v>
      </c>
    </row>
    <row r="3" spans="2:6" x14ac:dyDescent="0.25">
      <c r="B3" s="1">
        <f>(100-32)*5/9</f>
        <v>37.777777777777779</v>
      </c>
      <c r="C3" s="1">
        <f>70*3.15</f>
        <v>220.5</v>
      </c>
      <c r="D3" s="1">
        <f>160*3.15</f>
        <v>504</v>
      </c>
      <c r="E3" s="1">
        <v>42.22</v>
      </c>
      <c r="F3" s="1">
        <f>D3+C3</f>
        <v>724.5</v>
      </c>
    </row>
    <row r="4" spans="2:6" x14ac:dyDescent="0.25">
      <c r="B4" s="1">
        <f>(110-32)*5/9</f>
        <v>43.333333333333336</v>
      </c>
      <c r="C4" s="1">
        <f>90*3.15</f>
        <v>283.5</v>
      </c>
      <c r="D4" s="1">
        <f>240*3.15</f>
        <v>756</v>
      </c>
      <c r="E4" s="1">
        <v>52.76</v>
      </c>
      <c r="F4" s="1">
        <f>D4+C4</f>
        <v>1039.5</v>
      </c>
    </row>
    <row r="5" spans="2:6" x14ac:dyDescent="0.25">
      <c r="B5" s="1">
        <f>(120-32)*5/9</f>
        <v>48.888888888888886</v>
      </c>
      <c r="C5" s="1">
        <f>110*3.15</f>
        <v>346.5</v>
      </c>
      <c r="D5" s="1">
        <f>360*3.15</f>
        <v>1134</v>
      </c>
      <c r="E5" s="1">
        <v>63.33</v>
      </c>
      <c r="F5" s="1">
        <f>D5+C5</f>
        <v>1480.5</v>
      </c>
    </row>
    <row r="6" spans="2:6" x14ac:dyDescent="0.25">
      <c r="B6" s="1">
        <f>(130-32)*5/9</f>
        <v>54.444444444444443</v>
      </c>
      <c r="C6" s="1">
        <f>135*3.15</f>
        <v>425.25</v>
      </c>
      <c r="D6" s="1">
        <f>480*3.15</f>
        <v>1512</v>
      </c>
      <c r="E6" s="1">
        <v>73.87</v>
      </c>
      <c r="F6" s="1">
        <f>D6+C6</f>
        <v>1937.25</v>
      </c>
    </row>
    <row r="7" spans="2:6" x14ac:dyDescent="0.25">
      <c r="B7" s="1">
        <f>(140-32)*5/9</f>
        <v>60</v>
      </c>
      <c r="C7" s="1">
        <f>160*3.15</f>
        <v>504</v>
      </c>
      <c r="D7" s="1">
        <f>660*3.15</f>
        <v>2079</v>
      </c>
      <c r="E7" s="1">
        <v>84.44</v>
      </c>
      <c r="F7" s="1">
        <f>D7+C7</f>
        <v>2583</v>
      </c>
    </row>
    <row r="8" spans="2:6" x14ac:dyDescent="0.25">
      <c r="B8" s="1">
        <f>(150-32)*5/9</f>
        <v>65.555555555555557</v>
      </c>
      <c r="C8" s="1">
        <f>180*3.15</f>
        <v>567</v>
      </c>
      <c r="D8" s="1">
        <f>860*3.15</f>
        <v>2709</v>
      </c>
      <c r="E8" s="1">
        <v>95</v>
      </c>
      <c r="F8" s="1">
        <f>D8+C8</f>
        <v>3276</v>
      </c>
    </row>
    <row r="9" spans="2:6" x14ac:dyDescent="0.25">
      <c r="B9" s="1">
        <f>(160-32)*5/9</f>
        <v>71.111111111111114</v>
      </c>
      <c r="C9" s="1">
        <f>210*3.15</f>
        <v>661.5</v>
      </c>
      <c r="D9" s="1">
        <f>1100*3.15</f>
        <v>3465</v>
      </c>
      <c r="E9" s="1">
        <v>105.54</v>
      </c>
      <c r="F9" s="1">
        <f>D9+C9</f>
        <v>4126.5</v>
      </c>
    </row>
    <row r="10" spans="2:6" x14ac:dyDescent="0.25">
      <c r="B10" s="1">
        <f>(170-32)*5/9</f>
        <v>76.666666666666671</v>
      </c>
      <c r="C10" s="1">
        <f>235*3.15</f>
        <v>740.25</v>
      </c>
      <c r="D10" s="1">
        <f>1380*3.15</f>
        <v>4347</v>
      </c>
      <c r="E10" s="1">
        <v>116.11</v>
      </c>
      <c r="F10" s="1">
        <f>D10+C10</f>
        <v>5087.25</v>
      </c>
    </row>
    <row r="11" spans="2:6" x14ac:dyDescent="0.25">
      <c r="B11" s="1">
        <f>(180-32)*5/9</f>
        <v>82.222222222222229</v>
      </c>
      <c r="C11" s="1">
        <f>260*3.15</f>
        <v>819</v>
      </c>
      <c r="D11" s="1">
        <f>1740*3.15</f>
        <v>5481</v>
      </c>
      <c r="E11" s="1">
        <v>126.65</v>
      </c>
      <c r="F11" s="1">
        <f>D11+C11</f>
        <v>6300</v>
      </c>
    </row>
    <row r="12" spans="2:6" x14ac:dyDescent="0.25">
      <c r="B12" s="1">
        <f>(190-32)*5/9</f>
        <v>87.777777777777771</v>
      </c>
      <c r="C12" s="1">
        <f>290*3.15</f>
        <v>913.5</v>
      </c>
      <c r="D12" s="1">
        <f>2160*3.15</f>
        <v>6804</v>
      </c>
      <c r="E12" s="1">
        <v>137.22</v>
      </c>
      <c r="F12" s="1">
        <f>D12+C12</f>
        <v>7717.5</v>
      </c>
    </row>
    <row r="13" spans="2:6" x14ac:dyDescent="0.25">
      <c r="B13" s="1">
        <f>(200-32)*5/9</f>
        <v>93.333333333333329</v>
      </c>
      <c r="C13" s="1">
        <f>320*3.15</f>
        <v>1008</v>
      </c>
      <c r="D13" s="1">
        <f>2680*3.15</f>
        <v>8442</v>
      </c>
      <c r="E13" s="1">
        <v>147.76</v>
      </c>
      <c r="F13" s="1">
        <f>D13+C13</f>
        <v>9450</v>
      </c>
    </row>
    <row r="14" spans="2:6" x14ac:dyDescent="0.25">
      <c r="B14" s="1">
        <f>(210-32)*5/9</f>
        <v>98.888888888888886</v>
      </c>
      <c r="C14" s="1">
        <f>360*3.15</f>
        <v>1134</v>
      </c>
      <c r="D14" s="1">
        <f>3240*3.15</f>
        <v>10206</v>
      </c>
      <c r="E14" s="1">
        <v>158.33000000000001</v>
      </c>
      <c r="F14" s="1">
        <f>D14+C14</f>
        <v>11340</v>
      </c>
    </row>
    <row r="16" spans="2:6" x14ac:dyDescent="0.25">
      <c r="B16" t="s">
        <v>5</v>
      </c>
      <c r="C16">
        <f>1055*3.28*3.28/3600</f>
        <v>3.1528088888888881</v>
      </c>
    </row>
    <row r="17" spans="2:2" x14ac:dyDescent="0.25">
      <c r="B17" t="s">
        <v>6</v>
      </c>
    </row>
    <row r="18" spans="2:2" x14ac:dyDescent="0.25">
      <c r="B18" t="s">
        <v>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KatherineMJB</dc:creator>
  <cp:lastModifiedBy>KatherineMJB</cp:lastModifiedBy>
  <dcterms:created xsi:type="dcterms:W3CDTF">2016-01-30T00:44:46Z</dcterms:created>
  <dcterms:modified xsi:type="dcterms:W3CDTF">2016-01-31T21:02:18Z</dcterms:modified>
</cp:coreProperties>
</file>