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папка для папок\Универ\Прикладные приложения\Лабы\Ексель\"/>
    </mc:Choice>
  </mc:AlternateContent>
  <bookViews>
    <workbookView xWindow="0" yWindow="0" windowWidth="21600" windowHeight="10185" activeTab="4"/>
  </bookViews>
  <sheets>
    <sheet name="Лист1" sheetId="4" r:id="rId1"/>
    <sheet name="Лист2" sheetId="3" r:id="rId2"/>
    <sheet name="Лист3" sheetId="5" r:id="rId3"/>
    <sheet name="Лист4" sheetId="6" r:id="rId4"/>
    <sheet name="Лист5" sheetId="7" r:id="rId5"/>
  </sheets>
  <definedNames>
    <definedName name="a">Лист3!$B$3</definedName>
    <definedName name="b" localSheetId="0">Лист1!$C$2</definedName>
    <definedName name="b" localSheetId="1">Лист1!$C$2</definedName>
    <definedName name="b">#REF!</definedName>
    <definedName name="d" localSheetId="0">Лист1!$E$2</definedName>
    <definedName name="d" localSheetId="1">Лист1!$E$2</definedName>
    <definedName name="d">#REF!</definedName>
    <definedName name="e">#REF!</definedName>
    <definedName name="q">#REF!</definedName>
    <definedName name="x">Лист1!$A$4</definedName>
    <definedName name="а">Лист1!$B$2</definedName>
    <definedName name="с">Лист1!$D$2</definedName>
    <definedName name="ф">Лист1!$B$2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7" l="1"/>
  <c r="E3" i="7"/>
  <c r="E4" i="7"/>
  <c r="E5" i="7"/>
  <c r="E6" i="7"/>
  <c r="E7" i="7"/>
  <c r="E8" i="7"/>
  <c r="E9" i="7"/>
  <c r="E10" i="7"/>
  <c r="E11" i="7"/>
  <c r="E2" i="7"/>
  <c r="D3" i="7"/>
  <c r="D4" i="7"/>
  <c r="D5" i="7"/>
  <c r="D6" i="7"/>
  <c r="D7" i="7"/>
  <c r="D8" i="7"/>
  <c r="D9" i="7"/>
  <c r="D10" i="7"/>
  <c r="D11" i="7"/>
  <c r="D2" i="7"/>
  <c r="C12" i="7"/>
  <c r="H5" i="6"/>
  <c r="H6" i="6"/>
  <c r="H4" i="6"/>
  <c r="G5" i="6"/>
  <c r="G6" i="6"/>
  <c r="G4" i="6"/>
  <c r="B3" i="5" l="1"/>
  <c r="D3" i="5" s="1"/>
  <c r="H3" i="4"/>
  <c r="H4" i="4"/>
  <c r="H5" i="4"/>
  <c r="H6" i="4"/>
  <c r="H7" i="4"/>
  <c r="H8" i="4"/>
  <c r="H9" i="4"/>
  <c r="H10" i="4"/>
  <c r="H11" i="4"/>
  <c r="H12" i="4"/>
  <c r="H13" i="4"/>
  <c r="H14" i="4"/>
  <c r="F6" i="3"/>
  <c r="F8" i="3"/>
  <c r="F10" i="3"/>
</calcChain>
</file>

<file path=xl/sharedStrings.xml><?xml version="1.0" encoding="utf-8"?>
<sst xmlns="http://schemas.openxmlformats.org/spreadsheetml/2006/main" count="38" uniqueCount="38">
  <si>
    <t>b</t>
  </si>
  <si>
    <t>a</t>
  </si>
  <si>
    <t>3) u=</t>
  </si>
  <si>
    <t>2) x=</t>
  </si>
  <si>
    <t xml:space="preserve">1) a= </t>
  </si>
  <si>
    <t>x</t>
  </si>
  <si>
    <t>y</t>
  </si>
  <si>
    <t>d</t>
  </si>
  <si>
    <t>c</t>
  </si>
  <si>
    <t>Condiții</t>
  </si>
  <si>
    <t>Calcule</t>
  </si>
  <si>
    <t>Banca</t>
  </si>
  <si>
    <t>Dobânda anuală</t>
  </si>
  <si>
    <t>Comision unic(lei)</t>
  </si>
  <si>
    <t>Suma creditului (lei)</t>
  </si>
  <si>
    <t>Perioada (luni)</t>
  </si>
  <si>
    <t>Rata lunară (lei)</t>
  </si>
  <si>
    <t>Suma totală (lei)</t>
  </si>
  <si>
    <t>Victoriabank</t>
  </si>
  <si>
    <t>Angroindbank</t>
  </si>
  <si>
    <t>Mobiasbank</t>
  </si>
  <si>
    <t>Binefacere</t>
  </si>
  <si>
    <t>Suma depusă</t>
  </si>
  <si>
    <t>Calcul % din suma adunată</t>
  </si>
  <si>
    <t>Calcul % din suma preconizată</t>
  </si>
  <si>
    <t>Moraru Maria</t>
  </si>
  <si>
    <t>Borosciuc Natalia</t>
  </si>
  <si>
    <t>Candu Ion</t>
  </si>
  <si>
    <t>Romanov Alina</t>
  </si>
  <si>
    <t>Abram Magda</t>
  </si>
  <si>
    <t>Negura Angela</t>
  </si>
  <si>
    <t>Crudu Mihai</t>
  </si>
  <si>
    <t>Negru Dan</t>
  </si>
  <si>
    <t>Bacalim Andrei</t>
  </si>
  <si>
    <t>Cucoara Ecaterina</t>
  </si>
  <si>
    <t>Suma preconizată:</t>
  </si>
  <si>
    <t>Suma totală adunată:</t>
  </si>
  <si>
    <t>Suma necesară: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</si>
</sst>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&quot;L&quot;_-;\-* #,##0.00\ &quot;L&quot;_-;_-* &quot;-&quot;??\ &quot;L&quot;_-;_-@_-"/>
    <numFmt numFmtId="165" formatCode="#,##0.00\ &quot;L&quot;"/>
    <numFmt numFmtId="170" formatCode="_([$$-409]* #,##0_);_([$$-409]* \(#,##0\);_([$$-409]* &quot;-&quot;_);_(@_)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auto="1"/>
      </top>
      <bottom/>
      <diagonal/>
    </border>
  </borders>
  <cellStyleXfs count="4">
    <xf numFmtId="0" fontId="0" fillId="0" borderId="0"/>
    <xf numFmtId="0" fontId="1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1"/>
    <xf numFmtId="0" fontId="1" fillId="2" borderId="0" xfId="1" applyFill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vertical="center" wrapText="1"/>
    </xf>
    <xf numFmtId="0" fontId="0" fillId="0" borderId="5" xfId="0" applyBorder="1" applyAlignment="1">
      <alignment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3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165" fontId="0" fillId="0" borderId="3" xfId="0" applyNumberFormat="1" applyBorder="1"/>
    <xf numFmtId="0" fontId="0" fillId="0" borderId="0" xfId="0" applyBorder="1"/>
    <xf numFmtId="0" fontId="0" fillId="0" borderId="2" xfId="0" applyBorder="1"/>
    <xf numFmtId="0" fontId="0" fillId="0" borderId="5" xfId="0" applyBorder="1"/>
    <xf numFmtId="0" fontId="0" fillId="6" borderId="1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1" fillId="0" borderId="0" xfId="1" applyAlignment="1">
      <alignment horizontal="center"/>
    </xf>
    <xf numFmtId="0" fontId="1" fillId="3" borderId="0" xfId="1" applyFill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165" fontId="0" fillId="0" borderId="13" xfId="2" applyNumberFormat="1" applyFont="1" applyBorder="1" applyAlignment="1">
      <alignment horizontal="center" vertical="center"/>
    </xf>
    <xf numFmtId="165" fontId="0" fillId="0" borderId="14" xfId="2" applyNumberFormat="1" applyFont="1" applyBorder="1" applyAlignment="1">
      <alignment horizontal="center" vertical="center"/>
    </xf>
    <xf numFmtId="165" fontId="0" fillId="0" borderId="15" xfId="2" applyNumberFormat="1" applyFont="1" applyBorder="1" applyAlignment="1">
      <alignment horizontal="center" vertical="center"/>
    </xf>
    <xf numFmtId="0" fontId="0" fillId="6" borderId="8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1" fillId="0" borderId="17" xfId="1" applyBorder="1"/>
    <xf numFmtId="0" fontId="1" fillId="0" borderId="18" xfId="1" applyBorder="1"/>
    <xf numFmtId="0" fontId="1" fillId="0" borderId="19" xfId="1" applyBorder="1"/>
    <xf numFmtId="0" fontId="1" fillId="0" borderId="20" xfId="1" applyBorder="1"/>
    <xf numFmtId="0" fontId="1" fillId="0" borderId="21" xfId="1" applyBorder="1"/>
    <xf numFmtId="0" fontId="1" fillId="0" borderId="22" xfId="1" applyBorder="1"/>
    <xf numFmtId="0" fontId="1" fillId="0" borderId="23" xfId="1" applyBorder="1"/>
    <xf numFmtId="0" fontId="1" fillId="0" borderId="24" xfId="1" applyBorder="1"/>
    <xf numFmtId="0" fontId="1" fillId="0" borderId="25" xfId="1" applyBorder="1"/>
    <xf numFmtId="0" fontId="0" fillId="7" borderId="0" xfId="0" applyFill="1"/>
    <xf numFmtId="0" fontId="0" fillId="8" borderId="0" xfId="0" applyFill="1"/>
    <xf numFmtId="0" fontId="0" fillId="0" borderId="26" xfId="0" applyBorder="1"/>
    <xf numFmtId="0" fontId="3" fillId="0" borderId="3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170" fontId="0" fillId="0" borderId="3" xfId="2" applyNumberFormat="1" applyFont="1" applyBorder="1" applyAlignment="1">
      <alignment horizontal="right" vertical="center"/>
    </xf>
    <xf numFmtId="170" fontId="0" fillId="0" borderId="4" xfId="2" applyNumberFormat="1" applyFont="1" applyBorder="1"/>
    <xf numFmtId="170" fontId="0" fillId="0" borderId="7" xfId="2" applyNumberFormat="1" applyFont="1" applyBorder="1"/>
    <xf numFmtId="170" fontId="0" fillId="0" borderId="0" xfId="0" applyNumberFormat="1"/>
    <xf numFmtId="10" fontId="0" fillId="0" borderId="3" xfId="3" applyNumberFormat="1" applyFont="1" applyBorder="1"/>
  </cellXfs>
  <cellStyles count="4">
    <cellStyle name="Normal 2" xfId="1"/>
    <cellStyle name="Денежный" xfId="2" builtinId="4"/>
    <cellStyle name="Обычный" xfId="0" builtinId="0"/>
    <cellStyle name="Процентный" xfId="3" builtinId="5"/>
  </cellStyles>
  <dxfs count="0"/>
  <tableStyles count="0" defaultTableStyle="TableStyleMedium2" defaultPivotStyle="PivotStyleLight16"/>
  <colors>
    <mruColors>
      <color rgb="FFFFFF99"/>
      <color rgb="FFFF6699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D27" sqref="D27"/>
    </sheetView>
  </sheetViews>
  <sheetFormatPr defaultColWidth="8.85546875" defaultRowHeight="15" x14ac:dyDescent="0.25"/>
  <cols>
    <col min="1" max="16384" width="8.85546875" style="1"/>
  </cols>
  <sheetData>
    <row r="1" spans="1:11" x14ac:dyDescent="0.25">
      <c r="B1" s="2" t="s">
        <v>1</v>
      </c>
      <c r="C1" s="2" t="s">
        <v>0</v>
      </c>
      <c r="D1" s="2" t="s">
        <v>8</v>
      </c>
      <c r="E1" s="2" t="s">
        <v>7</v>
      </c>
    </row>
    <row r="2" spans="1:11" x14ac:dyDescent="0.25">
      <c r="B2" s="1">
        <v>2</v>
      </c>
      <c r="C2" s="1">
        <v>-3</v>
      </c>
      <c r="D2" s="1">
        <v>-1</v>
      </c>
      <c r="E2" s="1">
        <v>-8</v>
      </c>
      <c r="H2" s="22" t="s">
        <v>6</v>
      </c>
      <c r="I2" s="22"/>
      <c r="J2" s="22"/>
      <c r="K2" s="22"/>
    </row>
    <row r="3" spans="1:11" x14ac:dyDescent="0.25">
      <c r="A3" s="2" t="s">
        <v>5</v>
      </c>
      <c r="H3" s="21">
        <f t="shared" ref="H3:H14" si="0">а*A5^3+b*A5^2+с*A5+d</f>
        <v>-328</v>
      </c>
      <c r="I3" s="21"/>
      <c r="J3" s="21"/>
      <c r="K3" s="21"/>
    </row>
    <row r="4" spans="1:11" x14ac:dyDescent="0.25">
      <c r="H4" s="21">
        <f t="shared" si="0"/>
        <v>-180</v>
      </c>
      <c r="I4" s="21"/>
      <c r="J4" s="21"/>
      <c r="K4" s="21"/>
    </row>
    <row r="5" spans="1:11" x14ac:dyDescent="0.25">
      <c r="A5" s="1">
        <v>-5</v>
      </c>
      <c r="H5" s="21">
        <f t="shared" si="0"/>
        <v>-86</v>
      </c>
      <c r="I5" s="21"/>
      <c r="J5" s="21"/>
      <c r="K5" s="21"/>
    </row>
    <row r="6" spans="1:11" x14ac:dyDescent="0.25">
      <c r="A6" s="1">
        <v>-4</v>
      </c>
      <c r="H6" s="21">
        <f t="shared" si="0"/>
        <v>-34</v>
      </c>
      <c r="I6" s="21"/>
      <c r="J6" s="21"/>
      <c r="K6" s="21"/>
    </row>
    <row r="7" spans="1:11" x14ac:dyDescent="0.25">
      <c r="A7" s="1">
        <v>-3</v>
      </c>
      <c r="H7" s="21">
        <f t="shared" si="0"/>
        <v>-12</v>
      </c>
      <c r="I7" s="21"/>
      <c r="J7" s="21"/>
      <c r="K7" s="21"/>
    </row>
    <row r="8" spans="1:11" x14ac:dyDescent="0.25">
      <c r="A8" s="1">
        <v>-2</v>
      </c>
      <c r="H8" s="21">
        <f t="shared" si="0"/>
        <v>-8</v>
      </c>
      <c r="I8" s="21"/>
      <c r="J8" s="21"/>
      <c r="K8" s="21"/>
    </row>
    <row r="9" spans="1:11" x14ac:dyDescent="0.25">
      <c r="A9" s="1">
        <v>-1</v>
      </c>
      <c r="H9" s="21">
        <f t="shared" si="0"/>
        <v>-10</v>
      </c>
      <c r="I9" s="21"/>
      <c r="J9" s="21"/>
      <c r="K9" s="21"/>
    </row>
    <row r="10" spans="1:11" x14ac:dyDescent="0.25">
      <c r="A10" s="1">
        <v>0</v>
      </c>
      <c r="H10" s="21">
        <f t="shared" si="0"/>
        <v>-6</v>
      </c>
      <c r="I10" s="21"/>
      <c r="J10" s="21"/>
      <c r="K10" s="21"/>
    </row>
    <row r="11" spans="1:11" x14ac:dyDescent="0.25">
      <c r="A11" s="1">
        <v>1</v>
      </c>
      <c r="H11" s="21">
        <f t="shared" si="0"/>
        <v>16</v>
      </c>
      <c r="I11" s="21"/>
      <c r="J11" s="21"/>
      <c r="K11" s="21"/>
    </row>
    <row r="12" spans="1:11" x14ac:dyDescent="0.25">
      <c r="A12" s="1">
        <v>2</v>
      </c>
      <c r="H12" s="21">
        <f t="shared" si="0"/>
        <v>68</v>
      </c>
      <c r="I12" s="21"/>
      <c r="J12" s="21"/>
      <c r="K12" s="21"/>
    </row>
    <row r="13" spans="1:11" x14ac:dyDescent="0.25">
      <c r="A13" s="1">
        <v>3</v>
      </c>
      <c r="H13" s="21">
        <f t="shared" si="0"/>
        <v>162</v>
      </c>
      <c r="I13" s="21"/>
      <c r="J13" s="21"/>
      <c r="K13" s="21"/>
    </row>
    <row r="14" spans="1:11" x14ac:dyDescent="0.25">
      <c r="A14" s="1">
        <v>4</v>
      </c>
      <c r="H14" s="21">
        <f t="shared" si="0"/>
        <v>-8</v>
      </c>
      <c r="I14" s="21"/>
      <c r="J14" s="21"/>
      <c r="K14" s="21"/>
    </row>
    <row r="15" spans="1:11" x14ac:dyDescent="0.25">
      <c r="A15" s="1">
        <v>5</v>
      </c>
    </row>
  </sheetData>
  <mergeCells count="13">
    <mergeCell ref="H14:K14"/>
    <mergeCell ref="H8:K8"/>
    <mergeCell ref="H9:K9"/>
    <mergeCell ref="H10:K10"/>
    <mergeCell ref="H11:K11"/>
    <mergeCell ref="H12:K12"/>
    <mergeCell ref="H13:K13"/>
    <mergeCell ref="H7:K7"/>
    <mergeCell ref="H2:K2"/>
    <mergeCell ref="H3:K3"/>
    <mergeCell ref="H4:K4"/>
    <mergeCell ref="H5:K5"/>
    <mergeCell ref="H6:K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10"/>
  <sheetViews>
    <sheetView workbookViewId="0">
      <selection activeCell="I9" sqref="I9"/>
    </sheetView>
  </sheetViews>
  <sheetFormatPr defaultColWidth="8.85546875" defaultRowHeight="15" x14ac:dyDescent="0.25"/>
  <cols>
    <col min="1" max="16384" width="8.85546875" style="1"/>
  </cols>
  <sheetData>
    <row r="5" spans="3:6" ht="15.75" thickBot="1" x14ac:dyDescent="0.3"/>
    <row r="6" spans="3:6" x14ac:dyDescent="0.25">
      <c r="C6" s="34" t="s">
        <v>4</v>
      </c>
      <c r="D6" s="35">
        <v>9</v>
      </c>
      <c r="E6" s="35"/>
      <c r="F6" s="36">
        <f>((LN(D6))/(EXP(D6)))-(1/(3+LN(D6)+D6^2))</f>
        <v>-1.13301425522838E-2</v>
      </c>
    </row>
    <row r="7" spans="3:6" x14ac:dyDescent="0.25">
      <c r="C7" s="37"/>
      <c r="D7" s="33"/>
      <c r="E7" s="33"/>
      <c r="F7" s="38"/>
    </row>
    <row r="8" spans="3:6" x14ac:dyDescent="0.25">
      <c r="C8" s="37" t="s">
        <v>3</v>
      </c>
      <c r="D8" s="33">
        <v>2</v>
      </c>
      <c r="E8" s="33"/>
      <c r="F8" s="38">
        <f>(((EXP(D8)+SQRT(D8+1))/(D8^2-2*D8+7))/(D8/5))+((D8^2+3)/(EXP(2*D8)-1))</f>
        <v>3.3881397034391068</v>
      </c>
    </row>
    <row r="9" spans="3:6" x14ac:dyDescent="0.25">
      <c r="C9" s="37"/>
      <c r="D9" s="33"/>
      <c r="E9" s="33"/>
      <c r="F9" s="38"/>
    </row>
    <row r="10" spans="3:6" ht="15.75" thickBot="1" x14ac:dyDescent="0.3">
      <c r="C10" s="39" t="s">
        <v>2</v>
      </c>
      <c r="D10" s="40">
        <v>-6</v>
      </c>
      <c r="E10" s="40"/>
      <c r="F10" s="41">
        <f>(COS(D10)+(SQRT(D10+SQRT(D10^2+3))))/((D10/2*D10^2)+(SIN(D10))+(SIN(D10)/COS(D10+1)))</f>
        <v>-1.3633160999078532E-2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"/>
  <sheetViews>
    <sheetView workbookViewId="0">
      <selection activeCell="D3" sqref="D3"/>
    </sheetView>
  </sheetViews>
  <sheetFormatPr defaultRowHeight="15" x14ac:dyDescent="0.25"/>
  <sheetData>
    <row r="3" spans="2:4" x14ac:dyDescent="0.25">
      <c r="B3" s="42">
        <f ca="1">RANDBETWEEN(100,999)</f>
        <v>231</v>
      </c>
      <c r="C3" s="42"/>
      <c r="D3" s="43">
        <f ca="1">(MOD(a,10)+MOD(QUOTIENT(a,10),10)+QUOTIENT(a,100))</f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"/>
  <sheetViews>
    <sheetView workbookViewId="0">
      <selection activeCell="I4" sqref="I4"/>
    </sheetView>
  </sheetViews>
  <sheetFormatPr defaultRowHeight="15" x14ac:dyDescent="0.25"/>
  <cols>
    <col min="2" max="2" width="12.7109375" customWidth="1"/>
    <col min="6" max="6" width="10.7109375" customWidth="1"/>
    <col min="7" max="7" width="9.28515625" bestFit="1" customWidth="1"/>
  </cols>
  <sheetData>
    <row r="1" spans="2:8" ht="15.75" thickBot="1" x14ac:dyDescent="0.3"/>
    <row r="2" spans="2:8" ht="16.5" thickTop="1" thickBot="1" x14ac:dyDescent="0.3">
      <c r="B2" s="23" t="s">
        <v>9</v>
      </c>
      <c r="C2" s="24"/>
      <c r="D2" s="24"/>
      <c r="E2" s="25"/>
      <c r="F2" s="11"/>
      <c r="G2" s="26" t="s">
        <v>10</v>
      </c>
      <c r="H2" s="27"/>
    </row>
    <row r="3" spans="2:8" ht="45.75" thickBot="1" x14ac:dyDescent="0.3">
      <c r="B3" s="9" t="s">
        <v>11</v>
      </c>
      <c r="C3" s="10" t="s">
        <v>12</v>
      </c>
      <c r="D3" s="10" t="s">
        <v>13</v>
      </c>
      <c r="E3" s="10" t="s">
        <v>15</v>
      </c>
      <c r="F3" s="12" t="s">
        <v>14</v>
      </c>
      <c r="G3" s="13" t="s">
        <v>16</v>
      </c>
      <c r="H3" s="14" t="s">
        <v>17</v>
      </c>
    </row>
    <row r="4" spans="2:8" ht="15.75" thickBot="1" x14ac:dyDescent="0.3">
      <c r="B4" s="6" t="s">
        <v>18</v>
      </c>
      <c r="C4" s="3">
        <v>18</v>
      </c>
      <c r="D4" s="3">
        <v>250</v>
      </c>
      <c r="E4" s="3">
        <v>12</v>
      </c>
      <c r="F4" s="28">
        <v>30000</v>
      </c>
      <c r="G4" s="15">
        <f>F$4*(C4/100)*30/360</f>
        <v>450</v>
      </c>
      <c r="H4" s="4">
        <f>G4*E4+F$4</f>
        <v>35400</v>
      </c>
    </row>
    <row r="5" spans="2:8" ht="30.75" thickBot="1" x14ac:dyDescent="0.3">
      <c r="B5" s="7" t="s">
        <v>19</v>
      </c>
      <c r="C5" s="3">
        <v>16</v>
      </c>
      <c r="D5" s="3">
        <v>300</v>
      </c>
      <c r="E5" s="3">
        <v>12</v>
      </c>
      <c r="F5" s="29"/>
      <c r="G5" s="15">
        <f t="shared" ref="G5:G6" si="0">F$4*(C5/100)*30/360</f>
        <v>400</v>
      </c>
      <c r="H5" s="4">
        <f t="shared" ref="H5:H6" si="1">G5*E5+F$4</f>
        <v>34800</v>
      </c>
    </row>
    <row r="6" spans="2:8" ht="15.75" thickBot="1" x14ac:dyDescent="0.3">
      <c r="B6" s="8" t="s">
        <v>20</v>
      </c>
      <c r="C6" s="5">
        <v>17</v>
      </c>
      <c r="D6" s="5">
        <v>280</v>
      </c>
      <c r="E6" s="5">
        <v>18</v>
      </c>
      <c r="F6" s="30"/>
      <c r="G6" s="15">
        <f t="shared" si="0"/>
        <v>425</v>
      </c>
      <c r="H6" s="4">
        <f t="shared" si="1"/>
        <v>37650</v>
      </c>
    </row>
    <row r="7" spans="2:8" ht="15.75" thickTop="1" x14ac:dyDescent="0.25"/>
  </sheetData>
  <mergeCells count="3">
    <mergeCell ref="B2:E2"/>
    <mergeCell ref="G2:H2"/>
    <mergeCell ref="F4:F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C15" sqref="C15"/>
    </sheetView>
  </sheetViews>
  <sheetFormatPr defaultRowHeight="15" x14ac:dyDescent="0.25"/>
  <cols>
    <col min="1" max="1" width="5" customWidth="1"/>
    <col min="2" max="2" width="21" customWidth="1"/>
    <col min="3" max="3" width="10.7109375" customWidth="1"/>
    <col min="4" max="4" width="12.7109375" customWidth="1"/>
    <col min="5" max="5" width="17.7109375" customWidth="1"/>
  </cols>
  <sheetData>
    <row r="1" spans="1:9" ht="46.5" thickTop="1" thickBot="1" x14ac:dyDescent="0.3">
      <c r="A1" s="31" t="s">
        <v>21</v>
      </c>
      <c r="B1" s="32"/>
      <c r="C1" s="19" t="s">
        <v>22</v>
      </c>
      <c r="D1" s="19" t="s">
        <v>23</v>
      </c>
      <c r="E1" s="20" t="s">
        <v>24</v>
      </c>
    </row>
    <row r="2" spans="1:9" ht="15.75" thickBot="1" x14ac:dyDescent="0.3">
      <c r="A2" s="17">
        <v>1</v>
      </c>
      <c r="B2" s="3" t="s">
        <v>25</v>
      </c>
      <c r="C2" s="47">
        <v>30</v>
      </c>
      <c r="D2" s="51">
        <f>C2/C$12</f>
        <v>2.6785714285714284E-2</v>
      </c>
      <c r="E2" s="51">
        <f>C2/C$13</f>
        <v>1.4999999999999999E-2</v>
      </c>
    </row>
    <row r="3" spans="1:9" ht="15.75" thickBot="1" x14ac:dyDescent="0.3">
      <c r="A3" s="17">
        <v>2</v>
      </c>
      <c r="B3" s="3" t="s">
        <v>27</v>
      </c>
      <c r="C3" s="47">
        <v>70</v>
      </c>
      <c r="D3" s="51">
        <f t="shared" ref="D3:D11" si="0">C3/C$12</f>
        <v>6.25E-2</v>
      </c>
      <c r="E3" s="51">
        <f t="shared" ref="E3:E11" si="1">C3/C$13</f>
        <v>3.5000000000000003E-2</v>
      </c>
      <c r="I3" s="50"/>
    </row>
    <row r="4" spans="1:9" ht="15.75" thickBot="1" x14ac:dyDescent="0.3">
      <c r="A4" s="17">
        <v>3</v>
      </c>
      <c r="B4" s="3" t="s">
        <v>26</v>
      </c>
      <c r="C4" s="47">
        <v>25</v>
      </c>
      <c r="D4" s="51">
        <f t="shared" si="0"/>
        <v>2.2321428571428572E-2</v>
      </c>
      <c r="E4" s="51">
        <f t="shared" si="1"/>
        <v>1.2500000000000001E-2</v>
      </c>
    </row>
    <row r="5" spans="1:9" ht="15.75" thickBot="1" x14ac:dyDescent="0.3">
      <c r="A5" s="17">
        <v>4</v>
      </c>
      <c r="B5" s="3" t="s">
        <v>28</v>
      </c>
      <c r="C5" s="47">
        <v>90</v>
      </c>
      <c r="D5" s="51">
        <f t="shared" si="0"/>
        <v>8.0357142857142863E-2</v>
      </c>
      <c r="E5" s="51">
        <f t="shared" si="1"/>
        <v>4.4999999999999998E-2</v>
      </c>
    </row>
    <row r="6" spans="1:9" ht="15.75" thickBot="1" x14ac:dyDescent="0.3">
      <c r="A6" s="17">
        <v>5</v>
      </c>
      <c r="B6" s="3" t="s">
        <v>29</v>
      </c>
      <c r="C6" s="47">
        <v>100</v>
      </c>
      <c r="D6" s="51">
        <f t="shared" si="0"/>
        <v>8.9285714285714288E-2</v>
      </c>
      <c r="E6" s="51">
        <f t="shared" si="1"/>
        <v>0.05</v>
      </c>
    </row>
    <row r="7" spans="1:9" ht="15.75" thickBot="1" x14ac:dyDescent="0.3">
      <c r="A7" s="17">
        <v>6</v>
      </c>
      <c r="B7" s="3" t="s">
        <v>30</v>
      </c>
      <c r="C7" s="47">
        <v>100</v>
      </c>
      <c r="D7" s="51">
        <f t="shared" si="0"/>
        <v>8.9285714285714288E-2</v>
      </c>
      <c r="E7" s="51">
        <f t="shared" si="1"/>
        <v>0.05</v>
      </c>
    </row>
    <row r="8" spans="1:9" ht="15.75" thickBot="1" x14ac:dyDescent="0.3">
      <c r="A8" s="17">
        <v>7</v>
      </c>
      <c r="B8" s="3" t="s">
        <v>31</v>
      </c>
      <c r="C8" s="47">
        <v>200</v>
      </c>
      <c r="D8" s="51">
        <f t="shared" si="0"/>
        <v>0.17857142857142858</v>
      </c>
      <c r="E8" s="51">
        <f t="shared" si="1"/>
        <v>0.1</v>
      </c>
    </row>
    <row r="9" spans="1:9" ht="15.75" thickBot="1" x14ac:dyDescent="0.3">
      <c r="A9" s="17">
        <v>8</v>
      </c>
      <c r="B9" s="3" t="s">
        <v>32</v>
      </c>
      <c r="C9" s="47">
        <v>330</v>
      </c>
      <c r="D9" s="51">
        <f t="shared" si="0"/>
        <v>0.29464285714285715</v>
      </c>
      <c r="E9" s="51">
        <f t="shared" si="1"/>
        <v>0.16500000000000001</v>
      </c>
    </row>
    <row r="10" spans="1:9" ht="15.75" thickBot="1" x14ac:dyDescent="0.3">
      <c r="A10" s="17">
        <v>9</v>
      </c>
      <c r="B10" s="3" t="s">
        <v>33</v>
      </c>
      <c r="C10" s="47">
        <v>150</v>
      </c>
      <c r="D10" s="51">
        <f t="shared" si="0"/>
        <v>0.13392857142857142</v>
      </c>
      <c r="E10" s="51">
        <f t="shared" si="1"/>
        <v>7.4999999999999997E-2</v>
      </c>
    </row>
    <row r="11" spans="1:9" ht="15.75" thickBot="1" x14ac:dyDescent="0.3">
      <c r="A11" s="18">
        <v>10</v>
      </c>
      <c r="B11" s="3" t="s">
        <v>34</v>
      </c>
      <c r="C11" s="47">
        <v>25</v>
      </c>
      <c r="D11" s="51">
        <f t="shared" si="0"/>
        <v>2.2321428571428572E-2</v>
      </c>
      <c r="E11" s="51">
        <f t="shared" si="1"/>
        <v>1.2500000000000001E-2</v>
      </c>
    </row>
    <row r="12" spans="1:9" ht="16.5" thickTop="1" thickBot="1" x14ac:dyDescent="0.3">
      <c r="A12" s="44"/>
      <c r="B12" s="45" t="s">
        <v>36</v>
      </c>
      <c r="C12" s="48">
        <f>C2+C3+C4+C5+C6+C7+C8+C9+C10+C11</f>
        <v>1120</v>
      </c>
      <c r="D12" s="16"/>
      <c r="E12" s="16"/>
    </row>
    <row r="13" spans="1:9" ht="15.75" thickBot="1" x14ac:dyDescent="0.3">
      <c r="A13" s="16"/>
      <c r="B13" s="45" t="s">
        <v>35</v>
      </c>
      <c r="C13" s="47">
        <v>2000</v>
      </c>
      <c r="D13" s="16"/>
      <c r="E13" s="16"/>
    </row>
    <row r="14" spans="1:9" ht="15.75" thickBot="1" x14ac:dyDescent="0.3">
      <c r="A14" s="16"/>
      <c r="B14" s="46" t="s">
        <v>37</v>
      </c>
      <c r="C14" s="49">
        <f>C13-C12</f>
        <v>880</v>
      </c>
      <c r="D14" s="16"/>
      <c r="E14" s="16"/>
    </row>
    <row r="15" spans="1:9" ht="15.75" thickTop="1" x14ac:dyDescent="0.25"/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9</vt:i4>
      </vt:variant>
    </vt:vector>
  </HeadingPairs>
  <TitlesOfParts>
    <vt:vector size="14" baseType="lpstr">
      <vt:lpstr>Лист1</vt:lpstr>
      <vt:lpstr>Лист2</vt:lpstr>
      <vt:lpstr>Лист3</vt:lpstr>
      <vt:lpstr>Лист4</vt:lpstr>
      <vt:lpstr>Лист5</vt:lpstr>
      <vt:lpstr>a</vt:lpstr>
      <vt:lpstr>Лист1!b</vt:lpstr>
      <vt:lpstr>Лист2!b</vt:lpstr>
      <vt:lpstr>Лист1!d</vt:lpstr>
      <vt:lpstr>Лист2!d</vt:lpstr>
      <vt:lpstr>x</vt:lpstr>
      <vt:lpstr>а</vt:lpstr>
      <vt:lpstr>с</vt:lpstr>
      <vt:lpstr>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Johny ‎</dc:creator>
  <cp:lastModifiedBy>Urarak</cp:lastModifiedBy>
  <dcterms:created xsi:type="dcterms:W3CDTF">2020-11-03T12:44:04Z</dcterms:created>
  <dcterms:modified xsi:type="dcterms:W3CDTF">2020-11-06T08:34:51Z</dcterms:modified>
</cp:coreProperties>
</file>