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jak/dropdown-dmv/jpmc-capital-flows-dmv/data/"/>
    </mc:Choice>
  </mc:AlternateContent>
  <xr:revisionPtr revIDLastSave="0" documentId="13_ncr:1_{5EC84BED-9B53-C844-B49A-4A62FFB42B7B}" xr6:coauthVersionLast="47" xr6:coauthVersionMax="47" xr10:uidLastSave="{00000000-0000-0000-0000-000000000000}"/>
  <bookViews>
    <workbookView xWindow="-34260" yWindow="4760" windowWidth="26340" windowHeight="14400" xr2:uid="{3914D3E3-3286-0248-B061-9548637A0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H21" i="1"/>
  <c r="H19" i="1"/>
  <c r="H17" i="1"/>
  <c r="H18" i="1"/>
  <c r="H16" i="1"/>
  <c r="G12" i="1"/>
  <c r="F12" i="1"/>
  <c r="B11" i="1"/>
  <c r="A11" i="1"/>
  <c r="I9" i="1"/>
  <c r="I4" i="1"/>
  <c r="I5" i="1"/>
  <c r="I6" i="1"/>
  <c r="I7" i="1"/>
  <c r="I8" i="1"/>
  <c r="I3" i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<sst xmlns="http://schemas.openxmlformats.org/spreadsheetml/2006/main" count="74" uniqueCount="34">
  <si>
    <t>name</t>
  </si>
  <si>
    <t>parent</t>
  </si>
  <si>
    <t>value</t>
  </si>
  <si>
    <t>Origin</t>
  </si>
  <si>
    <t>valuePublic2</t>
  </si>
  <si>
    <t>valueMission2</t>
  </si>
  <si>
    <t>valueSmallBiz2</t>
  </si>
  <si>
    <t>valueNonRes2</t>
  </si>
  <si>
    <t>valueSF2</t>
  </si>
  <si>
    <t>valueMF2</t>
  </si>
  <si>
    <t>perc</t>
  </si>
  <si>
    <t>DMV charts</t>
  </si>
  <si>
    <t>HMDA_SF</t>
  </si>
  <si>
    <t>HMDA_MF</t>
  </si>
  <si>
    <t>ACII_loans</t>
  </si>
  <si>
    <t>small_business_lending</t>
  </si>
  <si>
    <t>mission_lending</t>
  </si>
  <si>
    <t>federal</t>
  </si>
  <si>
    <t>left side</t>
  </si>
  <si>
    <t>right side</t>
  </si>
  <si>
    <t>Chicago version</t>
  </si>
  <si>
    <t>DMV version</t>
  </si>
  <si>
    <t>Rename</t>
  </si>
  <si>
    <t>Rename to</t>
  </si>
  <si>
    <t>For treemap</t>
  </si>
  <si>
    <t>For D3 code</t>
  </si>
  <si>
    <t>chicagoGraphic1</t>
  </si>
  <si>
    <t>dmvGraphic1</t>
  </si>
  <si>
    <t>(for all 6 charts)</t>
  </si>
  <si>
    <t>valueFederal2</t>
  </si>
  <si>
    <t>height of category</t>
  </si>
  <si>
    <t>Width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</si>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</sst>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10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0068-3EB9-B849-95CD-7701ACCE20D0}">
  <dimension ref="A1:M21"/>
  <sheetViews>
    <sheetView tabSelected="1" zoomScale="139" zoomScaleNormal="139" workbookViewId="0">
      <selection activeCell="E10" sqref="E10"/>
    </sheetView>
  </sheetViews>
  <sheetFormatPr baseColWidth="10" defaultRowHeight="16" x14ac:dyDescent="0.2"/>
  <cols>
    <col min="1" max="1" width="19.83203125" customWidth="1"/>
    <col min="4" max="4" width="10.83203125" style="4"/>
    <col min="8" max="8" width="18.33203125" style="7" bestFit="1" customWidth="1"/>
    <col min="9" max="9" width="15.5" style="4" customWidth="1"/>
    <col min="11" max="11" width="14.33203125" customWidth="1"/>
    <col min="12" max="12" width="14" customWidth="1"/>
  </cols>
  <sheetData>
    <row r="1" spans="1:13" x14ac:dyDescent="0.2">
      <c r="A1" t="s">
        <v>0</v>
      </c>
      <c r="B1" t="s">
        <v>1</v>
      </c>
      <c r="C1" t="s">
        <v>2</v>
      </c>
      <c r="D1" s="4" t="s">
        <v>10</v>
      </c>
      <c r="F1" t="s">
        <v>11</v>
      </c>
      <c r="K1" t="s">
        <v>24</v>
      </c>
    </row>
    <row r="2" spans="1:13" x14ac:dyDescent="0.2">
      <c r="A2" t="s">
        <v>4</v>
      </c>
      <c r="B2" t="s">
        <v>3</v>
      </c>
      <c r="C2">
        <v>3651904306.8594999</v>
      </c>
      <c r="D2" s="4">
        <f>C2/(SUM($C$2:$C$7))</f>
        <v>1.5471910010942619E-2</v>
      </c>
      <c r="F2" s="1" t="s">
        <v>0</v>
      </c>
      <c r="G2" s="1" t="s">
        <v>1</v>
      </c>
      <c r="H2" s="8" t="s">
        <v>2</v>
      </c>
      <c r="I2" s="5" t="s">
        <v>10</v>
      </c>
    </row>
    <row r="3" spans="1:13" x14ac:dyDescent="0.2">
      <c r="A3" t="s">
        <v>5</v>
      </c>
      <c r="B3" t="s">
        <v>3</v>
      </c>
      <c r="C3">
        <v>4732259768.6653996</v>
      </c>
      <c r="D3" s="4">
        <f t="shared" ref="D3:D7" si="0">C3/(SUM($C$2:$C$7))</f>
        <v>2.0049018576874796E-2</v>
      </c>
      <c r="F3" s="2" t="s">
        <v>12</v>
      </c>
      <c r="G3" t="s">
        <v>8</v>
      </c>
      <c r="H3" s="13">
        <v>310701000000</v>
      </c>
      <c r="I3" s="4">
        <f>H3/(SUM($H$3:$H$8))</f>
        <v>0.63352345691095346</v>
      </c>
      <c r="K3" s="10" t="s">
        <v>22</v>
      </c>
      <c r="L3" s="10" t="s">
        <v>23</v>
      </c>
    </row>
    <row r="4" spans="1:13" x14ac:dyDescent="0.2">
      <c r="A4" t="s">
        <v>6</v>
      </c>
      <c r="B4" t="s">
        <v>3</v>
      </c>
      <c r="C4">
        <v>9134921723.7915001</v>
      </c>
      <c r="D4" s="4">
        <f t="shared" si="0"/>
        <v>3.8701640292718789E-2</v>
      </c>
      <c r="F4" s="2" t="s">
        <v>13</v>
      </c>
      <c r="G4" t="s">
        <v>9</v>
      </c>
      <c r="H4" s="13">
        <v>34597218451</v>
      </c>
      <c r="I4" s="4">
        <f t="shared" ref="I4:I8" si="1">H4/(SUM($H$3:$H$8))</f>
        <v>7.05441869597489E-2</v>
      </c>
      <c r="K4" s="2" t="s">
        <v>12</v>
      </c>
      <c r="L4" t="s">
        <v>8</v>
      </c>
    </row>
    <row r="5" spans="1:13" x14ac:dyDescent="0.2">
      <c r="A5" t="s">
        <v>7</v>
      </c>
      <c r="B5" t="s">
        <v>3</v>
      </c>
      <c r="C5">
        <v>113395407106.04401</v>
      </c>
      <c r="D5" s="4">
        <f t="shared" si="0"/>
        <v>0.48041881357720223</v>
      </c>
      <c r="F5" s="2" t="s">
        <v>14</v>
      </c>
      <c r="G5" t="s">
        <v>7</v>
      </c>
      <c r="H5" s="13">
        <v>122366000000</v>
      </c>
      <c r="I5" s="4">
        <f t="shared" si="1"/>
        <v>0.24950589579166377</v>
      </c>
      <c r="K5" s="2" t="s">
        <v>13</v>
      </c>
      <c r="L5" t="s">
        <v>9</v>
      </c>
    </row>
    <row r="6" spans="1:13" x14ac:dyDescent="0.2">
      <c r="A6" t="s">
        <v>8</v>
      </c>
      <c r="B6" t="s">
        <v>3</v>
      </c>
      <c r="C6">
        <v>83705091034.096298</v>
      </c>
      <c r="D6" s="4">
        <f t="shared" si="0"/>
        <v>0.35463076989851788</v>
      </c>
      <c r="F6" s="2" t="s">
        <v>15</v>
      </c>
      <c r="G6" t="s">
        <v>6</v>
      </c>
      <c r="H6" s="13">
        <v>16325938168</v>
      </c>
      <c r="I6" s="4">
        <f t="shared" si="1"/>
        <v>3.3288804302225736E-2</v>
      </c>
      <c r="K6" s="2" t="s">
        <v>14</v>
      </c>
      <c r="L6" t="s">
        <v>7</v>
      </c>
    </row>
    <row r="7" spans="1:13" x14ac:dyDescent="0.2">
      <c r="A7" t="s">
        <v>9</v>
      </c>
      <c r="B7" t="s">
        <v>3</v>
      </c>
      <c r="C7">
        <v>21414900767.128601</v>
      </c>
      <c r="D7" s="4">
        <f t="shared" si="0"/>
        <v>9.07278476437436E-2</v>
      </c>
      <c r="F7" s="2" t="s">
        <v>16</v>
      </c>
      <c r="G7" t="s">
        <v>5</v>
      </c>
      <c r="H7" s="13">
        <v>4618535207</v>
      </c>
      <c r="I7" s="4">
        <f t="shared" si="1"/>
        <v>9.417254499353352E-3</v>
      </c>
      <c r="K7" s="2" t="s">
        <v>15</v>
      </c>
      <c r="L7" t="s">
        <v>6</v>
      </c>
    </row>
    <row r="8" spans="1:13" x14ac:dyDescent="0.2">
      <c r="D8" s="4">
        <f>SUM(D2:D7)</f>
        <v>1</v>
      </c>
      <c r="F8" s="2" t="s">
        <v>17</v>
      </c>
      <c r="G8" t="s">
        <v>29</v>
      </c>
      <c r="H8" s="13">
        <v>1824608805</v>
      </c>
      <c r="I8" s="4">
        <f t="shared" si="1"/>
        <v>3.7204015360548042E-3</v>
      </c>
      <c r="K8" s="2" t="s">
        <v>16</v>
      </c>
      <c r="L8" t="s">
        <v>5</v>
      </c>
    </row>
    <row r="9" spans="1:13" x14ac:dyDescent="0.2">
      <c r="I9" s="4">
        <f>SUM(I3:I8)</f>
        <v>1</v>
      </c>
      <c r="K9" s="2" t="s">
        <v>17</v>
      </c>
      <c r="L9" t="s">
        <v>29</v>
      </c>
    </row>
    <row r="10" spans="1:13" x14ac:dyDescent="0.2">
      <c r="A10" t="s">
        <v>18</v>
      </c>
      <c r="B10" t="s">
        <v>19</v>
      </c>
      <c r="F10" s="11" t="s">
        <v>31</v>
      </c>
      <c r="H10" s="9"/>
      <c r="I10" s="6"/>
      <c r="J10" s="2"/>
      <c r="K10" s="2"/>
    </row>
    <row r="11" spans="1:13" x14ac:dyDescent="0.2">
      <c r="A11" s="4">
        <f>D5+D6</f>
        <v>0.83504958347572011</v>
      </c>
      <c r="B11" s="4">
        <f>D2+D4+D3+D7</f>
        <v>0.1649504165242798</v>
      </c>
      <c r="F11" t="s">
        <v>18</v>
      </c>
      <c r="G11" t="s">
        <v>19</v>
      </c>
      <c r="H11" s="9"/>
      <c r="I11" s="6"/>
      <c r="J11" s="2"/>
      <c r="K11" s="2" t="s">
        <v>25</v>
      </c>
    </row>
    <row r="12" spans="1:13" x14ac:dyDescent="0.2">
      <c r="F12" s="4">
        <f>I6+I7+I4+I8</f>
        <v>0.1169706472973828</v>
      </c>
      <c r="G12" s="4">
        <f>I3+I5</f>
        <v>0.88302935270261718</v>
      </c>
    </row>
    <row r="13" spans="1:13" x14ac:dyDescent="0.2">
      <c r="F13" s="2"/>
      <c r="G13" s="2"/>
      <c r="K13" s="10" t="s">
        <v>22</v>
      </c>
      <c r="L13" s="10" t="s">
        <v>23</v>
      </c>
    </row>
    <row r="14" spans="1:13" x14ac:dyDescent="0.2">
      <c r="A14" t="s">
        <v>20</v>
      </c>
      <c r="F14" s="2" t="s">
        <v>21</v>
      </c>
      <c r="G14" s="3"/>
      <c r="K14" s="2" t="s">
        <v>26</v>
      </c>
      <c r="L14" t="s">
        <v>27</v>
      </c>
      <c r="M14" t="s">
        <v>28</v>
      </c>
    </row>
    <row r="15" spans="1:13" x14ac:dyDescent="0.2">
      <c r="F15" s="2"/>
      <c r="G15" s="2"/>
      <c r="H15" s="12" t="s">
        <v>30</v>
      </c>
    </row>
    <row r="16" spans="1:13" x14ac:dyDescent="0.2">
      <c r="E16" t="s">
        <v>33</v>
      </c>
      <c r="F16" t="s">
        <v>8</v>
      </c>
      <c r="G16" s="2">
        <v>0.63352345691095346</v>
      </c>
      <c r="H16" s="7">
        <f>G16/G12</f>
        <v>0.71744325935709719</v>
      </c>
    </row>
    <row r="17" spans="5:8" x14ac:dyDescent="0.2">
      <c r="E17" t="s">
        <v>32</v>
      </c>
      <c r="F17" t="s">
        <v>9</v>
      </c>
      <c r="G17" s="2">
        <v>7.05441869597489E-2</v>
      </c>
      <c r="H17" s="7">
        <f>G17/F12</f>
        <v>0.60309307154981706</v>
      </c>
    </row>
    <row r="18" spans="5:8" x14ac:dyDescent="0.2">
      <c r="E18" t="s">
        <v>33</v>
      </c>
      <c r="F18" t="s">
        <v>7</v>
      </c>
      <c r="G18">
        <v>0.24950589579166377</v>
      </c>
      <c r="H18" s="7">
        <f>G18/G12</f>
        <v>0.28255674064290281</v>
      </c>
    </row>
    <row r="19" spans="5:8" x14ac:dyDescent="0.2">
      <c r="E19" t="s">
        <v>32</v>
      </c>
      <c r="F19" t="s">
        <v>6</v>
      </c>
      <c r="G19">
        <v>3.3288804302225736E-2</v>
      </c>
      <c r="H19" s="7">
        <f>G19/$F$12</f>
        <v>0.2845910924780406</v>
      </c>
    </row>
    <row r="20" spans="5:8" x14ac:dyDescent="0.2">
      <c r="E20" t="s">
        <v>32</v>
      </c>
      <c r="F20" t="s">
        <v>5</v>
      </c>
      <c r="G20">
        <v>9.417254499353352E-3</v>
      </c>
      <c r="H20" s="7">
        <f t="shared" ref="H20:H21" si="2">G20/$F$12</f>
        <v>8.0509552754813751E-2</v>
      </c>
    </row>
    <row r="21" spans="5:8" x14ac:dyDescent="0.2">
      <c r="E21" t="s">
        <v>32</v>
      </c>
      <c r="F21" t="s">
        <v>29</v>
      </c>
      <c r="G21">
        <v>3.7204015360548042E-3</v>
      </c>
      <c r="H21" s="7">
        <f t="shared" si="2"/>
        <v>3.1806283217328556E-2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2022-12-09T14:37:36Z</dcterms:created>
  <dcterms:modified xsi:type="dcterms:W3CDTF">2022-12-12T14:52:49Z</dcterms:modified>
</cp:coreProperties>
</file>