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9\July 2019\"/>
    </mc:Choice>
  </mc:AlternateContent>
  <bookViews>
    <workbookView xWindow="0" yWindow="465" windowWidth="25605" windowHeight="14160" activeTab="1"/>
  </bookViews>
  <sheets>
    <sheet name="Earnings Table" sheetId="2" r:id="rId1"/>
    <sheet name="Earnings_Comparison" sheetId="1" r:id="rId2"/>
    <sheet name="July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J61" i="1" l="1"/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E5" i="1"/>
  <c r="D5" i="1"/>
  <c r="J5" i="1" l="1"/>
  <c r="N5" i="1" s="1"/>
  <c r="J58" i="1"/>
  <c r="G61" i="1" l="1"/>
  <c r="G5" i="1" s="1"/>
  <c r="H5" i="1" s="1"/>
  <c r="M5" i="1" l="1"/>
  <c r="O5" i="1"/>
  <c r="L5" i="1"/>
  <c r="G6" i="1"/>
  <c r="G58" i="1"/>
  <c r="G54" i="1"/>
  <c r="G55" i="1"/>
  <c r="G7" i="1"/>
  <c r="G52" i="1"/>
  <c r="G53" i="1"/>
  <c r="G51" i="1"/>
  <c r="G50" i="1"/>
  <c r="C11" i="3"/>
  <c r="G17" i="1" l="1"/>
  <c r="H17" i="1" s="1"/>
  <c r="O17" i="1" s="1"/>
  <c r="C52" i="3"/>
  <c r="C22" i="3"/>
  <c r="C50" i="3"/>
  <c r="J14" i="1"/>
  <c r="N14" i="1" s="1"/>
  <c r="C29" i="2"/>
  <c r="C17" i="3"/>
  <c r="J32" i="1"/>
  <c r="N32" i="1" s="1"/>
  <c r="J36" i="1"/>
  <c r="N36" i="1" s="1"/>
  <c r="C10" i="3"/>
  <c r="C13" i="3"/>
  <c r="C33" i="3"/>
  <c r="C45" i="2"/>
  <c r="C26" i="3"/>
  <c r="C53" i="2"/>
  <c r="J43" i="1"/>
  <c r="N43" i="1" s="1"/>
  <c r="C32" i="3"/>
  <c r="C39" i="3"/>
  <c r="C47" i="3"/>
  <c r="C12" i="3"/>
  <c r="C18" i="3"/>
  <c r="C53" i="3"/>
  <c r="C45" i="3"/>
  <c r="C8" i="3"/>
  <c r="C27" i="3"/>
  <c r="C29" i="3"/>
  <c r="C19" i="3"/>
  <c r="C54" i="3"/>
  <c r="C31" i="3"/>
  <c r="C25" i="3"/>
  <c r="C40" i="3"/>
  <c r="C35" i="3"/>
  <c r="C41" i="3"/>
  <c r="C24" i="3"/>
  <c r="C37" i="3"/>
  <c r="C9" i="3"/>
  <c r="C34" i="2"/>
  <c r="C3" i="2"/>
  <c r="C1" i="3"/>
  <c r="J38" i="1"/>
  <c r="N38" i="1" s="1"/>
  <c r="A51" i="3"/>
  <c r="A9" i="3"/>
  <c r="A37" i="3"/>
  <c r="A34" i="3"/>
  <c r="A15" i="3"/>
  <c r="A24" i="3"/>
  <c r="A41" i="3"/>
  <c r="A6" i="3"/>
  <c r="A26" i="3"/>
  <c r="A7" i="3"/>
  <c r="A33" i="3"/>
  <c r="A5" i="3"/>
  <c r="A13" i="3"/>
  <c r="A35" i="3"/>
  <c r="A40" i="3"/>
  <c r="A16" i="3"/>
  <c r="A23" i="3"/>
  <c r="A10" i="3"/>
  <c r="A25" i="3"/>
  <c r="A44" i="3"/>
  <c r="A30" i="3"/>
  <c r="A31" i="3"/>
  <c r="A54" i="3"/>
  <c r="A46" i="3"/>
  <c r="A17" i="3"/>
  <c r="A19" i="3"/>
  <c r="A29" i="3"/>
  <c r="A49" i="3"/>
  <c r="A36" i="3"/>
  <c r="A27" i="3"/>
  <c r="A8" i="3"/>
  <c r="A48" i="3"/>
  <c r="A28" i="3"/>
  <c r="A45" i="3"/>
  <c r="A53" i="3"/>
  <c r="A43" i="3"/>
  <c r="A42" i="3"/>
  <c r="A18" i="3"/>
  <c r="A12" i="3"/>
  <c r="A14" i="3"/>
  <c r="A4" i="3"/>
  <c r="A20" i="3"/>
  <c r="A50" i="3"/>
  <c r="A38" i="3"/>
  <c r="A22" i="3"/>
  <c r="A47" i="3"/>
  <c r="A39" i="3"/>
  <c r="A52" i="3"/>
  <c r="A21" i="3"/>
  <c r="A11" i="3"/>
  <c r="A32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34" i="3"/>
  <c r="J44" i="1"/>
  <c r="N44" i="1" s="1"/>
  <c r="C5" i="3"/>
  <c r="C44" i="3"/>
  <c r="C31" i="2"/>
  <c r="C27" i="2"/>
  <c r="C49" i="3"/>
  <c r="C19" i="2"/>
  <c r="C43" i="3"/>
  <c r="J12" i="1"/>
  <c r="N12" i="1" s="1"/>
  <c r="C38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11" i="3" s="1"/>
  <c r="G45" i="1"/>
  <c r="H45" i="1" s="1"/>
  <c r="M45" i="1" s="1"/>
  <c r="G36" i="1"/>
  <c r="H36" i="1" s="1"/>
  <c r="D44" i="3" s="1"/>
  <c r="G46" i="1"/>
  <c r="H46" i="1" s="1"/>
  <c r="M46" i="1" s="1"/>
  <c r="G39" i="1"/>
  <c r="H39" i="1" s="1"/>
  <c r="G14" i="1"/>
  <c r="H14" i="1" s="1"/>
  <c r="G24" i="1"/>
  <c r="H24" i="1" s="1"/>
  <c r="D48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21" i="3" s="1"/>
  <c r="H54" i="1"/>
  <c r="G37" i="1"/>
  <c r="H37" i="1" s="1"/>
  <c r="L37" i="1" s="1"/>
  <c r="G26" i="1"/>
  <c r="H26" i="1" s="1"/>
  <c r="D27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36" i="3" s="1"/>
  <c r="H52" i="1"/>
  <c r="M52" i="1" s="1"/>
  <c r="G44" i="1"/>
  <c r="H44" i="1" s="1"/>
  <c r="M44" i="1" s="1"/>
  <c r="G22" i="1"/>
  <c r="H22" i="1" s="1"/>
  <c r="D21" i="2" s="1"/>
  <c r="G33" i="1"/>
  <c r="H33" i="1" s="1"/>
  <c r="D54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12" i="3"/>
  <c r="D16" i="2"/>
  <c r="M17" i="1"/>
  <c r="C47" i="2"/>
  <c r="C6" i="3"/>
  <c r="J40" i="1"/>
  <c r="N40" i="1" s="1"/>
  <c r="C16" i="3"/>
  <c r="C14" i="3"/>
  <c r="J16" i="1"/>
  <c r="N16" i="1" s="1"/>
  <c r="C15" i="2"/>
  <c r="C23" i="3"/>
  <c r="C14" i="2"/>
  <c r="J15" i="1"/>
  <c r="N15" i="1" s="1"/>
  <c r="J39" i="1"/>
  <c r="N39" i="1" s="1"/>
  <c r="C39" i="2"/>
  <c r="C4" i="3"/>
  <c r="C48" i="3"/>
  <c r="J24" i="1"/>
  <c r="N24" i="1" s="1"/>
  <c r="C23" i="2"/>
  <c r="C28" i="3"/>
  <c r="J23" i="1"/>
  <c r="N23" i="1" s="1"/>
  <c r="J48" i="1"/>
  <c r="N48" i="1" s="1"/>
  <c r="J51" i="1"/>
  <c r="N51" i="1" s="1"/>
  <c r="C50" i="2"/>
  <c r="C15" i="3"/>
  <c r="C42" i="2"/>
  <c r="C30" i="3"/>
  <c r="J35" i="1"/>
  <c r="N35" i="1" s="1"/>
  <c r="C36" i="3"/>
  <c r="J27" i="1"/>
  <c r="N27" i="1" s="1"/>
  <c r="C18" i="2"/>
  <c r="J19" i="1"/>
  <c r="N19" i="1" s="1"/>
  <c r="C42" i="3"/>
  <c r="C10" i="2"/>
  <c r="C46" i="3"/>
  <c r="C51" i="3"/>
  <c r="H55" i="1"/>
  <c r="D51" i="3" s="1"/>
  <c r="J55" i="1"/>
  <c r="N55" i="1" s="1"/>
  <c r="C54" i="2"/>
  <c r="J47" i="1"/>
  <c r="N47" i="1" s="1"/>
  <c r="C46" i="2"/>
  <c r="J31" i="1"/>
  <c r="N31" i="1" s="1"/>
  <c r="J7" i="1"/>
  <c r="N7" i="1" s="1"/>
  <c r="C21" i="3"/>
  <c r="C22" i="2"/>
  <c r="C7" i="2"/>
  <c r="C37" i="2"/>
  <c r="J6" i="1"/>
  <c r="N6" i="1" s="1"/>
  <c r="C7" i="3"/>
  <c r="C20" i="3"/>
  <c r="C56" i="3" l="1"/>
  <c r="L8" i="1"/>
  <c r="L36" i="1"/>
  <c r="D4" i="3"/>
  <c r="D5" i="3"/>
  <c r="L26" i="1"/>
  <c r="M18" i="1"/>
  <c r="L54" i="1"/>
  <c r="M54" i="1"/>
  <c r="N56" i="1"/>
  <c r="O46" i="1"/>
  <c r="L22" i="1"/>
  <c r="D17" i="2"/>
  <c r="O10" i="1"/>
  <c r="M22" i="1"/>
  <c r="D6" i="2"/>
  <c r="D24" i="3"/>
  <c r="O8" i="1"/>
  <c r="D45" i="3"/>
  <c r="O7" i="1"/>
  <c r="D45" i="2"/>
  <c r="L49" i="1"/>
  <c r="M7" i="1"/>
  <c r="O22" i="1"/>
  <c r="L46" i="1"/>
  <c r="L7" i="1"/>
  <c r="M8" i="1"/>
  <c r="D52" i="3"/>
  <c r="M10" i="1"/>
  <c r="D49" i="2"/>
  <c r="O50" i="1"/>
  <c r="L10" i="1"/>
  <c r="D1" i="3"/>
  <c r="D25" i="3"/>
  <c r="O12" i="1"/>
  <c r="M36" i="1"/>
  <c r="O9" i="1"/>
  <c r="D28" i="2"/>
  <c r="D39" i="3"/>
  <c r="L21" i="1"/>
  <c r="O36" i="1"/>
  <c r="D53" i="3"/>
  <c r="M15" i="1"/>
  <c r="D25" i="2"/>
  <c r="M37" i="1"/>
  <c r="D52" i="2"/>
  <c r="D37" i="3"/>
  <c r="M53" i="1"/>
  <c r="M12" i="1"/>
  <c r="D36" i="2"/>
  <c r="D38" i="3"/>
  <c r="O37" i="1"/>
  <c r="D49" i="3"/>
  <c r="O18" i="1"/>
  <c r="D7" i="3"/>
  <c r="D18" i="3"/>
  <c r="D48" i="2"/>
  <c r="D47" i="3"/>
  <c r="L19" i="1"/>
  <c r="D18" i="2"/>
  <c r="D42" i="3"/>
  <c r="L33" i="1"/>
  <c r="M50" i="1"/>
  <c r="D9" i="3"/>
  <c r="M6" i="1"/>
  <c r="O13" i="1"/>
  <c r="L45" i="1"/>
  <c r="M19" i="1"/>
  <c r="O45" i="1"/>
  <c r="O33" i="1"/>
  <c r="D32" i="2"/>
  <c r="O52" i="1"/>
  <c r="O26" i="1"/>
  <c r="D44" i="2"/>
  <c r="D50" i="3"/>
  <c r="D32" i="3"/>
  <c r="D24" i="2"/>
  <c r="D33" i="3"/>
  <c r="D53" i="2"/>
  <c r="O42" i="1"/>
  <c r="D51" i="2"/>
  <c r="L52" i="1"/>
  <c r="L28" i="1"/>
  <c r="M34" i="1"/>
  <c r="D34" i="3"/>
  <c r="D12" i="2"/>
  <c r="O28" i="1"/>
  <c r="L20" i="1"/>
  <c r="D27" i="2"/>
  <c r="L13" i="1"/>
  <c r="M33" i="1"/>
  <c r="O54" i="1"/>
  <c r="M26" i="1"/>
  <c r="M25" i="1"/>
  <c r="D41" i="3"/>
  <c r="L30" i="1"/>
  <c r="M24" i="1"/>
  <c r="D43" i="3"/>
  <c r="M42" i="1"/>
  <c r="O30" i="1"/>
  <c r="D43" i="2"/>
  <c r="L44" i="1"/>
  <c r="D40" i="2"/>
  <c r="O25" i="1"/>
  <c r="M49" i="1"/>
  <c r="D29" i="2"/>
  <c r="L6" i="1"/>
  <c r="M27" i="1"/>
  <c r="D14" i="2"/>
  <c r="L24" i="1"/>
  <c r="D31" i="3"/>
  <c r="D35" i="2"/>
  <c r="M20" i="1"/>
  <c r="D41" i="2"/>
  <c r="L41" i="1"/>
  <c r="D29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35" i="3"/>
  <c r="D40" i="3"/>
  <c r="L27" i="1"/>
  <c r="M41" i="1"/>
  <c r="D8" i="2"/>
  <c r="L53" i="1"/>
  <c r="D8" i="3"/>
  <c r="D20" i="2"/>
  <c r="O44" i="1"/>
  <c r="L34" i="1"/>
  <c r="D19" i="3"/>
  <c r="O29" i="1"/>
  <c r="D22" i="2"/>
  <c r="M23" i="1"/>
  <c r="O23" i="1"/>
  <c r="L23" i="1"/>
  <c r="D28" i="3"/>
  <c r="L11" i="1"/>
  <c r="M11" i="1"/>
  <c r="O11" i="1"/>
  <c r="D10" i="2"/>
  <c r="D22" i="3"/>
  <c r="O39" i="1"/>
  <c r="D38" i="2"/>
  <c r="D23" i="3"/>
  <c r="L39" i="1"/>
  <c r="M39" i="1"/>
  <c r="O38" i="1"/>
  <c r="L38" i="1"/>
  <c r="D10" i="3"/>
  <c r="M38" i="1"/>
  <c r="D37" i="2"/>
  <c r="D13" i="3"/>
  <c r="M43" i="1"/>
  <c r="D42" i="2"/>
  <c r="L43" i="1"/>
  <c r="O43" i="1"/>
  <c r="D50" i="2"/>
  <c r="L51" i="1"/>
  <c r="M51" i="1"/>
  <c r="D15" i="3"/>
  <c r="O51" i="1"/>
  <c r="M14" i="1"/>
  <c r="L14" i="1"/>
  <c r="D20" i="3"/>
  <c r="O14" i="1"/>
  <c r="D13" i="2"/>
  <c r="O55" i="1"/>
  <c r="L55" i="1"/>
  <c r="M55" i="1"/>
  <c r="D54" i="2"/>
  <c r="L16" i="1"/>
  <c r="M16" i="1"/>
  <c r="D14" i="3"/>
  <c r="O16" i="1"/>
  <c r="D15" i="2"/>
  <c r="D31" i="2"/>
  <c r="O32" i="1"/>
  <c r="L32" i="1"/>
  <c r="D46" i="3"/>
  <c r="M32" i="1"/>
  <c r="M35" i="1"/>
  <c r="O35" i="1"/>
  <c r="L35" i="1"/>
  <c r="D34" i="2"/>
  <c r="D30" i="3"/>
  <c r="M40" i="1"/>
  <c r="O40" i="1"/>
  <c r="L40" i="1"/>
  <c r="D16" i="3"/>
  <c r="D39" i="2"/>
  <c r="O31" i="1"/>
  <c r="M31" i="1"/>
  <c r="D17" i="3"/>
  <c r="D30" i="2"/>
  <c r="L31" i="1"/>
  <c r="L47" i="1"/>
  <c r="M47" i="1"/>
  <c r="D46" i="2"/>
  <c r="O47" i="1"/>
  <c r="D26" i="3"/>
  <c r="D47" i="2"/>
  <c r="D6" i="3"/>
  <c r="M48" i="1"/>
  <c r="O48" i="1"/>
  <c r="L48" i="1"/>
  <c r="D56" i="3" l="1"/>
  <c r="M56" i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R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<sst xmlns="http://schemas.openxmlformats.org/spreadsheetml/2006/main" count="329" uniqueCount="216">
  <si>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</si>
  <si>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</si>
  <si>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</si>
  <si>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</si>
  <si>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</si>
  <si>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</si>
  <si>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</si>
  <si>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</si>
  <si>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</si>
  <si>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</si>
  <si>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</si>
  <si>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</si>
  <si>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</si>
  <si>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</si>
  <si>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</si>
  <si>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</si>
  <si>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</si>
  <si>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</si>
  <si>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</si>
  <si>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</si>
  <si>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</si>
  <si>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</si>
  <si>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</si>
  <si>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</si>
  <si>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</si>
  <si>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</si>
  <si>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</si>
  <si>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</si>
  <si>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</si>
  <si>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</si>
  <si>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</si>
  <si>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</si>
  <si>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</si>
  <si>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</si>
  <si>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</si>
  <si>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</si>
  <si>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</si>
  <si>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</si>
  <si>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</si>
  <si>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</si>
  <si>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</si>
  <si>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</si>
  <si>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</si>
  <si>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</si>
  <si>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</si>
  <si>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</si>
  <si>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</si>
  <si>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</si>
  <si>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</si>
  <si>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</si>
  <si>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</si>
  <si>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</si>
  <si>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</si>
  <si>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</si>
  <si>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</si>
  <si>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</si>
  <si>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</si>
  <si>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</si>
  <si>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</si>
  <si>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</si>
  <si>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</si>
  <si>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</si>
  <si>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</si>
  <si>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</si>
  <si>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</si>
  <si>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</si>
  <si>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</si>
  <si>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</si>
  <si>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</si>
  <si>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</si>
  <si>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</si>
  <si>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</si>
  <si>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</si>
  <si>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</si>
  <si>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</si>
  <si>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</si>
  <si>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</si>
  <si>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</si>
  <si>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</si>
  <si>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</si>
  <si>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</si>
  <si>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</si>
  <si>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</si>
  <si>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</si>
  <si>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</si>
  <si>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</si>
  <si>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</si>
  <si>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</si>
  <si>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</si>
  <si>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</si>
  <si>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</si>
  <si>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</si>
  <si>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</si>
  <si>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</si>
  <si>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</si>
  <si>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</si>
  <si>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</si>
  <si>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</si>
  <si>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</si>
  <si>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</si>
  <si>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</si>
  <si>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</si>
  <si>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</si>
  <si>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</si>
  <si>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</si>
  <si>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</si>
  <si>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</si>
  <si>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</si>
  <si>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</si>
  <si>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</si>
  <si>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</si>
  <si>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</si>
  <si>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</si>
  <si>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</si>
  <si>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</si>
  <si>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</si>
  <si>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</si>
  <si>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</si>
  <si>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</si>
  <si>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</si>
  <si>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</si>
  <si>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</si>
  <si>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</si>
  <si>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</si>
  <si>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</si>
  <si>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</si>
  <si>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</si>
  <si>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</si>
  <si>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</si>
  <si>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</si>
  <si>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</si>
  <si>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</si>
  <si>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</si>
  <si>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</si>
  <si>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</si>
  <si>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</si>
  <si>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</si>
  <si>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</si>
  <si>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</si>
  <si>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</si>
  <si>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</si>
  <si>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</si>
  <si>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</si>
  <si>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</si>
  <si>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</si>
  <si>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</si>
  <si>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</si>
  <si>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</si>
  <si>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</si>
  <si>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</si>
  <si>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</si>
  <si>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</si>
  <si>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</si>
  <si>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</si>
  <si>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</si>
  <si>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</si>
  <si>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</si>
  <si>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</si>
  <si>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</si>
  <si>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</si>
  <si>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</si>
  <si>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</si>
  <si>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</si>
  <si>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</si>
  <si>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</si>
  <si>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</si>
  <si>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</si>
  <si>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</si>
  <si>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</si>
  <si>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</si>
  <si>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</si>
  <si>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</si>
  <si>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</si>
  <si>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</si>
  <si>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</si>
  <si>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</si>
  <si>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</si>
  <si>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</si>
  <si>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</si>
  <si>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</si>
  <si>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</si>
  <si>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</si>
  <si>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</si>
  <si>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</si>
  <si>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</si>
  <si>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</si>
  <si>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</si>
  <si>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</si>
  <si>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</si>
  <si>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</si>
  <si>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</si>
  <si>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</si>
  <si>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</si>
  <si>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</si>
  <si>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</si>
  <si>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</si>
  <si>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</si>
  <si>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</si>
  <si>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</si>
  <si>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</si>
  <si>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</si>
  <si>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</si>
  <si>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</si>
  <si>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</si>
  <si>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</si>
  <si>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</si>
  <si>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CEU0500000011</t>
  </si>
  <si>
    <t>2016 to 2019</t>
  </si>
  <si>
    <t>Mar
2019</t>
  </si>
  <si>
    <t>Apr
2019</t>
  </si>
  <si>
    <t>May
2019</t>
  </si>
  <si>
    <t>June
2019</t>
  </si>
  <si>
    <t>Average Weekly Wages July 2019</t>
  </si>
  <si>
    <t>Average Weekly Earnings July 2019</t>
  </si>
  <si>
    <t>July
2019</t>
  </si>
  <si>
    <t>July 2018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</si>
</sst>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left" wrapText="1"/>
    </xf>
    <xf numFmtId="0" fontId="83" fillId="2" borderId="0" xfId="0" applyFont="1" applyFill="1" applyAlignment="1">
      <alignment horizontal="lef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5" fillId="2" borderId="1" xfId="0" applyFont="1" applyFill="1" applyBorder="1" applyAlignment="1">
      <alignment horizontal="center" wrapText="1"/>
    </xf>
    <xf numFmtId="164" fontId="86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2" t="s">
        <v>213</v>
      </c>
      <c r="B1" s="52"/>
      <c r="C1" s="52"/>
      <c r="D1" s="52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953.54</v>
      </c>
      <c r="D3" s="29">
        <f>+Earnings_Comparison!H58</f>
        <v>-0.97439321457767347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836.9</v>
      </c>
      <c r="D4" s="29">
        <f>+Earnings_Comparison!H5</f>
        <v>-0.79177551072867614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1016.4</v>
      </c>
      <c r="D5" s="29">
        <f>+Earnings_Comparison!H6</f>
        <v>-3.0347080745513177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911.57</v>
      </c>
      <c r="D6" s="29">
        <f>+Earnings_Comparison!H7</f>
        <v>-1.4993694936571322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775.13</v>
      </c>
      <c r="D7" s="29">
        <f>+Earnings_Comparison!H8</f>
        <v>2.3125823259155798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1107.74</v>
      </c>
      <c r="D8" s="29">
        <f>+Earnings_Comparison!H9</f>
        <v>0.15010186542627757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1016.06</v>
      </c>
      <c r="D9" s="29">
        <f>+Earnings_Comparison!H10</f>
        <v>0.80319878642891585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1092.75</v>
      </c>
      <c r="D10" s="29">
        <f>+Earnings_Comparison!H11</f>
        <v>-1.4961854303644606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890.78</v>
      </c>
      <c r="D11" s="29">
        <f>+Earnings_Comparison!H12</f>
        <v>9.2511915693371805E-3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1590.97</v>
      </c>
      <c r="D12" s="29">
        <f>+Earnings_Comparison!H13</f>
        <v>1.1818695371626831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868.7</v>
      </c>
      <c r="D13" s="29">
        <f>+Earnings_Comparison!H14</f>
        <v>-1.6954941415911584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915.59</v>
      </c>
      <c r="D14" s="29">
        <f>+Earnings_Comparison!H15</f>
        <v>-3.953829252208374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934.05</v>
      </c>
      <c r="D15" s="29">
        <f>+Earnings_Comparison!H16</f>
        <v>-2.3988745251002142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786.92</v>
      </c>
      <c r="D16" s="29">
        <f>+Earnings_Comparison!H17</f>
        <v>-2.9691242323021005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966.68</v>
      </c>
      <c r="D17" s="29">
        <f>+Earnings_Comparison!H18</f>
        <v>-1.9273560652704358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891.8</v>
      </c>
      <c r="D18" s="29">
        <f>+Earnings_Comparison!H19</f>
        <v>0.46252848452190687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861.25</v>
      </c>
      <c r="D19" s="29">
        <f>+Earnings_Comparison!H20</f>
        <v>0.53317432332473658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878.7</v>
      </c>
      <c r="D20" s="29">
        <f>+Earnings_Comparison!H21</f>
        <v>2.3997277761926616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800.63</v>
      </c>
      <c r="D21" s="29">
        <f>+Earnings_Comparison!H22</f>
        <v>0.66500006904703923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861.28</v>
      </c>
      <c r="D22" s="29">
        <f>+Earnings_Comparison!H23</f>
        <v>-1.0624288622983258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833.68</v>
      </c>
      <c r="D23" s="29">
        <f>+Earnings_Comparison!H24</f>
        <v>0.90037176292057097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1008.19</v>
      </c>
      <c r="D24" s="29">
        <f>+Earnings_Comparison!H25</f>
        <v>-3.2125327715095575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1119.8399999999999</v>
      </c>
      <c r="D25" s="29">
        <f>+Earnings_Comparison!H26</f>
        <v>-1.1258657294188068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906.55</v>
      </c>
      <c r="D26" s="29">
        <f>+Earnings_Comparison!H27</f>
        <v>-0.46720894775694743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1025.78</v>
      </c>
      <c r="D27" s="29">
        <f>+Earnings_Comparison!H28</f>
        <v>1.0114861387525043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721.38</v>
      </c>
      <c r="D28" s="29">
        <f>+Earnings_Comparison!H29</f>
        <v>-1.0066423390612034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852.61</v>
      </c>
      <c r="D29" s="29">
        <f>+Earnings_Comparison!H30</f>
        <v>-1.9253211346516697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808.61</v>
      </c>
      <c r="D30" s="29">
        <f>+Earnings_Comparison!H31</f>
        <v>-2.0131108744192883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871.94</v>
      </c>
      <c r="D31" s="29">
        <f>+Earnings_Comparison!H32</f>
        <v>0.76194386113015433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845.9</v>
      </c>
      <c r="D32" s="29">
        <f>+Earnings_Comparison!H33</f>
        <v>3.5365128337446539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887.42</v>
      </c>
      <c r="D33" s="29">
        <f>+Earnings_Comparison!H34</f>
        <v>-0.94880379873049092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1022.92</v>
      </c>
      <c r="D34" s="29">
        <f>+Earnings_Comparison!H35</f>
        <v>-0.95134384377781878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769.96</v>
      </c>
      <c r="D35" s="29">
        <f>+Earnings_Comparison!H36</f>
        <v>0.61473648163261618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1055.56</v>
      </c>
      <c r="D36" s="29">
        <f>+Earnings_Comparison!H37</f>
        <v>-1.291095142607257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860.34</v>
      </c>
      <c r="D37" s="29">
        <f>+Earnings_Comparison!H38</f>
        <v>-3.0403390518944806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970.56</v>
      </c>
      <c r="D38" s="29">
        <f>+Earnings_Comparison!H39</f>
        <v>-1.4950544879623995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853.11</v>
      </c>
      <c r="D39" s="29">
        <f>+Earnings_Comparison!H40</f>
        <v>-2.1051262664352977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870.72</v>
      </c>
      <c r="D40" s="29">
        <f>+Earnings_Comparison!H41</f>
        <v>0.24825034400830504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923.43</v>
      </c>
      <c r="D41" s="29">
        <f>+Earnings_Comparison!H42</f>
        <v>-0.50133133459279167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878.22</v>
      </c>
      <c r="D42" s="29">
        <f>+Earnings_Comparison!H43</f>
        <v>-2.7514762215409272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899.38</v>
      </c>
      <c r="D43" s="29">
        <f>+Earnings_Comparison!H44</f>
        <v>-3.936805946841937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836.23</v>
      </c>
      <c r="D44" s="29">
        <f>+Earnings_Comparison!H45</f>
        <v>-0.78258742464504261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767.82</v>
      </c>
      <c r="D45" s="29">
        <f>+Earnings_Comparison!H46</f>
        <v>-3.7190975359142842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841.7</v>
      </c>
      <c r="D46" s="29">
        <f>+Earnings_Comparison!H47</f>
        <v>-1.1863763353780254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931.61</v>
      </c>
      <c r="D47" s="29">
        <f>+Earnings_Comparison!H48</f>
        <v>-3.8799045596867421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946.05</v>
      </c>
      <c r="D48" s="29">
        <f>+Earnings_Comparison!H49</f>
        <v>0.39083309066803018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858.86</v>
      </c>
      <c r="D49" s="29">
        <f>+Earnings_Comparison!H50</f>
        <v>-1.2919349262746072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992.65</v>
      </c>
      <c r="D50" s="29">
        <f>+Earnings_Comparison!H51</f>
        <v>-2.1194229731317793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1167.1400000000001</v>
      </c>
      <c r="D51" s="29">
        <f>+Earnings_Comparison!H52</f>
        <v>-0.50479163029711893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841.09</v>
      </c>
      <c r="D52" s="29">
        <f>+Earnings_Comparison!H53</f>
        <v>-7.9218689239413109E-2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865.9</v>
      </c>
      <c r="D53" s="29">
        <f>+Earnings_Comparison!H54</f>
        <v>-3.1791617202039379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916.53</v>
      </c>
      <c r="D54" s="29">
        <f>+Earnings_Comparison!H55</f>
        <v>1.7637834483171355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D50" activePane="bottomRight" state="frozen"/>
      <selection pane="topRight"/>
      <selection pane="bottomLeft"/>
      <selection pane="bottomRight" activeCell="J62" sqref="J62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3" t="s">
        <v>0</v>
      </c>
      <c r="D1" s="54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43282</v>
      </c>
      <c r="E4" s="38">
        <v>43647</v>
      </c>
      <c r="F4" s="10"/>
      <c r="G4" s="13" t="s">
        <v>215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'July_2019_BLS Data Series'!AF5</f>
        <v>828.57</v>
      </c>
      <c r="E5" s="36">
        <f>'July_2019_BLS Data Series'!AR5</f>
        <v>836.9</v>
      </c>
      <c r="F5" s="33"/>
      <c r="G5" s="33">
        <f>D5/$G$61</f>
        <v>843.57925394633469</v>
      </c>
      <c r="H5" s="11">
        <f>((E5/G5)-1)*100</f>
        <v>-0.79177551072867614</v>
      </c>
      <c r="I5" s="9"/>
      <c r="J5" s="29">
        <f>E5-D5</f>
        <v>8.3299999999999272</v>
      </c>
      <c r="K5" s="9"/>
      <c r="L5" s="9">
        <f>IF(H5&lt;0, 1, 0)</f>
        <v>1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'July_2019_BLS Data Series'!AF6</f>
        <v>1029.56</v>
      </c>
      <c r="E6" s="36">
        <f>'July_2019_BLS Data Series'!AR6</f>
        <v>1016.4</v>
      </c>
      <c r="F6" s="33"/>
      <c r="G6" s="33">
        <f>D6/$G$61</f>
        <v>1048.210117060705</v>
      </c>
      <c r="H6" s="11">
        <f t="shared" ref="H6:H55" si="0">((E6/G6)-1)*100</f>
        <v>-3.0347080745513177</v>
      </c>
      <c r="I6" s="9"/>
      <c r="J6" s="29">
        <f t="shared" ref="J6:J55" si="1">E6-D6</f>
        <v>-13.159999999999968</v>
      </c>
      <c r="K6" s="9"/>
      <c r="L6" s="9">
        <f t="shared" ref="L6:L55" si="2">IF(H6&lt;0, 1, 0)</f>
        <v>1</v>
      </c>
      <c r="M6" s="42">
        <f t="shared" ref="M6:M55" si="3">IF(H6&lt;-1, 1, 0)</f>
        <v>1</v>
      </c>
      <c r="N6" s="48">
        <f t="shared" ref="N6:N55" si="4">IF(J6&lt;0, 1, 0)</f>
        <v>1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'July_2019_BLS Data Series'!AF7</f>
        <v>908.98</v>
      </c>
      <c r="E7" s="36">
        <f>'July_2019_BLS Data Series'!AR7</f>
        <v>911.57</v>
      </c>
      <c r="F7" s="33"/>
      <c r="G7" s="33">
        <f>D7/$G$61</f>
        <v>925.44585279715568</v>
      </c>
      <c r="H7" s="11">
        <f t="shared" si="0"/>
        <v>-1.4993694936571322</v>
      </c>
      <c r="I7" s="9"/>
      <c r="J7" s="29">
        <f t="shared" si="1"/>
        <v>2.5900000000000318</v>
      </c>
      <c r="K7" s="9"/>
      <c r="L7" s="9">
        <f t="shared" si="2"/>
        <v>1</v>
      </c>
      <c r="M7" s="42">
        <f t="shared" si="3"/>
        <v>1</v>
      </c>
      <c r="N7" s="48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'July_2019_BLS Data Series'!AF8</f>
        <v>744.13</v>
      </c>
      <c r="E8" s="36">
        <f>'July_2019_BLS Data Series'!AR8</f>
        <v>775.13</v>
      </c>
      <c r="F8" s="33"/>
      <c r="G8" s="33">
        <f t="shared" ref="G8:G49" si="6">D8/$G$61</f>
        <v>757.60965306381593</v>
      </c>
      <c r="H8" s="11">
        <f t="shared" si="0"/>
        <v>2.3125823259155798</v>
      </c>
      <c r="I8" s="9"/>
      <c r="J8" s="29">
        <f t="shared" si="1"/>
        <v>31</v>
      </c>
      <c r="K8" s="9"/>
      <c r="L8" s="9">
        <f t="shared" si="2"/>
        <v>0</v>
      </c>
      <c r="M8" s="42">
        <f t="shared" si="3"/>
        <v>0</v>
      </c>
      <c r="N8" s="48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'July_2019_BLS Data Series'!AF9</f>
        <v>1086.4000000000001</v>
      </c>
      <c r="E9" s="36">
        <f>'July_2019_BLS Data Series'!AR9</f>
        <v>1107.74</v>
      </c>
      <c r="F9" s="33"/>
      <c r="G9" s="33">
        <f t="shared" si="6"/>
        <v>1106.079753656659</v>
      </c>
      <c r="H9" s="11">
        <f t="shared" si="0"/>
        <v>0.15010186542627757</v>
      </c>
      <c r="I9" s="9"/>
      <c r="J9" s="29">
        <f t="shared" si="1"/>
        <v>21.339999999999918</v>
      </c>
      <c r="K9" s="9"/>
      <c r="L9" s="9">
        <f t="shared" si="2"/>
        <v>0</v>
      </c>
      <c r="M9" s="42">
        <f t="shared" si="3"/>
        <v>0</v>
      </c>
      <c r="N9" s="48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'July_2019_BLS Data Series'!AF10</f>
        <v>990.03</v>
      </c>
      <c r="E10" s="36">
        <f>'July_2019_BLS Data Series'!AR10</f>
        <v>1016.06</v>
      </c>
      <c r="F10" s="33"/>
      <c r="G10" s="33">
        <f t="shared" si="6"/>
        <v>1007.9640450227375</v>
      </c>
      <c r="H10" s="11">
        <f t="shared" si="0"/>
        <v>0.80319878642891585</v>
      </c>
      <c r="I10" s="9"/>
      <c r="J10" s="29">
        <f t="shared" si="1"/>
        <v>26.029999999999973</v>
      </c>
      <c r="K10" s="9"/>
      <c r="L10" s="9">
        <f t="shared" si="2"/>
        <v>0</v>
      </c>
      <c r="M10" s="42">
        <f t="shared" si="3"/>
        <v>0</v>
      </c>
      <c r="N10" s="48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'July_2019_BLS Data Series'!AF11</f>
        <v>1089.6099999999999</v>
      </c>
      <c r="E11" s="36">
        <f>'July_2019_BLS Data Series'!AR11</f>
        <v>1092.75</v>
      </c>
      <c r="F11" s="33"/>
      <c r="G11" s="33">
        <f t="shared" si="6"/>
        <v>1109.3479016769443</v>
      </c>
      <c r="H11" s="11">
        <f t="shared" si="0"/>
        <v>-1.4961854303644606</v>
      </c>
      <c r="I11" s="9"/>
      <c r="J11" s="29">
        <f t="shared" si="1"/>
        <v>3.1400000000001</v>
      </c>
      <c r="K11" s="9"/>
      <c r="L11" s="9">
        <f t="shared" si="2"/>
        <v>1</v>
      </c>
      <c r="M11" s="42">
        <f t="shared" si="3"/>
        <v>1</v>
      </c>
      <c r="N11" s="48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'July_2019_BLS Data Series'!AF12</f>
        <v>874.85</v>
      </c>
      <c r="E12" s="36">
        <f>'July_2019_BLS Data Series'!AR12</f>
        <v>890.78</v>
      </c>
      <c r="F12" s="33"/>
      <c r="G12" s="33">
        <f t="shared" si="6"/>
        <v>890.69759985873361</v>
      </c>
      <c r="H12" s="11">
        <f t="shared" si="0"/>
        <v>9.2511915693371805E-3</v>
      </c>
      <c r="I12" s="9"/>
      <c r="J12" s="29">
        <f t="shared" si="1"/>
        <v>15.92999999999995</v>
      </c>
      <c r="K12" s="9"/>
      <c r="L12" s="9">
        <f t="shared" si="2"/>
        <v>0</v>
      </c>
      <c r="M12" s="42">
        <f t="shared" si="3"/>
        <v>0</v>
      </c>
      <c r="N12" s="48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'July_2019_BLS Data Series'!AF13</f>
        <v>1544.41</v>
      </c>
      <c r="E13" s="36">
        <f>'July_2019_BLS Data Series'!AR13</f>
        <v>1590.97</v>
      </c>
      <c r="F13" s="33"/>
      <c r="G13" s="33">
        <f t="shared" si="6"/>
        <v>1572.386443616422</v>
      </c>
      <c r="H13" s="11">
        <f t="shared" si="0"/>
        <v>1.1818695371626831</v>
      </c>
      <c r="I13" s="9"/>
      <c r="J13" s="29">
        <f t="shared" si="1"/>
        <v>46.559999999999945</v>
      </c>
      <c r="K13" s="9"/>
      <c r="L13" s="9">
        <f t="shared" si="2"/>
        <v>0</v>
      </c>
      <c r="M13" s="42">
        <f t="shared" si="3"/>
        <v>0</v>
      </c>
      <c r="N13" s="48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'July_2019_BLS Data Series'!AF14</f>
        <v>867.96</v>
      </c>
      <c r="E14" s="36">
        <f>'July_2019_BLS Data Series'!AR14</f>
        <v>868.7</v>
      </c>
      <c r="F14" s="33"/>
      <c r="G14" s="33">
        <f t="shared" si="6"/>
        <v>883.68278993357308</v>
      </c>
      <c r="H14" s="11">
        <f t="shared" si="0"/>
        <v>-1.6954941415911584</v>
      </c>
      <c r="I14" s="9"/>
      <c r="J14" s="29">
        <f t="shared" si="1"/>
        <v>0.74000000000000909</v>
      </c>
      <c r="K14" s="9"/>
      <c r="L14" s="9">
        <f t="shared" si="2"/>
        <v>1</v>
      </c>
      <c r="M14" s="42">
        <f t="shared" si="3"/>
        <v>1</v>
      </c>
      <c r="N14" s="48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'July_2019_BLS Data Series'!AF15</f>
        <v>936.32</v>
      </c>
      <c r="E15" s="36">
        <f>'July_2019_BLS Data Series'!AR15</f>
        <v>915.59</v>
      </c>
      <c r="F15" s="33"/>
      <c r="G15" s="33">
        <f t="shared" si="6"/>
        <v>953.28110727522369</v>
      </c>
      <c r="H15" s="11">
        <f t="shared" si="0"/>
        <v>-3.953829252208374</v>
      </c>
      <c r="I15" s="9"/>
      <c r="J15" s="29">
        <f t="shared" si="1"/>
        <v>-20.730000000000018</v>
      </c>
      <c r="K15" s="9"/>
      <c r="L15" s="9">
        <f t="shared" si="2"/>
        <v>1</v>
      </c>
      <c r="M15" s="42">
        <f t="shared" si="3"/>
        <v>1</v>
      </c>
      <c r="N15" s="48">
        <f t="shared" si="4"/>
        <v>1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'July_2019_BLS Data Series'!AF16</f>
        <v>939.98</v>
      </c>
      <c r="E16" s="36">
        <f>'July_2019_BLS Data Series'!AR16</f>
        <v>934.05</v>
      </c>
      <c r="F16" s="33"/>
      <c r="G16" s="33">
        <f t="shared" si="6"/>
        <v>957.00740688713768</v>
      </c>
      <c r="H16" s="11">
        <f t="shared" si="0"/>
        <v>-2.3988745251002142</v>
      </c>
      <c r="I16" s="9"/>
      <c r="J16" s="29">
        <f t="shared" si="1"/>
        <v>-5.9300000000000637</v>
      </c>
      <c r="K16" s="9"/>
      <c r="L16" s="9">
        <f t="shared" si="2"/>
        <v>1</v>
      </c>
      <c r="M16" s="42">
        <f t="shared" si="3"/>
        <v>1</v>
      </c>
      <c r="N16" s="48">
        <f t="shared" si="4"/>
        <v>1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'July_2019_BLS Data Series'!AF17</f>
        <v>796.57</v>
      </c>
      <c r="E17" s="36">
        <f>'July_2019_BLS Data Series'!AR17</f>
        <v>786.92</v>
      </c>
      <c r="F17" s="33"/>
      <c r="G17" s="33">
        <f t="shared" si="6"/>
        <v>810.99958520828875</v>
      </c>
      <c r="H17" s="11">
        <f t="shared" si="0"/>
        <v>-2.9691242323021005</v>
      </c>
      <c r="I17" s="9"/>
      <c r="J17" s="29">
        <f t="shared" si="1"/>
        <v>-9.6500000000000909</v>
      </c>
      <c r="K17" s="9"/>
      <c r="L17" s="9">
        <f t="shared" si="2"/>
        <v>1</v>
      </c>
      <c r="M17" s="42">
        <f t="shared" si="3"/>
        <v>1</v>
      </c>
      <c r="N17" s="48">
        <f t="shared" si="4"/>
        <v>1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'July_2019_BLS Data Series'!AF18</f>
        <v>968.14</v>
      </c>
      <c r="E18" s="36">
        <f>'July_2019_BLS Data Series'!AR18</f>
        <v>966.68</v>
      </c>
      <c r="F18" s="33"/>
      <c r="G18" s="33">
        <f t="shared" si="6"/>
        <v>985.67751537661809</v>
      </c>
      <c r="H18" s="11">
        <f t="shared" si="0"/>
        <v>-1.9273560652704358</v>
      </c>
      <c r="I18" s="9"/>
      <c r="J18" s="29">
        <f t="shared" si="1"/>
        <v>-1.4600000000000364</v>
      </c>
      <c r="K18" s="9"/>
      <c r="L18" s="9">
        <f t="shared" si="2"/>
        <v>1</v>
      </c>
      <c r="M18" s="42">
        <f t="shared" si="3"/>
        <v>1</v>
      </c>
      <c r="N18" s="48">
        <f t="shared" si="4"/>
        <v>1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'July_2019_BLS Data Series'!AF19</f>
        <v>871.9</v>
      </c>
      <c r="E19" s="36">
        <f>'July_2019_BLS Data Series'!AR19</f>
        <v>891.8</v>
      </c>
      <c r="F19" s="33"/>
      <c r="G19" s="33">
        <f t="shared" si="6"/>
        <v>887.69416164694496</v>
      </c>
      <c r="H19" s="11">
        <f t="shared" si="0"/>
        <v>0.46252848452190687</v>
      </c>
      <c r="I19" s="9"/>
      <c r="J19" s="29">
        <f t="shared" si="1"/>
        <v>19.899999999999977</v>
      </c>
      <c r="K19" s="9"/>
      <c r="L19" s="9">
        <f t="shared" si="2"/>
        <v>0</v>
      </c>
      <c r="M19" s="42">
        <f t="shared" si="3"/>
        <v>0</v>
      </c>
      <c r="N19" s="48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'July_2019_BLS Data Series'!AF20</f>
        <v>841.44</v>
      </c>
      <c r="E20" s="36">
        <f>'July_2019_BLS Data Series'!AR20</f>
        <v>861.25</v>
      </c>
      <c r="F20" s="33"/>
      <c r="G20" s="33">
        <f t="shared" si="6"/>
        <v>856.68238946691758</v>
      </c>
      <c r="H20" s="11">
        <f t="shared" si="0"/>
        <v>0.53317432332473658</v>
      </c>
      <c r="I20" s="9"/>
      <c r="J20" s="29">
        <f t="shared" si="1"/>
        <v>19.809999999999945</v>
      </c>
      <c r="K20" s="9"/>
      <c r="L20" s="9">
        <f t="shared" si="2"/>
        <v>0</v>
      </c>
      <c r="M20" s="42">
        <f t="shared" si="3"/>
        <v>0</v>
      </c>
      <c r="N20" s="48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'July_2019_BLS Data Series'!AF21</f>
        <v>842.84</v>
      </c>
      <c r="E21" s="36">
        <f>'July_2019_BLS Data Series'!AR21</f>
        <v>878.7</v>
      </c>
      <c r="F21" s="33"/>
      <c r="G21" s="33">
        <f t="shared" si="6"/>
        <v>858.10774997420708</v>
      </c>
      <c r="H21" s="11">
        <f t="shared" si="0"/>
        <v>2.3997277761926616</v>
      </c>
      <c r="I21" s="9"/>
      <c r="J21" s="29">
        <f t="shared" si="1"/>
        <v>35.860000000000014</v>
      </c>
      <c r="K21" s="9"/>
      <c r="L21" s="9">
        <f t="shared" si="2"/>
        <v>0</v>
      </c>
      <c r="M21" s="42">
        <f t="shared" si="3"/>
        <v>0</v>
      </c>
      <c r="N21" s="48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'July_2019_BLS Data Series'!AF22</f>
        <v>781.19</v>
      </c>
      <c r="E22" s="36">
        <f>'July_2019_BLS Data Series'!AR22</f>
        <v>800.63</v>
      </c>
      <c r="F22" s="33"/>
      <c r="G22" s="33">
        <f t="shared" si="6"/>
        <v>795.34098192106546</v>
      </c>
      <c r="H22" s="11">
        <f t="shared" si="0"/>
        <v>0.66500006904703923</v>
      </c>
      <c r="I22" s="9"/>
      <c r="J22" s="29">
        <f t="shared" si="1"/>
        <v>19.439999999999941</v>
      </c>
      <c r="K22" s="9"/>
      <c r="L22" s="9">
        <f t="shared" si="2"/>
        <v>0</v>
      </c>
      <c r="M22" s="42">
        <f t="shared" si="3"/>
        <v>0</v>
      </c>
      <c r="N22" s="48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'July_2019_BLS Data Series'!AF23</f>
        <v>855.04</v>
      </c>
      <c r="E23" s="36">
        <f>'July_2019_BLS Data Series'!AR23</f>
        <v>861.28</v>
      </c>
      <c r="F23" s="33"/>
      <c r="G23" s="33">
        <f t="shared" si="6"/>
        <v>870.528748680587</v>
      </c>
      <c r="H23" s="11">
        <f t="shared" si="0"/>
        <v>-1.0624288622983258</v>
      </c>
      <c r="I23" s="9"/>
      <c r="J23" s="29">
        <f t="shared" si="1"/>
        <v>6.2400000000000091</v>
      </c>
      <c r="K23" s="9"/>
      <c r="L23" s="9">
        <f t="shared" si="2"/>
        <v>1</v>
      </c>
      <c r="M23" s="42">
        <f t="shared" si="3"/>
        <v>1</v>
      </c>
      <c r="N23" s="48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'July_2019_BLS Data Series'!AF24</f>
        <v>811.54</v>
      </c>
      <c r="E24" s="36">
        <f>'July_2019_BLS Data Series'!AR24</f>
        <v>833.68</v>
      </c>
      <c r="F24" s="33"/>
      <c r="G24" s="33">
        <f t="shared" si="6"/>
        <v>826.24076148980578</v>
      </c>
      <c r="H24" s="11">
        <f t="shared" si="0"/>
        <v>0.90037176292057097</v>
      </c>
      <c r="I24" s="9"/>
      <c r="J24" s="29">
        <f t="shared" si="1"/>
        <v>22.139999999999986</v>
      </c>
      <c r="K24" s="9"/>
      <c r="L24" s="9">
        <f t="shared" si="2"/>
        <v>0</v>
      </c>
      <c r="M24" s="42">
        <f t="shared" si="3"/>
        <v>0</v>
      </c>
      <c r="N24" s="48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'July_2019_BLS Data Series'!AF25</f>
        <v>1023.12</v>
      </c>
      <c r="E25" s="36">
        <f>'July_2019_BLS Data Series'!AR25</f>
        <v>1008.19</v>
      </c>
      <c r="F25" s="33"/>
      <c r="G25" s="33">
        <f t="shared" si="6"/>
        <v>1041.6534587271733</v>
      </c>
      <c r="H25" s="11">
        <f t="shared" si="0"/>
        <v>-3.2125327715095575</v>
      </c>
      <c r="I25" s="9"/>
      <c r="J25" s="29">
        <f t="shared" si="1"/>
        <v>-14.92999999999995</v>
      </c>
      <c r="K25" s="9"/>
      <c r="L25" s="9">
        <f t="shared" si="2"/>
        <v>1</v>
      </c>
      <c r="M25" s="42">
        <f t="shared" si="3"/>
        <v>1</v>
      </c>
      <c r="N25" s="48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'July_2019_BLS Data Series'!AF26</f>
        <v>1112.44</v>
      </c>
      <c r="E26" s="36">
        <f>'July_2019_BLS Data Series'!AR26</f>
        <v>1119.8399999999999</v>
      </c>
      <c r="F26" s="33"/>
      <c r="G26" s="33">
        <f t="shared" si="6"/>
        <v>1132.5914590922439</v>
      </c>
      <c r="H26" s="11">
        <f t="shared" si="0"/>
        <v>-1.1258657294188068</v>
      </c>
      <c r="I26" s="9"/>
      <c r="J26" s="29">
        <f t="shared" si="1"/>
        <v>7.3999999999998636</v>
      </c>
      <c r="K26" s="9"/>
      <c r="L26" s="9">
        <f t="shared" si="2"/>
        <v>1</v>
      </c>
      <c r="M26" s="42">
        <f t="shared" si="3"/>
        <v>1</v>
      </c>
      <c r="N26" s="48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'July_2019_BLS Data Series'!AF27</f>
        <v>894.6</v>
      </c>
      <c r="E27" s="36">
        <f>'July_2019_BLS Data Series'!AR27</f>
        <v>906.55</v>
      </c>
      <c r="F27" s="33"/>
      <c r="G27" s="33">
        <f t="shared" si="6"/>
        <v>910.80536415799634</v>
      </c>
      <c r="H27" s="11">
        <f t="shared" si="0"/>
        <v>-0.46720894775694743</v>
      </c>
      <c r="I27" s="9"/>
      <c r="J27" s="29">
        <f t="shared" si="1"/>
        <v>11.949999999999932</v>
      </c>
      <c r="K27" s="9"/>
      <c r="L27" s="9">
        <f t="shared" si="2"/>
        <v>1</v>
      </c>
      <c r="M27" s="42">
        <f t="shared" si="3"/>
        <v>0</v>
      </c>
      <c r="N27" s="48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'July_2019_BLS Data Series'!AF28</f>
        <v>997.44</v>
      </c>
      <c r="E28" s="36">
        <f>'July_2019_BLS Data Series'!AR28</f>
        <v>1025.78</v>
      </c>
      <c r="F28" s="33"/>
      <c r="G28" s="33">
        <f t="shared" si="6"/>
        <v>1015.5082745648914</v>
      </c>
      <c r="H28" s="11">
        <f t="shared" si="0"/>
        <v>1.0114861387525043</v>
      </c>
      <c r="I28" s="9"/>
      <c r="J28" s="29">
        <f t="shared" si="1"/>
        <v>28.339999999999918</v>
      </c>
      <c r="K28" s="9"/>
      <c r="L28" s="9">
        <f t="shared" si="2"/>
        <v>0</v>
      </c>
      <c r="M28" s="42">
        <f t="shared" si="3"/>
        <v>0</v>
      </c>
      <c r="N28" s="48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'July_2019_BLS Data Series'!AF29</f>
        <v>715.75</v>
      </c>
      <c r="E29" s="36">
        <f>'July_2019_BLS Data Series'!AR29</f>
        <v>721.38</v>
      </c>
      <c r="F29" s="33"/>
      <c r="G29" s="33">
        <f t="shared" si="6"/>
        <v>728.7155593517615</v>
      </c>
      <c r="H29" s="11">
        <f t="shared" si="0"/>
        <v>-1.0066423390612034</v>
      </c>
      <c r="I29" s="9"/>
      <c r="J29" s="29">
        <f t="shared" si="1"/>
        <v>5.6299999999999955</v>
      </c>
      <c r="K29" s="9"/>
      <c r="L29" s="9">
        <f t="shared" si="2"/>
        <v>1</v>
      </c>
      <c r="M29" s="42">
        <f t="shared" si="3"/>
        <v>1</v>
      </c>
      <c r="N29" s="48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'July_2019_BLS Data Series'!AF30</f>
        <v>853.88</v>
      </c>
      <c r="E30" s="36">
        <f>'July_2019_BLS Data Series'!AR30</f>
        <v>852.61</v>
      </c>
      <c r="F30" s="33"/>
      <c r="G30" s="33">
        <f t="shared" si="6"/>
        <v>869.34773568883281</v>
      </c>
      <c r="H30" s="11">
        <f t="shared" si="0"/>
        <v>-1.9253211346516697</v>
      </c>
      <c r="I30" s="9"/>
      <c r="J30" s="29">
        <f t="shared" si="1"/>
        <v>-1.2699999999999818</v>
      </c>
      <c r="K30" s="9"/>
      <c r="L30" s="9">
        <f t="shared" si="2"/>
        <v>1</v>
      </c>
      <c r="M30" s="42">
        <f t="shared" si="3"/>
        <v>1</v>
      </c>
      <c r="N30" s="48">
        <f t="shared" si="4"/>
        <v>1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'July_2019_BLS Data Series'!AF31</f>
        <v>810.54</v>
      </c>
      <c r="E31" s="36">
        <f>'July_2019_BLS Data Series'!AR31</f>
        <v>808.61</v>
      </c>
      <c r="F31" s="33"/>
      <c r="G31" s="33">
        <f t="shared" si="6"/>
        <v>825.22264684174183</v>
      </c>
      <c r="H31" s="11">
        <f t="shared" si="0"/>
        <v>-2.0131108744192883</v>
      </c>
      <c r="I31" s="9"/>
      <c r="J31" s="29">
        <f t="shared" si="1"/>
        <v>-1.92999999999995</v>
      </c>
      <c r="K31" s="9"/>
      <c r="L31" s="9">
        <f t="shared" si="2"/>
        <v>1</v>
      </c>
      <c r="M31" s="42">
        <f t="shared" si="3"/>
        <v>1</v>
      </c>
      <c r="N31" s="48">
        <f t="shared" si="4"/>
        <v>1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'July_2019_BLS Data Series'!AF32</f>
        <v>849.95</v>
      </c>
      <c r="E32" s="36">
        <f>'July_2019_BLS Data Series'!AR32</f>
        <v>871.94</v>
      </c>
      <c r="F32" s="33"/>
      <c r="G32" s="33">
        <f t="shared" si="6"/>
        <v>865.34654512194163</v>
      </c>
      <c r="H32" s="11">
        <f t="shared" si="0"/>
        <v>0.76194386113015433</v>
      </c>
      <c r="I32" s="9"/>
      <c r="J32" s="29">
        <f t="shared" si="1"/>
        <v>21.990000000000009</v>
      </c>
      <c r="K32" s="9"/>
      <c r="L32" s="9">
        <f t="shared" si="2"/>
        <v>0</v>
      </c>
      <c r="M32" s="42">
        <f t="shared" si="3"/>
        <v>0</v>
      </c>
      <c r="N32" s="48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'July_2019_BLS Data Series'!AF33</f>
        <v>802.47</v>
      </c>
      <c r="E33" s="36">
        <f>'July_2019_BLS Data Series'!AR33</f>
        <v>845.9</v>
      </c>
      <c r="F33" s="33"/>
      <c r="G33" s="33">
        <f t="shared" si="6"/>
        <v>817.00646163186593</v>
      </c>
      <c r="H33" s="11">
        <f t="shared" si="0"/>
        <v>3.5365128337446539</v>
      </c>
      <c r="I33" s="9"/>
      <c r="J33" s="29">
        <f t="shared" si="1"/>
        <v>43.42999999999995</v>
      </c>
      <c r="K33" s="9"/>
      <c r="L33" s="9">
        <f t="shared" si="2"/>
        <v>0</v>
      </c>
      <c r="M33" s="42">
        <f t="shared" si="3"/>
        <v>0</v>
      </c>
      <c r="N33" s="48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'July_2019_BLS Data Series'!AF34</f>
        <v>879.98</v>
      </c>
      <c r="E34" s="36">
        <f>'July_2019_BLS Data Series'!AR34</f>
        <v>887.42</v>
      </c>
      <c r="F34" s="33"/>
      <c r="G34" s="33">
        <f t="shared" si="6"/>
        <v>895.92052800330157</v>
      </c>
      <c r="H34" s="11">
        <f t="shared" si="0"/>
        <v>-0.94880379873049092</v>
      </c>
      <c r="I34" s="9"/>
      <c r="J34" s="29">
        <f t="shared" si="1"/>
        <v>7.4399999999999409</v>
      </c>
      <c r="K34" s="9"/>
      <c r="L34" s="9">
        <f t="shared" si="2"/>
        <v>1</v>
      </c>
      <c r="M34" s="42">
        <f t="shared" si="3"/>
        <v>0</v>
      </c>
      <c r="N34" s="48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'July_2019_BLS Data Series'!AF35</f>
        <v>1014.37</v>
      </c>
      <c r="E35" s="36">
        <f>'July_2019_BLS Data Series'!AR35</f>
        <v>1022.92</v>
      </c>
      <c r="F35" s="33"/>
      <c r="G35" s="33">
        <f t="shared" si="6"/>
        <v>1032.7449555566138</v>
      </c>
      <c r="H35" s="11">
        <f t="shared" si="0"/>
        <v>-0.95134384377781878</v>
      </c>
      <c r="I35" s="9"/>
      <c r="J35" s="29">
        <f t="shared" si="1"/>
        <v>8.5499999999999545</v>
      </c>
      <c r="K35" s="9"/>
      <c r="L35" s="9">
        <f t="shared" si="2"/>
        <v>1</v>
      </c>
      <c r="M35" s="42">
        <f t="shared" si="3"/>
        <v>0</v>
      </c>
      <c r="N35" s="48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'July_2019_BLS Data Series'!AF36</f>
        <v>751.64</v>
      </c>
      <c r="E36" s="36">
        <f>'July_2019_BLS Data Series'!AR36</f>
        <v>769.96</v>
      </c>
      <c r="F36" s="33"/>
      <c r="G36" s="33">
        <f t="shared" si="6"/>
        <v>765.25569407077614</v>
      </c>
      <c r="H36" s="11">
        <f t="shared" si="0"/>
        <v>0.61473648163261618</v>
      </c>
      <c r="I36" s="9"/>
      <c r="J36" s="29">
        <f t="shared" si="1"/>
        <v>18.32000000000005</v>
      </c>
      <c r="K36" s="9"/>
      <c r="L36" s="9">
        <f t="shared" si="2"/>
        <v>0</v>
      </c>
      <c r="M36" s="42">
        <f t="shared" si="3"/>
        <v>0</v>
      </c>
      <c r="N36" s="48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'July_2019_BLS Data Series'!AF37</f>
        <v>1050.3399999999999</v>
      </c>
      <c r="E37" s="36">
        <f>'July_2019_BLS Data Series'!AR37</f>
        <v>1055.56</v>
      </c>
      <c r="F37" s="33"/>
      <c r="G37" s="33">
        <f t="shared" si="6"/>
        <v>1069.3665394474735</v>
      </c>
      <c r="H37" s="11">
        <f t="shared" si="0"/>
        <v>-1.291095142607257</v>
      </c>
      <c r="I37" s="9"/>
      <c r="J37" s="29">
        <f t="shared" si="1"/>
        <v>5.2200000000000273</v>
      </c>
      <c r="K37" s="9"/>
      <c r="L37" s="9">
        <f t="shared" si="2"/>
        <v>1</v>
      </c>
      <c r="M37" s="42">
        <f t="shared" si="3"/>
        <v>1</v>
      </c>
      <c r="N37" s="48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'July_2019_BLS Data Series'!AF38</f>
        <v>871.53</v>
      </c>
      <c r="E38" s="36">
        <f>'July_2019_BLS Data Series'!AR38</f>
        <v>860.34</v>
      </c>
      <c r="F38" s="33"/>
      <c r="G38" s="33">
        <f t="shared" si="6"/>
        <v>887.31745922716129</v>
      </c>
      <c r="H38" s="11">
        <f t="shared" si="0"/>
        <v>-3.0403390518944806</v>
      </c>
      <c r="I38" s="9"/>
      <c r="J38" s="29">
        <f t="shared" si="1"/>
        <v>-11.189999999999941</v>
      </c>
      <c r="K38" s="9"/>
      <c r="L38" s="9">
        <f t="shared" si="2"/>
        <v>1</v>
      </c>
      <c r="M38" s="42">
        <f t="shared" si="3"/>
        <v>1</v>
      </c>
      <c r="N38" s="48">
        <f t="shared" si="4"/>
        <v>1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'July_2019_BLS Data Series'!AF39</f>
        <v>967.76</v>
      </c>
      <c r="E39" s="36">
        <f>'July_2019_BLS Data Series'!AR39</f>
        <v>970.56</v>
      </c>
      <c r="F39" s="33"/>
      <c r="G39" s="33">
        <f t="shared" si="6"/>
        <v>985.29063181035372</v>
      </c>
      <c r="H39" s="11">
        <f t="shared" si="0"/>
        <v>-1.4950544879623995</v>
      </c>
      <c r="I39" s="9"/>
      <c r="J39" s="29">
        <f t="shared" si="1"/>
        <v>2.7999999999999545</v>
      </c>
      <c r="K39" s="9"/>
      <c r="L39" s="9">
        <f t="shared" si="2"/>
        <v>1</v>
      </c>
      <c r="M39" s="42">
        <f t="shared" si="3"/>
        <v>1</v>
      </c>
      <c r="N39" s="48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'July_2019_BLS Data Series'!AF40</f>
        <v>855.95</v>
      </c>
      <c r="E40" s="36">
        <f>'July_2019_BLS Data Series'!AR40</f>
        <v>853.11</v>
      </c>
      <c r="F40" s="33"/>
      <c r="G40" s="33">
        <f t="shared" si="6"/>
        <v>871.45523301032529</v>
      </c>
      <c r="H40" s="11">
        <f t="shared" si="0"/>
        <v>-2.1051262664352977</v>
      </c>
      <c r="I40" s="9"/>
      <c r="J40" s="29">
        <f t="shared" si="1"/>
        <v>-2.8400000000000318</v>
      </c>
      <c r="K40" s="9"/>
      <c r="L40" s="9">
        <f t="shared" si="2"/>
        <v>1</v>
      </c>
      <c r="M40" s="42">
        <f t="shared" si="3"/>
        <v>1</v>
      </c>
      <c r="N40" s="48">
        <f t="shared" si="4"/>
        <v>1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'July_2019_BLS Data Series'!AF41</f>
        <v>853.11</v>
      </c>
      <c r="E41" s="36">
        <f>'July_2019_BLS Data Series'!AR41</f>
        <v>870.72</v>
      </c>
      <c r="F41" s="33"/>
      <c r="G41" s="33">
        <f t="shared" si="6"/>
        <v>868.56378740982359</v>
      </c>
      <c r="H41" s="11">
        <f t="shared" si="0"/>
        <v>0.24825034400830504</v>
      </c>
      <c r="I41" s="9"/>
      <c r="J41" s="29">
        <f t="shared" si="1"/>
        <v>17.610000000000014</v>
      </c>
      <c r="K41" s="9"/>
      <c r="L41" s="9">
        <f t="shared" si="2"/>
        <v>0</v>
      </c>
      <c r="M41" s="42">
        <f t="shared" si="3"/>
        <v>0</v>
      </c>
      <c r="N41" s="48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'July_2019_BLS Data Series'!AF42</f>
        <v>911.57</v>
      </c>
      <c r="E42" s="36">
        <f>'July_2019_BLS Data Series'!AR42</f>
        <v>923.43</v>
      </c>
      <c r="F42" s="33"/>
      <c r="G42" s="33">
        <f t="shared" si="6"/>
        <v>928.08276973564136</v>
      </c>
      <c r="H42" s="11">
        <f t="shared" si="0"/>
        <v>-0.50133133459279167</v>
      </c>
      <c r="I42" s="9"/>
      <c r="J42" s="29">
        <f t="shared" si="1"/>
        <v>11.8599999999999</v>
      </c>
      <c r="K42" s="9"/>
      <c r="L42" s="9">
        <f t="shared" si="2"/>
        <v>1</v>
      </c>
      <c r="M42" s="42">
        <f t="shared" si="3"/>
        <v>0</v>
      </c>
      <c r="N42" s="48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'July_2019_BLS Data Series'!AF43</f>
        <v>887</v>
      </c>
      <c r="E43" s="36">
        <f>'July_2019_BLS Data Series'!AR43</f>
        <v>878.22</v>
      </c>
      <c r="F43" s="33"/>
      <c r="G43" s="33">
        <f t="shared" si="6"/>
        <v>903.06769283271035</v>
      </c>
      <c r="H43" s="11">
        <f t="shared" si="0"/>
        <v>-2.7514762215409272</v>
      </c>
      <c r="I43" s="9"/>
      <c r="J43" s="29">
        <f t="shared" si="1"/>
        <v>-8.7799999999999727</v>
      </c>
      <c r="K43" s="9"/>
      <c r="L43" s="9">
        <f t="shared" si="2"/>
        <v>1</v>
      </c>
      <c r="M43" s="42">
        <f t="shared" si="3"/>
        <v>1</v>
      </c>
      <c r="N43" s="48">
        <f t="shared" si="4"/>
        <v>1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'July_2019_BLS Data Series'!AF44</f>
        <v>919.58</v>
      </c>
      <c r="E44" s="36">
        <f>'July_2019_BLS Data Series'!AR44</f>
        <v>899.38</v>
      </c>
      <c r="F44" s="33"/>
      <c r="G44" s="33">
        <f t="shared" si="6"/>
        <v>936.23786806663338</v>
      </c>
      <c r="H44" s="11">
        <f t="shared" si="0"/>
        <v>-3.936805946841937</v>
      </c>
      <c r="I44" s="9"/>
      <c r="J44" s="29">
        <f t="shared" si="1"/>
        <v>-20.200000000000045</v>
      </c>
      <c r="K44" s="9"/>
      <c r="L44" s="9">
        <f t="shared" si="2"/>
        <v>1</v>
      </c>
      <c r="M44" s="42">
        <f t="shared" si="3"/>
        <v>1</v>
      </c>
      <c r="N44" s="48">
        <f t="shared" si="4"/>
        <v>1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'July_2019_BLS Data Series'!AF45</f>
        <v>827.83</v>
      </c>
      <c r="E45" s="36">
        <f>'July_2019_BLS Data Series'!AR45</f>
        <v>836.23</v>
      </c>
      <c r="F45" s="33"/>
      <c r="G45" s="33">
        <f t="shared" si="6"/>
        <v>842.82584910676735</v>
      </c>
      <c r="H45" s="11">
        <f t="shared" si="0"/>
        <v>-0.78258742464504261</v>
      </c>
      <c r="I45" s="9"/>
      <c r="J45" s="29">
        <f t="shared" si="1"/>
        <v>8.3999999999999773</v>
      </c>
      <c r="K45" s="9"/>
      <c r="L45" s="9">
        <f t="shared" si="2"/>
        <v>1</v>
      </c>
      <c r="M45" s="42">
        <f t="shared" si="3"/>
        <v>0</v>
      </c>
      <c r="N45" s="48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'July_2019_BLS Data Series'!AF46</f>
        <v>783.29</v>
      </c>
      <c r="E46" s="36">
        <f>'July_2019_BLS Data Series'!AR46</f>
        <v>767.82</v>
      </c>
      <c r="F46" s="33"/>
      <c r="G46" s="33">
        <f t="shared" si="6"/>
        <v>797.4790226819996</v>
      </c>
      <c r="H46" s="11">
        <f t="shared" si="0"/>
        <v>-3.7190975359142842</v>
      </c>
      <c r="I46" s="9"/>
      <c r="J46" s="29">
        <f t="shared" si="1"/>
        <v>-15.469999999999914</v>
      </c>
      <c r="K46" s="9"/>
      <c r="L46" s="9">
        <f t="shared" si="2"/>
        <v>1</v>
      </c>
      <c r="M46" s="42">
        <f t="shared" si="3"/>
        <v>1</v>
      </c>
      <c r="N46" s="48">
        <f t="shared" si="4"/>
        <v>1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'July_2019_BLS Data Series'!AF47</f>
        <v>836.65</v>
      </c>
      <c r="E47" s="36">
        <f>'July_2019_BLS Data Series'!AR47</f>
        <v>841.7</v>
      </c>
      <c r="F47" s="33"/>
      <c r="G47" s="33">
        <f t="shared" si="6"/>
        <v>851.80562030269118</v>
      </c>
      <c r="H47" s="11">
        <f t="shared" si="0"/>
        <v>-1.1863763353780254</v>
      </c>
      <c r="I47" s="9"/>
      <c r="J47" s="29">
        <f t="shared" si="1"/>
        <v>5.0500000000000682</v>
      </c>
      <c r="K47" s="9"/>
      <c r="L47" s="9">
        <f t="shared" si="2"/>
        <v>1</v>
      </c>
      <c r="M47" s="42">
        <f t="shared" si="3"/>
        <v>1</v>
      </c>
      <c r="N47" s="48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'July_2019_BLS Data Series'!AF48</f>
        <v>951.97</v>
      </c>
      <c r="E48" s="36">
        <f>'July_2019_BLS Data Series'!AR48</f>
        <v>931.61</v>
      </c>
      <c r="F48" s="33"/>
      <c r="G48" s="33">
        <f t="shared" si="6"/>
        <v>969.21460151742428</v>
      </c>
      <c r="H48" s="11">
        <f t="shared" si="0"/>
        <v>-3.8799045596867421</v>
      </c>
      <c r="I48" s="9"/>
      <c r="J48" s="29">
        <f t="shared" si="1"/>
        <v>-20.360000000000014</v>
      </c>
      <c r="K48" s="9"/>
      <c r="L48" s="9">
        <f t="shared" si="2"/>
        <v>1</v>
      </c>
      <c r="M48" s="42">
        <f t="shared" si="3"/>
        <v>1</v>
      </c>
      <c r="N48" s="48">
        <f t="shared" si="4"/>
        <v>1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'July_2019_BLS Data Series'!AF49</f>
        <v>925.6</v>
      </c>
      <c r="E49" s="36">
        <f>'July_2019_BLS Data Series'!AR49</f>
        <v>946.05</v>
      </c>
      <c r="F49" s="33"/>
      <c r="G49" s="33">
        <f t="shared" si="6"/>
        <v>942.36691824797833</v>
      </c>
      <c r="H49" s="11">
        <f t="shared" si="0"/>
        <v>0.39083309066803018</v>
      </c>
      <c r="I49" s="9"/>
      <c r="J49" s="29">
        <f t="shared" si="1"/>
        <v>20.449999999999932</v>
      </c>
      <c r="K49" s="9"/>
      <c r="L49" s="9">
        <f t="shared" si="2"/>
        <v>0</v>
      </c>
      <c r="M49" s="42">
        <f t="shared" si="3"/>
        <v>0</v>
      </c>
      <c r="N49" s="48">
        <f t="shared" si="4"/>
        <v>0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'July_2019_BLS Data Series'!AF50</f>
        <v>854.62</v>
      </c>
      <c r="E50" s="36">
        <f>'July_2019_BLS Data Series'!AR50</f>
        <v>858.86</v>
      </c>
      <c r="F50" s="33"/>
      <c r="G50" s="33">
        <f t="shared" ref="G50:G53" si="7">D50/$G$61</f>
        <v>870.10114052840015</v>
      </c>
      <c r="H50" s="11">
        <f t="shared" si="0"/>
        <v>-1.2919349262746072</v>
      </c>
      <c r="I50" s="9"/>
      <c r="J50" s="29">
        <f t="shared" si="1"/>
        <v>4.2400000000000091</v>
      </c>
      <c r="K50" s="9"/>
      <c r="L50" s="9">
        <f t="shared" si="2"/>
        <v>1</v>
      </c>
      <c r="M50" s="42">
        <f t="shared" si="3"/>
        <v>1</v>
      </c>
      <c r="N50" s="48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'July_2019_BLS Data Series'!AF51</f>
        <v>996.1</v>
      </c>
      <c r="E51" s="36">
        <f>'July_2019_BLS Data Series'!AR51</f>
        <v>992.65</v>
      </c>
      <c r="F51" s="33"/>
      <c r="G51" s="33">
        <f t="shared" si="7"/>
        <v>1014.1440009364857</v>
      </c>
      <c r="H51" s="11">
        <f t="shared" si="0"/>
        <v>-2.1194229731317793</v>
      </c>
      <c r="I51" s="9"/>
      <c r="J51" s="29">
        <f t="shared" si="1"/>
        <v>-3.4500000000000455</v>
      </c>
      <c r="K51" s="9"/>
      <c r="L51" s="9">
        <f t="shared" si="2"/>
        <v>1</v>
      </c>
      <c r="M51" s="42">
        <f t="shared" si="3"/>
        <v>1</v>
      </c>
      <c r="N51" s="48">
        <f t="shared" si="4"/>
        <v>1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'July_2019_BLS Data Series'!AF52</f>
        <v>1152.19</v>
      </c>
      <c r="E52" s="36">
        <f>'July_2019_BLS Data Series'!AR52</f>
        <v>1167.1400000000001</v>
      </c>
      <c r="F52" s="33"/>
      <c r="G52" s="33">
        <f t="shared" si="7"/>
        <v>1173.0615163527855</v>
      </c>
      <c r="H52" s="11">
        <f t="shared" si="0"/>
        <v>-0.50479163029711893</v>
      </c>
      <c r="I52" s="9"/>
      <c r="J52" s="29">
        <f t="shared" si="1"/>
        <v>14.950000000000045</v>
      </c>
      <c r="K52" s="9"/>
      <c r="L52" s="9">
        <f t="shared" si="2"/>
        <v>1</v>
      </c>
      <c r="M52" s="42">
        <f t="shared" si="3"/>
        <v>0</v>
      </c>
      <c r="N52" s="48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'July_2019_BLS Data Series'!AF53</f>
        <v>826.78</v>
      </c>
      <c r="E53" s="36">
        <f>'July_2019_BLS Data Series'!AR53</f>
        <v>841.09</v>
      </c>
      <c r="F53" s="33"/>
      <c r="G53" s="33">
        <f t="shared" si="7"/>
        <v>841.75682872630023</v>
      </c>
      <c r="H53" s="11">
        <f t="shared" si="0"/>
        <v>-7.9218689239413109E-2</v>
      </c>
      <c r="I53" s="9"/>
      <c r="J53" s="29">
        <f t="shared" si="1"/>
        <v>14.310000000000059</v>
      </c>
      <c r="K53" s="9"/>
      <c r="L53" s="9">
        <f t="shared" si="2"/>
        <v>1</v>
      </c>
      <c r="M53" s="42">
        <f t="shared" si="3"/>
        <v>0</v>
      </c>
      <c r="N53" s="48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'July_2019_BLS Data Series'!AF54</f>
        <v>878.42</v>
      </c>
      <c r="E54" s="36">
        <f>'July_2019_BLS Data Series'!AR54</f>
        <v>865.9</v>
      </c>
      <c r="F54" s="33"/>
      <c r="G54" s="33">
        <f>D54/$G$61</f>
        <v>894.33226915232183</v>
      </c>
      <c r="H54" s="11">
        <f t="shared" si="0"/>
        <v>-3.1791617202039379</v>
      </c>
      <c r="I54" s="9"/>
      <c r="J54" s="29">
        <f t="shared" si="1"/>
        <v>-12.519999999999982</v>
      </c>
      <c r="K54" s="9"/>
      <c r="L54" s="9">
        <f t="shared" si="2"/>
        <v>1</v>
      </c>
      <c r="M54" s="42">
        <f>IF(H54&lt;-1, 1, 0)</f>
        <v>1</v>
      </c>
      <c r="N54" s="48">
        <f t="shared" si="4"/>
        <v>1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'July_2019_BLS Data Series'!AF55</f>
        <v>884.62</v>
      </c>
      <c r="E55" s="36">
        <f>'July_2019_BLS Data Series'!AR55</f>
        <v>916.53</v>
      </c>
      <c r="F55" s="33"/>
      <c r="G55" s="33">
        <f>D55/$G$61</f>
        <v>900.6445799703182</v>
      </c>
      <c r="H55" s="11">
        <f t="shared" si="0"/>
        <v>1.7637834483171355</v>
      </c>
      <c r="I55" s="9"/>
      <c r="J55" s="29">
        <f t="shared" si="1"/>
        <v>31.909999999999968</v>
      </c>
      <c r="K55" s="9"/>
      <c r="L55" s="9">
        <f t="shared" si="2"/>
        <v>0</v>
      </c>
      <c r="M55" s="42">
        <f t="shared" si="3"/>
        <v>0</v>
      </c>
      <c r="N55" s="48">
        <f t="shared" si="4"/>
        <v>0</v>
      </c>
      <c r="O55" s="42">
        <f t="shared" si="5"/>
        <v>0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34</v>
      </c>
      <c r="M56" s="1">
        <f>SUM(M5:M55)</f>
        <v>26</v>
      </c>
      <c r="N56" s="1">
        <f>SUM(N5:N55)</f>
        <v>16</v>
      </c>
      <c r="O56" s="1">
        <f>SUM(O5:O55)</f>
        <v>0</v>
      </c>
    </row>
    <row r="57" spans="1:15" ht="15" thickBot="1" x14ac:dyDescent="0.25">
      <c r="C57" s="7" t="s">
        <v>54</v>
      </c>
      <c r="D57" s="37">
        <v>43282</v>
      </c>
      <c r="E57" s="38">
        <v>43647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206</v>
      </c>
      <c r="D58" s="51">
        <v>945.79</v>
      </c>
      <c r="E58" s="51">
        <v>953.54</v>
      </c>
      <c r="F58" s="9"/>
      <c r="G58" s="11">
        <f>D58/$G$61</f>
        <v>962.92265299238909</v>
      </c>
      <c r="H58" s="29">
        <f>((E58/G58)-1)*100</f>
        <v>-0.97439321457767347</v>
      </c>
      <c r="I58" s="9"/>
      <c r="J58" s="29">
        <f>((E58/D58)-1)*100</f>
        <v>0.81942080165786635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49">
        <v>252.006</v>
      </c>
      <c r="E61" s="49">
        <v>256.57100000000003</v>
      </c>
      <c r="F61" s="9"/>
      <c r="G61" s="9">
        <f>D61/E61</f>
        <v>0.98220765402169374</v>
      </c>
      <c r="H61" s="9"/>
      <c r="I61" s="9"/>
      <c r="J61" s="9">
        <f>COUNTIF(J5:J55, "&lt;0")</f>
        <v>16</v>
      </c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5"/>
  <sheetViews>
    <sheetView workbookViewId="0">
      <pane xSplit="1" ySplit="4" topLeftCell="V11" activePane="bottomRight" state="frozen"/>
      <selection pane="topRight"/>
      <selection pane="bottomLeft"/>
      <selection pane="bottomRight" activeCell="A35" sqref="A35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44" ht="15.75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44" x14ac:dyDescent="0.25">
      <c r="A2" s="41" t="s">
        <v>1</v>
      </c>
      <c r="B2" s="45" t="s">
        <v>207</v>
      </c>
    </row>
    <row r="3" spans="1:44" x14ac:dyDescent="0.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44" ht="27" thickBot="1" x14ac:dyDescent="0.3">
      <c r="A4" s="46" t="s">
        <v>2</v>
      </c>
      <c r="B4" s="50" t="s">
        <v>167</v>
      </c>
      <c r="C4" s="50" t="s">
        <v>178</v>
      </c>
      <c r="D4" s="50" t="s">
        <v>177</v>
      </c>
      <c r="E4" s="50" t="s">
        <v>176</v>
      </c>
      <c r="F4" s="50" t="s">
        <v>175</v>
      </c>
      <c r="G4" s="50" t="s">
        <v>174</v>
      </c>
      <c r="H4" s="50" t="s">
        <v>173</v>
      </c>
      <c r="I4" s="50" t="s">
        <v>172</v>
      </c>
      <c r="J4" s="50" t="s">
        <v>171</v>
      </c>
      <c r="K4" s="50" t="s">
        <v>170</v>
      </c>
      <c r="L4" s="50" t="s">
        <v>169</v>
      </c>
      <c r="M4" s="50" t="s">
        <v>168</v>
      </c>
      <c r="N4" s="50" t="s">
        <v>190</v>
      </c>
      <c r="O4" s="50" t="s">
        <v>189</v>
      </c>
      <c r="P4" s="50" t="s">
        <v>188</v>
      </c>
      <c r="Q4" s="50" t="s">
        <v>187</v>
      </c>
      <c r="R4" s="50" t="s">
        <v>186</v>
      </c>
      <c r="S4" s="50" t="s">
        <v>185</v>
      </c>
      <c r="T4" s="50" t="s">
        <v>184</v>
      </c>
      <c r="U4" s="50" t="s">
        <v>183</v>
      </c>
      <c r="V4" s="50" t="s">
        <v>182</v>
      </c>
      <c r="W4" s="50" t="s">
        <v>181</v>
      </c>
      <c r="X4" s="50" t="s">
        <v>180</v>
      </c>
      <c r="Y4" s="50" t="s">
        <v>179</v>
      </c>
      <c r="Z4" s="50" t="s">
        <v>192</v>
      </c>
      <c r="AA4" s="50" t="s">
        <v>193</v>
      </c>
      <c r="AB4" s="50" t="s">
        <v>194</v>
      </c>
      <c r="AC4" s="50" t="s">
        <v>195</v>
      </c>
      <c r="AD4" s="50" t="s">
        <v>196</v>
      </c>
      <c r="AE4" s="50" t="s">
        <v>197</v>
      </c>
      <c r="AF4" s="50" t="s">
        <v>198</v>
      </c>
      <c r="AG4" s="50" t="s">
        <v>199</v>
      </c>
      <c r="AH4" s="50" t="s">
        <v>200</v>
      </c>
      <c r="AI4" s="50" t="s">
        <v>201</v>
      </c>
      <c r="AJ4" s="50" t="s">
        <v>202</v>
      </c>
      <c r="AK4" s="50" t="s">
        <v>203</v>
      </c>
      <c r="AL4" s="50" t="s">
        <v>204</v>
      </c>
      <c r="AM4" s="50" t="s">
        <v>205</v>
      </c>
      <c r="AN4" s="50" t="s">
        <v>208</v>
      </c>
      <c r="AO4" s="50" t="s">
        <v>209</v>
      </c>
      <c r="AP4" s="50" t="s">
        <v>210</v>
      </c>
      <c r="AQ4" s="50" t="s">
        <v>211</v>
      </c>
      <c r="AR4" s="50" t="s">
        <v>214</v>
      </c>
    </row>
    <row r="5" spans="1:44" ht="15.75" thickTop="1" x14ac:dyDescent="0.25">
      <c r="A5" s="5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793.19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1">
        <v>815.97</v>
      </c>
      <c r="AF5" s="51">
        <v>828.57</v>
      </c>
      <c r="AG5" s="51">
        <v>820.57</v>
      </c>
      <c r="AH5" s="51">
        <v>849.89</v>
      </c>
      <c r="AI5" s="51">
        <v>836.26</v>
      </c>
      <c r="AJ5" s="51">
        <v>841.55</v>
      </c>
      <c r="AK5" s="51">
        <v>866.63</v>
      </c>
      <c r="AL5" s="51">
        <v>828.53</v>
      </c>
      <c r="AM5" s="51">
        <v>841.35</v>
      </c>
      <c r="AN5" s="51">
        <v>842.4</v>
      </c>
      <c r="AO5" s="51">
        <v>843.45</v>
      </c>
      <c r="AP5" s="51">
        <v>838.82</v>
      </c>
      <c r="AQ5" s="51">
        <v>861.8</v>
      </c>
      <c r="AR5" s="51">
        <v>836.9</v>
      </c>
    </row>
    <row r="6" spans="1:44" x14ac:dyDescent="0.25">
      <c r="A6" s="47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968.32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968.11</v>
      </c>
      <c r="S6" s="51">
        <v>988.53</v>
      </c>
      <c r="T6" s="51">
        <v>1011.82</v>
      </c>
      <c r="U6" s="51">
        <v>1012.77</v>
      </c>
      <c r="V6" s="51">
        <v>997.02</v>
      </c>
      <c r="W6" s="51">
        <v>1021.22</v>
      </c>
      <c r="X6" s="51">
        <v>995.22</v>
      </c>
      <c r="Y6" s="51">
        <v>1002.2</v>
      </c>
      <c r="Z6" s="51">
        <v>993.14</v>
      </c>
      <c r="AA6" s="51">
        <v>1008.38</v>
      </c>
      <c r="AB6" s="51">
        <v>1011.29</v>
      </c>
      <c r="AC6" s="51">
        <v>1003.1</v>
      </c>
      <c r="AD6" s="51">
        <v>971.8</v>
      </c>
      <c r="AE6" s="51">
        <v>995.45</v>
      </c>
      <c r="AF6" s="51">
        <v>1029.56</v>
      </c>
      <c r="AG6" s="51">
        <v>1018.67</v>
      </c>
      <c r="AH6" s="51">
        <v>1027.0899999999999</v>
      </c>
      <c r="AI6" s="51">
        <v>1024.45</v>
      </c>
      <c r="AJ6" s="51">
        <v>1009.63</v>
      </c>
      <c r="AK6" s="51">
        <v>1026.4100000000001</v>
      </c>
      <c r="AL6" s="51">
        <v>993.6</v>
      </c>
      <c r="AM6" s="51">
        <v>1014.74</v>
      </c>
      <c r="AN6" s="51">
        <v>1023.35</v>
      </c>
      <c r="AO6" s="51">
        <v>1014.98</v>
      </c>
      <c r="AP6" s="51">
        <v>1008.04</v>
      </c>
      <c r="AQ6" s="51">
        <v>1026.3599999999999</v>
      </c>
      <c r="AR6" s="51">
        <v>1016.4</v>
      </c>
    </row>
    <row r="7" spans="1:44" x14ac:dyDescent="0.25">
      <c r="A7" s="47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841.12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907.74</v>
      </c>
      <c r="AD7" s="51">
        <v>890.53</v>
      </c>
      <c r="AE7" s="51">
        <v>891.1</v>
      </c>
      <c r="AF7" s="51">
        <v>908.98</v>
      </c>
      <c r="AG7" s="51">
        <v>894.01</v>
      </c>
      <c r="AH7" s="51">
        <v>903.83</v>
      </c>
      <c r="AI7" s="51">
        <v>894.41</v>
      </c>
      <c r="AJ7" s="51">
        <v>881.61</v>
      </c>
      <c r="AK7" s="51">
        <v>904.18</v>
      </c>
      <c r="AL7" s="51">
        <v>886.14</v>
      </c>
      <c r="AM7" s="51">
        <v>891.48</v>
      </c>
      <c r="AN7" s="51">
        <v>888.03</v>
      </c>
      <c r="AO7" s="51">
        <v>913.15</v>
      </c>
      <c r="AP7" s="51">
        <v>907.05</v>
      </c>
      <c r="AQ7" s="51">
        <v>927.26</v>
      </c>
      <c r="AR7" s="51">
        <v>911.57</v>
      </c>
    </row>
    <row r="8" spans="1:44" x14ac:dyDescent="0.25">
      <c r="A8" s="47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722.45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724.88</v>
      </c>
      <c r="AE8" s="51">
        <v>732.83</v>
      </c>
      <c r="AF8" s="51">
        <v>744.13</v>
      </c>
      <c r="AG8" s="51">
        <v>738.5</v>
      </c>
      <c r="AH8" s="51">
        <v>762.91</v>
      </c>
      <c r="AI8" s="51">
        <v>758.57</v>
      </c>
      <c r="AJ8" s="51">
        <v>758.99</v>
      </c>
      <c r="AK8" s="51">
        <v>783</v>
      </c>
      <c r="AL8" s="51">
        <v>766.41</v>
      </c>
      <c r="AM8" s="51">
        <v>770</v>
      </c>
      <c r="AN8" s="51">
        <v>768.06</v>
      </c>
      <c r="AO8" s="51">
        <v>780.65</v>
      </c>
      <c r="AP8" s="51">
        <v>774.31</v>
      </c>
      <c r="AQ8" s="51">
        <v>792.36</v>
      </c>
      <c r="AR8" s="51">
        <v>775.13</v>
      </c>
    </row>
    <row r="9" spans="1:44" x14ac:dyDescent="0.25">
      <c r="A9" s="47" t="s">
        <v>7</v>
      </c>
      <c r="B9" s="51">
        <v>971.96</v>
      </c>
      <c r="C9" s="51">
        <v>979.27</v>
      </c>
      <c r="D9" s="51">
        <v>971.17</v>
      </c>
      <c r="E9" s="51">
        <v>980.64</v>
      </c>
      <c r="F9" s="51">
        <v>1010.01</v>
      </c>
      <c r="G9" s="51">
        <v>980.98</v>
      </c>
      <c r="H9" s="51">
        <v>988.66</v>
      </c>
      <c r="I9" s="51">
        <v>992.78</v>
      </c>
      <c r="J9" s="51">
        <v>998.47</v>
      </c>
      <c r="K9" s="51">
        <v>1036.7</v>
      </c>
      <c r="L9" s="51">
        <v>1001.86</v>
      </c>
      <c r="M9" s="51">
        <v>1005.14</v>
      </c>
      <c r="N9" s="51">
        <v>1028.45</v>
      </c>
      <c r="O9" s="51">
        <v>1007.85</v>
      </c>
      <c r="P9" s="51">
        <v>1010.61</v>
      </c>
      <c r="Q9" s="51">
        <v>1043.6500000000001</v>
      </c>
      <c r="R9" s="51">
        <v>1020.43</v>
      </c>
      <c r="S9" s="51">
        <v>1020.3</v>
      </c>
      <c r="T9" s="51">
        <v>1061.6300000000001</v>
      </c>
      <c r="U9" s="51">
        <v>1034.19</v>
      </c>
      <c r="V9" s="51">
        <v>1040.26</v>
      </c>
      <c r="W9" s="51">
        <v>1076.52</v>
      </c>
      <c r="X9" s="51">
        <v>1043.97</v>
      </c>
      <c r="Y9" s="51">
        <v>1044.6600000000001</v>
      </c>
      <c r="Z9" s="51">
        <v>1036.32</v>
      </c>
      <c r="AA9" s="51">
        <v>1047.18</v>
      </c>
      <c r="AB9" s="51">
        <v>1040.02</v>
      </c>
      <c r="AC9" s="51">
        <v>1077.92</v>
      </c>
      <c r="AD9" s="51">
        <v>1050.23</v>
      </c>
      <c r="AE9" s="51">
        <v>1053.92</v>
      </c>
      <c r="AF9" s="51">
        <v>1086.4000000000001</v>
      </c>
      <c r="AG9" s="51">
        <v>1061.58</v>
      </c>
      <c r="AH9" s="51">
        <v>1100.3900000000001</v>
      </c>
      <c r="AI9" s="51">
        <v>1073.5899999999999</v>
      </c>
      <c r="AJ9" s="51">
        <v>1069.04</v>
      </c>
      <c r="AK9" s="51">
        <v>1117.9000000000001</v>
      </c>
      <c r="AL9" s="51">
        <v>1085.82</v>
      </c>
      <c r="AM9" s="51">
        <v>1087.8499999999999</v>
      </c>
      <c r="AN9" s="51">
        <v>1093.25</v>
      </c>
      <c r="AO9" s="51">
        <v>1099.22</v>
      </c>
      <c r="AP9" s="51">
        <v>1093.44</v>
      </c>
      <c r="AQ9" s="51">
        <v>1131.46</v>
      </c>
      <c r="AR9" s="51">
        <v>1107.74</v>
      </c>
    </row>
    <row r="10" spans="1:44" x14ac:dyDescent="0.25">
      <c r="A10" s="47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903.16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894.74</v>
      </c>
      <c r="N10" s="51">
        <v>907.6</v>
      </c>
      <c r="O10" s="51">
        <v>902.78</v>
      </c>
      <c r="P10" s="51">
        <v>896.85</v>
      </c>
      <c r="Q10" s="51">
        <v>934.84</v>
      </c>
      <c r="R10" s="51">
        <v>918.01</v>
      </c>
      <c r="S10" s="51">
        <v>921.05</v>
      </c>
      <c r="T10" s="51">
        <v>951.16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936.4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1">
        <v>971.57</v>
      </c>
      <c r="AF10" s="51">
        <v>990.03</v>
      </c>
      <c r="AG10" s="51">
        <v>976.82</v>
      </c>
      <c r="AH10" s="51">
        <v>1004.8</v>
      </c>
      <c r="AI10" s="51">
        <v>984.02</v>
      </c>
      <c r="AJ10" s="51">
        <v>975.48</v>
      </c>
      <c r="AK10" s="51">
        <v>1003.97</v>
      </c>
      <c r="AL10" s="51">
        <v>984.27</v>
      </c>
      <c r="AM10" s="51">
        <v>991.35</v>
      </c>
      <c r="AN10" s="51">
        <v>986.48</v>
      </c>
      <c r="AO10" s="51">
        <v>992.12</v>
      </c>
      <c r="AP10" s="51">
        <v>999.95</v>
      </c>
      <c r="AQ10" s="51">
        <v>1035.52</v>
      </c>
      <c r="AR10" s="51">
        <v>1016.06</v>
      </c>
    </row>
    <row r="11" spans="1:44" x14ac:dyDescent="0.25">
      <c r="A11" s="47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1048.8699999999999</v>
      </c>
      <c r="Y11" s="51">
        <v>1057</v>
      </c>
      <c r="Z11" s="51">
        <v>1066.1300000000001</v>
      </c>
      <c r="AA11" s="51">
        <v>1064.25</v>
      </c>
      <c r="AB11" s="51">
        <v>1059.94</v>
      </c>
      <c r="AC11" s="51">
        <v>1093.25</v>
      </c>
      <c r="AD11" s="51">
        <v>1061.32</v>
      </c>
      <c r="AE11" s="51">
        <v>1058.52</v>
      </c>
      <c r="AF11" s="51">
        <v>1089.6099999999999</v>
      </c>
      <c r="AG11" s="51">
        <v>1074.1600000000001</v>
      </c>
      <c r="AH11" s="51">
        <v>1116.6300000000001</v>
      </c>
      <c r="AI11" s="51">
        <v>1096.33</v>
      </c>
      <c r="AJ11" s="51">
        <v>1091.54</v>
      </c>
      <c r="AK11" s="51">
        <v>1145.02</v>
      </c>
      <c r="AL11" s="51">
        <v>1111.22</v>
      </c>
      <c r="AM11" s="51">
        <v>1087.96</v>
      </c>
      <c r="AN11" s="51">
        <v>1106.78</v>
      </c>
      <c r="AO11" s="51">
        <v>1124.72</v>
      </c>
      <c r="AP11" s="51">
        <v>1102.56</v>
      </c>
      <c r="AQ11" s="51">
        <v>1114.29</v>
      </c>
      <c r="AR11" s="51">
        <v>1092.75</v>
      </c>
    </row>
    <row r="12" spans="1:44" x14ac:dyDescent="0.25">
      <c r="A12" s="47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803.75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819.02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882.38</v>
      </c>
      <c r="X12" s="51">
        <v>865.26</v>
      </c>
      <c r="Y12" s="51">
        <v>871.82</v>
      </c>
      <c r="Z12" s="51">
        <v>849.81</v>
      </c>
      <c r="AA12" s="51">
        <v>855.1</v>
      </c>
      <c r="AB12" s="51">
        <v>855.73</v>
      </c>
      <c r="AC12" s="51">
        <v>865.86</v>
      </c>
      <c r="AD12" s="51">
        <v>842.3</v>
      </c>
      <c r="AE12" s="51">
        <v>843.72</v>
      </c>
      <c r="AF12" s="51">
        <v>874.85</v>
      </c>
      <c r="AG12" s="51">
        <v>864.3</v>
      </c>
      <c r="AH12" s="51">
        <v>881.13</v>
      </c>
      <c r="AI12" s="51">
        <v>866.45</v>
      </c>
      <c r="AJ12" s="51">
        <v>878.06</v>
      </c>
      <c r="AK12" s="51">
        <v>903.37</v>
      </c>
      <c r="AL12" s="51">
        <v>855.68</v>
      </c>
      <c r="AM12" s="51">
        <v>866.18</v>
      </c>
      <c r="AN12" s="51">
        <v>889.4</v>
      </c>
      <c r="AO12" s="51">
        <v>890.09</v>
      </c>
      <c r="AP12" s="51">
        <v>875.1</v>
      </c>
      <c r="AQ12" s="51">
        <v>888.76</v>
      </c>
      <c r="AR12" s="51">
        <v>890.78</v>
      </c>
    </row>
    <row r="13" spans="1:44" x14ac:dyDescent="0.25">
      <c r="A13" s="47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1382.72</v>
      </c>
      <c r="K13" s="51">
        <v>1455.63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1451.45</v>
      </c>
      <c r="Y13" s="51">
        <v>1465.43</v>
      </c>
      <c r="Z13" s="51">
        <v>1457.4</v>
      </c>
      <c r="AA13" s="51">
        <v>1476.04</v>
      </c>
      <c r="AB13" s="51">
        <v>1475.44</v>
      </c>
      <c r="AC13" s="51">
        <v>1543.28</v>
      </c>
      <c r="AD13" s="51">
        <v>1470.34</v>
      </c>
      <c r="AE13" s="51">
        <v>1475.95</v>
      </c>
      <c r="AF13" s="51">
        <v>1544.41</v>
      </c>
      <c r="AG13" s="51">
        <v>1485.16</v>
      </c>
      <c r="AH13" s="51">
        <v>1578.06</v>
      </c>
      <c r="AI13" s="51">
        <v>1503.02</v>
      </c>
      <c r="AJ13" s="51">
        <v>1530.55</v>
      </c>
      <c r="AK13" s="51">
        <v>1628.11</v>
      </c>
      <c r="AL13" s="51">
        <v>1549.38</v>
      </c>
      <c r="AM13" s="51">
        <v>1569.67</v>
      </c>
      <c r="AN13" s="51">
        <v>1592.8</v>
      </c>
      <c r="AO13" s="51">
        <v>1607.87</v>
      </c>
      <c r="AP13" s="51">
        <v>1602</v>
      </c>
      <c r="AQ13" s="51">
        <v>1676.65</v>
      </c>
      <c r="AR13" s="51">
        <v>1590.97</v>
      </c>
    </row>
    <row r="14" spans="1:44" x14ac:dyDescent="0.25">
      <c r="A14" s="47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800.22</v>
      </c>
      <c r="G14" s="51">
        <v>787.5</v>
      </c>
      <c r="H14" s="51">
        <v>788.05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1">
        <v>860.26</v>
      </c>
      <c r="AF14" s="51">
        <v>867.96</v>
      </c>
      <c r="AG14" s="51">
        <v>857.78</v>
      </c>
      <c r="AH14" s="51">
        <v>876.96</v>
      </c>
      <c r="AI14" s="51">
        <v>863.78</v>
      </c>
      <c r="AJ14" s="51">
        <v>865</v>
      </c>
      <c r="AK14" s="51">
        <v>878.6</v>
      </c>
      <c r="AL14" s="51">
        <v>874.45</v>
      </c>
      <c r="AM14" s="51">
        <v>879.06</v>
      </c>
      <c r="AN14" s="51">
        <v>874.92</v>
      </c>
      <c r="AO14" s="51">
        <v>880.79</v>
      </c>
      <c r="AP14" s="51">
        <v>870.39</v>
      </c>
      <c r="AQ14" s="51">
        <v>882.51</v>
      </c>
      <c r="AR14" s="51">
        <v>868.7</v>
      </c>
    </row>
    <row r="15" spans="1:44" x14ac:dyDescent="0.25">
      <c r="A15" s="47" t="s">
        <v>13</v>
      </c>
      <c r="B15" s="51">
        <v>839.36</v>
      </c>
      <c r="C15" s="51">
        <v>842.17</v>
      </c>
      <c r="D15" s="51">
        <v>840.78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888.44</v>
      </c>
      <c r="O15" s="51">
        <v>866.88</v>
      </c>
      <c r="P15" s="51">
        <v>863.44</v>
      </c>
      <c r="Q15" s="51">
        <v>890.18</v>
      </c>
      <c r="R15" s="51">
        <v>867.68</v>
      </c>
      <c r="S15" s="51">
        <v>902.17</v>
      </c>
      <c r="T15" s="51">
        <v>922.95</v>
      </c>
      <c r="U15" s="51">
        <v>910.33</v>
      </c>
      <c r="V15" s="51">
        <v>905.76</v>
      </c>
      <c r="W15" s="51">
        <v>939.14</v>
      </c>
      <c r="X15" s="51">
        <v>910.02</v>
      </c>
      <c r="Y15" s="51">
        <v>913.65</v>
      </c>
      <c r="Z15" s="51">
        <v>907.33</v>
      </c>
      <c r="AA15" s="51">
        <v>921.05</v>
      </c>
      <c r="AB15" s="51">
        <v>918.02</v>
      </c>
      <c r="AC15" s="51">
        <v>943.36</v>
      </c>
      <c r="AD15" s="51">
        <v>916.63</v>
      </c>
      <c r="AE15" s="51">
        <v>919.1</v>
      </c>
      <c r="AF15" s="51">
        <v>936.32</v>
      </c>
      <c r="AG15" s="51">
        <v>921.85</v>
      </c>
      <c r="AH15" s="51">
        <v>954.27</v>
      </c>
      <c r="AI15" s="51">
        <v>932.47</v>
      </c>
      <c r="AJ15" s="51">
        <v>917.82</v>
      </c>
      <c r="AK15" s="51">
        <v>944.28</v>
      </c>
      <c r="AL15" s="51">
        <v>927.36</v>
      </c>
      <c r="AM15" s="51">
        <v>924.86</v>
      </c>
      <c r="AN15" s="51">
        <v>926.03</v>
      </c>
      <c r="AO15" s="51">
        <v>915.63</v>
      </c>
      <c r="AP15" s="51">
        <v>914.69</v>
      </c>
      <c r="AQ15" s="51">
        <v>937.22</v>
      </c>
      <c r="AR15" s="51">
        <v>915.59</v>
      </c>
    </row>
    <row r="16" spans="1:44" x14ac:dyDescent="0.25">
      <c r="A16" s="47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875.42</v>
      </c>
      <c r="R16" s="51">
        <v>845.32</v>
      </c>
      <c r="S16" s="51">
        <v>848.21</v>
      </c>
      <c r="T16" s="51">
        <v>893.76</v>
      </c>
      <c r="U16" s="51">
        <v>864.61</v>
      </c>
      <c r="V16" s="51">
        <v>867.56</v>
      </c>
      <c r="W16" s="51">
        <v>896.45</v>
      </c>
      <c r="X16" s="51">
        <v>876.48</v>
      </c>
      <c r="Y16" s="51">
        <v>885.34</v>
      </c>
      <c r="Z16" s="51">
        <v>903.21</v>
      </c>
      <c r="AA16" s="51">
        <v>883.35</v>
      </c>
      <c r="AB16" s="51">
        <v>888.23</v>
      </c>
      <c r="AC16" s="51">
        <v>930.19</v>
      </c>
      <c r="AD16" s="51">
        <v>887.28</v>
      </c>
      <c r="AE16" s="51">
        <v>898.95</v>
      </c>
      <c r="AF16" s="51">
        <v>939.98</v>
      </c>
      <c r="AG16" s="51">
        <v>902.34</v>
      </c>
      <c r="AH16" s="51">
        <v>937.87</v>
      </c>
      <c r="AI16" s="51">
        <v>901.37</v>
      </c>
      <c r="AJ16" s="51">
        <v>909.35</v>
      </c>
      <c r="AK16" s="51">
        <v>949.23</v>
      </c>
      <c r="AL16" s="51">
        <v>907.63</v>
      </c>
      <c r="AM16" s="51">
        <v>898.03</v>
      </c>
      <c r="AN16" s="51">
        <v>905.22</v>
      </c>
      <c r="AO16" s="51">
        <v>918.94</v>
      </c>
      <c r="AP16" s="51">
        <v>932.43</v>
      </c>
      <c r="AQ16" s="51">
        <v>951.23</v>
      </c>
      <c r="AR16" s="51">
        <v>934.05</v>
      </c>
    </row>
    <row r="17" spans="1:44" x14ac:dyDescent="0.25">
      <c r="A17" s="47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772.58</v>
      </c>
      <c r="AE17" s="51">
        <v>776.34</v>
      </c>
      <c r="AF17" s="51">
        <v>796.57</v>
      </c>
      <c r="AG17" s="51">
        <v>776.68</v>
      </c>
      <c r="AH17" s="51">
        <v>800.88</v>
      </c>
      <c r="AI17" s="51">
        <v>775.77</v>
      </c>
      <c r="AJ17" s="51">
        <v>770.72</v>
      </c>
      <c r="AK17" s="51">
        <v>785.06</v>
      </c>
      <c r="AL17" s="51">
        <v>754.4</v>
      </c>
      <c r="AM17" s="51">
        <v>742.95</v>
      </c>
      <c r="AN17" s="51">
        <v>756.69</v>
      </c>
      <c r="AO17" s="51">
        <v>769.87</v>
      </c>
      <c r="AP17" s="51">
        <v>771.46</v>
      </c>
      <c r="AQ17" s="51">
        <v>802.03</v>
      </c>
      <c r="AR17" s="51">
        <v>786.92</v>
      </c>
    </row>
    <row r="18" spans="1:44" x14ac:dyDescent="0.25">
      <c r="A18" s="47" t="s">
        <v>16</v>
      </c>
      <c r="B18" s="51">
        <v>900.38</v>
      </c>
      <c r="C18" s="51">
        <v>894.35</v>
      </c>
      <c r="D18" s="51">
        <v>897.67</v>
      </c>
      <c r="E18" s="51">
        <v>899.37</v>
      </c>
      <c r="F18" s="51">
        <v>915.47</v>
      </c>
      <c r="G18" s="51">
        <v>898.78</v>
      </c>
      <c r="H18" s="51">
        <v>900.92</v>
      </c>
      <c r="I18" s="51">
        <v>902.36</v>
      </c>
      <c r="J18" s="51">
        <v>910.75</v>
      </c>
      <c r="K18" s="51">
        <v>933.51</v>
      </c>
      <c r="L18" s="51">
        <v>910.13</v>
      </c>
      <c r="M18" s="51">
        <v>906.1</v>
      </c>
      <c r="N18" s="51">
        <v>913.61</v>
      </c>
      <c r="O18" s="51">
        <v>898.44</v>
      </c>
      <c r="P18" s="51">
        <v>897.09</v>
      </c>
      <c r="Q18" s="51">
        <v>917.97</v>
      </c>
      <c r="R18" s="51">
        <v>899.37</v>
      </c>
      <c r="S18" s="51">
        <v>905.62</v>
      </c>
      <c r="T18" s="51">
        <v>927.71</v>
      </c>
      <c r="U18" s="51">
        <v>912.04</v>
      </c>
      <c r="V18" s="51">
        <v>924.04</v>
      </c>
      <c r="W18" s="51">
        <v>939.39</v>
      </c>
      <c r="X18" s="51">
        <v>928.8</v>
      </c>
      <c r="Y18" s="51">
        <v>930.22</v>
      </c>
      <c r="Z18" s="51">
        <v>919.67</v>
      </c>
      <c r="AA18" s="51">
        <v>924.09</v>
      </c>
      <c r="AB18" s="51">
        <v>925.82</v>
      </c>
      <c r="AC18" s="51">
        <v>955.65</v>
      </c>
      <c r="AD18" s="51">
        <v>930.25</v>
      </c>
      <c r="AE18" s="51">
        <v>933.99</v>
      </c>
      <c r="AF18" s="51">
        <v>968.14</v>
      </c>
      <c r="AG18" s="51">
        <v>944.23</v>
      </c>
      <c r="AH18" s="51">
        <v>988.02</v>
      </c>
      <c r="AI18" s="51">
        <v>962.98</v>
      </c>
      <c r="AJ18" s="51">
        <v>963.33</v>
      </c>
      <c r="AK18" s="51">
        <v>986.25</v>
      </c>
      <c r="AL18" s="51">
        <v>951.9</v>
      </c>
      <c r="AM18" s="51">
        <v>969.55</v>
      </c>
      <c r="AN18" s="51">
        <v>959.95</v>
      </c>
      <c r="AO18" s="51">
        <v>963.48</v>
      </c>
      <c r="AP18" s="51">
        <v>961.27</v>
      </c>
      <c r="AQ18" s="51">
        <v>983.84</v>
      </c>
      <c r="AR18" s="51">
        <v>966.68</v>
      </c>
    </row>
    <row r="19" spans="1:44" x14ac:dyDescent="0.25">
      <c r="A19" s="47" t="s">
        <v>17</v>
      </c>
      <c r="B19" s="51">
        <v>804.54</v>
      </c>
      <c r="C19" s="51">
        <v>797.13</v>
      </c>
      <c r="D19" s="51">
        <v>794.05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851.02</v>
      </c>
      <c r="T19" s="51">
        <v>868.01</v>
      </c>
      <c r="U19" s="51">
        <v>862.65</v>
      </c>
      <c r="V19" s="51">
        <v>869.44</v>
      </c>
      <c r="W19" s="51">
        <v>876.86</v>
      </c>
      <c r="X19" s="51">
        <v>871.13</v>
      </c>
      <c r="Y19" s="51">
        <v>886.79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1">
        <v>855.04</v>
      </c>
      <c r="AF19" s="51">
        <v>871.9</v>
      </c>
      <c r="AG19" s="51">
        <v>869.78</v>
      </c>
      <c r="AH19" s="51">
        <v>880.03</v>
      </c>
      <c r="AI19" s="51">
        <v>875.39</v>
      </c>
      <c r="AJ19" s="51">
        <v>872.2</v>
      </c>
      <c r="AK19" s="51">
        <v>896.73</v>
      </c>
      <c r="AL19" s="51">
        <v>867.79</v>
      </c>
      <c r="AM19" s="51">
        <v>884.72</v>
      </c>
      <c r="AN19" s="51">
        <v>884.03</v>
      </c>
      <c r="AO19" s="51">
        <v>887.6</v>
      </c>
      <c r="AP19" s="51">
        <v>882.62</v>
      </c>
      <c r="AQ19" s="51">
        <v>902.06</v>
      </c>
      <c r="AR19" s="51">
        <v>891.8</v>
      </c>
    </row>
    <row r="20" spans="1:44" x14ac:dyDescent="0.25">
      <c r="A20" s="47" t="s">
        <v>18</v>
      </c>
      <c r="B20" s="51">
        <v>768.95</v>
      </c>
      <c r="C20" s="51">
        <v>770.3</v>
      </c>
      <c r="D20" s="51">
        <v>784.04</v>
      </c>
      <c r="E20" s="51">
        <v>803.93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806.96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819.09</v>
      </c>
      <c r="AD20" s="51">
        <v>822.16</v>
      </c>
      <c r="AE20" s="51">
        <v>830.02</v>
      </c>
      <c r="AF20" s="51">
        <v>841.44</v>
      </c>
      <c r="AG20" s="51">
        <v>833.18</v>
      </c>
      <c r="AH20" s="51">
        <v>858.86</v>
      </c>
      <c r="AI20" s="51">
        <v>850.86</v>
      </c>
      <c r="AJ20" s="51">
        <v>845.62</v>
      </c>
      <c r="AK20" s="51">
        <v>856.05</v>
      </c>
      <c r="AL20" s="51">
        <v>832.58</v>
      </c>
      <c r="AM20" s="51">
        <v>838.92</v>
      </c>
      <c r="AN20" s="51">
        <v>835.3</v>
      </c>
      <c r="AO20" s="51">
        <v>847.21</v>
      </c>
      <c r="AP20" s="51">
        <v>848.58</v>
      </c>
      <c r="AQ20" s="51">
        <v>868.38</v>
      </c>
      <c r="AR20" s="51">
        <v>861.25</v>
      </c>
    </row>
    <row r="21" spans="1:44" x14ac:dyDescent="0.25">
      <c r="A21" s="47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774.48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803.09</v>
      </c>
      <c r="AC21" s="51">
        <v>828.69</v>
      </c>
      <c r="AD21" s="51">
        <v>810.56</v>
      </c>
      <c r="AE21" s="51">
        <v>826.59</v>
      </c>
      <c r="AF21" s="51">
        <v>842.84</v>
      </c>
      <c r="AG21" s="51">
        <v>824.91</v>
      </c>
      <c r="AH21" s="51">
        <v>847.03</v>
      </c>
      <c r="AI21" s="51">
        <v>836.19</v>
      </c>
      <c r="AJ21" s="51">
        <v>835.51</v>
      </c>
      <c r="AK21" s="51">
        <v>862.3</v>
      </c>
      <c r="AL21" s="51">
        <v>850.68</v>
      </c>
      <c r="AM21" s="51">
        <v>853.26</v>
      </c>
      <c r="AN21" s="51">
        <v>854.08</v>
      </c>
      <c r="AO21" s="51">
        <v>869.15</v>
      </c>
      <c r="AP21" s="51">
        <v>859.66</v>
      </c>
      <c r="AQ21" s="51">
        <v>892.74</v>
      </c>
      <c r="AR21" s="51">
        <v>878.7</v>
      </c>
    </row>
    <row r="22" spans="1:44" x14ac:dyDescent="0.25">
      <c r="A22" s="47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777.35</v>
      </c>
      <c r="AD22" s="51">
        <v>766.99</v>
      </c>
      <c r="AE22" s="51">
        <v>766.66</v>
      </c>
      <c r="AF22" s="51">
        <v>781.19</v>
      </c>
      <c r="AG22" s="51">
        <v>767.99</v>
      </c>
      <c r="AH22" s="51">
        <v>789.61</v>
      </c>
      <c r="AI22" s="51">
        <v>784.2</v>
      </c>
      <c r="AJ22" s="51">
        <v>789.54</v>
      </c>
      <c r="AK22" s="51">
        <v>806.92</v>
      </c>
      <c r="AL22" s="51">
        <v>795.72</v>
      </c>
      <c r="AM22" s="51">
        <v>795.88</v>
      </c>
      <c r="AN22" s="51">
        <v>787.87</v>
      </c>
      <c r="AO22" s="51">
        <v>785.78</v>
      </c>
      <c r="AP22" s="51">
        <v>791</v>
      </c>
      <c r="AQ22" s="51">
        <v>807.98</v>
      </c>
      <c r="AR22" s="51">
        <v>800.63</v>
      </c>
    </row>
    <row r="23" spans="1:44" x14ac:dyDescent="0.25">
      <c r="A23" s="47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807.47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830.73</v>
      </c>
      <c r="X23" s="51">
        <v>819.7</v>
      </c>
      <c r="Y23" s="51">
        <v>817.03</v>
      </c>
      <c r="Z23" s="51">
        <v>813.52</v>
      </c>
      <c r="AA23" s="51">
        <v>828.57</v>
      </c>
      <c r="AB23" s="51">
        <v>842.52</v>
      </c>
      <c r="AC23" s="51">
        <v>850.67</v>
      </c>
      <c r="AD23" s="51">
        <v>843.82</v>
      </c>
      <c r="AE23" s="51">
        <v>844.12</v>
      </c>
      <c r="AF23" s="51">
        <v>855.04</v>
      </c>
      <c r="AG23" s="51">
        <v>842.04</v>
      </c>
      <c r="AH23" s="51">
        <v>864.5</v>
      </c>
      <c r="AI23" s="51">
        <v>859.68</v>
      </c>
      <c r="AJ23" s="51">
        <v>855.72</v>
      </c>
      <c r="AK23" s="51">
        <v>871.45</v>
      </c>
      <c r="AL23" s="51">
        <v>861.71</v>
      </c>
      <c r="AM23" s="51">
        <v>866.84</v>
      </c>
      <c r="AN23" s="51">
        <v>870.25</v>
      </c>
      <c r="AO23" s="51">
        <v>873.26</v>
      </c>
      <c r="AP23" s="51">
        <v>862.92</v>
      </c>
      <c r="AQ23" s="51">
        <v>875.64</v>
      </c>
      <c r="AR23" s="51">
        <v>861.28</v>
      </c>
    </row>
    <row r="24" spans="1:44" x14ac:dyDescent="0.25">
      <c r="A24" s="47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775.72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793.85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803.75</v>
      </c>
      <c r="AA24" s="51">
        <v>805.8</v>
      </c>
      <c r="AB24" s="51">
        <v>794.14</v>
      </c>
      <c r="AC24" s="51">
        <v>819.77</v>
      </c>
      <c r="AD24" s="51">
        <v>810.51</v>
      </c>
      <c r="AE24" s="51">
        <v>807.02</v>
      </c>
      <c r="AF24" s="51">
        <v>811.54</v>
      </c>
      <c r="AG24" s="51">
        <v>810.41</v>
      </c>
      <c r="AH24" s="51">
        <v>823.2</v>
      </c>
      <c r="AI24" s="51">
        <v>824.56</v>
      </c>
      <c r="AJ24" s="51">
        <v>825.47</v>
      </c>
      <c r="AK24" s="51">
        <v>848.01</v>
      </c>
      <c r="AL24" s="51">
        <v>828.91</v>
      </c>
      <c r="AM24" s="51">
        <v>830.15</v>
      </c>
      <c r="AN24" s="51">
        <v>840.68</v>
      </c>
      <c r="AO24" s="51">
        <v>843.68</v>
      </c>
      <c r="AP24" s="51">
        <v>848.57</v>
      </c>
      <c r="AQ24" s="51">
        <v>839.59</v>
      </c>
      <c r="AR24" s="51">
        <v>833.68</v>
      </c>
    </row>
    <row r="25" spans="1:44" x14ac:dyDescent="0.25">
      <c r="A25" s="47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970.22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996.32</v>
      </c>
      <c r="AA25" s="51">
        <v>1017.11</v>
      </c>
      <c r="AB25" s="51">
        <v>1014.37</v>
      </c>
      <c r="AC25" s="51">
        <v>1052.24</v>
      </c>
      <c r="AD25" s="51">
        <v>1012.09</v>
      </c>
      <c r="AE25" s="51">
        <v>1000.87</v>
      </c>
      <c r="AF25" s="51">
        <v>1023.12</v>
      </c>
      <c r="AG25" s="51">
        <v>997.79</v>
      </c>
      <c r="AH25" s="51">
        <v>1023.95</v>
      </c>
      <c r="AI25" s="51">
        <v>986.06</v>
      </c>
      <c r="AJ25" s="51">
        <v>988.51</v>
      </c>
      <c r="AK25" s="51">
        <v>1020.61</v>
      </c>
      <c r="AL25" s="51">
        <v>999.6</v>
      </c>
      <c r="AM25" s="51">
        <v>999.31</v>
      </c>
      <c r="AN25" s="51">
        <v>1005.14</v>
      </c>
      <c r="AO25" s="51">
        <v>1010.9</v>
      </c>
      <c r="AP25" s="51">
        <v>1008.25</v>
      </c>
      <c r="AQ25" s="51">
        <v>1026.4100000000001</v>
      </c>
      <c r="AR25" s="51">
        <v>1008.19</v>
      </c>
    </row>
    <row r="26" spans="1:44" x14ac:dyDescent="0.25">
      <c r="A26" s="47" t="s">
        <v>24</v>
      </c>
      <c r="B26" s="51">
        <v>1042.1500000000001</v>
      </c>
      <c r="C26" s="51">
        <v>1031.9100000000001</v>
      </c>
      <c r="D26" s="51">
        <v>1031.52</v>
      </c>
      <c r="E26" s="51">
        <v>1035.3</v>
      </c>
      <c r="F26" s="51">
        <v>1048.07</v>
      </c>
      <c r="G26" s="51">
        <v>1030.46</v>
      </c>
      <c r="H26" s="51">
        <v>1036.56</v>
      </c>
      <c r="I26" s="51">
        <v>1030.46</v>
      </c>
      <c r="J26" s="51">
        <v>1050.23</v>
      </c>
      <c r="K26" s="51">
        <v>1076.53</v>
      </c>
      <c r="L26" s="51">
        <v>1059.78</v>
      </c>
      <c r="M26" s="51">
        <v>1065.97</v>
      </c>
      <c r="N26" s="51">
        <v>1084.94</v>
      </c>
      <c r="O26" s="51">
        <v>1065.9000000000001</v>
      </c>
      <c r="P26" s="51">
        <v>1061.94</v>
      </c>
      <c r="Q26" s="51">
        <v>1085.95</v>
      </c>
      <c r="R26" s="51">
        <v>1059.78</v>
      </c>
      <c r="S26" s="51">
        <v>1056.78</v>
      </c>
      <c r="T26" s="51">
        <v>1075.3699999999999</v>
      </c>
      <c r="U26" s="51">
        <v>1056.5899999999999</v>
      </c>
      <c r="V26" s="51">
        <v>1078.56</v>
      </c>
      <c r="W26" s="51">
        <v>1094.58</v>
      </c>
      <c r="X26" s="51">
        <v>1093.44</v>
      </c>
      <c r="Y26" s="51">
        <v>1092.0999999999999</v>
      </c>
      <c r="Z26" s="51">
        <v>1082.04</v>
      </c>
      <c r="AA26" s="51">
        <v>1098.5899999999999</v>
      </c>
      <c r="AB26" s="51">
        <v>1079.98</v>
      </c>
      <c r="AC26" s="51">
        <v>1116.22</v>
      </c>
      <c r="AD26" s="51">
        <v>1101.53</v>
      </c>
      <c r="AE26" s="51">
        <v>1098.8599999999999</v>
      </c>
      <c r="AF26" s="51">
        <v>1112.44</v>
      </c>
      <c r="AG26" s="51">
        <v>1098.8</v>
      </c>
      <c r="AH26" s="51">
        <v>1127.28</v>
      </c>
      <c r="AI26" s="51">
        <v>1109.54</v>
      </c>
      <c r="AJ26" s="51">
        <v>1114.22</v>
      </c>
      <c r="AK26" s="51">
        <v>1143.1199999999999</v>
      </c>
      <c r="AL26" s="51">
        <v>1108.1400000000001</v>
      </c>
      <c r="AM26" s="51">
        <v>1118.27</v>
      </c>
      <c r="AN26" s="51">
        <v>1117.94</v>
      </c>
      <c r="AO26" s="51">
        <v>1120.68</v>
      </c>
      <c r="AP26" s="51">
        <v>1117.46</v>
      </c>
      <c r="AQ26" s="51">
        <v>1137.27</v>
      </c>
      <c r="AR26" s="51">
        <v>1119.8399999999999</v>
      </c>
    </row>
    <row r="27" spans="1:44" x14ac:dyDescent="0.25">
      <c r="A27" s="47" t="s">
        <v>25</v>
      </c>
      <c r="B27" s="51">
        <v>822.02</v>
      </c>
      <c r="C27" s="51">
        <v>818.97</v>
      </c>
      <c r="D27" s="51">
        <v>821.06</v>
      </c>
      <c r="E27" s="51">
        <v>822.17</v>
      </c>
      <c r="F27" s="51">
        <v>823.89</v>
      </c>
      <c r="G27" s="51">
        <v>816.66</v>
      </c>
      <c r="H27" s="51">
        <v>821.47</v>
      </c>
      <c r="I27" s="51">
        <v>821.1</v>
      </c>
      <c r="J27" s="51">
        <v>829.68</v>
      </c>
      <c r="K27" s="51">
        <v>850.51</v>
      </c>
      <c r="L27" s="51">
        <v>834.2</v>
      </c>
      <c r="M27" s="51">
        <v>839.73</v>
      </c>
      <c r="N27" s="51">
        <v>851.06</v>
      </c>
      <c r="O27" s="51">
        <v>845.21</v>
      </c>
      <c r="P27" s="51">
        <v>842.46</v>
      </c>
      <c r="Q27" s="51">
        <v>858.77</v>
      </c>
      <c r="R27" s="51">
        <v>847.73</v>
      </c>
      <c r="S27" s="51">
        <v>843.53</v>
      </c>
      <c r="T27" s="51">
        <v>855.75</v>
      </c>
      <c r="U27" s="51">
        <v>846.33</v>
      </c>
      <c r="V27" s="51">
        <v>859.94</v>
      </c>
      <c r="W27" s="51">
        <v>876.75</v>
      </c>
      <c r="X27" s="51">
        <v>862.58</v>
      </c>
      <c r="Y27" s="51">
        <v>876.87</v>
      </c>
      <c r="Z27" s="51">
        <v>872.94</v>
      </c>
      <c r="AA27" s="51">
        <v>869.29</v>
      </c>
      <c r="AB27" s="51">
        <v>871.47</v>
      </c>
      <c r="AC27" s="51">
        <v>887.97</v>
      </c>
      <c r="AD27" s="51">
        <v>882.88</v>
      </c>
      <c r="AE27" s="51">
        <v>887.95</v>
      </c>
      <c r="AF27" s="51">
        <v>894.6</v>
      </c>
      <c r="AG27" s="51">
        <v>887.51</v>
      </c>
      <c r="AH27" s="51">
        <v>913.09</v>
      </c>
      <c r="AI27" s="51">
        <v>900.47</v>
      </c>
      <c r="AJ27" s="51">
        <v>906.52</v>
      </c>
      <c r="AK27" s="51">
        <v>917.12</v>
      </c>
      <c r="AL27" s="51">
        <v>898.28</v>
      </c>
      <c r="AM27" s="51">
        <v>904.33</v>
      </c>
      <c r="AN27" s="51">
        <v>906.3</v>
      </c>
      <c r="AO27" s="51">
        <v>908.01</v>
      </c>
      <c r="AP27" s="51">
        <v>901.51</v>
      </c>
      <c r="AQ27" s="51">
        <v>912.98</v>
      </c>
      <c r="AR27" s="51">
        <v>906.55</v>
      </c>
    </row>
    <row r="28" spans="1:44" x14ac:dyDescent="0.25">
      <c r="A28" s="47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1">
        <v>981.06</v>
      </c>
      <c r="AF28" s="51">
        <v>997.44</v>
      </c>
      <c r="AG28" s="51">
        <v>990.58</v>
      </c>
      <c r="AH28" s="51">
        <v>1010.67</v>
      </c>
      <c r="AI28" s="51">
        <v>986.16</v>
      </c>
      <c r="AJ28" s="51">
        <v>991.02</v>
      </c>
      <c r="AK28" s="51">
        <v>1016.86</v>
      </c>
      <c r="AL28" s="51">
        <v>996.34</v>
      </c>
      <c r="AM28" s="51">
        <v>997.34</v>
      </c>
      <c r="AN28" s="51">
        <v>996.99</v>
      </c>
      <c r="AO28" s="51">
        <v>998.32</v>
      </c>
      <c r="AP28" s="51">
        <v>1007.58</v>
      </c>
      <c r="AQ28" s="51">
        <v>1034.6600000000001</v>
      </c>
      <c r="AR28" s="51">
        <v>1025.78</v>
      </c>
    </row>
    <row r="29" spans="1:44" x14ac:dyDescent="0.25">
      <c r="A29" s="47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715.86</v>
      </c>
      <c r="Y29" s="51">
        <v>707.83</v>
      </c>
      <c r="Z29" s="51">
        <v>688.34</v>
      </c>
      <c r="AA29" s="51">
        <v>694</v>
      </c>
      <c r="AB29" s="51">
        <v>696.78</v>
      </c>
      <c r="AC29" s="51">
        <v>704.28</v>
      </c>
      <c r="AD29" s="51">
        <v>698.57</v>
      </c>
      <c r="AE29" s="51">
        <v>701.57</v>
      </c>
      <c r="AF29" s="51">
        <v>715.75</v>
      </c>
      <c r="AG29" s="51">
        <v>696.9</v>
      </c>
      <c r="AH29" s="51">
        <v>716.88</v>
      </c>
      <c r="AI29" s="51">
        <v>710.02</v>
      </c>
      <c r="AJ29" s="51">
        <v>706.23</v>
      </c>
      <c r="AK29" s="51">
        <v>739.89</v>
      </c>
      <c r="AL29" s="51">
        <v>713.11</v>
      </c>
      <c r="AM29" s="51">
        <v>714.44</v>
      </c>
      <c r="AN29" s="51">
        <v>711.38</v>
      </c>
      <c r="AO29" s="51">
        <v>714.35</v>
      </c>
      <c r="AP29" s="51">
        <v>708.57</v>
      </c>
      <c r="AQ29" s="51">
        <v>729.95</v>
      </c>
      <c r="AR29" s="51">
        <v>721.38</v>
      </c>
    </row>
    <row r="30" spans="1:44" x14ac:dyDescent="0.25">
      <c r="A30" s="47" t="s">
        <v>28</v>
      </c>
      <c r="B30" s="51">
        <v>743.15</v>
      </c>
      <c r="C30" s="51">
        <v>738.26</v>
      </c>
      <c r="D30" s="51">
        <v>740.26</v>
      </c>
      <c r="E30" s="51">
        <v>746.79</v>
      </c>
      <c r="F30" s="51">
        <v>752.18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781.12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785.55</v>
      </c>
      <c r="Q30" s="51">
        <v>812.6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813.12</v>
      </c>
      <c r="W30" s="51">
        <v>822.02</v>
      </c>
      <c r="X30" s="51">
        <v>808.42</v>
      </c>
      <c r="Y30" s="51">
        <v>803.01</v>
      </c>
      <c r="Z30" s="51">
        <v>801.63</v>
      </c>
      <c r="AA30" s="51">
        <v>810.33</v>
      </c>
      <c r="AB30" s="51">
        <v>813.07</v>
      </c>
      <c r="AC30" s="51">
        <v>839.93</v>
      </c>
      <c r="AD30" s="51">
        <v>826.56</v>
      </c>
      <c r="AE30" s="51">
        <v>825.18</v>
      </c>
      <c r="AF30" s="51">
        <v>853.88</v>
      </c>
      <c r="AG30" s="51">
        <v>834.96</v>
      </c>
      <c r="AH30" s="51">
        <v>861.38</v>
      </c>
      <c r="AI30" s="51">
        <v>843.43</v>
      </c>
      <c r="AJ30" s="51">
        <v>831.14</v>
      </c>
      <c r="AK30" s="51">
        <v>850.75</v>
      </c>
      <c r="AL30" s="51">
        <v>831.8</v>
      </c>
      <c r="AM30" s="51">
        <v>833.79</v>
      </c>
      <c r="AN30" s="51">
        <v>840.83</v>
      </c>
      <c r="AO30" s="51">
        <v>843.87</v>
      </c>
      <c r="AP30" s="51">
        <v>842.01</v>
      </c>
      <c r="AQ30" s="51">
        <v>865.94</v>
      </c>
      <c r="AR30" s="51">
        <v>852.61</v>
      </c>
    </row>
    <row r="31" spans="1:44" x14ac:dyDescent="0.25">
      <c r="A31" s="47" t="s">
        <v>29</v>
      </c>
      <c r="B31" s="51">
        <v>711.66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731.58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774.25</v>
      </c>
      <c r="AC31" s="51">
        <v>793.15</v>
      </c>
      <c r="AD31" s="51">
        <v>792.87</v>
      </c>
      <c r="AE31" s="51">
        <v>795.99</v>
      </c>
      <c r="AF31" s="51">
        <v>810.54</v>
      </c>
      <c r="AG31" s="51">
        <v>802.07</v>
      </c>
      <c r="AH31" s="51">
        <v>826.97</v>
      </c>
      <c r="AI31" s="51">
        <v>798.93</v>
      </c>
      <c r="AJ31" s="51">
        <v>793.41</v>
      </c>
      <c r="AK31" s="51">
        <v>811.83</v>
      </c>
      <c r="AL31" s="51">
        <v>784.58</v>
      </c>
      <c r="AM31" s="51">
        <v>785.73</v>
      </c>
      <c r="AN31" s="51">
        <v>786.39</v>
      </c>
      <c r="AO31" s="51">
        <v>795.85</v>
      </c>
      <c r="AP31" s="51">
        <v>793.65</v>
      </c>
      <c r="AQ31" s="51">
        <v>826.93</v>
      </c>
      <c r="AR31" s="51">
        <v>808.61</v>
      </c>
    </row>
    <row r="32" spans="1:44" x14ac:dyDescent="0.25">
      <c r="A32" s="47" t="s">
        <v>30</v>
      </c>
      <c r="B32" s="51">
        <v>760.18</v>
      </c>
      <c r="C32" s="51">
        <v>761.9</v>
      </c>
      <c r="D32" s="51">
        <v>762.86</v>
      </c>
      <c r="E32" s="51">
        <v>779.96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828.99</v>
      </c>
      <c r="AA32" s="51">
        <v>822.86</v>
      </c>
      <c r="AB32" s="51">
        <v>825.89</v>
      </c>
      <c r="AC32" s="51">
        <v>855.34</v>
      </c>
      <c r="AD32" s="51">
        <v>829.45</v>
      </c>
      <c r="AE32" s="51">
        <v>833.68</v>
      </c>
      <c r="AF32" s="51">
        <v>849.95</v>
      </c>
      <c r="AG32" s="51">
        <v>824.54</v>
      </c>
      <c r="AH32" s="51">
        <v>862.05</v>
      </c>
      <c r="AI32" s="51">
        <v>829.46</v>
      </c>
      <c r="AJ32" s="51">
        <v>824.31</v>
      </c>
      <c r="AK32" s="51">
        <v>857.51</v>
      </c>
      <c r="AL32" s="51">
        <v>838.75</v>
      </c>
      <c r="AM32" s="51">
        <v>843.23</v>
      </c>
      <c r="AN32" s="51">
        <v>834.5</v>
      </c>
      <c r="AO32" s="51">
        <v>852.58</v>
      </c>
      <c r="AP32" s="51">
        <v>845.02</v>
      </c>
      <c r="AQ32" s="51">
        <v>884.24</v>
      </c>
      <c r="AR32" s="51">
        <v>871.94</v>
      </c>
    </row>
    <row r="33" spans="1:44" x14ac:dyDescent="0.25">
      <c r="A33" s="47" t="s">
        <v>31</v>
      </c>
      <c r="B33" s="51">
        <v>741.92</v>
      </c>
      <c r="C33" s="51">
        <v>741.59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769.76</v>
      </c>
      <c r="Y33" s="51">
        <v>769.53</v>
      </c>
      <c r="Z33" s="51">
        <v>767.09</v>
      </c>
      <c r="AA33" s="51">
        <v>767.76</v>
      </c>
      <c r="AB33" s="51">
        <v>775.63</v>
      </c>
      <c r="AC33" s="51">
        <v>790.16</v>
      </c>
      <c r="AD33" s="51">
        <v>790.92</v>
      </c>
      <c r="AE33" s="51">
        <v>792.48</v>
      </c>
      <c r="AF33" s="51">
        <v>802.47</v>
      </c>
      <c r="AG33" s="51">
        <v>807.02</v>
      </c>
      <c r="AH33" s="51">
        <v>811.37</v>
      </c>
      <c r="AI33" s="51">
        <v>795.6</v>
      </c>
      <c r="AJ33" s="51">
        <v>818.74</v>
      </c>
      <c r="AK33" s="51">
        <v>830.42</v>
      </c>
      <c r="AL33" s="51">
        <v>843.89</v>
      </c>
      <c r="AM33" s="51">
        <v>827.31</v>
      </c>
      <c r="AN33" s="51">
        <v>829.36</v>
      </c>
      <c r="AO33" s="51">
        <v>838.7</v>
      </c>
      <c r="AP33" s="51">
        <v>844.6</v>
      </c>
      <c r="AQ33" s="51">
        <v>854.35</v>
      </c>
      <c r="AR33" s="51">
        <v>845.9</v>
      </c>
    </row>
    <row r="34" spans="1:44" x14ac:dyDescent="0.25">
      <c r="A34" s="47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896.58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1">
        <v>874.08</v>
      </c>
      <c r="AF34" s="51">
        <v>879.98</v>
      </c>
      <c r="AG34" s="51">
        <v>871.25</v>
      </c>
      <c r="AH34" s="51">
        <v>906.52</v>
      </c>
      <c r="AI34" s="51">
        <v>897.12</v>
      </c>
      <c r="AJ34" s="51">
        <v>890.44</v>
      </c>
      <c r="AK34" s="51">
        <v>901.49</v>
      </c>
      <c r="AL34" s="51">
        <v>876.42</v>
      </c>
      <c r="AM34" s="51">
        <v>881.1</v>
      </c>
      <c r="AN34" s="51">
        <v>886.42</v>
      </c>
      <c r="AO34" s="51">
        <v>895.4</v>
      </c>
      <c r="AP34" s="51">
        <v>889.44</v>
      </c>
      <c r="AQ34" s="51">
        <v>890.44</v>
      </c>
      <c r="AR34" s="51">
        <v>887.42</v>
      </c>
    </row>
    <row r="35" spans="1:44" x14ac:dyDescent="0.25">
      <c r="A35" s="47" t="s">
        <v>33</v>
      </c>
      <c r="B35" s="51">
        <v>934.75</v>
      </c>
      <c r="C35" s="51">
        <v>940.46</v>
      </c>
      <c r="D35" s="51">
        <v>937.67</v>
      </c>
      <c r="E35" s="51">
        <v>949.1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1003.9</v>
      </c>
      <c r="Y35" s="51">
        <v>991.44</v>
      </c>
      <c r="Z35" s="51">
        <v>992.88</v>
      </c>
      <c r="AA35" s="51">
        <v>1000.82</v>
      </c>
      <c r="AB35" s="51">
        <v>1001.28</v>
      </c>
      <c r="AC35" s="51">
        <v>1022.66</v>
      </c>
      <c r="AD35" s="51">
        <v>1003.68</v>
      </c>
      <c r="AE35" s="51">
        <v>991.91</v>
      </c>
      <c r="AF35" s="51">
        <v>1014.37</v>
      </c>
      <c r="AG35" s="51">
        <v>1000.84</v>
      </c>
      <c r="AH35" s="51">
        <v>1034.6600000000001</v>
      </c>
      <c r="AI35" s="51">
        <v>1022.92</v>
      </c>
      <c r="AJ35" s="51">
        <v>1027.0899999999999</v>
      </c>
      <c r="AK35" s="51">
        <v>1050.96</v>
      </c>
      <c r="AL35" s="51">
        <v>1024.48</v>
      </c>
      <c r="AM35" s="51">
        <v>1023.79</v>
      </c>
      <c r="AN35" s="51">
        <v>1041.75</v>
      </c>
      <c r="AO35" s="51">
        <v>1033.5999999999999</v>
      </c>
      <c r="AP35" s="51">
        <v>1032.77</v>
      </c>
      <c r="AQ35" s="51">
        <v>1038.8800000000001</v>
      </c>
      <c r="AR35" s="51">
        <v>1022.92</v>
      </c>
    </row>
    <row r="36" spans="1:44" x14ac:dyDescent="0.25">
      <c r="A36" s="47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714.67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724.42</v>
      </c>
      <c r="AB36" s="51">
        <v>726.57</v>
      </c>
      <c r="AC36" s="51">
        <v>744.06</v>
      </c>
      <c r="AD36" s="51">
        <v>736.65</v>
      </c>
      <c r="AE36" s="51">
        <v>732.7</v>
      </c>
      <c r="AF36" s="51">
        <v>751.64</v>
      </c>
      <c r="AG36" s="51">
        <v>744.44</v>
      </c>
      <c r="AH36" s="51">
        <v>756.68</v>
      </c>
      <c r="AI36" s="51">
        <v>747.13</v>
      </c>
      <c r="AJ36" s="51">
        <v>751.37</v>
      </c>
      <c r="AK36" s="51">
        <v>754.8</v>
      </c>
      <c r="AL36" s="51">
        <v>739.03</v>
      </c>
      <c r="AM36" s="51">
        <v>741.26</v>
      </c>
      <c r="AN36" s="51">
        <v>750.5</v>
      </c>
      <c r="AO36" s="51">
        <v>762.97</v>
      </c>
      <c r="AP36" s="51">
        <v>757.34</v>
      </c>
      <c r="AQ36" s="51">
        <v>779.01</v>
      </c>
      <c r="AR36" s="51">
        <v>769.96</v>
      </c>
    </row>
    <row r="37" spans="1:44" x14ac:dyDescent="0.25">
      <c r="A37" s="47" t="s">
        <v>35</v>
      </c>
      <c r="B37" s="51">
        <v>977.28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980.78</v>
      </c>
      <c r="K37" s="51">
        <v>998.87</v>
      </c>
      <c r="L37" s="51">
        <v>979.96</v>
      </c>
      <c r="M37" s="51">
        <v>980.88</v>
      </c>
      <c r="N37" s="51">
        <v>1010.03</v>
      </c>
      <c r="O37" s="51">
        <v>992.01</v>
      </c>
      <c r="P37" s="51">
        <v>983.67</v>
      </c>
      <c r="Q37" s="51">
        <v>1014.72</v>
      </c>
      <c r="R37" s="51">
        <v>990.68</v>
      </c>
      <c r="S37" s="51">
        <v>992.61</v>
      </c>
      <c r="T37" s="51">
        <v>1018.06</v>
      </c>
      <c r="U37" s="51">
        <v>995.62</v>
      </c>
      <c r="V37" s="51">
        <v>1004.34</v>
      </c>
      <c r="W37" s="51">
        <v>1027.51</v>
      </c>
      <c r="X37" s="51">
        <v>1009.35</v>
      </c>
      <c r="Y37" s="51">
        <v>1017.7</v>
      </c>
      <c r="Z37" s="51">
        <v>1013.65</v>
      </c>
      <c r="AA37" s="51">
        <v>1021.35</v>
      </c>
      <c r="AB37" s="51">
        <v>1015.95</v>
      </c>
      <c r="AC37" s="51">
        <v>1041.4100000000001</v>
      </c>
      <c r="AD37" s="51">
        <v>1020.9</v>
      </c>
      <c r="AE37" s="51">
        <v>1020.65</v>
      </c>
      <c r="AF37" s="51">
        <v>1050.3399999999999</v>
      </c>
      <c r="AG37" s="51">
        <v>1032.06</v>
      </c>
      <c r="AH37" s="51">
        <v>1056.72</v>
      </c>
      <c r="AI37" s="51">
        <v>1040.82</v>
      </c>
      <c r="AJ37" s="51">
        <v>1041.81</v>
      </c>
      <c r="AK37" s="51">
        <v>1074.19</v>
      </c>
      <c r="AL37" s="51">
        <v>1048.8499999999999</v>
      </c>
      <c r="AM37" s="51">
        <v>1053.46</v>
      </c>
      <c r="AN37" s="51">
        <v>1047.21</v>
      </c>
      <c r="AO37" s="51">
        <v>1048.52</v>
      </c>
      <c r="AP37" s="51">
        <v>1046.55</v>
      </c>
      <c r="AQ37" s="51">
        <v>1069.3699999999999</v>
      </c>
      <c r="AR37" s="51">
        <v>1055.56</v>
      </c>
    </row>
    <row r="38" spans="1:44" x14ac:dyDescent="0.25">
      <c r="A38" s="47" t="s">
        <v>36</v>
      </c>
      <c r="B38" s="51">
        <v>776.72</v>
      </c>
      <c r="C38" s="51">
        <v>783.82</v>
      </c>
      <c r="D38" s="51">
        <v>791.12</v>
      </c>
      <c r="E38" s="51">
        <v>797.48</v>
      </c>
      <c r="F38" s="51">
        <v>809.37</v>
      </c>
      <c r="G38" s="51">
        <v>801.86</v>
      </c>
      <c r="H38" s="51">
        <v>803.16</v>
      </c>
      <c r="I38" s="51">
        <v>806.68</v>
      </c>
      <c r="J38" s="51">
        <v>809.43</v>
      </c>
      <c r="K38" s="51">
        <v>825.21</v>
      </c>
      <c r="L38" s="51">
        <v>817.65</v>
      </c>
      <c r="M38" s="51">
        <v>810.51</v>
      </c>
      <c r="N38" s="51">
        <v>818.04</v>
      </c>
      <c r="O38" s="51">
        <v>825.26</v>
      </c>
      <c r="P38" s="51">
        <v>823.54</v>
      </c>
      <c r="Q38" s="51">
        <v>844.25</v>
      </c>
      <c r="R38" s="51">
        <v>825.26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853.65</v>
      </c>
      <c r="X38" s="51">
        <v>834.56</v>
      </c>
      <c r="Y38" s="51">
        <v>834.89</v>
      </c>
      <c r="Z38" s="51">
        <v>840.04</v>
      </c>
      <c r="AA38" s="51">
        <v>862.3</v>
      </c>
      <c r="AB38" s="51">
        <v>854.91</v>
      </c>
      <c r="AC38" s="51">
        <v>880.7</v>
      </c>
      <c r="AD38" s="51">
        <v>857.78</v>
      </c>
      <c r="AE38" s="51">
        <v>859.95</v>
      </c>
      <c r="AF38" s="51">
        <v>871.53</v>
      </c>
      <c r="AG38" s="51">
        <v>860.6</v>
      </c>
      <c r="AH38" s="51">
        <v>868.02</v>
      </c>
      <c r="AI38" s="51">
        <v>861.72</v>
      </c>
      <c r="AJ38" s="51">
        <v>861.5</v>
      </c>
      <c r="AK38" s="51">
        <v>867.31</v>
      </c>
      <c r="AL38" s="51">
        <v>862.39</v>
      </c>
      <c r="AM38" s="51">
        <v>863.55</v>
      </c>
      <c r="AN38" s="51">
        <v>863.67</v>
      </c>
      <c r="AO38" s="51">
        <v>861.16</v>
      </c>
      <c r="AP38" s="51">
        <v>860.47</v>
      </c>
      <c r="AQ38" s="51">
        <v>877.56</v>
      </c>
      <c r="AR38" s="51">
        <v>860.34</v>
      </c>
    </row>
    <row r="39" spans="1:44" x14ac:dyDescent="0.25">
      <c r="A39" s="47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889.01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911.4</v>
      </c>
      <c r="R39" s="51">
        <v>911.2</v>
      </c>
      <c r="S39" s="51">
        <v>921.11</v>
      </c>
      <c r="T39" s="51">
        <v>936.41</v>
      </c>
      <c r="U39" s="51">
        <v>927.97</v>
      </c>
      <c r="V39" s="51">
        <v>920.85</v>
      </c>
      <c r="W39" s="51">
        <v>932.27</v>
      </c>
      <c r="X39" s="51">
        <v>914.48</v>
      </c>
      <c r="Y39" s="51">
        <v>906.32</v>
      </c>
      <c r="Z39" s="51">
        <v>884.02</v>
      </c>
      <c r="AA39" s="51">
        <v>902.78</v>
      </c>
      <c r="AB39" s="51">
        <v>903.9</v>
      </c>
      <c r="AC39" s="51">
        <v>925.41</v>
      </c>
      <c r="AD39" s="51">
        <v>929.75</v>
      </c>
      <c r="AE39" s="51">
        <v>951.71</v>
      </c>
      <c r="AF39" s="51">
        <v>967.76</v>
      </c>
      <c r="AG39" s="51">
        <v>959.4</v>
      </c>
      <c r="AH39" s="51">
        <v>983.92</v>
      </c>
      <c r="AI39" s="51">
        <v>942.79</v>
      </c>
      <c r="AJ39" s="51">
        <v>936.47</v>
      </c>
      <c r="AK39" s="51">
        <v>961.34</v>
      </c>
      <c r="AL39" s="51">
        <v>937.25</v>
      </c>
      <c r="AM39" s="51">
        <v>942.73</v>
      </c>
      <c r="AN39" s="51">
        <v>940.43</v>
      </c>
      <c r="AO39" s="51">
        <v>960.26</v>
      </c>
      <c r="AP39" s="51">
        <v>981.28</v>
      </c>
      <c r="AQ39" s="51">
        <v>1010.1</v>
      </c>
      <c r="AR39" s="51">
        <v>970.56</v>
      </c>
    </row>
    <row r="40" spans="1:44" x14ac:dyDescent="0.25">
      <c r="A40" s="47" t="s">
        <v>38</v>
      </c>
      <c r="B40" s="51">
        <v>786.08</v>
      </c>
      <c r="C40" s="51">
        <v>785.4</v>
      </c>
      <c r="D40" s="51">
        <v>787.37</v>
      </c>
      <c r="E40" s="51">
        <v>799.94</v>
      </c>
      <c r="F40" s="51">
        <v>805.65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831.72</v>
      </c>
      <c r="AA40" s="51">
        <v>840.64</v>
      </c>
      <c r="AB40" s="51">
        <v>843.09</v>
      </c>
      <c r="AC40" s="51">
        <v>856.7</v>
      </c>
      <c r="AD40" s="51">
        <v>838.98</v>
      </c>
      <c r="AE40" s="51">
        <v>838.67</v>
      </c>
      <c r="AF40" s="51">
        <v>855.95</v>
      </c>
      <c r="AG40" s="51">
        <v>849.61</v>
      </c>
      <c r="AH40" s="51">
        <v>871.13</v>
      </c>
      <c r="AI40" s="51">
        <v>861.62</v>
      </c>
      <c r="AJ40" s="51">
        <v>860.59</v>
      </c>
      <c r="AK40" s="51">
        <v>881.38</v>
      </c>
      <c r="AL40" s="51">
        <v>855.98</v>
      </c>
      <c r="AM40" s="51">
        <v>857.33</v>
      </c>
      <c r="AN40" s="51">
        <v>857.67</v>
      </c>
      <c r="AO40" s="51">
        <v>862.39</v>
      </c>
      <c r="AP40" s="51">
        <v>851.91</v>
      </c>
      <c r="AQ40" s="51">
        <v>862.3</v>
      </c>
      <c r="AR40" s="51">
        <v>853.11</v>
      </c>
    </row>
    <row r="41" spans="1:44" x14ac:dyDescent="0.25">
      <c r="A41" s="47" t="s">
        <v>39</v>
      </c>
      <c r="B41" s="51">
        <v>758.8</v>
      </c>
      <c r="C41" s="51">
        <v>760.03</v>
      </c>
      <c r="D41" s="51">
        <v>754.86</v>
      </c>
      <c r="E41" s="51">
        <v>760.28</v>
      </c>
      <c r="F41" s="51">
        <v>774.05</v>
      </c>
      <c r="G41" s="51">
        <v>763</v>
      </c>
      <c r="H41" s="51">
        <v>779.78</v>
      </c>
      <c r="I41" s="51">
        <v>767.9</v>
      </c>
      <c r="J41" s="51">
        <v>780.27</v>
      </c>
      <c r="K41" s="51">
        <v>798.61</v>
      </c>
      <c r="L41" s="51">
        <v>780.85</v>
      </c>
      <c r="M41" s="51">
        <v>784.49</v>
      </c>
      <c r="N41" s="51">
        <v>798.13</v>
      </c>
      <c r="O41" s="51">
        <v>800.75</v>
      </c>
      <c r="P41" s="51">
        <v>799.19</v>
      </c>
      <c r="Q41" s="51">
        <v>823.19</v>
      </c>
      <c r="R41" s="51">
        <v>803.08</v>
      </c>
      <c r="S41" s="51">
        <v>806.7</v>
      </c>
      <c r="T41" s="51">
        <v>832.11</v>
      </c>
      <c r="U41" s="51">
        <v>814.37</v>
      </c>
      <c r="V41" s="51">
        <v>819.34</v>
      </c>
      <c r="W41" s="51">
        <v>833.4</v>
      </c>
      <c r="X41" s="51">
        <v>812.78</v>
      </c>
      <c r="Y41" s="51">
        <v>815.62</v>
      </c>
      <c r="Z41" s="51">
        <v>806.75</v>
      </c>
      <c r="AA41" s="51">
        <v>813.87</v>
      </c>
      <c r="AB41" s="51">
        <v>813.67</v>
      </c>
      <c r="AC41" s="51">
        <v>829.84</v>
      </c>
      <c r="AD41" s="51">
        <v>818.25</v>
      </c>
      <c r="AE41" s="51">
        <v>833.75</v>
      </c>
      <c r="AF41" s="51">
        <v>853.11</v>
      </c>
      <c r="AG41" s="51">
        <v>849.16</v>
      </c>
      <c r="AH41" s="51">
        <v>868.06</v>
      </c>
      <c r="AI41" s="51">
        <v>865.37</v>
      </c>
      <c r="AJ41" s="51">
        <v>866.08</v>
      </c>
      <c r="AK41" s="51">
        <v>885.36</v>
      </c>
      <c r="AL41" s="51">
        <v>864.82</v>
      </c>
      <c r="AM41" s="51">
        <v>872.59</v>
      </c>
      <c r="AN41" s="51">
        <v>860.22</v>
      </c>
      <c r="AO41" s="51">
        <v>867.15</v>
      </c>
      <c r="AP41" s="51">
        <v>860.57</v>
      </c>
      <c r="AQ41" s="51">
        <v>886.45</v>
      </c>
      <c r="AR41" s="51">
        <v>870.72</v>
      </c>
    </row>
    <row r="42" spans="1:44" x14ac:dyDescent="0.25">
      <c r="A42" s="47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866.48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871.76</v>
      </c>
      <c r="V42" s="51">
        <v>882.02</v>
      </c>
      <c r="W42" s="51">
        <v>904.96</v>
      </c>
      <c r="X42" s="51">
        <v>873.05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1">
        <v>884.34</v>
      </c>
      <c r="AF42" s="51">
        <v>911.57</v>
      </c>
      <c r="AG42" s="51">
        <v>896.38</v>
      </c>
      <c r="AH42" s="51">
        <v>928.55</v>
      </c>
      <c r="AI42" s="51">
        <v>898.35</v>
      </c>
      <c r="AJ42" s="51">
        <v>897.73</v>
      </c>
      <c r="AK42" s="51">
        <v>927.77</v>
      </c>
      <c r="AL42" s="51">
        <v>898.39</v>
      </c>
      <c r="AM42" s="51">
        <v>895.12</v>
      </c>
      <c r="AN42" s="51">
        <v>905.51</v>
      </c>
      <c r="AO42" s="51">
        <v>910.91</v>
      </c>
      <c r="AP42" s="51">
        <v>911.59</v>
      </c>
      <c r="AQ42" s="51">
        <v>941.6</v>
      </c>
      <c r="AR42" s="51">
        <v>923.43</v>
      </c>
    </row>
    <row r="43" spans="1:44" x14ac:dyDescent="0.25">
      <c r="A43" s="47" t="s">
        <v>41</v>
      </c>
      <c r="B43" s="51">
        <v>831.72</v>
      </c>
      <c r="C43" s="51">
        <v>825.89</v>
      </c>
      <c r="D43" s="51">
        <v>822.86</v>
      </c>
      <c r="E43" s="51">
        <v>825.99</v>
      </c>
      <c r="F43" s="51">
        <v>830.89</v>
      </c>
      <c r="G43" s="51">
        <v>825.06</v>
      </c>
      <c r="H43" s="51">
        <v>831.82</v>
      </c>
      <c r="I43" s="51">
        <v>829.45</v>
      </c>
      <c r="J43" s="51">
        <v>837.56</v>
      </c>
      <c r="K43" s="51">
        <v>853.86</v>
      </c>
      <c r="L43" s="51">
        <v>843.31</v>
      </c>
      <c r="M43" s="51">
        <v>845.68</v>
      </c>
      <c r="N43" s="51">
        <v>849.24</v>
      </c>
      <c r="O43" s="51">
        <v>838.51</v>
      </c>
      <c r="P43" s="51">
        <v>829.82</v>
      </c>
      <c r="Q43" s="51">
        <v>854.62</v>
      </c>
      <c r="R43" s="51">
        <v>840.27</v>
      </c>
      <c r="S43" s="51">
        <v>842.75</v>
      </c>
      <c r="T43" s="51">
        <v>849.32</v>
      </c>
      <c r="U43" s="51">
        <v>844.11</v>
      </c>
      <c r="V43" s="51">
        <v>857.96</v>
      </c>
      <c r="W43" s="51">
        <v>864.44</v>
      </c>
      <c r="X43" s="51">
        <v>857.62</v>
      </c>
      <c r="Y43" s="51">
        <v>862.76</v>
      </c>
      <c r="Z43" s="51">
        <v>854.04</v>
      </c>
      <c r="AA43" s="51">
        <v>863.25</v>
      </c>
      <c r="AB43" s="51">
        <v>860.36</v>
      </c>
      <c r="AC43" s="51">
        <v>881.51</v>
      </c>
      <c r="AD43" s="51">
        <v>872.28</v>
      </c>
      <c r="AE43" s="51">
        <v>872.78</v>
      </c>
      <c r="AF43" s="51">
        <v>887</v>
      </c>
      <c r="AG43" s="51">
        <v>876.51</v>
      </c>
      <c r="AH43" s="51">
        <v>898.22</v>
      </c>
      <c r="AI43" s="51">
        <v>887.68</v>
      </c>
      <c r="AJ43" s="51">
        <v>888.31</v>
      </c>
      <c r="AK43" s="51">
        <v>915.39</v>
      </c>
      <c r="AL43" s="51">
        <v>894.54</v>
      </c>
      <c r="AM43" s="51">
        <v>883.53</v>
      </c>
      <c r="AN43" s="51">
        <v>884.21</v>
      </c>
      <c r="AO43" s="51">
        <v>893.71</v>
      </c>
      <c r="AP43" s="51">
        <v>886.12</v>
      </c>
      <c r="AQ43" s="51">
        <v>891.65</v>
      </c>
      <c r="AR43" s="51">
        <v>878.22</v>
      </c>
    </row>
    <row r="44" spans="1:44" x14ac:dyDescent="0.25">
      <c r="A44" s="47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871.19</v>
      </c>
      <c r="T44" s="51">
        <v>884.12</v>
      </c>
      <c r="U44" s="51">
        <v>885.44</v>
      </c>
      <c r="V44" s="51">
        <v>896.35</v>
      </c>
      <c r="W44" s="51">
        <v>907.02</v>
      </c>
      <c r="X44" s="51">
        <v>913.42</v>
      </c>
      <c r="Y44" s="51">
        <v>923.51</v>
      </c>
      <c r="Z44" s="51">
        <v>919.38</v>
      </c>
      <c r="AA44" s="51">
        <v>932.86</v>
      </c>
      <c r="AB44" s="51">
        <v>911.3</v>
      </c>
      <c r="AC44" s="51">
        <v>937.1</v>
      </c>
      <c r="AD44" s="51">
        <v>931.81</v>
      </c>
      <c r="AE44" s="51">
        <v>912.15</v>
      </c>
      <c r="AF44" s="51">
        <v>919.58</v>
      </c>
      <c r="AG44" s="51">
        <v>913.49</v>
      </c>
      <c r="AH44" s="51">
        <v>915.08</v>
      </c>
      <c r="AI44" s="51">
        <v>906.94</v>
      </c>
      <c r="AJ44" s="51">
        <v>923.96</v>
      </c>
      <c r="AK44" s="51">
        <v>940.46</v>
      </c>
      <c r="AL44" s="51">
        <v>930.93</v>
      </c>
      <c r="AM44" s="51">
        <v>936.01</v>
      </c>
      <c r="AN44" s="51">
        <v>931.77</v>
      </c>
      <c r="AO44" s="51">
        <v>926.31</v>
      </c>
      <c r="AP44" s="51">
        <v>926.28</v>
      </c>
      <c r="AQ44" s="51">
        <v>923.16</v>
      </c>
      <c r="AR44" s="51">
        <v>899.38</v>
      </c>
    </row>
    <row r="45" spans="1:44" x14ac:dyDescent="0.25">
      <c r="A45" s="47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794.3</v>
      </c>
      <c r="O45" s="51">
        <v>782.26</v>
      </c>
      <c r="P45" s="51">
        <v>797.99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800.88</v>
      </c>
      <c r="Y45" s="51">
        <v>805.39</v>
      </c>
      <c r="Z45" s="51">
        <v>812.26</v>
      </c>
      <c r="AA45" s="51">
        <v>825.21</v>
      </c>
      <c r="AB45" s="51">
        <v>827.94</v>
      </c>
      <c r="AC45" s="51">
        <v>839.65</v>
      </c>
      <c r="AD45" s="51">
        <v>816.91</v>
      </c>
      <c r="AE45" s="51">
        <v>814.06</v>
      </c>
      <c r="AF45" s="51">
        <v>827.83</v>
      </c>
      <c r="AG45" s="51">
        <v>816.84</v>
      </c>
      <c r="AH45" s="51">
        <v>825.44</v>
      </c>
      <c r="AI45" s="51">
        <v>832.83</v>
      </c>
      <c r="AJ45" s="51">
        <v>845.64</v>
      </c>
      <c r="AK45" s="51">
        <v>852.95</v>
      </c>
      <c r="AL45" s="51">
        <v>842.86</v>
      </c>
      <c r="AM45" s="51">
        <v>852.25</v>
      </c>
      <c r="AN45" s="51">
        <v>845.29</v>
      </c>
      <c r="AO45" s="51">
        <v>844.93</v>
      </c>
      <c r="AP45" s="51">
        <v>835.59</v>
      </c>
      <c r="AQ45" s="51">
        <v>851.89</v>
      </c>
      <c r="AR45" s="51">
        <v>836.23</v>
      </c>
    </row>
    <row r="46" spans="1:44" x14ac:dyDescent="0.25">
      <c r="A46" s="47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731.73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752.08</v>
      </c>
      <c r="X46" s="51">
        <v>733.8</v>
      </c>
      <c r="Y46" s="51">
        <v>734.82</v>
      </c>
      <c r="Z46" s="51">
        <v>734.05</v>
      </c>
      <c r="AA46" s="51">
        <v>736.81</v>
      </c>
      <c r="AB46" s="51">
        <v>731.94</v>
      </c>
      <c r="AC46" s="51">
        <v>751.58</v>
      </c>
      <c r="AD46" s="51">
        <v>753.87</v>
      </c>
      <c r="AE46" s="51">
        <v>760.27</v>
      </c>
      <c r="AF46" s="51">
        <v>783.29</v>
      </c>
      <c r="AG46" s="51">
        <v>763.2</v>
      </c>
      <c r="AH46" s="51">
        <v>791.2</v>
      </c>
      <c r="AI46" s="51">
        <v>764.86</v>
      </c>
      <c r="AJ46" s="51">
        <v>770.11</v>
      </c>
      <c r="AK46" s="51">
        <v>796.96</v>
      </c>
      <c r="AL46" s="51">
        <v>775.71</v>
      </c>
      <c r="AM46" s="51">
        <v>771.06</v>
      </c>
      <c r="AN46" s="51">
        <v>757.96</v>
      </c>
      <c r="AO46" s="51">
        <v>763.29</v>
      </c>
      <c r="AP46" s="51">
        <v>778.6</v>
      </c>
      <c r="AQ46" s="51">
        <v>789.02</v>
      </c>
      <c r="AR46" s="51">
        <v>767.82</v>
      </c>
    </row>
    <row r="47" spans="1:44" x14ac:dyDescent="0.25">
      <c r="A47" s="47" t="s">
        <v>45</v>
      </c>
      <c r="B47" s="51">
        <v>753.25</v>
      </c>
      <c r="C47" s="51">
        <v>746.55</v>
      </c>
      <c r="D47" s="51">
        <v>753.66</v>
      </c>
      <c r="E47" s="51">
        <v>756.85</v>
      </c>
      <c r="F47" s="51">
        <v>775.79</v>
      </c>
      <c r="G47" s="51">
        <v>766.82</v>
      </c>
      <c r="H47" s="51">
        <v>773.55</v>
      </c>
      <c r="I47" s="51">
        <v>770.71</v>
      </c>
      <c r="J47" s="51">
        <v>781.99</v>
      </c>
      <c r="K47" s="51">
        <v>797.62</v>
      </c>
      <c r="L47" s="51">
        <v>788.46</v>
      </c>
      <c r="M47" s="51">
        <v>806.7</v>
      </c>
      <c r="N47" s="51">
        <v>812.39</v>
      </c>
      <c r="O47" s="51">
        <v>801.1</v>
      </c>
      <c r="P47" s="51">
        <v>790.37</v>
      </c>
      <c r="Q47" s="51">
        <v>805.85</v>
      </c>
      <c r="R47" s="51">
        <v>794.02</v>
      </c>
      <c r="S47" s="51">
        <v>796.02</v>
      </c>
      <c r="T47" s="51">
        <v>808.12</v>
      </c>
      <c r="U47" s="51">
        <v>794.46</v>
      </c>
      <c r="V47" s="51">
        <v>803.97</v>
      </c>
      <c r="W47" s="51">
        <v>803.93</v>
      </c>
      <c r="X47" s="51">
        <v>805.55</v>
      </c>
      <c r="Y47" s="51">
        <v>814.02</v>
      </c>
      <c r="Z47" s="51">
        <v>784.11</v>
      </c>
      <c r="AA47" s="51">
        <v>807.45</v>
      </c>
      <c r="AB47" s="51">
        <v>808.54</v>
      </c>
      <c r="AC47" s="51">
        <v>830.2</v>
      </c>
      <c r="AD47" s="51">
        <v>815.62</v>
      </c>
      <c r="AE47" s="51">
        <v>828.24</v>
      </c>
      <c r="AF47" s="51">
        <v>836.65</v>
      </c>
      <c r="AG47" s="51">
        <v>827.79</v>
      </c>
      <c r="AH47" s="51">
        <v>856.57</v>
      </c>
      <c r="AI47" s="51">
        <v>837.09</v>
      </c>
      <c r="AJ47" s="51">
        <v>839.79</v>
      </c>
      <c r="AK47" s="51">
        <v>859.03</v>
      </c>
      <c r="AL47" s="51">
        <v>831.41</v>
      </c>
      <c r="AM47" s="51">
        <v>845.6</v>
      </c>
      <c r="AN47" s="51">
        <v>841.7</v>
      </c>
      <c r="AO47" s="51">
        <v>839.59</v>
      </c>
      <c r="AP47" s="51">
        <v>840.65</v>
      </c>
      <c r="AQ47" s="51">
        <v>864.93</v>
      </c>
      <c r="AR47" s="51">
        <v>841.7</v>
      </c>
    </row>
    <row r="48" spans="1:44" x14ac:dyDescent="0.25">
      <c r="A48" s="47" t="s">
        <v>46</v>
      </c>
      <c r="B48" s="51">
        <v>877.15</v>
      </c>
      <c r="C48" s="51">
        <v>871.79</v>
      </c>
      <c r="D48" s="51">
        <v>862.75</v>
      </c>
      <c r="E48" s="51">
        <v>869.71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910.13</v>
      </c>
      <c r="AA48" s="51">
        <v>921.55</v>
      </c>
      <c r="AB48" s="51">
        <v>922.32</v>
      </c>
      <c r="AC48" s="51">
        <v>945.74</v>
      </c>
      <c r="AD48" s="51">
        <v>920.16</v>
      </c>
      <c r="AE48" s="51">
        <v>923.44</v>
      </c>
      <c r="AF48" s="51">
        <v>951.97</v>
      </c>
      <c r="AG48" s="51">
        <v>933.19</v>
      </c>
      <c r="AH48" s="51">
        <v>951.79</v>
      </c>
      <c r="AI48" s="51">
        <v>939.68</v>
      </c>
      <c r="AJ48" s="51">
        <v>945.46</v>
      </c>
      <c r="AK48" s="51">
        <v>975.49</v>
      </c>
      <c r="AL48" s="51">
        <v>938.77</v>
      </c>
      <c r="AM48" s="51">
        <v>944.89</v>
      </c>
      <c r="AN48" s="51">
        <v>934.74</v>
      </c>
      <c r="AO48" s="51">
        <v>939.24</v>
      </c>
      <c r="AP48" s="51">
        <v>932.13</v>
      </c>
      <c r="AQ48" s="51">
        <v>952.29</v>
      </c>
      <c r="AR48" s="51">
        <v>931.61</v>
      </c>
    </row>
    <row r="49" spans="1:44" x14ac:dyDescent="0.25">
      <c r="A49" s="47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844.94</v>
      </c>
      <c r="I49" s="51">
        <v>843.53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872.96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879.65</v>
      </c>
      <c r="AC49" s="51">
        <v>920.87</v>
      </c>
      <c r="AD49" s="51">
        <v>900.2</v>
      </c>
      <c r="AE49" s="51">
        <v>899.71</v>
      </c>
      <c r="AF49" s="51">
        <v>925.6</v>
      </c>
      <c r="AG49" s="51">
        <v>897.4</v>
      </c>
      <c r="AH49" s="51">
        <v>930.31</v>
      </c>
      <c r="AI49" s="51">
        <v>889.4</v>
      </c>
      <c r="AJ49" s="51">
        <v>892.83</v>
      </c>
      <c r="AK49" s="51">
        <v>919.96</v>
      </c>
      <c r="AL49" s="51">
        <v>885.64</v>
      </c>
      <c r="AM49" s="51">
        <v>903.99</v>
      </c>
      <c r="AN49" s="51">
        <v>897.26</v>
      </c>
      <c r="AO49" s="51">
        <v>921.64</v>
      </c>
      <c r="AP49" s="51">
        <v>936.12</v>
      </c>
      <c r="AQ49" s="51">
        <v>971.75</v>
      </c>
      <c r="AR49" s="51">
        <v>946.05</v>
      </c>
    </row>
    <row r="50" spans="1:44" x14ac:dyDescent="0.25">
      <c r="A50" s="47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817.74</v>
      </c>
      <c r="S50" s="51">
        <v>810.15</v>
      </c>
      <c r="T50" s="51">
        <v>825.59</v>
      </c>
      <c r="U50" s="51">
        <v>821.74</v>
      </c>
      <c r="V50" s="51">
        <v>827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829</v>
      </c>
      <c r="AB50" s="51">
        <v>822.62</v>
      </c>
      <c r="AC50" s="51">
        <v>848.03</v>
      </c>
      <c r="AD50" s="51">
        <v>844.54</v>
      </c>
      <c r="AE50" s="51">
        <v>846.88</v>
      </c>
      <c r="AF50" s="51">
        <v>854.62</v>
      </c>
      <c r="AG50" s="51">
        <v>844.86</v>
      </c>
      <c r="AH50" s="51">
        <v>860.5</v>
      </c>
      <c r="AI50" s="51">
        <v>863.06</v>
      </c>
      <c r="AJ50" s="51">
        <v>869.8</v>
      </c>
      <c r="AK50" s="51">
        <v>871</v>
      </c>
      <c r="AL50" s="51">
        <v>858.55</v>
      </c>
      <c r="AM50" s="51">
        <v>850.01</v>
      </c>
      <c r="AN50" s="51">
        <v>851.58</v>
      </c>
      <c r="AO50" s="51">
        <v>858.47</v>
      </c>
      <c r="AP50" s="51">
        <v>866.65</v>
      </c>
      <c r="AQ50" s="51">
        <v>872.59</v>
      </c>
      <c r="AR50" s="51">
        <v>858.86</v>
      </c>
    </row>
    <row r="51" spans="1:44" x14ac:dyDescent="0.25">
      <c r="A51" s="47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960.68</v>
      </c>
      <c r="AA51" s="51">
        <v>964.3</v>
      </c>
      <c r="AB51" s="51">
        <v>959.37</v>
      </c>
      <c r="AC51" s="51">
        <v>994.75</v>
      </c>
      <c r="AD51" s="51">
        <v>967.76</v>
      </c>
      <c r="AE51" s="51">
        <v>970.53</v>
      </c>
      <c r="AF51" s="51">
        <v>996.1</v>
      </c>
      <c r="AG51" s="51">
        <v>978.49</v>
      </c>
      <c r="AH51" s="51">
        <v>1008.73</v>
      </c>
      <c r="AI51" s="51">
        <v>984.29</v>
      </c>
      <c r="AJ51" s="51">
        <v>982.7</v>
      </c>
      <c r="AK51" s="51">
        <v>1016.37</v>
      </c>
      <c r="AL51" s="51">
        <v>976.48</v>
      </c>
      <c r="AM51" s="51">
        <v>981.74</v>
      </c>
      <c r="AN51" s="51">
        <v>995.56</v>
      </c>
      <c r="AO51" s="51">
        <v>1023.96</v>
      </c>
      <c r="AP51" s="51">
        <v>1016.52</v>
      </c>
      <c r="AQ51" s="51">
        <v>1026.5999999999999</v>
      </c>
      <c r="AR51" s="51">
        <v>992.65</v>
      </c>
    </row>
    <row r="52" spans="1:44" x14ac:dyDescent="0.25">
      <c r="A52" s="47" t="s">
        <v>50</v>
      </c>
      <c r="B52" s="51">
        <v>1033.26</v>
      </c>
      <c r="C52" s="51">
        <v>1037.29</v>
      </c>
      <c r="D52" s="51">
        <v>1033.23</v>
      </c>
      <c r="E52" s="51">
        <v>1040.26</v>
      </c>
      <c r="F52" s="51">
        <v>1068.67</v>
      </c>
      <c r="G52" s="51">
        <v>1033.97</v>
      </c>
      <c r="H52" s="51">
        <v>1038.69</v>
      </c>
      <c r="I52" s="51">
        <v>1040.3699999999999</v>
      </c>
      <c r="J52" s="51">
        <v>1052.8800000000001</v>
      </c>
      <c r="K52" s="51">
        <v>1091.74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1113.6400000000001</v>
      </c>
      <c r="U52" s="51">
        <v>1081.24</v>
      </c>
      <c r="V52" s="51">
        <v>1093.3599999999999</v>
      </c>
      <c r="W52" s="51">
        <v>1130.32</v>
      </c>
      <c r="X52" s="51">
        <v>1093.31</v>
      </c>
      <c r="Y52" s="51">
        <v>1103.3900000000001</v>
      </c>
      <c r="Z52" s="51">
        <v>1100.46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1">
        <v>1126.82</v>
      </c>
      <c r="AF52" s="51">
        <v>1152.19</v>
      </c>
      <c r="AG52" s="51">
        <v>1122.08</v>
      </c>
      <c r="AH52" s="51">
        <v>1185.7</v>
      </c>
      <c r="AI52" s="51">
        <v>1138.6400000000001</v>
      </c>
      <c r="AJ52" s="51">
        <v>1148.3599999999999</v>
      </c>
      <c r="AK52" s="51">
        <v>1199.8499999999999</v>
      </c>
      <c r="AL52" s="51">
        <v>1157.3499999999999</v>
      </c>
      <c r="AM52" s="51">
        <v>1142.08</v>
      </c>
      <c r="AN52" s="51">
        <v>1160.76</v>
      </c>
      <c r="AO52" s="51">
        <v>1160.42</v>
      </c>
      <c r="AP52" s="51">
        <v>1160.03</v>
      </c>
      <c r="AQ52" s="51">
        <v>1192.93</v>
      </c>
      <c r="AR52" s="51">
        <v>1167.1400000000001</v>
      </c>
    </row>
    <row r="53" spans="1:44" x14ac:dyDescent="0.25">
      <c r="A53" s="47" t="s">
        <v>51</v>
      </c>
      <c r="B53" s="51">
        <v>724.76</v>
      </c>
      <c r="C53" s="51">
        <v>727.9</v>
      </c>
      <c r="D53" s="51">
        <v>731.85</v>
      </c>
      <c r="E53" s="51">
        <v>734.29</v>
      </c>
      <c r="F53" s="51">
        <v>722.78</v>
      </c>
      <c r="G53" s="51">
        <v>727.89</v>
      </c>
      <c r="H53" s="51">
        <v>737.42</v>
      </c>
      <c r="I53" s="51">
        <v>734.27</v>
      </c>
      <c r="J53" s="51">
        <v>740.96</v>
      </c>
      <c r="K53" s="51">
        <v>754.02</v>
      </c>
      <c r="L53" s="51">
        <v>746.6</v>
      </c>
      <c r="M53" s="51">
        <v>744.48</v>
      </c>
      <c r="N53" s="51">
        <v>755.77</v>
      </c>
      <c r="O53" s="51">
        <v>754.69</v>
      </c>
      <c r="P53" s="51">
        <v>756.76</v>
      </c>
      <c r="Q53" s="51">
        <v>762.16</v>
      </c>
      <c r="R53" s="51">
        <v>758.27</v>
      </c>
      <c r="S53" s="51">
        <v>769.7</v>
      </c>
      <c r="T53" s="51">
        <v>784.81</v>
      </c>
      <c r="U53" s="51">
        <v>779.01</v>
      </c>
      <c r="V53" s="51">
        <v>787.6</v>
      </c>
      <c r="W53" s="51">
        <v>791.83</v>
      </c>
      <c r="X53" s="51">
        <v>790.59</v>
      </c>
      <c r="Y53" s="51">
        <v>790.23</v>
      </c>
      <c r="Z53" s="51">
        <v>791.88</v>
      </c>
      <c r="AA53" s="51">
        <v>795.72</v>
      </c>
      <c r="AB53" s="51">
        <v>790.94</v>
      </c>
      <c r="AC53" s="51">
        <v>814.02</v>
      </c>
      <c r="AD53" s="51">
        <v>805</v>
      </c>
      <c r="AE53" s="51">
        <v>812.66</v>
      </c>
      <c r="AF53" s="51">
        <v>826.78</v>
      </c>
      <c r="AG53" s="51">
        <v>821.46</v>
      </c>
      <c r="AH53" s="51">
        <v>833.07</v>
      </c>
      <c r="AI53" s="51">
        <v>829.78</v>
      </c>
      <c r="AJ53" s="51">
        <v>827.43</v>
      </c>
      <c r="AK53" s="51">
        <v>844.08</v>
      </c>
      <c r="AL53" s="51">
        <v>820.75</v>
      </c>
      <c r="AM53" s="51">
        <v>828.61</v>
      </c>
      <c r="AN53" s="51">
        <v>834.96</v>
      </c>
      <c r="AO53" s="51">
        <v>851.55</v>
      </c>
      <c r="AP53" s="51">
        <v>850.97</v>
      </c>
      <c r="AQ53" s="51">
        <v>860.31</v>
      </c>
      <c r="AR53" s="51">
        <v>841.09</v>
      </c>
    </row>
    <row r="54" spans="1:44" x14ac:dyDescent="0.25">
      <c r="A54" s="47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850.07</v>
      </c>
      <c r="Y54" s="51">
        <v>864.27</v>
      </c>
      <c r="Z54" s="51">
        <v>867.06</v>
      </c>
      <c r="AA54" s="51">
        <v>868.56</v>
      </c>
      <c r="AB54" s="51">
        <v>863.72</v>
      </c>
      <c r="AC54" s="51">
        <v>885.07</v>
      </c>
      <c r="AD54" s="51">
        <v>868.99</v>
      </c>
      <c r="AE54" s="51">
        <v>865.62</v>
      </c>
      <c r="AF54" s="51">
        <v>878.42</v>
      </c>
      <c r="AG54" s="51">
        <v>865.96</v>
      </c>
      <c r="AH54" s="51">
        <v>883.43</v>
      </c>
      <c r="AI54" s="51">
        <v>864.14</v>
      </c>
      <c r="AJ54" s="51">
        <v>857.01</v>
      </c>
      <c r="AK54" s="51">
        <v>877.37</v>
      </c>
      <c r="AL54" s="51">
        <v>860.64</v>
      </c>
      <c r="AM54" s="51">
        <v>857.07</v>
      </c>
      <c r="AN54" s="51">
        <v>863.63</v>
      </c>
      <c r="AO54" s="51">
        <v>863.3</v>
      </c>
      <c r="AP54" s="51">
        <v>863.25</v>
      </c>
      <c r="AQ54" s="51">
        <v>877.63</v>
      </c>
      <c r="AR54" s="51">
        <v>865.9</v>
      </c>
    </row>
    <row r="55" spans="1:44" x14ac:dyDescent="0.25">
      <c r="A55" s="47" t="s">
        <v>53</v>
      </c>
      <c r="B55" s="51">
        <v>770.84</v>
      </c>
      <c r="C55" s="51">
        <v>773.54</v>
      </c>
      <c r="D55" s="51">
        <v>772.89</v>
      </c>
      <c r="E55" s="51">
        <v>754.03</v>
      </c>
      <c r="F55" s="51">
        <v>770.24</v>
      </c>
      <c r="G55" s="51">
        <v>745.19</v>
      </c>
      <c r="H55" s="51">
        <v>754.3</v>
      </c>
      <c r="I55" s="51">
        <v>769.37</v>
      </c>
      <c r="J55" s="51">
        <v>774.23</v>
      </c>
      <c r="K55" s="51">
        <v>807.84</v>
      </c>
      <c r="L55" s="51">
        <v>789.16</v>
      </c>
      <c r="M55" s="51">
        <v>768.63</v>
      </c>
      <c r="N55" s="51">
        <v>790.6</v>
      </c>
      <c r="O55" s="51">
        <v>780.78</v>
      </c>
      <c r="P55" s="51">
        <v>779.46</v>
      </c>
      <c r="Q55" s="51">
        <v>832.82</v>
      </c>
      <c r="R55" s="51">
        <v>818.72</v>
      </c>
      <c r="S55" s="51">
        <v>808.6</v>
      </c>
      <c r="T55" s="51">
        <v>831.32</v>
      </c>
      <c r="U55" s="51">
        <v>810.84</v>
      </c>
      <c r="V55" s="51">
        <v>826.29</v>
      </c>
      <c r="W55" s="51">
        <v>854.3</v>
      </c>
      <c r="X55" s="51">
        <v>833.17</v>
      </c>
      <c r="Y55" s="51">
        <v>826.66</v>
      </c>
      <c r="Z55" s="51">
        <v>835.2</v>
      </c>
      <c r="AA55" s="51">
        <v>835.87</v>
      </c>
      <c r="AB55" s="51">
        <v>847.48</v>
      </c>
      <c r="AC55" s="51">
        <v>875.13</v>
      </c>
      <c r="AD55" s="51">
        <v>862.87</v>
      </c>
      <c r="AE55" s="51">
        <v>871.45</v>
      </c>
      <c r="AF55" s="51">
        <v>884.62</v>
      </c>
      <c r="AG55" s="51">
        <v>890.31</v>
      </c>
      <c r="AH55" s="51">
        <v>928.44</v>
      </c>
      <c r="AI55" s="51">
        <v>907.4</v>
      </c>
      <c r="AJ55" s="51">
        <v>940.75</v>
      </c>
      <c r="AK55" s="51">
        <v>948.96</v>
      </c>
      <c r="AL55" s="51">
        <v>921.36</v>
      </c>
      <c r="AM55" s="51">
        <v>932.1</v>
      </c>
      <c r="AN55" s="51">
        <v>909.98</v>
      </c>
      <c r="AO55" s="51">
        <v>929.04</v>
      </c>
      <c r="AP55" s="51">
        <v>939.52</v>
      </c>
      <c r="AQ55" s="51">
        <v>941.35</v>
      </c>
      <c r="AR55" s="51">
        <v>916.53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Normal="100" workbookViewId="0">
      <selection activeCell="D8" sqref="D8:D12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953.54</v>
      </c>
      <c r="D1" s="23">
        <f>+Earnings_Comparison!H58</f>
        <v>-0.97439321457767347</v>
      </c>
    </row>
    <row r="2" spans="1:13" ht="18" x14ac:dyDescent="0.25">
      <c r="A2" s="57" t="s">
        <v>212</v>
      </c>
      <c r="B2" s="57"/>
      <c r="C2" s="57"/>
      <c r="D2" s="57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+Earnings_Comparison!B15</f>
        <v>GA</v>
      </c>
      <c r="B4" s="20" t="s">
        <v>123</v>
      </c>
      <c r="C4" s="25">
        <f>+Earnings_Comparison!E15</f>
        <v>915.59</v>
      </c>
      <c r="D4" s="24">
        <f>+Earnings_Comparison!H15</f>
        <v>-3.953829252208374</v>
      </c>
    </row>
    <row r="5" spans="1:13" x14ac:dyDescent="0.25">
      <c r="A5" t="str">
        <f>+Earnings_Comparison!B44</f>
        <v>RI</v>
      </c>
      <c r="B5" s="20" t="s">
        <v>152</v>
      </c>
      <c r="C5" s="25">
        <f>+Earnings_Comparison!E44</f>
        <v>899.38</v>
      </c>
      <c r="D5" s="24">
        <f>+Earnings_Comparison!H44</f>
        <v>-3.936805946841937</v>
      </c>
    </row>
    <row r="6" spans="1:13" x14ac:dyDescent="0.25">
      <c r="A6" t="str">
        <f>+Earnings_Comparison!B48</f>
        <v>TX</v>
      </c>
      <c r="B6" s="20" t="s">
        <v>156</v>
      </c>
      <c r="C6" s="25">
        <f>+Earnings_Comparison!E48</f>
        <v>931.61</v>
      </c>
      <c r="D6" s="24">
        <f>+Earnings_Comparison!H48</f>
        <v>-3.8799045596867421</v>
      </c>
      <c r="M6" s="20"/>
    </row>
    <row r="7" spans="1:13" x14ac:dyDescent="0.25">
      <c r="A7" t="str">
        <f>+Earnings_Comparison!B46</f>
        <v>SD</v>
      </c>
      <c r="B7" s="20" t="s">
        <v>154</v>
      </c>
      <c r="C7" s="25">
        <f>+Earnings_Comparison!E46</f>
        <v>767.82</v>
      </c>
      <c r="D7" s="24">
        <f>+Earnings_Comparison!H46</f>
        <v>-3.7190975359142842</v>
      </c>
      <c r="K7" s="20"/>
      <c r="M7" s="20"/>
    </row>
    <row r="8" spans="1:13" x14ac:dyDescent="0.25">
      <c r="A8" t="str">
        <f>+Earnings_Comparison!B25</f>
        <v>MD</v>
      </c>
      <c r="B8" s="20" t="s">
        <v>133</v>
      </c>
      <c r="C8" s="25">
        <f>+Earnings_Comparison!E25</f>
        <v>1008.19</v>
      </c>
      <c r="D8" s="24">
        <f>+Earnings_Comparison!H25</f>
        <v>-3.2125327715095575</v>
      </c>
      <c r="K8" s="20"/>
      <c r="L8" s="20"/>
      <c r="M8" s="20"/>
    </row>
    <row r="9" spans="1:13" x14ac:dyDescent="0.25">
      <c r="A9" t="str">
        <f>+Earnings_Comparison!B54</f>
        <v>WI</v>
      </c>
      <c r="B9" s="20" t="s">
        <v>162</v>
      </c>
      <c r="C9" s="25">
        <f>+Earnings_Comparison!E54</f>
        <v>865.9</v>
      </c>
      <c r="D9" s="24">
        <f>+Earnings_Comparison!H54</f>
        <v>-3.1791617202039379</v>
      </c>
      <c r="L9" s="20"/>
      <c r="M9" s="20"/>
    </row>
    <row r="10" spans="1:13" x14ac:dyDescent="0.25">
      <c r="A10" t="str">
        <f>+Earnings_Comparison!B38</f>
        <v>NC</v>
      </c>
      <c r="B10" s="20" t="s">
        <v>146</v>
      </c>
      <c r="C10" s="25">
        <f>+Earnings_Comparison!E38</f>
        <v>860.34</v>
      </c>
      <c r="D10" s="24">
        <f>+Earnings_Comparison!H38</f>
        <v>-3.0403390518944806</v>
      </c>
      <c r="K10" s="20"/>
      <c r="L10" s="20"/>
      <c r="M10" s="20"/>
    </row>
    <row r="11" spans="1:13" x14ac:dyDescent="0.25">
      <c r="A11" t="str">
        <f>+Earnings_Comparison!B6</f>
        <v>AK</v>
      </c>
      <c r="B11" s="20" t="s">
        <v>114</v>
      </c>
      <c r="C11" s="25">
        <f>+Earnings_Comparison!E6</f>
        <v>1016.4</v>
      </c>
      <c r="D11" s="24">
        <f>+Earnings_Comparison!H6</f>
        <v>-3.0347080745513177</v>
      </c>
      <c r="K11" s="20"/>
      <c r="L11" s="20"/>
      <c r="M11" s="20"/>
    </row>
    <row r="12" spans="1:13" x14ac:dyDescent="0.25">
      <c r="A12" t="str">
        <f>+Earnings_Comparison!B17</f>
        <v>ID</v>
      </c>
      <c r="B12" s="20" t="s">
        <v>125</v>
      </c>
      <c r="C12" s="25">
        <f>+Earnings_Comparison!E17</f>
        <v>786.92</v>
      </c>
      <c r="D12" s="24">
        <f>+Earnings_Comparison!H17</f>
        <v>-2.9691242323021005</v>
      </c>
      <c r="K12" s="20"/>
      <c r="L12" s="20"/>
      <c r="M12" s="20"/>
    </row>
    <row r="13" spans="1:13" x14ac:dyDescent="0.25">
      <c r="A13" t="str">
        <f>+Earnings_Comparison!B43</f>
        <v>PA</v>
      </c>
      <c r="B13" s="20" t="s">
        <v>151</v>
      </c>
      <c r="C13" s="25">
        <f>+Earnings_Comparison!E43</f>
        <v>878.22</v>
      </c>
      <c r="D13" s="24">
        <f>+Earnings_Comparison!H43</f>
        <v>-2.7514762215409272</v>
      </c>
      <c r="K13" s="20"/>
      <c r="L13" s="20"/>
      <c r="M13" s="20"/>
    </row>
    <row r="14" spans="1:13" x14ac:dyDescent="0.25">
      <c r="A14" t="str">
        <f>+Earnings_Comparison!B16</f>
        <v>HI</v>
      </c>
      <c r="B14" s="20" t="s">
        <v>124</v>
      </c>
      <c r="C14" s="25">
        <f>+Earnings_Comparison!E16</f>
        <v>934.05</v>
      </c>
      <c r="D14" s="24">
        <f>+Earnings_Comparison!H16</f>
        <v>-2.3988745251002142</v>
      </c>
      <c r="K14" s="20"/>
      <c r="L14" s="20"/>
      <c r="M14" s="20"/>
    </row>
    <row r="15" spans="1:13" x14ac:dyDescent="0.25">
      <c r="A15" t="str">
        <f>+Earnings_Comparison!B51</f>
        <v>VA</v>
      </c>
      <c r="B15" s="20" t="s">
        <v>159</v>
      </c>
      <c r="C15" s="25">
        <f>+Earnings_Comparison!E51</f>
        <v>992.65</v>
      </c>
      <c r="D15" s="24">
        <f>+Earnings_Comparison!H51</f>
        <v>-2.1194229731317793</v>
      </c>
      <c r="L15" s="20"/>
      <c r="M15" s="20"/>
    </row>
    <row r="16" spans="1:13" x14ac:dyDescent="0.25">
      <c r="A16" t="str">
        <f>+Earnings_Comparison!B40</f>
        <v>OH</v>
      </c>
      <c r="B16" s="20" t="s">
        <v>148</v>
      </c>
      <c r="C16" s="25">
        <f>+Earnings_Comparison!E40</f>
        <v>853.11</v>
      </c>
      <c r="D16" s="24">
        <f>+Earnings_Comparison!H40</f>
        <v>-2.1051262664352977</v>
      </c>
      <c r="M16" s="20"/>
    </row>
    <row r="17" spans="1:13" x14ac:dyDescent="0.25">
      <c r="A17" t="str">
        <f>+Earnings_Comparison!B31</f>
        <v>MT</v>
      </c>
      <c r="B17" s="20" t="s">
        <v>139</v>
      </c>
      <c r="C17" s="25">
        <f>+Earnings_Comparison!E31</f>
        <v>808.61</v>
      </c>
      <c r="D17" s="24">
        <f>+Earnings_Comparison!H31</f>
        <v>-2.0131108744192883</v>
      </c>
      <c r="M17" s="20"/>
    </row>
    <row r="18" spans="1:13" x14ac:dyDescent="0.25">
      <c r="A18" t="str">
        <f>+Earnings_Comparison!B18</f>
        <v>IL</v>
      </c>
      <c r="B18" s="20" t="s">
        <v>126</v>
      </c>
      <c r="C18" s="25">
        <f>+Earnings_Comparison!E18</f>
        <v>966.68</v>
      </c>
      <c r="D18" s="24">
        <f>+Earnings_Comparison!H18</f>
        <v>-1.9273560652704358</v>
      </c>
      <c r="M18" s="20"/>
    </row>
    <row r="19" spans="1:13" x14ac:dyDescent="0.25">
      <c r="A19" t="str">
        <f>+Earnings_Comparison!B30</f>
        <v>MO</v>
      </c>
      <c r="B19" s="20" t="s">
        <v>138</v>
      </c>
      <c r="C19" s="25">
        <f>+Earnings_Comparison!E30</f>
        <v>852.61</v>
      </c>
      <c r="D19" s="24">
        <f>+Earnings_Comparison!H30</f>
        <v>-1.9253211346516697</v>
      </c>
      <c r="M19" s="20"/>
    </row>
    <row r="20" spans="1:13" x14ac:dyDescent="0.25">
      <c r="A20" t="str">
        <f>+Earnings_Comparison!B14</f>
        <v>FL</v>
      </c>
      <c r="B20" s="20" t="s">
        <v>122</v>
      </c>
      <c r="C20" s="25">
        <f>+Earnings_Comparison!E14</f>
        <v>868.7</v>
      </c>
      <c r="D20" s="24">
        <f>+Earnings_Comparison!H14</f>
        <v>-1.6954941415911584</v>
      </c>
      <c r="M20" s="20"/>
    </row>
    <row r="21" spans="1:13" x14ac:dyDescent="0.25">
      <c r="A21" t="str">
        <f>+Earnings_Comparison!B7</f>
        <v>AZ</v>
      </c>
      <c r="B21" s="20" t="s">
        <v>115</v>
      </c>
      <c r="C21" s="25">
        <f>+Earnings_Comparison!E7</f>
        <v>911.57</v>
      </c>
      <c r="D21" s="24">
        <f>+Earnings_Comparison!H7</f>
        <v>-1.4993694936571322</v>
      </c>
    </row>
    <row r="22" spans="1:13" x14ac:dyDescent="0.25">
      <c r="A22" t="str">
        <f>+Earnings_Comparison!B11</f>
        <v>CT</v>
      </c>
      <c r="B22" s="20" t="s">
        <v>119</v>
      </c>
      <c r="C22" s="25">
        <f>+Earnings_Comparison!E11</f>
        <v>1092.75</v>
      </c>
      <c r="D22" s="24">
        <f>+Earnings_Comparison!H11</f>
        <v>-1.4961854303644606</v>
      </c>
    </row>
    <row r="23" spans="1:13" x14ac:dyDescent="0.25">
      <c r="A23" t="str">
        <f>+Earnings_Comparison!B39</f>
        <v>ND</v>
      </c>
      <c r="B23" s="20" t="s">
        <v>147</v>
      </c>
      <c r="C23" s="25">
        <f>+Earnings_Comparison!E39</f>
        <v>970.56</v>
      </c>
      <c r="D23" s="24">
        <f>+Earnings_Comparison!H39</f>
        <v>-1.4950544879623995</v>
      </c>
    </row>
    <row r="24" spans="1:13" x14ac:dyDescent="0.25">
      <c r="A24" t="str">
        <f>+Earnings_Comparison!B50</f>
        <v>VT</v>
      </c>
      <c r="B24" s="20" t="s">
        <v>158</v>
      </c>
      <c r="C24" s="25">
        <f>+Earnings_Comparison!E50</f>
        <v>858.86</v>
      </c>
      <c r="D24" s="24">
        <f>+Earnings_Comparison!H50</f>
        <v>-1.2919349262746072</v>
      </c>
    </row>
    <row r="25" spans="1:13" x14ac:dyDescent="0.25">
      <c r="A25" t="str">
        <f>+Earnings_Comparison!B37</f>
        <v>NY</v>
      </c>
      <c r="B25" s="20" t="s">
        <v>145</v>
      </c>
      <c r="C25" s="25">
        <f>+Earnings_Comparison!E37</f>
        <v>1055.56</v>
      </c>
      <c r="D25" s="24">
        <f>+Earnings_Comparison!H37</f>
        <v>-1.291095142607257</v>
      </c>
    </row>
    <row r="26" spans="1:13" x14ac:dyDescent="0.25">
      <c r="A26" t="str">
        <f>+Earnings_Comparison!B47</f>
        <v>TN</v>
      </c>
      <c r="B26" s="20" t="s">
        <v>155</v>
      </c>
      <c r="C26" s="25">
        <f>+Earnings_Comparison!E47</f>
        <v>841.7</v>
      </c>
      <c r="D26" s="24">
        <f>+Earnings_Comparison!H47</f>
        <v>-1.1863763353780254</v>
      </c>
    </row>
    <row r="27" spans="1:13" x14ac:dyDescent="0.25">
      <c r="A27" t="str">
        <f>+Earnings_Comparison!B26</f>
        <v>MA</v>
      </c>
      <c r="B27" s="20" t="s">
        <v>134</v>
      </c>
      <c r="C27" s="25">
        <f>+Earnings_Comparison!E26</f>
        <v>1119.8399999999999</v>
      </c>
      <c r="D27" s="24">
        <f>+Earnings_Comparison!H26</f>
        <v>-1.1258657294188068</v>
      </c>
    </row>
    <row r="28" spans="1:13" x14ac:dyDescent="0.25">
      <c r="A28" t="str">
        <f>+Earnings_Comparison!B23</f>
        <v>LA</v>
      </c>
      <c r="B28" s="20" t="s">
        <v>131</v>
      </c>
      <c r="C28" s="25">
        <f>+Earnings_Comparison!E23</f>
        <v>861.28</v>
      </c>
      <c r="D28" s="24">
        <f>+Earnings_Comparison!H23</f>
        <v>-1.0624288622983258</v>
      </c>
    </row>
    <row r="29" spans="1:13" x14ac:dyDescent="0.25">
      <c r="A29" t="str">
        <f>+Earnings_Comparison!B29</f>
        <v>MS</v>
      </c>
      <c r="B29" s="20" t="s">
        <v>137</v>
      </c>
      <c r="C29" s="25">
        <f>+Earnings_Comparison!E29</f>
        <v>721.38</v>
      </c>
      <c r="D29" s="24">
        <f>+Earnings_Comparison!H29</f>
        <v>-1.0066423390612034</v>
      </c>
    </row>
    <row r="30" spans="1:13" x14ac:dyDescent="0.25">
      <c r="A30" t="str">
        <f>+Earnings_Comparison!B35</f>
        <v>NJ</v>
      </c>
      <c r="B30" s="20" t="s">
        <v>143</v>
      </c>
      <c r="C30" s="25">
        <f>+Earnings_Comparison!E35</f>
        <v>1022.92</v>
      </c>
      <c r="D30" s="24">
        <f>+Earnings_Comparison!H35</f>
        <v>-0.95134384377781878</v>
      </c>
    </row>
    <row r="31" spans="1:13" x14ac:dyDescent="0.25">
      <c r="A31" t="str">
        <f>+Earnings_Comparison!B34</f>
        <v>NH</v>
      </c>
      <c r="B31" s="20" t="s">
        <v>142</v>
      </c>
      <c r="C31" s="25">
        <f>+Earnings_Comparison!E34</f>
        <v>887.42</v>
      </c>
      <c r="D31" s="24">
        <f>+Earnings_Comparison!H34</f>
        <v>-0.94880379873049092</v>
      </c>
    </row>
    <row r="32" spans="1:13" x14ac:dyDescent="0.25">
      <c r="A32" t="str">
        <f>+Earnings_Comparison!B5</f>
        <v>AL</v>
      </c>
      <c r="B32" s="20" t="s">
        <v>113</v>
      </c>
      <c r="C32" s="25">
        <f>+Earnings_Comparison!E5</f>
        <v>836.9</v>
      </c>
      <c r="D32" s="24">
        <f>+Earnings_Comparison!H5</f>
        <v>-0.79177551072867614</v>
      </c>
    </row>
    <row r="33" spans="1:4" x14ac:dyDescent="0.25">
      <c r="A33" t="str">
        <f>+Earnings_Comparison!B45</f>
        <v>SC</v>
      </c>
      <c r="B33" s="20" t="s">
        <v>153</v>
      </c>
      <c r="C33" s="25">
        <f>+Earnings_Comparison!E45</f>
        <v>836.23</v>
      </c>
      <c r="D33" s="24">
        <f>+Earnings_Comparison!H45</f>
        <v>-0.78258742464504261</v>
      </c>
    </row>
    <row r="34" spans="1:4" x14ac:dyDescent="0.25">
      <c r="A34" t="str">
        <f>+Earnings_Comparison!B52</f>
        <v>WA</v>
      </c>
      <c r="B34" s="20" t="s">
        <v>160</v>
      </c>
      <c r="C34" s="25">
        <f>+Earnings_Comparison!E52</f>
        <v>1167.1400000000001</v>
      </c>
      <c r="D34" s="24">
        <f>+Earnings_Comparison!H52</f>
        <v>-0.50479163029711893</v>
      </c>
    </row>
    <row r="35" spans="1:4" x14ac:dyDescent="0.25">
      <c r="A35" t="str">
        <f>+Earnings_Comparison!B42</f>
        <v>OR</v>
      </c>
      <c r="B35" s="20" t="s">
        <v>150</v>
      </c>
      <c r="C35" s="25">
        <f>+Earnings_Comparison!E42</f>
        <v>923.43</v>
      </c>
      <c r="D35" s="24">
        <f>+Earnings_Comparison!H42</f>
        <v>-0.50133133459279167</v>
      </c>
    </row>
    <row r="36" spans="1:4" x14ac:dyDescent="0.25">
      <c r="A36" t="str">
        <f>+Earnings_Comparison!B27</f>
        <v>MI</v>
      </c>
      <c r="B36" s="20" t="s">
        <v>135</v>
      </c>
      <c r="C36" s="25">
        <f>+Earnings_Comparison!E27</f>
        <v>906.55</v>
      </c>
      <c r="D36" s="24">
        <f>+Earnings_Comparison!H27</f>
        <v>-0.46720894775694743</v>
      </c>
    </row>
    <row r="37" spans="1:4" x14ac:dyDescent="0.25">
      <c r="A37" t="str">
        <f>+Earnings_Comparison!B53</f>
        <v>WV</v>
      </c>
      <c r="B37" s="20" t="s">
        <v>161</v>
      </c>
      <c r="C37" s="25">
        <f>+Earnings_Comparison!E53</f>
        <v>841.09</v>
      </c>
      <c r="D37" s="24">
        <f>+Earnings_Comparison!H53</f>
        <v>-7.9218689239413109E-2</v>
      </c>
    </row>
    <row r="38" spans="1:4" x14ac:dyDescent="0.25">
      <c r="A38" t="str">
        <f>+Earnings_Comparison!B12</f>
        <v>DE</v>
      </c>
      <c r="B38" s="20" t="s">
        <v>120</v>
      </c>
      <c r="C38" s="25">
        <f>+Earnings_Comparison!E12</f>
        <v>890.78</v>
      </c>
      <c r="D38" s="24">
        <f>+Earnings_Comparison!H12</f>
        <v>9.2511915693371805E-3</v>
      </c>
    </row>
    <row r="39" spans="1:4" x14ac:dyDescent="0.25">
      <c r="A39" t="str">
        <f>+Earnings_Comparison!B9</f>
        <v>CA</v>
      </c>
      <c r="B39" s="20" t="s">
        <v>117</v>
      </c>
      <c r="C39" s="25">
        <f>+Earnings_Comparison!E9</f>
        <v>1107.74</v>
      </c>
      <c r="D39" s="24">
        <f>+Earnings_Comparison!H9</f>
        <v>0.15010186542627757</v>
      </c>
    </row>
    <row r="40" spans="1:4" x14ac:dyDescent="0.25">
      <c r="A40" t="str">
        <f>+Earnings_Comparison!B41</f>
        <v>OK</v>
      </c>
      <c r="B40" s="20" t="s">
        <v>149</v>
      </c>
      <c r="C40" s="25">
        <f>+Earnings_Comparison!E41</f>
        <v>870.72</v>
      </c>
      <c r="D40" s="24">
        <f>+Earnings_Comparison!H41</f>
        <v>0.24825034400830504</v>
      </c>
    </row>
    <row r="41" spans="1:4" x14ac:dyDescent="0.25">
      <c r="A41" t="str">
        <f>+Earnings_Comparison!B49</f>
        <v>UT</v>
      </c>
      <c r="B41" s="20" t="s">
        <v>157</v>
      </c>
      <c r="C41" s="25">
        <f>+Earnings_Comparison!E49</f>
        <v>946.05</v>
      </c>
      <c r="D41" s="24">
        <f>+Earnings_Comparison!H49</f>
        <v>0.39083309066803018</v>
      </c>
    </row>
    <row r="42" spans="1:4" x14ac:dyDescent="0.25">
      <c r="A42" t="str">
        <f>+Earnings_Comparison!B19</f>
        <v>IN</v>
      </c>
      <c r="B42" s="20" t="s">
        <v>127</v>
      </c>
      <c r="C42" s="25">
        <f>+Earnings_Comparison!E19</f>
        <v>891.8</v>
      </c>
      <c r="D42" s="24">
        <f>+Earnings_Comparison!H19</f>
        <v>0.46252848452190687</v>
      </c>
    </row>
    <row r="43" spans="1:4" x14ac:dyDescent="0.25">
      <c r="A43" t="str">
        <f>+Earnings_Comparison!B20</f>
        <v>IA</v>
      </c>
      <c r="B43" s="20" t="s">
        <v>128</v>
      </c>
      <c r="C43" s="25">
        <f>+Earnings_Comparison!E20</f>
        <v>861.25</v>
      </c>
      <c r="D43" s="24">
        <f>+Earnings_Comparison!H20</f>
        <v>0.53317432332473658</v>
      </c>
    </row>
    <row r="44" spans="1:4" x14ac:dyDescent="0.25">
      <c r="A44" t="str">
        <f>+Earnings_Comparison!B36</f>
        <v>NM</v>
      </c>
      <c r="B44" s="20" t="s">
        <v>144</v>
      </c>
      <c r="C44" s="25">
        <f>+Earnings_Comparison!E36</f>
        <v>769.96</v>
      </c>
      <c r="D44" s="24">
        <f>+Earnings_Comparison!H36</f>
        <v>0.61473648163261618</v>
      </c>
    </row>
    <row r="45" spans="1:4" x14ac:dyDescent="0.25">
      <c r="A45" t="str">
        <f>+Earnings_Comparison!B22</f>
        <v>KY</v>
      </c>
      <c r="B45" s="20" t="s">
        <v>130</v>
      </c>
      <c r="C45" s="25">
        <f>+Earnings_Comparison!E22</f>
        <v>800.63</v>
      </c>
      <c r="D45" s="24">
        <f>+Earnings_Comparison!H22</f>
        <v>0.66500006904703923</v>
      </c>
    </row>
    <row r="46" spans="1:4" x14ac:dyDescent="0.25">
      <c r="A46" t="str">
        <f>+Earnings_Comparison!B32</f>
        <v>NE</v>
      </c>
      <c r="B46" s="20" t="s">
        <v>140</v>
      </c>
      <c r="C46" s="25">
        <f>+Earnings_Comparison!E32</f>
        <v>871.94</v>
      </c>
      <c r="D46" s="24">
        <f>+Earnings_Comparison!H32</f>
        <v>0.76194386113015433</v>
      </c>
    </row>
    <row r="47" spans="1:4" x14ac:dyDescent="0.25">
      <c r="A47" t="str">
        <f>+Earnings_Comparison!B10</f>
        <v>CO</v>
      </c>
      <c r="B47" s="20" t="s">
        <v>118</v>
      </c>
      <c r="C47" s="25">
        <f>+Earnings_Comparison!E10</f>
        <v>1016.06</v>
      </c>
      <c r="D47" s="24">
        <f>+Earnings_Comparison!H10</f>
        <v>0.80319878642891585</v>
      </c>
    </row>
    <row r="48" spans="1:4" x14ac:dyDescent="0.25">
      <c r="A48" t="str">
        <f>+Earnings_Comparison!B24</f>
        <v>ME</v>
      </c>
      <c r="B48" s="20" t="s">
        <v>132</v>
      </c>
      <c r="C48" s="25">
        <f>+Earnings_Comparison!E24</f>
        <v>833.68</v>
      </c>
      <c r="D48" s="24">
        <f>+Earnings_Comparison!H24</f>
        <v>0.90037176292057097</v>
      </c>
    </row>
    <row r="49" spans="1:4" x14ac:dyDescent="0.25">
      <c r="A49" t="str">
        <f>+Earnings_Comparison!B28</f>
        <v>MN</v>
      </c>
      <c r="B49" s="20" t="s">
        <v>136</v>
      </c>
      <c r="C49" s="25">
        <f>+Earnings_Comparison!E28</f>
        <v>1025.78</v>
      </c>
      <c r="D49" s="24">
        <f>+Earnings_Comparison!H28</f>
        <v>1.0114861387525043</v>
      </c>
    </row>
    <row r="50" spans="1:4" x14ac:dyDescent="0.25">
      <c r="A50" t="str">
        <f>+Earnings_Comparison!B13</f>
        <v>DC</v>
      </c>
      <c r="B50" s="20" t="s">
        <v>121</v>
      </c>
      <c r="C50" s="25">
        <f>+Earnings_Comparison!E13</f>
        <v>1590.97</v>
      </c>
      <c r="D50" s="24">
        <f>+Earnings_Comparison!H13</f>
        <v>1.1818695371626831</v>
      </c>
    </row>
    <row r="51" spans="1:4" x14ac:dyDescent="0.25">
      <c r="A51" t="str">
        <f>+Earnings_Comparison!B55</f>
        <v>WY</v>
      </c>
      <c r="B51" s="20" t="s">
        <v>163</v>
      </c>
      <c r="C51" s="25">
        <f>+Earnings_Comparison!E55</f>
        <v>916.53</v>
      </c>
      <c r="D51" s="24">
        <f>+Earnings_Comparison!H55</f>
        <v>1.7637834483171355</v>
      </c>
    </row>
    <row r="52" spans="1:4" x14ac:dyDescent="0.25">
      <c r="A52" t="str">
        <f>+Earnings_Comparison!B8</f>
        <v>AR</v>
      </c>
      <c r="B52" s="20" t="s">
        <v>116</v>
      </c>
      <c r="C52" s="25">
        <f>+Earnings_Comparison!E8</f>
        <v>775.13</v>
      </c>
      <c r="D52" s="24">
        <f>+Earnings_Comparison!H8</f>
        <v>2.3125823259155798</v>
      </c>
    </row>
    <row r="53" spans="1:4" x14ac:dyDescent="0.25">
      <c r="A53" t="str">
        <f>+Earnings_Comparison!B21</f>
        <v>KS</v>
      </c>
      <c r="B53" s="20" t="s">
        <v>129</v>
      </c>
      <c r="C53" s="25">
        <f>+Earnings_Comparison!E21</f>
        <v>878.7</v>
      </c>
      <c r="D53" s="24">
        <f>+Earnings_Comparison!H21</f>
        <v>2.3997277761926616</v>
      </c>
    </row>
    <row r="54" spans="1:4" x14ac:dyDescent="0.25">
      <c r="A54" t="str">
        <f>+Earnings_Comparison!B33</f>
        <v>NV</v>
      </c>
      <c r="B54" s="20" t="s">
        <v>141</v>
      </c>
      <c r="C54" s="25">
        <f>+Earnings_Comparison!E33</f>
        <v>845.9</v>
      </c>
      <c r="D54" s="24">
        <f>+Earnings_Comparison!H33</f>
        <v>3.5365128337446539</v>
      </c>
    </row>
    <row r="56" spans="1:4" x14ac:dyDescent="0.25">
      <c r="C56">
        <f>COUNTIF(C4:C54, "&lt;954")</f>
        <v>37</v>
      </c>
      <c r="D56">
        <f>COUNTIF(D4:D54, "&lt;0")</f>
        <v>34</v>
      </c>
    </row>
  </sheetData>
  <autoFilter ref="A3:D54">
    <sortState ref="A4:D54">
      <sortCondition ref="D3:D54"/>
    </sortState>
  </autoFilter>
  <sortState ref="A8:M14">
    <sortCondition ref="A14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2019-08-16T18:03:02Z</dcterms:modified>
</cp:coreProperties>
</file>