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SEM\Online SEM\Earnings\2017\December 2017\"/>
    </mc:Choice>
  </mc:AlternateContent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December_2017_BLS Data Series" sheetId="30" r:id="rId3"/>
    <sheet name="SCRATCH" sheetId="3" r:id="rId4"/>
  </sheets>
  <definedNames>
    <definedName name="_xlnm._FilterDatabase" localSheetId="3" hidden="1">SCRATCH!$A$3:$D$54</definedName>
  </definedNames>
  <calcPr calcId="171027" concurrentCalc="0"/>
</workbook>
</file>

<file path=xl/calcChain.xml><?xml version="1.0" encoding="utf-8"?>
<calcChain xmlns="http://schemas.openxmlformats.org/spreadsheetml/2006/main">
  <c r="O56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" i="1"/>
  <c r="L5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F41" i="3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5" i="1"/>
  <c r="D5" i="1"/>
  <c r="G61" i="1"/>
  <c r="C3" i="2"/>
  <c r="C1" i="3"/>
  <c r="J5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8" i="1"/>
  <c r="G58" i="1"/>
  <c r="H58" i="1"/>
  <c r="G5" i="1"/>
  <c r="D3" i="2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/>
  <c r="C26" i="3"/>
  <c r="A26" i="3"/>
  <c r="C30" i="3"/>
  <c r="A30" i="3"/>
  <c r="C12" i="3"/>
  <c r="A12" i="3"/>
  <c r="C53" i="3"/>
  <c r="A53" i="3"/>
  <c r="C44" i="3"/>
  <c r="A44" i="3"/>
  <c r="C19" i="3"/>
  <c r="A19" i="3"/>
  <c r="C32" i="3"/>
  <c r="A32" i="3"/>
  <c r="C40" i="3"/>
  <c r="A40" i="3"/>
  <c r="C17" i="3"/>
  <c r="A17" i="3"/>
  <c r="C6" i="3"/>
  <c r="A6" i="3"/>
  <c r="C16" i="3"/>
  <c r="A16" i="3"/>
  <c r="C41" i="3"/>
  <c r="A41" i="3"/>
  <c r="C28" i="3"/>
  <c r="A28" i="3"/>
  <c r="C34" i="3"/>
  <c r="A34" i="3"/>
  <c r="C20" i="3"/>
  <c r="A20" i="3"/>
  <c r="C23" i="3"/>
  <c r="A23" i="3"/>
  <c r="C38" i="3"/>
  <c r="A38" i="3"/>
  <c r="C24" i="3"/>
  <c r="A24" i="3"/>
  <c r="C49" i="3"/>
  <c r="A49" i="3"/>
  <c r="C5" i="3"/>
  <c r="A5" i="3"/>
  <c r="C48" i="3"/>
  <c r="A48" i="3"/>
  <c r="C35" i="3"/>
  <c r="A35" i="3"/>
  <c r="C9" i="3"/>
  <c r="A9" i="3"/>
  <c r="C25" i="3"/>
  <c r="C36" i="3"/>
  <c r="C46" i="3"/>
  <c r="C37" i="3"/>
  <c r="C39" i="3"/>
  <c r="C29" i="3"/>
  <c r="C13" i="3"/>
  <c r="C14" i="3"/>
  <c r="C7" i="3"/>
  <c r="C27" i="3"/>
  <c r="C50" i="3"/>
  <c r="C11" i="3"/>
  <c r="C33" i="3"/>
  <c r="C18" i="3"/>
  <c r="C31" i="3"/>
  <c r="C52" i="3"/>
  <c r="C43" i="3"/>
  <c r="C8" i="3"/>
  <c r="C4" i="3"/>
  <c r="C54" i="3"/>
  <c r="C45" i="3"/>
  <c r="C22" i="3"/>
  <c r="C51" i="3"/>
  <c r="C47" i="3"/>
  <c r="C42" i="3"/>
  <c r="C15" i="3"/>
  <c r="C21" i="3"/>
  <c r="C10" i="3"/>
  <c r="C56" i="3"/>
  <c r="A25" i="3"/>
  <c r="A11" i="3"/>
  <c r="A13" i="3"/>
  <c r="A4" i="3"/>
  <c r="A45" i="3"/>
  <c r="A31" i="3"/>
  <c r="A52" i="3"/>
  <c r="A46" i="3"/>
  <c r="A14" i="3"/>
  <c r="A22" i="3"/>
  <c r="A10" i="3"/>
  <c r="A15" i="3"/>
  <c r="A21" i="3"/>
  <c r="A33" i="3"/>
  <c r="A42" i="3"/>
  <c r="A8" i="3"/>
  <c r="A36" i="3"/>
  <c r="A39" i="3"/>
  <c r="A27" i="3"/>
  <c r="A54" i="3"/>
  <c r="A29" i="3"/>
  <c r="A51" i="3"/>
  <c r="A43" i="3"/>
  <c r="A50" i="3"/>
  <c r="A7" i="3"/>
  <c r="A37" i="3"/>
  <c r="A47" i="3"/>
  <c r="A18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/>
  <c r="D18" i="3"/>
  <c r="H7" i="1"/>
  <c r="D37" i="3"/>
  <c r="H9" i="1"/>
  <c r="D50" i="3"/>
  <c r="H11" i="1"/>
  <c r="D51" i="3"/>
  <c r="H13" i="1"/>
  <c r="D54" i="3"/>
  <c r="H15" i="1"/>
  <c r="D39" i="3"/>
  <c r="H17" i="1"/>
  <c r="D8" i="3"/>
  <c r="H19" i="1"/>
  <c r="D33" i="3"/>
  <c r="H21" i="1"/>
  <c r="D15" i="3"/>
  <c r="H23" i="1"/>
  <c r="D22" i="3"/>
  <c r="H25" i="1"/>
  <c r="D46" i="3"/>
  <c r="H27" i="1"/>
  <c r="D31" i="3"/>
  <c r="H29" i="1"/>
  <c r="D4" i="3"/>
  <c r="H31" i="1"/>
  <c r="D11" i="3"/>
  <c r="H33" i="1"/>
  <c r="D9" i="3"/>
  <c r="H35" i="1"/>
  <c r="D48" i="3"/>
  <c r="H37" i="1"/>
  <c r="D49" i="3"/>
  <c r="H39" i="1"/>
  <c r="D38" i="3"/>
  <c r="H41" i="1"/>
  <c r="D20" i="3"/>
  <c r="H43" i="1"/>
  <c r="D28" i="3"/>
  <c r="H45" i="1"/>
  <c r="D16" i="3"/>
  <c r="H47" i="1"/>
  <c r="D17" i="3"/>
  <c r="H49" i="1"/>
  <c r="D32" i="3"/>
  <c r="H51" i="1"/>
  <c r="D44" i="3"/>
  <c r="H53" i="1"/>
  <c r="D12" i="3"/>
  <c r="H55" i="1"/>
  <c r="D26" i="3"/>
  <c r="H6" i="1"/>
  <c r="D47" i="3"/>
  <c r="H8" i="1"/>
  <c r="D7" i="3"/>
  <c r="H10" i="1"/>
  <c r="D43" i="3"/>
  <c r="H12" i="1"/>
  <c r="D29" i="3"/>
  <c r="H14" i="1"/>
  <c r="D27" i="3"/>
  <c r="H16" i="1"/>
  <c r="D36" i="3"/>
  <c r="H18" i="1"/>
  <c r="D42" i="3"/>
  <c r="H20" i="1"/>
  <c r="D21" i="3"/>
  <c r="H22" i="1"/>
  <c r="D10" i="3"/>
  <c r="H24" i="1"/>
  <c r="D14" i="3"/>
  <c r="H26" i="1"/>
  <c r="D52" i="3"/>
  <c r="H28" i="1"/>
  <c r="H30" i="1"/>
  <c r="D13" i="3"/>
  <c r="H32" i="1"/>
  <c r="D25" i="3"/>
  <c r="H34" i="1"/>
  <c r="D35" i="3"/>
  <c r="H36" i="1"/>
  <c r="D5" i="3"/>
  <c r="H38" i="1"/>
  <c r="D24" i="3"/>
  <c r="H40" i="1"/>
  <c r="D23" i="3"/>
  <c r="H42" i="1"/>
  <c r="D34" i="3"/>
  <c r="H44" i="1"/>
  <c r="D41" i="3"/>
  <c r="H46" i="1"/>
  <c r="D6" i="3"/>
  <c r="H48" i="1"/>
  <c r="D40" i="3"/>
  <c r="H50" i="1"/>
  <c r="D19" i="3"/>
  <c r="H52" i="1"/>
  <c r="D53" i="3"/>
  <c r="H54" i="1"/>
  <c r="D30" i="3"/>
  <c r="D45" i="3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Y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Y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<sst xmlns="http://schemas.openxmlformats.org/spreadsheetml/2006/main" count="310" uniqueCount="197">
  <si>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</si>
  <si>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</si>
  <si>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</si>
  <si>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</si>
  <si>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</si>
  <si>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</si>
  <si>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</si>
  <si>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</si>
  <si>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</si>
  <si>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</si>
  <si>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</si>
  <si>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</si>
  <si>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</si>
  <si>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</si>
  <si>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</si>
  <si>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</si>
  <si>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</si>
  <si>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</si>
  <si>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</si>
  <si>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</si>
  <si>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</si>
  <si>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</si>
  <si>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</si>
  <si>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</si>
  <si>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</si>
  <si>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</si>
  <si>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</si>
  <si>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</si>
  <si>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</si>
  <si>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</si>
  <si>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</si>
  <si>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</si>
  <si>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</si>
  <si>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</si>
  <si>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</si>
  <si>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</si>
  <si>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</si>
  <si>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</si>
  <si>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</si>
  <si>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</si>
  <si>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</si>
  <si>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</si>
  <si>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</si>
  <si>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</si>
  <si>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</si>
  <si>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</si>
  <si>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</si>
  <si>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</si>
  <si>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</si>
  <si>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</si>
  <si>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</si>
  <si>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</si>
  <si>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</si>
  <si>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</si>
  <si>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</si>
  <si>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</si>
  <si>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</si>
  <si>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</si>
  <si>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</si>
  <si>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</si>
  <si>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</si>
  <si>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</si>
  <si>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</si>
  <si>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</si>
  <si>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</si>
  <si>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</si>
  <si>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</si>
  <si>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</si>
  <si>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</si>
  <si>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</si>
  <si>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</si>
  <si>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</si>
  <si>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</si>
  <si>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</si>
  <si>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</si>
  <si>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</si>
  <si>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</si>
  <si>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</si>
  <si>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</si>
  <si>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</si>
  <si>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</si>
  <si>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</si>
  <si>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</si>
  <si>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</si>
  <si>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</si>
  <si>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</si>
  <si>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</si>
  <si>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</si>
  <si>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</si>
  <si>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</si>
  <si>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</si>
  <si>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</si>
  <si>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</si>
  <si>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</si>
  <si>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</si>
  <si>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</si>
  <si>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</si>
  <si>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</si>
  <si>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</si>
  <si>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</si>
  <si>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</si>
  <si>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</si>
  <si>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</si>
  <si>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</si>
  <si>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</si>
  <si>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</si>
  <si>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</si>
  <si>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</si>
  <si>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</si>
  <si>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</si>
  <si>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</si>
  <si>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</si>
  <si>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</si>
  <si>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</si>
  <si>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</si>
  <si>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</si>
  <si>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</si>
  <si>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</si>
  <si>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</si>
  <si>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</si>
  <si>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</si>
  <si>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</si>
  <si>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</si>
  <si>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</si>
  <si>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</si>
  <si>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</si>
  <si>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</si>
  <si>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</si>
  <si>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</si>
  <si>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</si>
  <si>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</si>
  <si>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</si>
  <si>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</si>
  <si>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</si>
  <si>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</si>
  <si>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</si>
  <si>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</si>
  <si>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</si>
  <si>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</si>
  <si>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</si>
  <si>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</si>
  <si>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</si>
  <si>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</si>
  <si>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</si>
  <si>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</si>
  <si>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</si>
  <si>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</si>
  <si>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</si>
  <si>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</si>
  <si>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</si>
  <si>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</si>
  <si>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</si>
  <si>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</si>
  <si>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</si>
  <si>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</si>
  <si>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</si>
  <si>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</si>
  <si>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</si>
  <si>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</si>
  <si>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</si>
  <si>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</si>
  <si>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</si>
  <si>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</si>
  <si>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</si>
  <si>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</si>
  <si>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</si>
  <si>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</si>
  <si>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</si>
  <si>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</si>
  <si>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</si>
  <si>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</si>
  <si>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</si>
  <si>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</si>
  <si>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</si>
  <si>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</si>
  <si>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</si>
  <si>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</si>
  <si>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</si>
  <si>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</si>
  <si>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</si>
  <si>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</si>
  <si>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</si>
  <si>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</si>
  <si>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</si>
  <si>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</si>
  <si>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</si>
  <si>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</si>
  <si>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</si>
  <si>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</si>
  <si>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</si>
  <si>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</si>
  <si>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</si>
  <si>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</si>
  <si>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</si>
  <si>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December 2017</t>
  </si>
  <si>
    <t>Dec 2016 adj for inflation</t>
  </si>
  <si>
    <t>Average Weekly Earnings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</si>
</sst>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B050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164" fontId="81" fillId="2" borderId="0" xfId="0" applyNumberFormat="1" applyFont="1" applyFill="1" applyAlignment="1">
      <alignment horizontal="right"/>
    </xf>
    <xf numFmtId="164" fontId="81" fillId="2" borderId="0" xfId="315" applyNumberFormat="1" applyFont="1" applyFill="1" applyAlignment="1">
      <alignment horizontal="right"/>
    </xf>
    <xf numFmtId="0" fontId="80" fillId="2" borderId="0" xfId="315" applyFont="1" applyFill="1" applyAlignment="1">
      <alignment horizontal="left"/>
    </xf>
    <xf numFmtId="0" fontId="80" fillId="2" borderId="1" xfId="315" applyFont="1" applyFill="1" applyBorder="1" applyAlignment="1">
      <alignment horizontal="center" wrapText="1"/>
    </xf>
    <xf numFmtId="0" fontId="80" fillId="2" borderId="1" xfId="315" applyFont="1" applyFill="1" applyBorder="1" applyAlignment="1">
      <alignment horizontal="left" wrapText="1"/>
    </xf>
    <xf numFmtId="0" fontId="81" fillId="2" borderId="0" xfId="315" applyFont="1" applyFill="1" applyAlignment="1">
      <alignment horizontal="left"/>
    </xf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164" fontId="5" fillId="2" borderId="0" xfId="0" applyNumberFormat="1" applyFont="1" applyFill="1" applyAlignment="1">
      <alignment horizontal="right"/>
    </xf>
    <xf numFmtId="0" fontId="82" fillId="0" borderId="0" xfId="0" applyFont="1" applyBorder="1"/>
    <xf numFmtId="164" fontId="82" fillId="2" borderId="0" xfId="0" applyNumberFormat="1" applyFont="1" applyFill="1" applyAlignment="1">
      <alignment horizontal="right"/>
    </xf>
    <xf numFmtId="0" fontId="29" fillId="0" borderId="0" xfId="0" applyFont="1" applyBorder="1"/>
    <xf numFmtId="164" fontId="29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7" workbookViewId="0">
      <selection activeCell="G21" sqref="G21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5" t="s">
        <v>196</v>
      </c>
      <c r="B1" s="55"/>
      <c r="C1" s="55"/>
      <c r="D1" s="55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918.74</v>
      </c>
      <c r="D3" s="29">
        <f>+Earnings_Comparison!H58</f>
        <v>0.67731713434635576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812.61</v>
      </c>
      <c r="D4" s="29">
        <f>+Earnings_Comparison!H5</f>
        <v>1.6211084047892399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1012.09</v>
      </c>
      <c r="D5" s="29">
        <f>+Earnings_Comparison!H6</f>
        <v>1.525682839875464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891.35</v>
      </c>
      <c r="D6" s="29">
        <f>+Earnings_Comparison!H7</f>
        <v>5.470724283987316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736.4</v>
      </c>
      <c r="D7" s="29">
        <f>+Earnings_Comparison!H8</f>
        <v>3.3311628882014999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1050.53</v>
      </c>
      <c r="D8" s="29">
        <f>+Earnings_Comparison!H9</f>
        <v>2.4273088260348574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932.59</v>
      </c>
      <c r="D9" s="29">
        <f>+Earnings_Comparison!H10</f>
        <v>2.4621571701421319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1050.9000000000001</v>
      </c>
      <c r="D10" s="29">
        <f>+Earnings_Comparison!H11</f>
        <v>-0.39163591393125419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864.94</v>
      </c>
      <c r="D11" s="29">
        <f>+Earnings_Comparison!H12</f>
        <v>3.7839841422179665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1464.37</v>
      </c>
      <c r="D12" s="29">
        <f>+Earnings_Comparison!H13</f>
        <v>1.5337184609468757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848.37</v>
      </c>
      <c r="D13" s="29">
        <f>+Earnings_Comparison!H14</f>
        <v>2.3323714038089749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917.12</v>
      </c>
      <c r="D14" s="29">
        <f>+Earnings_Comparison!H15</f>
        <v>4.1509209824874604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888.63</v>
      </c>
      <c r="D15" s="29">
        <f>+Earnings_Comparison!H16</f>
        <v>4.8827587163748909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759.36</v>
      </c>
      <c r="D16" s="29">
        <f>+Earnings_Comparison!H17</f>
        <v>2.6027890212691362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929.87</v>
      </c>
      <c r="D17" s="29">
        <f>+Earnings_Comparison!H18</f>
        <v>0.5036263877448155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877.86</v>
      </c>
      <c r="D18" s="29">
        <f>+Earnings_Comparison!H19</f>
        <v>2.6344382110510711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818.74</v>
      </c>
      <c r="D19" s="29">
        <f>+Earnings_Comparison!H20</f>
        <v>0.49364823938224944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804.08</v>
      </c>
      <c r="D20" s="29">
        <f>+Earnings_Comparison!H21</f>
        <v>1.075816018568454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769.89</v>
      </c>
      <c r="D21" s="29">
        <f>+Earnings_Comparison!H22</f>
        <v>-1.2562172978725639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821.28</v>
      </c>
      <c r="D22" s="29">
        <f>+Earnings_Comparison!H23</f>
        <v>8.6646145593749502E-2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801.74</v>
      </c>
      <c r="D23" s="29">
        <f>+Earnings_Comparison!H24</f>
        <v>2.8206888276019804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1010.33</v>
      </c>
      <c r="D24" s="29">
        <f>+Earnings_Comparison!H25</f>
        <v>5.0138441267851386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1095.45</v>
      </c>
      <c r="D25" s="29">
        <f>+Earnings_Comparison!H26</f>
        <v>0.67408058811229132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875.13</v>
      </c>
      <c r="D26" s="29">
        <f>+Earnings_Comparison!H27</f>
        <v>2.0205246865453885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969.2</v>
      </c>
      <c r="D27" s="29">
        <f>+Earnings_Comparison!H28</f>
        <v>0.53605368874272141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707.48</v>
      </c>
      <c r="D28" s="29">
        <f>+Earnings_Comparison!H29</f>
        <v>-1.1306002725885667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800.45</v>
      </c>
      <c r="D29" s="29">
        <f>+Earnings_Comparison!H30</f>
        <v>2.2162094296521273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770.99</v>
      </c>
      <c r="D30" s="29">
        <f>+Earnings_Comparison!H31</f>
        <v>2.6182461603928342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843.44</v>
      </c>
      <c r="D31" s="29">
        <f>+Earnings_Comparison!H32</f>
        <v>7.4383916795877303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763.77</v>
      </c>
      <c r="D32" s="29">
        <f>+Earnings_Comparison!H33</f>
        <v>-1.1922821433745345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884.07</v>
      </c>
      <c r="D33" s="29">
        <f>+Earnings_Comparison!H34</f>
        <v>-3.2009563089429593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1012.32</v>
      </c>
      <c r="D34" s="29">
        <f>+Earnings_Comparison!H35</f>
        <v>0.49571608317882099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723.07</v>
      </c>
      <c r="D35" s="29">
        <f>+Earnings_Comparison!H36</f>
        <v>1.9573893427870637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1017.03</v>
      </c>
      <c r="D36" s="29">
        <f>+Earnings_Comparison!H37</f>
        <v>1.543823134329747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837.3</v>
      </c>
      <c r="D37" s="29">
        <f>+Earnings_Comparison!H38</f>
        <v>0.87780452166901224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914.13</v>
      </c>
      <c r="D38" s="29">
        <f>+Earnings_Comparison!H39</f>
        <v>2.6366834492580038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834.89</v>
      </c>
      <c r="D39" s="29">
        <f>+Earnings_Comparison!H40</f>
        <v>-0.34064786911794931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817.74</v>
      </c>
      <c r="D40" s="29">
        <f>+Earnings_Comparison!H41</f>
        <v>2.469378175032344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878.12</v>
      </c>
      <c r="D41" s="29">
        <f>+Earnings_Comparison!H42</f>
        <v>1.1172825662394192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859.03</v>
      </c>
      <c r="D42" s="29">
        <f>+Earnings_Comparison!H43</f>
        <v>-0.43945889445670128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929.29</v>
      </c>
      <c r="D43" s="29">
        <f>+Earnings_Comparison!H44</f>
        <v>6.0655368229608708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806.66</v>
      </c>
      <c r="D44" s="29">
        <f>+Earnings_Comparison!H45</f>
        <v>1.9523642197385893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733.5</v>
      </c>
      <c r="D45" s="29">
        <f>+Earnings_Comparison!H46</f>
        <v>-1.1287016293148433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810.82</v>
      </c>
      <c r="D46" s="29">
        <f>+Earnings_Comparison!H47</f>
        <v>-1.5653453526597971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917.6</v>
      </c>
      <c r="D47" s="29">
        <f>+Earnings_Comparison!H48</f>
        <v>1.2559772256553803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877.8</v>
      </c>
      <c r="D48" s="29">
        <f>+Earnings_Comparison!H49</f>
        <v>1.3664836371658051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813.44</v>
      </c>
      <c r="D49" s="29">
        <f>+Earnings_Comparison!H50</f>
        <v>-0.7254888165233786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960.83</v>
      </c>
      <c r="D50" s="29">
        <f>+Earnings_Comparison!H51</f>
        <v>-0.9167334578193298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1107.2</v>
      </c>
      <c r="D51" s="29">
        <f>+Earnings_Comparison!H52</f>
        <v>2.9431017724263597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791.65</v>
      </c>
      <c r="D52" s="29">
        <f>+Earnings_Comparison!H53</f>
        <v>4.6837497505788361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869.2</v>
      </c>
      <c r="D53" s="29">
        <f>+Earnings_Comparison!H54</f>
        <v>4.0122321406138806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846.58</v>
      </c>
      <c r="D54" s="29">
        <f>+Earnings_Comparison!H55</f>
        <v>7.6395624088715364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I9" sqref="I9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6" t="s">
        <v>0</v>
      </c>
      <c r="D1" s="57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8">
        <v>42705</v>
      </c>
      <c r="E4" s="39">
        <v>43070</v>
      </c>
      <c r="F4" s="10"/>
      <c r="G4" s="13" t="s">
        <v>195</v>
      </c>
      <c r="H4" s="12" t="s">
        <v>57</v>
      </c>
      <c r="I4" s="10"/>
      <c r="J4" s="36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5">
        <f>'December_2017_BLS Data Series'!M5</f>
        <v>783.13</v>
      </c>
      <c r="E5" s="37">
        <f>'December_2017_BLS Data Series'!Y5</f>
        <v>812.61</v>
      </c>
      <c r="F5" s="33"/>
      <c r="G5" s="33">
        <f>D5/$G$61</f>
        <v>799.64685758308758</v>
      </c>
      <c r="H5" s="11">
        <f>((E5/G5)-1)*100</f>
        <v>1.6211084047892399</v>
      </c>
      <c r="I5" s="9"/>
      <c r="J5" s="29">
        <f>E5-D5</f>
        <v>29.480000000000018</v>
      </c>
      <c r="K5" s="9"/>
      <c r="L5" s="9">
        <f>IF(H5&lt;0, 1, 0)</f>
        <v>0</v>
      </c>
      <c r="M5" s="1">
        <f>IF(H5&lt;-1,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5">
        <f>'December_2017_BLS Data Series'!M6</f>
        <v>976.29</v>
      </c>
      <c r="E6" s="37">
        <f>'December_2017_BLS Data Series'!Y6</f>
        <v>1012.09</v>
      </c>
      <c r="F6" s="33"/>
      <c r="G6" s="33">
        <f t="shared" ref="G6:G55" si="0">D6/$G$61</f>
        <v>996.88076129096396</v>
      </c>
      <c r="H6" s="11">
        <f t="shared" ref="H6:H55" si="1">((E6/G6)-1)*100</f>
        <v>1.525682839875464</v>
      </c>
      <c r="I6" s="9"/>
      <c r="J6" s="29">
        <f t="shared" ref="J6:J55" si="2">E6-D6</f>
        <v>35.800000000000068</v>
      </c>
      <c r="K6" s="9"/>
      <c r="L6" s="9">
        <f t="shared" ref="L6:L55" si="3">IF(H6&lt;0, 1, 0)</f>
        <v>0</v>
      </c>
      <c r="M6" s="49">
        <f t="shared" ref="M6:M55" si="4">IF(H6&lt;-1, 1, 0)</f>
        <v>0</v>
      </c>
      <c r="O6" s="49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5">
        <f>'December_2017_BLS Data Series'!M7</f>
        <v>827.66</v>
      </c>
      <c r="E7" s="37">
        <f>'December_2017_BLS Data Series'!Y7</f>
        <v>891.35</v>
      </c>
      <c r="F7" s="33"/>
      <c r="G7" s="33">
        <f t="shared" si="0"/>
        <v>845.11603200901288</v>
      </c>
      <c r="H7" s="11">
        <f t="shared" si="1"/>
        <v>5.470724283987316</v>
      </c>
      <c r="I7" s="9"/>
      <c r="J7" s="29">
        <f t="shared" si="2"/>
        <v>63.690000000000055</v>
      </c>
      <c r="K7" s="9"/>
      <c r="L7" s="9">
        <f t="shared" si="3"/>
        <v>0</v>
      </c>
      <c r="M7" s="49">
        <f t="shared" si="4"/>
        <v>0</v>
      </c>
      <c r="O7" s="49">
        <f t="shared" si="5"/>
        <v>1</v>
      </c>
    </row>
    <row r="8" spans="1:32" x14ac:dyDescent="0.2">
      <c r="A8" s="19">
        <v>5</v>
      </c>
      <c r="B8" s="18" t="s">
        <v>65</v>
      </c>
      <c r="C8" s="5" t="s">
        <v>6</v>
      </c>
      <c r="D8" s="35">
        <f>'December_2017_BLS Data Series'!M8</f>
        <v>697.94</v>
      </c>
      <c r="E8" s="37">
        <f>'December_2017_BLS Data Series'!Y8</f>
        <v>736.4</v>
      </c>
      <c r="F8" s="33"/>
      <c r="G8" s="33">
        <f t="shared" si="0"/>
        <v>712.66013022300285</v>
      </c>
      <c r="H8" s="11">
        <f t="shared" si="1"/>
        <v>3.3311628882014999</v>
      </c>
      <c r="I8" s="9"/>
      <c r="J8" s="29">
        <f t="shared" si="2"/>
        <v>38.459999999999923</v>
      </c>
      <c r="K8" s="9"/>
      <c r="L8" s="9">
        <f t="shared" si="3"/>
        <v>0</v>
      </c>
      <c r="M8" s="49">
        <f t="shared" si="4"/>
        <v>0</v>
      </c>
      <c r="O8" s="49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5">
        <f>'December_2017_BLS Data Series'!M9</f>
        <v>1004.45</v>
      </c>
      <c r="E9" s="37">
        <f>'December_2017_BLS Data Series'!Y9</f>
        <v>1050.53</v>
      </c>
      <c r="F9" s="33"/>
      <c r="G9" s="33">
        <f t="shared" si="0"/>
        <v>1025.6346789158024</v>
      </c>
      <c r="H9" s="11">
        <f t="shared" si="1"/>
        <v>2.4273088260348574</v>
      </c>
      <c r="I9" s="9"/>
      <c r="J9" s="29">
        <f t="shared" si="2"/>
        <v>46.079999999999927</v>
      </c>
      <c r="K9" s="9"/>
      <c r="L9" s="9">
        <f t="shared" si="3"/>
        <v>0</v>
      </c>
      <c r="M9" s="49">
        <f t="shared" si="4"/>
        <v>0</v>
      </c>
      <c r="O9" s="49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5">
        <f>'December_2017_BLS Data Series'!M10</f>
        <v>891.38</v>
      </c>
      <c r="E10" s="37">
        <f>'December_2017_BLS Data Series'!Y10</f>
        <v>932.59</v>
      </c>
      <c r="F10" s="33"/>
      <c r="G10" s="33">
        <f t="shared" si="0"/>
        <v>910.1799393618079</v>
      </c>
      <c r="H10" s="11">
        <f t="shared" si="1"/>
        <v>2.4621571701421319</v>
      </c>
      <c r="I10" s="9"/>
      <c r="J10" s="29">
        <f t="shared" si="2"/>
        <v>41.210000000000036</v>
      </c>
      <c r="K10" s="9"/>
      <c r="L10" s="9">
        <f t="shared" si="3"/>
        <v>0</v>
      </c>
      <c r="M10" s="49">
        <f t="shared" si="4"/>
        <v>0</v>
      </c>
      <c r="O10" s="49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5">
        <f>'December_2017_BLS Data Series'!M11</f>
        <v>1033.24</v>
      </c>
      <c r="E11" s="37">
        <f>'December_2017_BLS Data Series'!Y11</f>
        <v>1050.9000000000001</v>
      </c>
      <c r="F11" s="33"/>
      <c r="G11" s="33">
        <f t="shared" si="0"/>
        <v>1055.0318837602306</v>
      </c>
      <c r="H11" s="11">
        <f t="shared" si="1"/>
        <v>-0.39163591393125419</v>
      </c>
      <c r="I11" s="9"/>
      <c r="J11" s="29">
        <f t="shared" si="2"/>
        <v>17.660000000000082</v>
      </c>
      <c r="K11" s="9"/>
      <c r="L11" s="9">
        <f t="shared" si="3"/>
        <v>1</v>
      </c>
      <c r="M11" s="49">
        <f t="shared" si="4"/>
        <v>0</v>
      </c>
      <c r="O11" s="49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5">
        <f>'December_2017_BLS Data Series'!M12</f>
        <v>816.19</v>
      </c>
      <c r="E12" s="37">
        <f>'December_2017_BLS Data Series'!Y12</f>
        <v>864.94</v>
      </c>
      <c r="F12" s="33"/>
      <c r="G12" s="33">
        <f t="shared" si="0"/>
        <v>833.40412024917998</v>
      </c>
      <c r="H12" s="11">
        <f t="shared" si="1"/>
        <v>3.7839841422179665</v>
      </c>
      <c r="I12" s="9"/>
      <c r="J12" s="29">
        <f t="shared" si="2"/>
        <v>48.75</v>
      </c>
      <c r="K12" s="9"/>
      <c r="L12" s="9">
        <f t="shared" si="3"/>
        <v>0</v>
      </c>
      <c r="M12" s="49">
        <f t="shared" si="4"/>
        <v>0</v>
      </c>
      <c r="O12" s="49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5">
        <f>'December_2017_BLS Data Series'!M13</f>
        <v>1412.46</v>
      </c>
      <c r="E13" s="37">
        <f>'December_2017_BLS Data Series'!Y13</f>
        <v>1464.37</v>
      </c>
      <c r="F13" s="33"/>
      <c r="G13" s="33">
        <f t="shared" si="0"/>
        <v>1442.2499463202892</v>
      </c>
      <c r="H13" s="11">
        <f t="shared" si="1"/>
        <v>1.5337184609468757</v>
      </c>
      <c r="I13" s="9"/>
      <c r="J13" s="29">
        <f t="shared" si="2"/>
        <v>51.909999999999854</v>
      </c>
      <c r="K13" s="9"/>
      <c r="L13" s="9">
        <f t="shared" si="3"/>
        <v>0</v>
      </c>
      <c r="M13" s="49">
        <f t="shared" si="4"/>
        <v>0</v>
      </c>
      <c r="O13" s="49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5">
        <f>'December_2017_BLS Data Series'!M14</f>
        <v>811.91</v>
      </c>
      <c r="E14" s="37">
        <f>'December_2017_BLS Data Series'!Y14</f>
        <v>848.37</v>
      </c>
      <c r="F14" s="33"/>
      <c r="G14" s="33">
        <f t="shared" si="0"/>
        <v>829.03385151926841</v>
      </c>
      <c r="H14" s="11">
        <f t="shared" si="1"/>
        <v>2.3323714038089749</v>
      </c>
      <c r="I14" s="9"/>
      <c r="J14" s="29">
        <f t="shared" si="2"/>
        <v>36.460000000000036</v>
      </c>
      <c r="K14" s="9"/>
      <c r="L14" s="9">
        <f t="shared" si="3"/>
        <v>0</v>
      </c>
      <c r="M14" s="49">
        <f t="shared" si="4"/>
        <v>0</v>
      </c>
      <c r="O14" s="49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5">
        <f>'December_2017_BLS Data Series'!M15</f>
        <v>862.38</v>
      </c>
      <c r="E15" s="37">
        <f>'December_2017_BLS Data Series'!Y15</f>
        <v>917.12</v>
      </c>
      <c r="F15" s="33"/>
      <c r="G15" s="33">
        <f t="shared" si="0"/>
        <v>880.56830544418312</v>
      </c>
      <c r="H15" s="11">
        <f t="shared" si="1"/>
        <v>4.1509209824874604</v>
      </c>
      <c r="I15" s="9"/>
      <c r="J15" s="29">
        <f t="shared" si="2"/>
        <v>54.740000000000009</v>
      </c>
      <c r="K15" s="9"/>
      <c r="L15" s="9">
        <f t="shared" si="3"/>
        <v>0</v>
      </c>
      <c r="M15" s="49">
        <f t="shared" si="4"/>
        <v>0</v>
      </c>
      <c r="O15" s="49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5">
        <f>'December_2017_BLS Data Series'!M16</f>
        <v>829.76</v>
      </c>
      <c r="E16" s="37">
        <f>'December_2017_BLS Data Series'!Y16</f>
        <v>888.63</v>
      </c>
      <c r="F16" s="33"/>
      <c r="G16" s="33">
        <f t="shared" si="0"/>
        <v>847.26032274097884</v>
      </c>
      <c r="H16" s="11">
        <f t="shared" si="1"/>
        <v>4.8827587163748909</v>
      </c>
      <c r="I16" s="9"/>
      <c r="J16" s="29">
        <f t="shared" si="2"/>
        <v>58.870000000000005</v>
      </c>
      <c r="K16" s="9"/>
      <c r="L16" s="9">
        <f t="shared" si="3"/>
        <v>0</v>
      </c>
      <c r="M16" s="49">
        <f t="shared" si="4"/>
        <v>0</v>
      </c>
      <c r="O16" s="49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5">
        <f>'December_2017_BLS Data Series'!M17</f>
        <v>724.81</v>
      </c>
      <c r="E17" s="37">
        <f>'December_2017_BLS Data Series'!Y17</f>
        <v>759.36</v>
      </c>
      <c r="F17" s="33"/>
      <c r="G17" s="33">
        <f t="shared" si="0"/>
        <v>740.09684068391925</v>
      </c>
      <c r="H17" s="11">
        <f t="shared" si="1"/>
        <v>2.6027890212691362</v>
      </c>
      <c r="I17" s="9"/>
      <c r="J17" s="29">
        <f t="shared" si="2"/>
        <v>34.550000000000068</v>
      </c>
      <c r="K17" s="9"/>
      <c r="L17" s="9">
        <f t="shared" si="3"/>
        <v>0</v>
      </c>
      <c r="M17" s="49">
        <f t="shared" si="4"/>
        <v>0</v>
      </c>
      <c r="O17" s="49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5">
        <f>'December_2017_BLS Data Series'!M18</f>
        <v>906.1</v>
      </c>
      <c r="E18" s="37">
        <f>'December_2017_BLS Data Series'!Y18</f>
        <v>929.87</v>
      </c>
      <c r="F18" s="33"/>
      <c r="G18" s="33">
        <f t="shared" si="0"/>
        <v>925.2103963020644</v>
      </c>
      <c r="H18" s="11">
        <f t="shared" si="1"/>
        <v>0.5036263877448155</v>
      </c>
      <c r="I18" s="9"/>
      <c r="J18" s="29">
        <f t="shared" si="2"/>
        <v>23.769999999999982</v>
      </c>
      <c r="K18" s="9"/>
      <c r="L18" s="9">
        <f t="shared" si="3"/>
        <v>0</v>
      </c>
      <c r="M18" s="49">
        <f t="shared" si="4"/>
        <v>0</v>
      </c>
      <c r="O18" s="49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5">
        <f>'December_2017_BLS Data Series'!M19</f>
        <v>837.66</v>
      </c>
      <c r="E19" s="37">
        <f>'December_2017_BLS Data Series'!Y19</f>
        <v>877.86</v>
      </c>
      <c r="F19" s="33"/>
      <c r="G19" s="33">
        <f t="shared" si="0"/>
        <v>855.3269402564697</v>
      </c>
      <c r="H19" s="11">
        <f t="shared" si="1"/>
        <v>2.6344382110510711</v>
      </c>
      <c r="I19" s="9"/>
      <c r="J19" s="29">
        <f t="shared" si="2"/>
        <v>40.200000000000045</v>
      </c>
      <c r="K19" s="9"/>
      <c r="L19" s="9">
        <f t="shared" si="3"/>
        <v>0</v>
      </c>
      <c r="M19" s="49">
        <f t="shared" si="4"/>
        <v>0</v>
      </c>
      <c r="O19" s="49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5">
        <f>'December_2017_BLS Data Series'!M20</f>
        <v>797.89</v>
      </c>
      <c r="E20" s="37">
        <f>'December_2017_BLS Data Series'!Y20</f>
        <v>818.74</v>
      </c>
      <c r="F20" s="33"/>
      <c r="G20" s="33">
        <f t="shared" si="0"/>
        <v>814.71815815633386</v>
      </c>
      <c r="H20" s="11">
        <f t="shared" si="1"/>
        <v>0.49364823938224944</v>
      </c>
      <c r="I20" s="9"/>
      <c r="J20" s="29">
        <f t="shared" si="2"/>
        <v>20.850000000000023</v>
      </c>
      <c r="K20" s="9"/>
      <c r="L20" s="9">
        <f t="shared" si="3"/>
        <v>0</v>
      </c>
      <c r="M20" s="49">
        <f t="shared" si="4"/>
        <v>0</v>
      </c>
      <c r="O20" s="49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5">
        <f>'December_2017_BLS Data Series'!M21</f>
        <v>779.09</v>
      </c>
      <c r="E21" s="37">
        <f>'December_2017_BLS Data Series'!Y21</f>
        <v>804.08</v>
      </c>
      <c r="F21" s="33"/>
      <c r="G21" s="33">
        <f t="shared" si="0"/>
        <v>795.52165065111512</v>
      </c>
      <c r="H21" s="11">
        <f t="shared" si="1"/>
        <v>1.075816018568454</v>
      </c>
      <c r="I21" s="9"/>
      <c r="J21" s="29">
        <f t="shared" si="2"/>
        <v>24.990000000000009</v>
      </c>
      <c r="K21" s="9"/>
      <c r="L21" s="9">
        <f t="shared" si="3"/>
        <v>0</v>
      </c>
      <c r="M21" s="49">
        <f t="shared" si="4"/>
        <v>0</v>
      </c>
      <c r="O21" s="49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5">
        <f>'December_2017_BLS Data Series'!M22</f>
        <v>763.58</v>
      </c>
      <c r="E22" s="37">
        <f>'December_2017_BLS Data Series'!Y22</f>
        <v>769.89</v>
      </c>
      <c r="F22" s="33"/>
      <c r="G22" s="33">
        <f t="shared" si="0"/>
        <v>779.68453195930954</v>
      </c>
      <c r="H22" s="11">
        <f t="shared" si="1"/>
        <v>-1.2562172978725639</v>
      </c>
      <c r="I22" s="9"/>
      <c r="J22" s="29">
        <f t="shared" si="2"/>
        <v>6.3099999999999454</v>
      </c>
      <c r="K22" s="9"/>
      <c r="L22" s="9">
        <f t="shared" si="3"/>
        <v>1</v>
      </c>
      <c r="M22" s="49">
        <f t="shared" si="4"/>
        <v>1</v>
      </c>
      <c r="O22" s="49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5">
        <f>'December_2017_BLS Data Series'!M23</f>
        <v>803.62</v>
      </c>
      <c r="E23" s="37">
        <f>'December_2017_BLS Data Series'!Y23</f>
        <v>821.28</v>
      </c>
      <c r="F23" s="33"/>
      <c r="G23" s="33">
        <f t="shared" si="0"/>
        <v>820.56900858212668</v>
      </c>
      <c r="H23" s="11">
        <f t="shared" si="1"/>
        <v>8.6646145593749502E-2</v>
      </c>
      <c r="I23" s="9"/>
      <c r="J23" s="29">
        <f t="shared" si="2"/>
        <v>17.659999999999968</v>
      </c>
      <c r="K23" s="9"/>
      <c r="L23" s="9">
        <f t="shared" si="3"/>
        <v>0</v>
      </c>
      <c r="M23" s="49">
        <f t="shared" si="4"/>
        <v>0</v>
      </c>
      <c r="O23" s="49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5">
        <f>'December_2017_BLS Data Series'!M24</f>
        <v>763.64</v>
      </c>
      <c r="E24" s="37">
        <f>'December_2017_BLS Data Series'!Y24</f>
        <v>801.74</v>
      </c>
      <c r="F24" s="33"/>
      <c r="G24" s="33">
        <f t="shared" si="0"/>
        <v>779.74579740879426</v>
      </c>
      <c r="H24" s="11">
        <f t="shared" si="1"/>
        <v>2.8206888276019804</v>
      </c>
      <c r="I24" s="9"/>
      <c r="J24" s="29">
        <f t="shared" si="2"/>
        <v>38.100000000000023</v>
      </c>
      <c r="K24" s="9"/>
      <c r="L24" s="9">
        <f t="shared" si="3"/>
        <v>0</v>
      </c>
      <c r="M24" s="49">
        <f t="shared" si="4"/>
        <v>0</v>
      </c>
      <c r="O24" s="49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5">
        <f>'December_2017_BLS Data Series'!M25</f>
        <v>942.22</v>
      </c>
      <c r="E25" s="37">
        <f>'December_2017_BLS Data Series'!Y25</f>
        <v>1010.33</v>
      </c>
      <c r="F25" s="33"/>
      <c r="G25" s="33">
        <f t="shared" si="0"/>
        <v>962.09219689187853</v>
      </c>
      <c r="H25" s="11">
        <f t="shared" si="1"/>
        <v>5.0138441267851386</v>
      </c>
      <c r="I25" s="9"/>
      <c r="J25" s="29">
        <f t="shared" si="2"/>
        <v>68.110000000000014</v>
      </c>
      <c r="K25" s="9"/>
      <c r="L25" s="9">
        <f t="shared" si="3"/>
        <v>0</v>
      </c>
      <c r="M25" s="49">
        <f t="shared" si="4"/>
        <v>0</v>
      </c>
      <c r="O25" s="49">
        <f t="shared" si="5"/>
        <v>1</v>
      </c>
    </row>
    <row r="26" spans="1:15" x14ac:dyDescent="0.2">
      <c r="A26" s="19">
        <v>25</v>
      </c>
      <c r="B26" s="18" t="s">
        <v>83</v>
      </c>
      <c r="C26" s="5" t="s">
        <v>24</v>
      </c>
      <c r="D26" s="35">
        <f>'December_2017_BLS Data Series'!M26</f>
        <v>1065.6400000000001</v>
      </c>
      <c r="E26" s="37">
        <f>'December_2017_BLS Data Series'!Y26</f>
        <v>1095.45</v>
      </c>
      <c r="F26" s="33"/>
      <c r="G26" s="33">
        <f t="shared" si="0"/>
        <v>1088.1152264819909</v>
      </c>
      <c r="H26" s="11">
        <f t="shared" si="1"/>
        <v>0.67408058811229132</v>
      </c>
      <c r="I26" s="9"/>
      <c r="J26" s="29">
        <f t="shared" si="2"/>
        <v>29.809999999999945</v>
      </c>
      <c r="K26" s="9"/>
      <c r="L26" s="9">
        <f t="shared" si="3"/>
        <v>0</v>
      </c>
      <c r="M26" s="49">
        <f t="shared" si="4"/>
        <v>0</v>
      </c>
      <c r="O26" s="49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5">
        <f>'December_2017_BLS Data Series'!M27</f>
        <v>840.08</v>
      </c>
      <c r="E27" s="37">
        <f>'December_2017_BLS Data Series'!Y27</f>
        <v>875.13</v>
      </c>
      <c r="F27" s="33"/>
      <c r="G27" s="33">
        <f t="shared" si="0"/>
        <v>857.79798005235443</v>
      </c>
      <c r="H27" s="11">
        <f t="shared" si="1"/>
        <v>2.0205246865453885</v>
      </c>
      <c r="I27" s="9"/>
      <c r="J27" s="29">
        <f t="shared" si="2"/>
        <v>35.049999999999955</v>
      </c>
      <c r="K27" s="9"/>
      <c r="L27" s="9">
        <f t="shared" si="3"/>
        <v>0</v>
      </c>
      <c r="M27" s="49">
        <f t="shared" si="4"/>
        <v>0</v>
      </c>
      <c r="O27" s="49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5">
        <f>'December_2017_BLS Data Series'!M28</f>
        <v>944.12</v>
      </c>
      <c r="E28" s="37">
        <f>'December_2017_BLS Data Series'!Y28</f>
        <v>969.2</v>
      </c>
      <c r="F28" s="33"/>
      <c r="G28" s="33">
        <f t="shared" si="0"/>
        <v>964.03226945889537</v>
      </c>
      <c r="H28" s="11">
        <f t="shared" si="1"/>
        <v>0.53605368874272141</v>
      </c>
      <c r="I28" s="9"/>
      <c r="J28" s="29">
        <f t="shared" si="2"/>
        <v>25.080000000000041</v>
      </c>
      <c r="K28" s="9"/>
      <c r="L28" s="9">
        <f t="shared" si="3"/>
        <v>0</v>
      </c>
      <c r="M28" s="49">
        <f t="shared" si="4"/>
        <v>0</v>
      </c>
      <c r="O28" s="49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5">
        <f>'December_2017_BLS Data Series'!M29</f>
        <v>700.79</v>
      </c>
      <c r="E29" s="37">
        <f>'December_2017_BLS Data Series'!Y29</f>
        <v>707.48</v>
      </c>
      <c r="F29" s="33"/>
      <c r="G29" s="33">
        <f t="shared" si="0"/>
        <v>715.570239073528</v>
      </c>
      <c r="H29" s="11">
        <f t="shared" si="1"/>
        <v>-1.1306002725885667</v>
      </c>
      <c r="I29" s="9"/>
      <c r="J29" s="29">
        <f t="shared" si="2"/>
        <v>6.6900000000000546</v>
      </c>
      <c r="K29" s="9"/>
      <c r="L29" s="9">
        <f t="shared" si="3"/>
        <v>1</v>
      </c>
      <c r="M29" s="49">
        <f t="shared" si="4"/>
        <v>1</v>
      </c>
      <c r="O29" s="49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5">
        <f>'December_2017_BLS Data Series'!M30</f>
        <v>766.92</v>
      </c>
      <c r="E30" s="37">
        <f>'December_2017_BLS Data Series'!Y30</f>
        <v>800.45</v>
      </c>
      <c r="F30" s="33"/>
      <c r="G30" s="33">
        <f t="shared" si="0"/>
        <v>783.09497531396005</v>
      </c>
      <c r="H30" s="11">
        <f t="shared" si="1"/>
        <v>2.2162094296521273</v>
      </c>
      <c r="I30" s="9"/>
      <c r="J30" s="29">
        <f t="shared" si="2"/>
        <v>33.530000000000086</v>
      </c>
      <c r="K30" s="9"/>
      <c r="L30" s="9">
        <f t="shared" si="3"/>
        <v>0</v>
      </c>
      <c r="M30" s="49">
        <f t="shared" si="4"/>
        <v>0</v>
      </c>
      <c r="O30" s="49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5">
        <f>'December_2017_BLS Data Series'!M31</f>
        <v>735.8</v>
      </c>
      <c r="E31" s="37">
        <f>'December_2017_BLS Data Series'!Y31</f>
        <v>770.99</v>
      </c>
      <c r="F31" s="33"/>
      <c r="G31" s="33">
        <f t="shared" si="0"/>
        <v>751.31862884787438</v>
      </c>
      <c r="H31" s="11">
        <f t="shared" si="1"/>
        <v>2.6182461603928342</v>
      </c>
      <c r="I31" s="9"/>
      <c r="J31" s="29">
        <f t="shared" si="2"/>
        <v>35.190000000000055</v>
      </c>
      <c r="K31" s="9"/>
      <c r="L31" s="9">
        <f t="shared" si="3"/>
        <v>0</v>
      </c>
      <c r="M31" s="49">
        <f t="shared" si="4"/>
        <v>0</v>
      </c>
      <c r="O31" s="49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5">
        <f>'December_2017_BLS Data Series'!M32</f>
        <v>768.83</v>
      </c>
      <c r="E32" s="37">
        <f>'December_2017_BLS Data Series'!Y32</f>
        <v>843.44</v>
      </c>
      <c r="F32" s="33"/>
      <c r="G32" s="33">
        <f t="shared" si="0"/>
        <v>785.04525878922436</v>
      </c>
      <c r="H32" s="11">
        <f t="shared" si="1"/>
        <v>7.4383916795877303</v>
      </c>
      <c r="I32" s="9"/>
      <c r="J32" s="29">
        <f t="shared" si="2"/>
        <v>74.610000000000014</v>
      </c>
      <c r="K32" s="9"/>
      <c r="L32" s="9">
        <f t="shared" si="3"/>
        <v>0</v>
      </c>
      <c r="M32" s="49">
        <f t="shared" si="4"/>
        <v>0</v>
      </c>
      <c r="O32" s="49">
        <f t="shared" si="5"/>
        <v>1</v>
      </c>
    </row>
    <row r="33" spans="1:15" x14ac:dyDescent="0.2">
      <c r="A33" s="19">
        <v>32</v>
      </c>
      <c r="B33" s="18" t="s">
        <v>90</v>
      </c>
      <c r="C33" s="5" t="s">
        <v>31</v>
      </c>
      <c r="D33" s="35">
        <f>'December_2017_BLS Data Series'!M33</f>
        <v>757.02</v>
      </c>
      <c r="E33" s="37">
        <f>'December_2017_BLS Data Series'!Y33</f>
        <v>763.77</v>
      </c>
      <c r="F33" s="33"/>
      <c r="G33" s="33">
        <f t="shared" si="0"/>
        <v>772.98617614897785</v>
      </c>
      <c r="H33" s="11">
        <f t="shared" si="1"/>
        <v>-1.1922821433745345</v>
      </c>
      <c r="I33" s="9"/>
      <c r="J33" s="29">
        <f t="shared" si="2"/>
        <v>6.75</v>
      </c>
      <c r="K33" s="9"/>
      <c r="L33" s="9">
        <f t="shared" si="3"/>
        <v>1</v>
      </c>
      <c r="M33" s="49">
        <f t="shared" si="4"/>
        <v>1</v>
      </c>
      <c r="O33" s="49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5">
        <f>'December_2017_BLS Data Series'!M34</f>
        <v>894.44</v>
      </c>
      <c r="E34" s="37">
        <f>'December_2017_BLS Data Series'!Y34</f>
        <v>884.07</v>
      </c>
      <c r="F34" s="33"/>
      <c r="G34" s="33">
        <f t="shared" si="0"/>
        <v>913.30447728552974</v>
      </c>
      <c r="H34" s="11">
        <f t="shared" si="1"/>
        <v>-3.2009563089429593</v>
      </c>
      <c r="I34" s="9"/>
      <c r="J34" s="29">
        <f t="shared" si="2"/>
        <v>-10.370000000000005</v>
      </c>
      <c r="K34" s="9"/>
      <c r="L34" s="9">
        <f t="shared" si="3"/>
        <v>1</v>
      </c>
      <c r="M34" s="49">
        <f t="shared" si="4"/>
        <v>1</v>
      </c>
      <c r="O34" s="49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5">
        <f>'December_2017_BLS Data Series'!M35</f>
        <v>986.52</v>
      </c>
      <c r="E35" s="37">
        <f>'December_2017_BLS Data Series'!Y35</f>
        <v>1012.32</v>
      </c>
      <c r="F35" s="33"/>
      <c r="G35" s="33">
        <f t="shared" si="0"/>
        <v>1007.3265204281123</v>
      </c>
      <c r="H35" s="11">
        <f t="shared" si="1"/>
        <v>0.49571608317882099</v>
      </c>
      <c r="I35" s="9"/>
      <c r="J35" s="29">
        <f t="shared" si="2"/>
        <v>25.800000000000068</v>
      </c>
      <c r="K35" s="9"/>
      <c r="L35" s="9">
        <f t="shared" si="3"/>
        <v>0</v>
      </c>
      <c r="M35" s="49">
        <f t="shared" si="4"/>
        <v>0</v>
      </c>
      <c r="O35" s="49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5">
        <f>'December_2017_BLS Data Series'!M36</f>
        <v>694.54</v>
      </c>
      <c r="E36" s="37">
        <f>'December_2017_BLS Data Series'!Y36</f>
        <v>723.07</v>
      </c>
      <c r="F36" s="33"/>
      <c r="G36" s="33">
        <f t="shared" si="0"/>
        <v>709.18842141886739</v>
      </c>
      <c r="H36" s="11">
        <f t="shared" si="1"/>
        <v>1.9573893427870637</v>
      </c>
      <c r="I36" s="9"/>
      <c r="J36" s="29">
        <f t="shared" si="2"/>
        <v>28.530000000000086</v>
      </c>
      <c r="K36" s="9"/>
      <c r="L36" s="9">
        <f t="shared" si="3"/>
        <v>0</v>
      </c>
      <c r="M36" s="49">
        <f t="shared" si="4"/>
        <v>0</v>
      </c>
      <c r="O36" s="49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5">
        <f>'December_2017_BLS Data Series'!M37</f>
        <v>980.88</v>
      </c>
      <c r="E37" s="37">
        <f>'December_2017_BLS Data Series'!Y37</f>
        <v>1017.03</v>
      </c>
      <c r="F37" s="33"/>
      <c r="G37" s="33">
        <f t="shared" si="0"/>
        <v>1001.5675681765466</v>
      </c>
      <c r="H37" s="11">
        <f t="shared" si="1"/>
        <v>1.543823134329747</v>
      </c>
      <c r="I37" s="9"/>
      <c r="J37" s="29">
        <f t="shared" si="2"/>
        <v>36.149999999999977</v>
      </c>
      <c r="K37" s="9"/>
      <c r="L37" s="9">
        <f t="shared" si="3"/>
        <v>0</v>
      </c>
      <c r="M37" s="49">
        <f t="shared" si="4"/>
        <v>0</v>
      </c>
      <c r="O37" s="49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5">
        <f>'December_2017_BLS Data Series'!M38</f>
        <v>812.87</v>
      </c>
      <c r="E38" s="37">
        <f>'December_2017_BLS Data Series'!Y38</f>
        <v>837.3</v>
      </c>
      <c r="F38" s="33"/>
      <c r="G38" s="33">
        <f t="shared" si="0"/>
        <v>830.0140987110243</v>
      </c>
      <c r="H38" s="11">
        <f t="shared" si="1"/>
        <v>0.87780452166901224</v>
      </c>
      <c r="I38" s="9"/>
      <c r="J38" s="29">
        <f t="shared" si="2"/>
        <v>24.42999999999995</v>
      </c>
      <c r="K38" s="9"/>
      <c r="L38" s="9">
        <f t="shared" si="3"/>
        <v>0</v>
      </c>
      <c r="M38" s="49">
        <f t="shared" si="4"/>
        <v>0</v>
      </c>
      <c r="O38" s="49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5">
        <f>'December_2017_BLS Data Series'!M39</f>
        <v>872.25</v>
      </c>
      <c r="E39" s="37">
        <f>'December_2017_BLS Data Series'!Y39</f>
        <v>914.13</v>
      </c>
      <c r="F39" s="33"/>
      <c r="G39" s="33">
        <f t="shared" si="0"/>
        <v>890.64647188442302</v>
      </c>
      <c r="H39" s="11">
        <f t="shared" si="1"/>
        <v>2.6366834492580038</v>
      </c>
      <c r="I39" s="9"/>
      <c r="J39" s="29">
        <f t="shared" si="2"/>
        <v>41.879999999999995</v>
      </c>
      <c r="K39" s="9"/>
      <c r="L39" s="9">
        <f t="shared" si="3"/>
        <v>0</v>
      </c>
      <c r="M39" s="49">
        <f t="shared" si="4"/>
        <v>0</v>
      </c>
      <c r="O39" s="49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5">
        <f>'December_2017_BLS Data Series'!M40</f>
        <v>820.44</v>
      </c>
      <c r="E40" s="37">
        <f>'December_2017_BLS Data Series'!Y40</f>
        <v>834.89</v>
      </c>
      <c r="F40" s="33"/>
      <c r="G40" s="33">
        <f t="shared" si="0"/>
        <v>837.74375625434914</v>
      </c>
      <c r="H40" s="11">
        <f t="shared" si="1"/>
        <v>-0.34064786911794931</v>
      </c>
      <c r="I40" s="9"/>
      <c r="J40" s="29">
        <f t="shared" si="2"/>
        <v>14.449999999999932</v>
      </c>
      <c r="K40" s="9"/>
      <c r="L40" s="9">
        <f t="shared" si="3"/>
        <v>1</v>
      </c>
      <c r="M40" s="49">
        <f t="shared" si="4"/>
        <v>0</v>
      </c>
      <c r="O40" s="49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5">
        <f>'December_2017_BLS Data Series'!M41</f>
        <v>781.55</v>
      </c>
      <c r="E41" s="37">
        <f>'December_2017_BLS Data Series'!Y41</f>
        <v>817.74</v>
      </c>
      <c r="F41" s="33"/>
      <c r="G41" s="33">
        <f t="shared" si="0"/>
        <v>798.03353407998941</v>
      </c>
      <c r="H41" s="11">
        <f t="shared" si="1"/>
        <v>2.469378175032344</v>
      </c>
      <c r="I41" s="9"/>
      <c r="J41" s="29">
        <f t="shared" si="2"/>
        <v>36.190000000000055</v>
      </c>
      <c r="K41" s="9"/>
      <c r="L41" s="9">
        <f t="shared" si="3"/>
        <v>0</v>
      </c>
      <c r="M41" s="49">
        <f t="shared" si="4"/>
        <v>0</v>
      </c>
      <c r="O41" s="49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5">
        <f>'December_2017_BLS Data Series'!M42</f>
        <v>850.48</v>
      </c>
      <c r="E42" s="37">
        <f>'December_2017_BLS Data Series'!Y42</f>
        <v>878.12</v>
      </c>
      <c r="F42" s="33"/>
      <c r="G42" s="33">
        <f t="shared" si="0"/>
        <v>868.41732462970947</v>
      </c>
      <c r="H42" s="11">
        <f t="shared" si="1"/>
        <v>1.1172825662394192</v>
      </c>
      <c r="I42" s="9"/>
      <c r="J42" s="29">
        <f t="shared" si="2"/>
        <v>27.639999999999986</v>
      </c>
      <c r="K42" s="9"/>
      <c r="L42" s="9">
        <f t="shared" si="3"/>
        <v>0</v>
      </c>
      <c r="M42" s="49">
        <f t="shared" si="4"/>
        <v>0</v>
      </c>
      <c r="O42" s="49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5">
        <f>'December_2017_BLS Data Series'!M43</f>
        <v>845</v>
      </c>
      <c r="E43" s="37">
        <f>'December_2017_BLS Data Series'!Y43</f>
        <v>859.03</v>
      </c>
      <c r="F43" s="33"/>
      <c r="G43" s="33">
        <f t="shared" si="0"/>
        <v>862.82174691010312</v>
      </c>
      <c r="H43" s="11">
        <f t="shared" si="1"/>
        <v>-0.43945889445670128</v>
      </c>
      <c r="I43" s="9"/>
      <c r="J43" s="29">
        <f t="shared" si="2"/>
        <v>14.029999999999973</v>
      </c>
      <c r="K43" s="9"/>
      <c r="L43" s="9">
        <f t="shared" si="3"/>
        <v>1</v>
      </c>
      <c r="M43" s="49">
        <f t="shared" si="4"/>
        <v>0</v>
      </c>
      <c r="O43" s="49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5">
        <f>'December_2017_BLS Data Series'!M44</f>
        <v>858.05</v>
      </c>
      <c r="E44" s="37">
        <f>'December_2017_BLS Data Series'!Y44</f>
        <v>929.29</v>
      </c>
      <c r="F44" s="33"/>
      <c r="G44" s="33">
        <f t="shared" si="0"/>
        <v>876.14698217303419</v>
      </c>
      <c r="H44" s="11">
        <f t="shared" si="1"/>
        <v>6.0655368229608708</v>
      </c>
      <c r="I44" s="9"/>
      <c r="J44" s="29">
        <f t="shared" si="2"/>
        <v>71.240000000000009</v>
      </c>
      <c r="K44" s="9"/>
      <c r="L44" s="9">
        <f t="shared" si="3"/>
        <v>0</v>
      </c>
      <c r="M44" s="49">
        <f t="shared" si="4"/>
        <v>0</v>
      </c>
      <c r="O44" s="49">
        <f t="shared" si="5"/>
        <v>1</v>
      </c>
    </row>
    <row r="45" spans="1:15" x14ac:dyDescent="0.2">
      <c r="A45" s="19">
        <v>45</v>
      </c>
      <c r="B45" s="18" t="s">
        <v>102</v>
      </c>
      <c r="C45" s="5" t="s">
        <v>43</v>
      </c>
      <c r="D45" s="35">
        <f>'December_2017_BLS Data Series'!M45</f>
        <v>774.87</v>
      </c>
      <c r="E45" s="37">
        <f>'December_2017_BLS Data Series'!Y45</f>
        <v>806.66</v>
      </c>
      <c r="F45" s="33"/>
      <c r="G45" s="33">
        <f t="shared" si="0"/>
        <v>791.21264737068827</v>
      </c>
      <c r="H45" s="11">
        <f t="shared" si="1"/>
        <v>1.9523642197385893</v>
      </c>
      <c r="I45" s="9"/>
      <c r="J45" s="29">
        <f t="shared" si="2"/>
        <v>31.789999999999964</v>
      </c>
      <c r="K45" s="9"/>
      <c r="L45" s="9">
        <f t="shared" si="3"/>
        <v>0</v>
      </c>
      <c r="M45" s="49">
        <f t="shared" si="4"/>
        <v>0</v>
      </c>
      <c r="O45" s="49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5">
        <f>'December_2017_BLS Data Series'!M46</f>
        <v>726.55</v>
      </c>
      <c r="E46" s="37">
        <f>'December_2017_BLS Data Series'!Y46</f>
        <v>733.5</v>
      </c>
      <c r="F46" s="33"/>
      <c r="G46" s="33">
        <f t="shared" si="0"/>
        <v>741.87353871897676</v>
      </c>
      <c r="H46" s="11">
        <f t="shared" si="1"/>
        <v>-1.1287016293148433</v>
      </c>
      <c r="I46" s="9"/>
      <c r="J46" s="29">
        <f t="shared" si="2"/>
        <v>6.9500000000000455</v>
      </c>
      <c r="K46" s="9"/>
      <c r="L46" s="9">
        <f t="shared" si="3"/>
        <v>1</v>
      </c>
      <c r="M46" s="49">
        <f t="shared" si="4"/>
        <v>1</v>
      </c>
      <c r="O46" s="49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5">
        <f>'December_2017_BLS Data Series'!M47</f>
        <v>806.7</v>
      </c>
      <c r="E47" s="37">
        <f>'December_2017_BLS Data Series'!Y47</f>
        <v>810.82</v>
      </c>
      <c r="F47" s="33"/>
      <c r="G47" s="33">
        <f t="shared" si="0"/>
        <v>823.71396832234348</v>
      </c>
      <c r="H47" s="11">
        <f t="shared" si="1"/>
        <v>-1.5653453526597971</v>
      </c>
      <c r="I47" s="9"/>
      <c r="J47" s="29">
        <f t="shared" si="2"/>
        <v>4.1200000000000045</v>
      </c>
      <c r="K47" s="9"/>
      <c r="L47" s="9">
        <f t="shared" si="3"/>
        <v>1</v>
      </c>
      <c r="M47" s="49">
        <f t="shared" si="4"/>
        <v>1</v>
      </c>
      <c r="O47" s="49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5">
        <f>'December_2017_BLS Data Series'!M48</f>
        <v>887.5</v>
      </c>
      <c r="E48" s="37">
        <f>'December_2017_BLS Data Series'!Y48</f>
        <v>917.6</v>
      </c>
      <c r="F48" s="33"/>
      <c r="G48" s="33">
        <f t="shared" si="0"/>
        <v>906.21810696179466</v>
      </c>
      <c r="H48" s="11">
        <f t="shared" si="1"/>
        <v>1.2559772256553803</v>
      </c>
      <c r="I48" s="9"/>
      <c r="J48" s="29">
        <f t="shared" si="2"/>
        <v>30.100000000000023</v>
      </c>
      <c r="K48" s="9"/>
      <c r="L48" s="9">
        <f t="shared" si="3"/>
        <v>0</v>
      </c>
      <c r="M48" s="49">
        <f t="shared" si="4"/>
        <v>0</v>
      </c>
      <c r="O48" s="49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5">
        <f>'December_2017_BLS Data Series'!M49</f>
        <v>848.08</v>
      </c>
      <c r="E49" s="37">
        <f>'December_2017_BLS Data Series'!Y49</f>
        <v>877.8</v>
      </c>
      <c r="F49" s="33"/>
      <c r="G49" s="33">
        <f t="shared" si="0"/>
        <v>865.96670665031979</v>
      </c>
      <c r="H49" s="11">
        <f t="shared" si="1"/>
        <v>1.3664836371658051</v>
      </c>
      <c r="I49" s="9"/>
      <c r="J49" s="29">
        <f t="shared" si="2"/>
        <v>29.719999999999914</v>
      </c>
      <c r="K49" s="9"/>
      <c r="L49" s="9">
        <f t="shared" si="3"/>
        <v>0</v>
      </c>
      <c r="M49" s="49">
        <f t="shared" si="4"/>
        <v>0</v>
      </c>
      <c r="O49" s="49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5">
        <f>'December_2017_BLS Data Series'!M50</f>
        <v>802.46</v>
      </c>
      <c r="E50" s="37">
        <f>'December_2017_BLS Data Series'!Y50</f>
        <v>813.44</v>
      </c>
      <c r="F50" s="33"/>
      <c r="G50" s="33">
        <f t="shared" si="0"/>
        <v>819.38454322542168</v>
      </c>
      <c r="H50" s="11">
        <f t="shared" si="1"/>
        <v>-0.7254888165233786</v>
      </c>
      <c r="I50" s="9"/>
      <c r="J50" s="29">
        <f t="shared" si="2"/>
        <v>10.980000000000018</v>
      </c>
      <c r="K50" s="9"/>
      <c r="L50" s="9">
        <f t="shared" si="3"/>
        <v>1</v>
      </c>
      <c r="M50" s="49">
        <f t="shared" si="4"/>
        <v>0</v>
      </c>
      <c r="O50" s="49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5">
        <f>'December_2017_BLS Data Series'!M51</f>
        <v>949.69</v>
      </c>
      <c r="E51" s="37">
        <f>'December_2017_BLS Data Series'!Y51</f>
        <v>960.83</v>
      </c>
      <c r="F51" s="33"/>
      <c r="G51" s="33">
        <f t="shared" si="0"/>
        <v>969.71974535272886</v>
      </c>
      <c r="H51" s="11">
        <f t="shared" si="1"/>
        <v>-0.9167334578193298</v>
      </c>
      <c r="I51" s="9"/>
      <c r="J51" s="29">
        <f t="shared" si="2"/>
        <v>11.139999999999986</v>
      </c>
      <c r="K51" s="9"/>
      <c r="L51" s="9">
        <f t="shared" si="3"/>
        <v>1</v>
      </c>
      <c r="M51" s="49">
        <f t="shared" si="4"/>
        <v>0</v>
      </c>
      <c r="O51" s="49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5">
        <f>'December_2017_BLS Data Series'!M52</f>
        <v>1053.33</v>
      </c>
      <c r="E52" s="37">
        <f>'December_2017_BLS Data Series'!Y52</f>
        <v>1107.2</v>
      </c>
      <c r="F52" s="33"/>
      <c r="G52" s="33">
        <f t="shared" si="0"/>
        <v>1075.5455984293715</v>
      </c>
      <c r="H52" s="11">
        <f t="shared" si="1"/>
        <v>2.9431017724263597</v>
      </c>
      <c r="I52" s="9"/>
      <c r="J52" s="29">
        <f t="shared" si="2"/>
        <v>53.870000000000118</v>
      </c>
      <c r="K52" s="9"/>
      <c r="L52" s="9">
        <f t="shared" si="3"/>
        <v>0</v>
      </c>
      <c r="M52" s="49">
        <f t="shared" si="4"/>
        <v>0</v>
      </c>
      <c r="O52" s="49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5">
        <f>'December_2017_BLS Data Series'!M53</f>
        <v>740.61</v>
      </c>
      <c r="E53" s="37">
        <f>'December_2017_BLS Data Series'!Y53</f>
        <v>791.65</v>
      </c>
      <c r="F53" s="33"/>
      <c r="G53" s="33">
        <f t="shared" si="0"/>
        <v>756.23007571490109</v>
      </c>
      <c r="H53" s="11">
        <f t="shared" si="1"/>
        <v>4.6837497505788361</v>
      </c>
      <c r="I53" s="9"/>
      <c r="J53" s="29">
        <f t="shared" si="2"/>
        <v>51.039999999999964</v>
      </c>
      <c r="K53" s="9"/>
      <c r="L53" s="9">
        <f t="shared" si="3"/>
        <v>0</v>
      </c>
      <c r="M53" s="49">
        <f t="shared" si="4"/>
        <v>0</v>
      </c>
      <c r="O53" s="49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5">
        <f>'December_2017_BLS Data Series'!M54</f>
        <v>818.41</v>
      </c>
      <c r="E54" s="37">
        <f>'December_2017_BLS Data Series'!Y54</f>
        <v>869.2</v>
      </c>
      <c r="F54" s="33"/>
      <c r="G54" s="33">
        <f t="shared" si="0"/>
        <v>835.67094188011538</v>
      </c>
      <c r="H54" s="11">
        <f t="shared" si="1"/>
        <v>4.0122321406138806</v>
      </c>
      <c r="I54" s="9"/>
      <c r="J54" s="29">
        <f t="shared" si="2"/>
        <v>50.790000000000077</v>
      </c>
      <c r="K54" s="9"/>
      <c r="L54" s="9">
        <f t="shared" si="3"/>
        <v>0</v>
      </c>
      <c r="M54" s="49">
        <f t="shared" si="4"/>
        <v>0</v>
      </c>
      <c r="O54" s="49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5">
        <f>'December_2017_BLS Data Series'!M55</f>
        <v>770.25</v>
      </c>
      <c r="E55" s="37">
        <f>'December_2017_BLS Data Series'!Y55</f>
        <v>846.58</v>
      </c>
      <c r="F55" s="33"/>
      <c r="G55" s="33">
        <f t="shared" si="0"/>
        <v>786.4952077603632</v>
      </c>
      <c r="H55" s="11">
        <f t="shared" si="1"/>
        <v>7.6395624088715364</v>
      </c>
      <c r="I55" s="9"/>
      <c r="J55" s="29">
        <f t="shared" si="2"/>
        <v>76.330000000000041</v>
      </c>
      <c r="K55" s="9"/>
      <c r="L55" s="9">
        <f t="shared" si="3"/>
        <v>0</v>
      </c>
      <c r="M55" s="49">
        <f t="shared" si="4"/>
        <v>0</v>
      </c>
      <c r="O55" s="49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11</v>
      </c>
      <c r="O56" s="1">
        <f>SUM(O5:O55)</f>
        <v>5</v>
      </c>
    </row>
    <row r="57" spans="1:15" ht="15" thickBot="1" x14ac:dyDescent="0.25">
      <c r="C57" s="7" t="s">
        <v>54</v>
      </c>
      <c r="D57" s="38">
        <v>42705</v>
      </c>
      <c r="E57" s="39">
        <v>43070</v>
      </c>
      <c r="F57" s="8"/>
      <c r="G57" s="8"/>
      <c r="H57" s="11"/>
      <c r="I57" s="8"/>
      <c r="J57" s="36" t="s">
        <v>193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53">
        <v>893.71</v>
      </c>
      <c r="E58" s="54">
        <v>918.74</v>
      </c>
      <c r="F58" s="9"/>
      <c r="G58" s="11">
        <f>D58/$G$61</f>
        <v>912.55908098346538</v>
      </c>
      <c r="H58" s="29">
        <f>((E58/G58)-1)*100</f>
        <v>0.67731713434635576</v>
      </c>
      <c r="I58" s="9"/>
      <c r="J58" s="29">
        <f>((E58/D58)-1)*100</f>
        <v>2.8006847858925044</v>
      </c>
      <c r="K58" s="9"/>
      <c r="L58" s="9"/>
    </row>
    <row r="59" spans="1:15" x14ac:dyDescent="0.2">
      <c r="C59" s="9"/>
      <c r="D59" s="51"/>
      <c r="E59" s="52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3">
        <v>241.43199999999999</v>
      </c>
      <c r="E61" s="53">
        <v>246.524</v>
      </c>
      <c r="F61" s="9"/>
      <c r="G61" s="9">
        <f>D61/E61</f>
        <v>0.97934481024159914</v>
      </c>
      <c r="H61" s="9"/>
      <c r="I61" s="9"/>
      <c r="J61" s="9"/>
      <c r="K61" s="9"/>
      <c r="L61" s="9"/>
    </row>
    <row r="62" spans="1:15" ht="15" x14ac:dyDescent="0.25">
      <c r="C62" s="9"/>
      <c r="D62" s="51"/>
      <c r="E62" s="51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11" activePane="bottomRight" state="frozen"/>
      <selection pane="topRight"/>
      <selection pane="bottomLeft"/>
      <selection pane="bottomRight" activeCell="X26" sqref="X26"/>
    </sheetView>
  </sheetViews>
  <sheetFormatPr defaultRowHeight="15" x14ac:dyDescent="0.25"/>
  <cols>
    <col min="1" max="1" width="23" style="41" customWidth="1"/>
    <col min="2" max="255" width="8" style="41" customWidth="1"/>
    <col min="256" max="16384" width="9.140625" style="41"/>
  </cols>
  <sheetData>
    <row r="1" spans="1:25" ht="15.75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25" x14ac:dyDescent="0.25">
      <c r="A2" s="48" t="s">
        <v>1</v>
      </c>
      <c r="B2" s="47" t="s">
        <v>192</v>
      </c>
    </row>
    <row r="3" spans="1:25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25" ht="27" thickBot="1" x14ac:dyDescent="0.3">
      <c r="A4" s="46" t="s">
        <v>2</v>
      </c>
      <c r="B4" s="45" t="s">
        <v>168</v>
      </c>
      <c r="C4" s="45" t="s">
        <v>179</v>
      </c>
      <c r="D4" s="45" t="s">
        <v>178</v>
      </c>
      <c r="E4" s="45" t="s">
        <v>177</v>
      </c>
      <c r="F4" s="45" t="s">
        <v>176</v>
      </c>
      <c r="G4" s="45" t="s">
        <v>175</v>
      </c>
      <c r="H4" s="45" t="s">
        <v>174</v>
      </c>
      <c r="I4" s="45" t="s">
        <v>173</v>
      </c>
      <c r="J4" s="45" t="s">
        <v>172</v>
      </c>
      <c r="K4" s="45" t="s">
        <v>171</v>
      </c>
      <c r="L4" s="45" t="s">
        <v>170</v>
      </c>
      <c r="M4" s="45" t="s">
        <v>169</v>
      </c>
      <c r="N4" s="45" t="s">
        <v>191</v>
      </c>
      <c r="O4" s="45" t="s">
        <v>190</v>
      </c>
      <c r="P4" s="45" t="s">
        <v>189</v>
      </c>
      <c r="Q4" s="45" t="s">
        <v>188</v>
      </c>
      <c r="R4" s="45" t="s">
        <v>187</v>
      </c>
      <c r="S4" s="45" t="s">
        <v>186</v>
      </c>
      <c r="T4" s="45" t="s">
        <v>185</v>
      </c>
      <c r="U4" s="45" t="s">
        <v>184</v>
      </c>
      <c r="V4" s="45" t="s">
        <v>183</v>
      </c>
      <c r="W4" s="45" t="s">
        <v>182</v>
      </c>
      <c r="X4" s="45" t="s">
        <v>181</v>
      </c>
      <c r="Y4" s="45" t="s">
        <v>180</v>
      </c>
    </row>
    <row r="5" spans="1:25" ht="15.75" thickTop="1" x14ac:dyDescent="0.25">
      <c r="A5" s="44" t="s">
        <v>3</v>
      </c>
      <c r="B5" s="43">
        <v>768.58</v>
      </c>
      <c r="C5" s="43">
        <v>768.96</v>
      </c>
      <c r="D5" s="43">
        <v>760.77</v>
      </c>
      <c r="E5" s="43">
        <v>777.15</v>
      </c>
      <c r="F5" s="43">
        <v>786.21</v>
      </c>
      <c r="G5" s="43">
        <v>778.26</v>
      </c>
      <c r="H5" s="43">
        <v>782.13</v>
      </c>
      <c r="I5" s="43">
        <v>771.37</v>
      </c>
      <c r="J5" s="43">
        <v>778.22</v>
      </c>
      <c r="K5" s="43">
        <v>801.36</v>
      </c>
      <c r="L5" s="43">
        <v>780.57</v>
      </c>
      <c r="M5" s="43">
        <v>783.13</v>
      </c>
      <c r="N5" s="43">
        <v>795.44</v>
      </c>
      <c r="O5" s="43">
        <v>788.25</v>
      </c>
      <c r="P5" s="43">
        <v>785.07</v>
      </c>
      <c r="Q5" s="43">
        <v>800.8</v>
      </c>
      <c r="R5" s="43">
        <v>790.24</v>
      </c>
      <c r="S5" s="43">
        <v>784.01</v>
      </c>
      <c r="T5" s="43">
        <v>801.24</v>
      </c>
      <c r="U5" s="43">
        <v>792.84</v>
      </c>
      <c r="V5" s="43">
        <v>800.8</v>
      </c>
      <c r="W5" s="42">
        <v>820.39</v>
      </c>
      <c r="X5" s="50">
        <v>807.47</v>
      </c>
      <c r="Y5" s="50">
        <v>812.61</v>
      </c>
    </row>
    <row r="6" spans="1:25" x14ac:dyDescent="0.25">
      <c r="A6" s="44" t="s">
        <v>4</v>
      </c>
      <c r="B6" s="43">
        <v>935.32</v>
      </c>
      <c r="C6" s="43">
        <v>951.48</v>
      </c>
      <c r="D6" s="43">
        <v>955.89</v>
      </c>
      <c r="E6" s="43">
        <v>959.92</v>
      </c>
      <c r="F6" s="43">
        <v>965.81</v>
      </c>
      <c r="G6" s="43">
        <v>961.19</v>
      </c>
      <c r="H6" s="43">
        <v>989.87</v>
      </c>
      <c r="I6" s="43">
        <v>986.95</v>
      </c>
      <c r="J6" s="43">
        <v>974.63</v>
      </c>
      <c r="K6" s="43">
        <v>1001.32</v>
      </c>
      <c r="L6" s="43">
        <v>981.74</v>
      </c>
      <c r="M6" s="43">
        <v>976.29</v>
      </c>
      <c r="N6" s="43">
        <v>975.07</v>
      </c>
      <c r="O6" s="43">
        <v>966.65</v>
      </c>
      <c r="P6" s="43">
        <v>978.59</v>
      </c>
      <c r="Q6" s="43">
        <v>987.56</v>
      </c>
      <c r="R6" s="43">
        <v>966.38</v>
      </c>
      <c r="S6" s="43">
        <v>988.53</v>
      </c>
      <c r="T6" s="43">
        <v>1012.92</v>
      </c>
      <c r="U6" s="43">
        <v>1013.5</v>
      </c>
      <c r="V6" s="43">
        <v>996.67</v>
      </c>
      <c r="W6" s="42">
        <v>1022.08</v>
      </c>
      <c r="X6" s="50">
        <v>1001.03</v>
      </c>
      <c r="Y6" s="50">
        <v>1012.09</v>
      </c>
    </row>
    <row r="7" spans="1:25" x14ac:dyDescent="0.25">
      <c r="A7" s="44" t="s">
        <v>5</v>
      </c>
      <c r="B7" s="43">
        <v>803.06</v>
      </c>
      <c r="C7" s="43">
        <v>810.54</v>
      </c>
      <c r="D7" s="43">
        <v>813.6</v>
      </c>
      <c r="E7" s="43">
        <v>820.46</v>
      </c>
      <c r="F7" s="43">
        <v>841.12</v>
      </c>
      <c r="G7" s="43">
        <v>817.69</v>
      </c>
      <c r="H7" s="43">
        <v>814.28</v>
      </c>
      <c r="I7" s="43">
        <v>826.58</v>
      </c>
      <c r="J7" s="43">
        <v>825.56</v>
      </c>
      <c r="K7" s="43">
        <v>848.07</v>
      </c>
      <c r="L7" s="43">
        <v>831.74</v>
      </c>
      <c r="M7" s="43">
        <v>827.66</v>
      </c>
      <c r="N7" s="43">
        <v>857.44</v>
      </c>
      <c r="O7" s="43">
        <v>856.03</v>
      </c>
      <c r="P7" s="43">
        <v>849.34</v>
      </c>
      <c r="Q7" s="43">
        <v>884.1</v>
      </c>
      <c r="R7" s="43">
        <v>862.5</v>
      </c>
      <c r="S7" s="43">
        <v>858.48</v>
      </c>
      <c r="T7" s="43">
        <v>898.03</v>
      </c>
      <c r="U7" s="43">
        <v>886.8</v>
      </c>
      <c r="V7" s="43">
        <v>886.93</v>
      </c>
      <c r="W7" s="42">
        <v>909.22</v>
      </c>
      <c r="X7" s="50">
        <v>892.74</v>
      </c>
      <c r="Y7" s="50">
        <v>891.35</v>
      </c>
    </row>
    <row r="8" spans="1:25" x14ac:dyDescent="0.25">
      <c r="A8" s="44" t="s">
        <v>6</v>
      </c>
      <c r="B8" s="43">
        <v>675.35</v>
      </c>
      <c r="C8" s="43">
        <v>673.93</v>
      </c>
      <c r="D8" s="43">
        <v>666.99</v>
      </c>
      <c r="E8" s="43">
        <v>677.66</v>
      </c>
      <c r="F8" s="43">
        <v>687.37</v>
      </c>
      <c r="G8" s="43">
        <v>685.25</v>
      </c>
      <c r="H8" s="43">
        <v>698.92</v>
      </c>
      <c r="I8" s="43">
        <v>688.4</v>
      </c>
      <c r="J8" s="43">
        <v>686.39</v>
      </c>
      <c r="K8" s="43">
        <v>706.15</v>
      </c>
      <c r="L8" s="43">
        <v>694.19</v>
      </c>
      <c r="M8" s="43">
        <v>697.94</v>
      </c>
      <c r="N8" s="43">
        <v>703.11</v>
      </c>
      <c r="O8" s="43">
        <v>703.82</v>
      </c>
      <c r="P8" s="43">
        <v>702.45</v>
      </c>
      <c r="Q8" s="43">
        <v>719.32</v>
      </c>
      <c r="R8" s="43">
        <v>707.92</v>
      </c>
      <c r="S8" s="43">
        <v>713.01</v>
      </c>
      <c r="T8" s="43">
        <v>723.1</v>
      </c>
      <c r="U8" s="43">
        <v>717.58</v>
      </c>
      <c r="V8" s="43">
        <v>729.05</v>
      </c>
      <c r="W8" s="42">
        <v>732.48</v>
      </c>
      <c r="X8" s="50">
        <v>723.14</v>
      </c>
      <c r="Y8" s="50">
        <v>736.4</v>
      </c>
    </row>
    <row r="9" spans="1:25" x14ac:dyDescent="0.25">
      <c r="A9" s="44" t="s">
        <v>7</v>
      </c>
      <c r="B9" s="43">
        <v>971.28</v>
      </c>
      <c r="C9" s="43">
        <v>978.58</v>
      </c>
      <c r="D9" s="43">
        <v>970.49</v>
      </c>
      <c r="E9" s="43">
        <v>979.95</v>
      </c>
      <c r="F9" s="43">
        <v>1009.66</v>
      </c>
      <c r="G9" s="43">
        <v>980.64</v>
      </c>
      <c r="H9" s="43">
        <v>988.31</v>
      </c>
      <c r="I9" s="43">
        <v>992.44</v>
      </c>
      <c r="J9" s="43">
        <v>998.13</v>
      </c>
      <c r="K9" s="43">
        <v>1036.7</v>
      </c>
      <c r="L9" s="43">
        <v>1001.52</v>
      </c>
      <c r="M9" s="43">
        <v>1004.45</v>
      </c>
      <c r="N9" s="43">
        <v>1028.79</v>
      </c>
      <c r="O9" s="43">
        <v>1007.17</v>
      </c>
      <c r="P9" s="43">
        <v>1010.61</v>
      </c>
      <c r="Q9" s="43">
        <v>1043.6500000000001</v>
      </c>
      <c r="R9" s="43">
        <v>1020.43</v>
      </c>
      <c r="S9" s="43">
        <v>1020.3</v>
      </c>
      <c r="T9" s="43">
        <v>1060.93</v>
      </c>
      <c r="U9" s="43">
        <v>1033.5</v>
      </c>
      <c r="V9" s="43">
        <v>1039.57</v>
      </c>
      <c r="W9" s="42">
        <v>1073.3599999999999</v>
      </c>
      <c r="X9" s="50">
        <v>1039.6300000000001</v>
      </c>
      <c r="Y9" s="50">
        <v>1050.53</v>
      </c>
    </row>
    <row r="10" spans="1:25" x14ac:dyDescent="0.25">
      <c r="A10" s="44" t="s">
        <v>8</v>
      </c>
      <c r="B10" s="43">
        <v>915.49</v>
      </c>
      <c r="C10" s="43">
        <v>912</v>
      </c>
      <c r="D10" s="43">
        <v>909.42</v>
      </c>
      <c r="E10" s="43">
        <v>910.34</v>
      </c>
      <c r="F10" s="43">
        <v>925.81</v>
      </c>
      <c r="G10" s="43">
        <v>903.16</v>
      </c>
      <c r="H10" s="43">
        <v>899.76</v>
      </c>
      <c r="I10" s="43">
        <v>899.08</v>
      </c>
      <c r="J10" s="43">
        <v>901.81</v>
      </c>
      <c r="K10" s="43">
        <v>931.27</v>
      </c>
      <c r="L10" s="43">
        <v>897.77</v>
      </c>
      <c r="M10" s="43">
        <v>891.38</v>
      </c>
      <c r="N10" s="43">
        <v>904.2</v>
      </c>
      <c r="O10" s="43">
        <v>899.7</v>
      </c>
      <c r="P10" s="43">
        <v>896.2</v>
      </c>
      <c r="Q10" s="43">
        <v>931.39</v>
      </c>
      <c r="R10" s="43">
        <v>917.33</v>
      </c>
      <c r="S10" s="43">
        <v>920.37</v>
      </c>
      <c r="T10" s="43">
        <v>947.71</v>
      </c>
      <c r="U10" s="43">
        <v>924.39</v>
      </c>
      <c r="V10" s="43">
        <v>929.63</v>
      </c>
      <c r="W10" s="42">
        <v>947.51</v>
      </c>
      <c r="X10" s="50">
        <v>929.4</v>
      </c>
      <c r="Y10" s="50">
        <v>932.59</v>
      </c>
    </row>
    <row r="11" spans="1:25" x14ac:dyDescent="0.25">
      <c r="A11" s="44" t="s">
        <v>9</v>
      </c>
      <c r="B11" s="43">
        <v>1005.3</v>
      </c>
      <c r="C11" s="43">
        <v>1003.59</v>
      </c>
      <c r="D11" s="43">
        <v>999.32</v>
      </c>
      <c r="E11" s="43">
        <v>1019.37</v>
      </c>
      <c r="F11" s="43">
        <v>1044.1400000000001</v>
      </c>
      <c r="G11" s="43">
        <v>1009.34</v>
      </c>
      <c r="H11" s="43">
        <v>1014.05</v>
      </c>
      <c r="I11" s="43">
        <v>1021.1</v>
      </c>
      <c r="J11" s="43">
        <v>1029.8800000000001</v>
      </c>
      <c r="K11" s="43">
        <v>1058.49</v>
      </c>
      <c r="L11" s="43">
        <v>1030.21</v>
      </c>
      <c r="M11" s="43">
        <v>1033.24</v>
      </c>
      <c r="N11" s="43">
        <v>1056.83</v>
      </c>
      <c r="O11" s="43">
        <v>1032.9000000000001</v>
      </c>
      <c r="P11" s="43">
        <v>1032.73</v>
      </c>
      <c r="Q11" s="43">
        <v>1065.93</v>
      </c>
      <c r="R11" s="43">
        <v>1042.6099999999999</v>
      </c>
      <c r="S11" s="43">
        <v>1034.21</v>
      </c>
      <c r="T11" s="43">
        <v>1053.6099999999999</v>
      </c>
      <c r="U11" s="43">
        <v>1038.6300000000001</v>
      </c>
      <c r="V11" s="43">
        <v>1047.8</v>
      </c>
      <c r="W11" s="42">
        <v>1075.8599999999999</v>
      </c>
      <c r="X11" s="50">
        <v>1053.6600000000001</v>
      </c>
      <c r="Y11" s="50">
        <v>1050.9000000000001</v>
      </c>
    </row>
    <row r="12" spans="1:25" x14ac:dyDescent="0.25">
      <c r="A12" s="44" t="s">
        <v>10</v>
      </c>
      <c r="B12" s="43">
        <v>799.2</v>
      </c>
      <c r="C12" s="43">
        <v>801.12</v>
      </c>
      <c r="D12" s="43">
        <v>807.53</v>
      </c>
      <c r="E12" s="43">
        <v>810.74</v>
      </c>
      <c r="F12" s="43">
        <v>811.85</v>
      </c>
      <c r="G12" s="43">
        <v>793.58</v>
      </c>
      <c r="H12" s="43">
        <v>801.36</v>
      </c>
      <c r="I12" s="43">
        <v>799.79</v>
      </c>
      <c r="J12" s="43">
        <v>803.75</v>
      </c>
      <c r="K12" s="43">
        <v>843.16</v>
      </c>
      <c r="L12" s="43">
        <v>819.89</v>
      </c>
      <c r="M12" s="43">
        <v>816.19</v>
      </c>
      <c r="N12" s="43">
        <v>833.02</v>
      </c>
      <c r="O12" s="43">
        <v>829.46</v>
      </c>
      <c r="P12" s="43">
        <v>825.93</v>
      </c>
      <c r="Q12" s="43">
        <v>860.6</v>
      </c>
      <c r="R12" s="43">
        <v>814.93</v>
      </c>
      <c r="S12" s="43">
        <v>893.12</v>
      </c>
      <c r="T12" s="43">
        <v>905.42</v>
      </c>
      <c r="U12" s="43">
        <v>878.04</v>
      </c>
      <c r="V12" s="43">
        <v>880.79</v>
      </c>
      <c r="W12" s="42">
        <v>885.06</v>
      </c>
      <c r="X12" s="50">
        <v>867.9</v>
      </c>
      <c r="Y12" s="50">
        <v>864.94</v>
      </c>
    </row>
    <row r="13" spans="1:25" x14ac:dyDescent="0.25">
      <c r="A13" s="44" t="s">
        <v>11</v>
      </c>
      <c r="B13" s="43">
        <v>1287.26</v>
      </c>
      <c r="C13" s="43">
        <v>1304.69</v>
      </c>
      <c r="D13" s="43">
        <v>1305.9100000000001</v>
      </c>
      <c r="E13" s="43">
        <v>1332.86</v>
      </c>
      <c r="F13" s="43">
        <v>1411.96</v>
      </c>
      <c r="G13" s="43">
        <v>1347.46</v>
      </c>
      <c r="H13" s="43">
        <v>1358.65</v>
      </c>
      <c r="I13" s="43">
        <v>1382.7</v>
      </c>
      <c r="J13" s="43">
        <v>1383.08</v>
      </c>
      <c r="K13" s="43">
        <v>1456.36</v>
      </c>
      <c r="L13" s="43">
        <v>1403.26</v>
      </c>
      <c r="M13" s="43">
        <v>1412.46</v>
      </c>
      <c r="N13" s="43">
        <v>1480.46</v>
      </c>
      <c r="O13" s="43">
        <v>1412.46</v>
      </c>
      <c r="P13" s="43">
        <v>1412.35</v>
      </c>
      <c r="Q13" s="43">
        <v>1454.91</v>
      </c>
      <c r="R13" s="43">
        <v>1392.77</v>
      </c>
      <c r="S13" s="43">
        <v>1385.65</v>
      </c>
      <c r="T13" s="43">
        <v>1475.13</v>
      </c>
      <c r="U13" s="43">
        <v>1418.2</v>
      </c>
      <c r="V13" s="43">
        <v>1435.59</v>
      </c>
      <c r="W13" s="42">
        <v>1507.32</v>
      </c>
      <c r="X13" s="50">
        <v>1448.3</v>
      </c>
      <c r="Y13" s="50">
        <v>1464.37</v>
      </c>
    </row>
    <row r="14" spans="1:25" x14ac:dyDescent="0.25">
      <c r="A14" s="44" t="s">
        <v>12</v>
      </c>
      <c r="B14" s="43">
        <v>777.37</v>
      </c>
      <c r="C14" s="43">
        <v>782.5</v>
      </c>
      <c r="D14" s="43">
        <v>790.7</v>
      </c>
      <c r="E14" s="43">
        <v>788.65</v>
      </c>
      <c r="F14" s="43">
        <v>800.22</v>
      </c>
      <c r="G14" s="43">
        <v>787.5</v>
      </c>
      <c r="H14" s="43">
        <v>785.74</v>
      </c>
      <c r="I14" s="43">
        <v>789.57</v>
      </c>
      <c r="J14" s="43">
        <v>791.28</v>
      </c>
      <c r="K14" s="43">
        <v>811.23</v>
      </c>
      <c r="L14" s="43">
        <v>805.46</v>
      </c>
      <c r="M14" s="43">
        <v>811.91</v>
      </c>
      <c r="N14" s="43">
        <v>822.16</v>
      </c>
      <c r="O14" s="43">
        <v>817.71</v>
      </c>
      <c r="P14" s="43">
        <v>815.65</v>
      </c>
      <c r="Q14" s="43">
        <v>834.55</v>
      </c>
      <c r="R14" s="43">
        <v>815.67</v>
      </c>
      <c r="S14" s="43">
        <v>806.81</v>
      </c>
      <c r="T14" s="43">
        <v>829.73</v>
      </c>
      <c r="U14" s="43">
        <v>819.43</v>
      </c>
      <c r="V14" s="43">
        <v>810.96</v>
      </c>
      <c r="W14" s="42">
        <v>845.91</v>
      </c>
      <c r="X14" s="50">
        <v>837.64</v>
      </c>
      <c r="Y14" s="50">
        <v>848.37</v>
      </c>
    </row>
    <row r="15" spans="1:25" x14ac:dyDescent="0.25">
      <c r="A15" s="44" t="s">
        <v>13</v>
      </c>
      <c r="B15" s="43">
        <v>839.36</v>
      </c>
      <c r="C15" s="43">
        <v>842.17</v>
      </c>
      <c r="D15" s="43">
        <v>840.43</v>
      </c>
      <c r="E15" s="43">
        <v>842.51</v>
      </c>
      <c r="F15" s="43">
        <v>865.22</v>
      </c>
      <c r="G15" s="43">
        <v>843.88</v>
      </c>
      <c r="H15" s="43">
        <v>847.73</v>
      </c>
      <c r="I15" s="43">
        <v>847.7</v>
      </c>
      <c r="J15" s="43">
        <v>848.39</v>
      </c>
      <c r="K15" s="43">
        <v>882.46</v>
      </c>
      <c r="L15" s="43">
        <v>857.12</v>
      </c>
      <c r="M15" s="43">
        <v>862.38</v>
      </c>
      <c r="N15" s="43">
        <v>885.89</v>
      </c>
      <c r="O15" s="43">
        <v>867.22</v>
      </c>
      <c r="P15" s="43">
        <v>861.27</v>
      </c>
      <c r="Q15" s="43">
        <v>890.53</v>
      </c>
      <c r="R15" s="43">
        <v>868.02</v>
      </c>
      <c r="S15" s="43">
        <v>900.28</v>
      </c>
      <c r="T15" s="43">
        <v>921.01</v>
      </c>
      <c r="U15" s="43">
        <v>911.02</v>
      </c>
      <c r="V15" s="43">
        <v>903.77</v>
      </c>
      <c r="W15" s="42">
        <v>940.33</v>
      </c>
      <c r="X15" s="50">
        <v>909.83</v>
      </c>
      <c r="Y15" s="50">
        <v>917.12</v>
      </c>
    </row>
    <row r="16" spans="1:25" x14ac:dyDescent="0.25">
      <c r="A16" s="44" t="s">
        <v>14</v>
      </c>
      <c r="B16" s="43">
        <v>824.26</v>
      </c>
      <c r="C16" s="43">
        <v>824.13</v>
      </c>
      <c r="D16" s="43">
        <v>820.54</v>
      </c>
      <c r="E16" s="43">
        <v>827.64</v>
      </c>
      <c r="F16" s="43">
        <v>851.76</v>
      </c>
      <c r="G16" s="43">
        <v>824.9</v>
      </c>
      <c r="H16" s="43">
        <v>837.31</v>
      </c>
      <c r="I16" s="43">
        <v>830.58</v>
      </c>
      <c r="J16" s="43">
        <v>828.82</v>
      </c>
      <c r="K16" s="43">
        <v>858.61</v>
      </c>
      <c r="L16" s="43">
        <v>817.59</v>
      </c>
      <c r="M16" s="43">
        <v>829.76</v>
      </c>
      <c r="N16" s="43">
        <v>870.13</v>
      </c>
      <c r="O16" s="43">
        <v>837.82</v>
      </c>
      <c r="P16" s="43">
        <v>830.43</v>
      </c>
      <c r="Q16" s="43">
        <v>876.77</v>
      </c>
      <c r="R16" s="43">
        <v>846.95</v>
      </c>
      <c r="S16" s="43">
        <v>849.19</v>
      </c>
      <c r="T16" s="43">
        <v>894.44</v>
      </c>
      <c r="U16" s="43">
        <v>865.92</v>
      </c>
      <c r="V16" s="43">
        <v>868.87</v>
      </c>
      <c r="W16" s="42">
        <v>899.47</v>
      </c>
      <c r="X16" s="50">
        <v>879.78</v>
      </c>
      <c r="Y16" s="50">
        <v>888.63</v>
      </c>
    </row>
    <row r="17" spans="1:25" x14ac:dyDescent="0.25">
      <c r="A17" s="44" t="s">
        <v>15</v>
      </c>
      <c r="B17" s="43">
        <v>734.18</v>
      </c>
      <c r="C17" s="43">
        <v>729.65</v>
      </c>
      <c r="D17" s="43">
        <v>727.38</v>
      </c>
      <c r="E17" s="43">
        <v>744.89</v>
      </c>
      <c r="F17" s="43">
        <v>755.66</v>
      </c>
      <c r="G17" s="43">
        <v>730.85</v>
      </c>
      <c r="H17" s="43">
        <v>735.6</v>
      </c>
      <c r="I17" s="43">
        <v>735.71</v>
      </c>
      <c r="J17" s="43">
        <v>734.33</v>
      </c>
      <c r="K17" s="43">
        <v>757.91</v>
      </c>
      <c r="L17" s="43">
        <v>735.05</v>
      </c>
      <c r="M17" s="43">
        <v>724.81</v>
      </c>
      <c r="N17" s="43">
        <v>740.34</v>
      </c>
      <c r="O17" s="43">
        <v>735.15</v>
      </c>
      <c r="P17" s="43">
        <v>734.72</v>
      </c>
      <c r="Q17" s="43">
        <v>765.12</v>
      </c>
      <c r="R17" s="43">
        <v>751.41</v>
      </c>
      <c r="S17" s="43">
        <v>748.81</v>
      </c>
      <c r="T17" s="43">
        <v>774</v>
      </c>
      <c r="U17" s="43">
        <v>758.2</v>
      </c>
      <c r="V17" s="43">
        <v>759.36</v>
      </c>
      <c r="W17" s="42">
        <v>780.05</v>
      </c>
      <c r="X17" s="50">
        <v>758.92</v>
      </c>
      <c r="Y17" s="50">
        <v>759.36</v>
      </c>
    </row>
    <row r="18" spans="1:25" x14ac:dyDescent="0.25">
      <c r="A18" s="44" t="s">
        <v>16</v>
      </c>
      <c r="B18" s="43">
        <v>900.38</v>
      </c>
      <c r="C18" s="43">
        <v>894.01</v>
      </c>
      <c r="D18" s="43">
        <v>897.33</v>
      </c>
      <c r="E18" s="43">
        <v>899.37</v>
      </c>
      <c r="F18" s="43">
        <v>915.47</v>
      </c>
      <c r="G18" s="43">
        <v>898.78</v>
      </c>
      <c r="H18" s="43">
        <v>900.92</v>
      </c>
      <c r="I18" s="43">
        <v>902.02</v>
      </c>
      <c r="J18" s="43">
        <v>910.75</v>
      </c>
      <c r="K18" s="43">
        <v>935.86</v>
      </c>
      <c r="L18" s="43">
        <v>912.8</v>
      </c>
      <c r="M18" s="43">
        <v>906.1</v>
      </c>
      <c r="N18" s="43">
        <v>914.62</v>
      </c>
      <c r="O18" s="43">
        <v>902.46</v>
      </c>
      <c r="P18" s="43">
        <v>897.43</v>
      </c>
      <c r="Q18" s="43">
        <v>919</v>
      </c>
      <c r="R18" s="43">
        <v>900.38</v>
      </c>
      <c r="S18" s="43">
        <v>906.64</v>
      </c>
      <c r="T18" s="43">
        <v>928.4</v>
      </c>
      <c r="U18" s="43">
        <v>912.72</v>
      </c>
      <c r="V18" s="43">
        <v>925.07</v>
      </c>
      <c r="W18" s="42">
        <v>940.77</v>
      </c>
      <c r="X18" s="50">
        <v>929.83</v>
      </c>
      <c r="Y18" s="50">
        <v>929.87</v>
      </c>
    </row>
    <row r="19" spans="1:25" x14ac:dyDescent="0.25">
      <c r="A19" s="44" t="s">
        <v>17</v>
      </c>
      <c r="B19" s="43">
        <v>804.54</v>
      </c>
      <c r="C19" s="43">
        <v>796.79</v>
      </c>
      <c r="D19" s="43">
        <v>794.05</v>
      </c>
      <c r="E19" s="43">
        <v>809.03</v>
      </c>
      <c r="F19" s="43">
        <v>814.67</v>
      </c>
      <c r="G19" s="43">
        <v>805.04</v>
      </c>
      <c r="H19" s="43">
        <v>811.63</v>
      </c>
      <c r="I19" s="43">
        <v>815.26</v>
      </c>
      <c r="J19" s="43">
        <v>823.64</v>
      </c>
      <c r="K19" s="43">
        <v>847.97</v>
      </c>
      <c r="L19" s="43">
        <v>836.78</v>
      </c>
      <c r="M19" s="43">
        <v>837.66</v>
      </c>
      <c r="N19" s="43">
        <v>845.99</v>
      </c>
      <c r="O19" s="43">
        <v>840.42</v>
      </c>
      <c r="P19" s="43">
        <v>833.17</v>
      </c>
      <c r="Q19" s="43">
        <v>851.54</v>
      </c>
      <c r="R19" s="43">
        <v>848.77</v>
      </c>
      <c r="S19" s="43">
        <v>850.66</v>
      </c>
      <c r="T19" s="43">
        <v>867.65</v>
      </c>
      <c r="U19" s="43">
        <v>862.3</v>
      </c>
      <c r="V19" s="43">
        <v>869.44</v>
      </c>
      <c r="W19" s="42">
        <v>875.09</v>
      </c>
      <c r="X19" s="50">
        <v>867.57</v>
      </c>
      <c r="Y19" s="50">
        <v>877.86</v>
      </c>
    </row>
    <row r="20" spans="1:25" x14ac:dyDescent="0.25">
      <c r="A20" s="44" t="s">
        <v>18</v>
      </c>
      <c r="B20" s="43">
        <v>768.95</v>
      </c>
      <c r="C20" s="43">
        <v>770.3</v>
      </c>
      <c r="D20" s="43">
        <v>784.04</v>
      </c>
      <c r="E20" s="43">
        <v>806.27</v>
      </c>
      <c r="F20" s="43">
        <v>808.6</v>
      </c>
      <c r="G20" s="43">
        <v>820.99</v>
      </c>
      <c r="H20" s="43">
        <v>809.8</v>
      </c>
      <c r="I20" s="43">
        <v>803.18</v>
      </c>
      <c r="J20" s="43">
        <v>806.08</v>
      </c>
      <c r="K20" s="43">
        <v>826.96</v>
      </c>
      <c r="L20" s="43">
        <v>812.67</v>
      </c>
      <c r="M20" s="43">
        <v>797.89</v>
      </c>
      <c r="N20" s="43">
        <v>795.21</v>
      </c>
      <c r="O20" s="43">
        <v>790.5</v>
      </c>
      <c r="P20" s="43">
        <v>789.59</v>
      </c>
      <c r="Q20" s="43">
        <v>811.72</v>
      </c>
      <c r="R20" s="43">
        <v>790.02</v>
      </c>
      <c r="S20" s="43">
        <v>796.49</v>
      </c>
      <c r="T20" s="43">
        <v>806.61</v>
      </c>
      <c r="U20" s="43">
        <v>798.77</v>
      </c>
      <c r="V20" s="43">
        <v>807.71</v>
      </c>
      <c r="W20" s="42">
        <v>818.23</v>
      </c>
      <c r="X20" s="50">
        <v>823.08</v>
      </c>
      <c r="Y20" s="50">
        <v>818.74</v>
      </c>
    </row>
    <row r="21" spans="1:25" x14ac:dyDescent="0.25">
      <c r="A21" s="44" t="s">
        <v>19</v>
      </c>
      <c r="B21" s="43">
        <v>772.13</v>
      </c>
      <c r="C21" s="43">
        <v>767.15</v>
      </c>
      <c r="D21" s="43">
        <v>760.45</v>
      </c>
      <c r="E21" s="43">
        <v>767.53</v>
      </c>
      <c r="F21" s="43">
        <v>766.08</v>
      </c>
      <c r="G21" s="43">
        <v>763.3</v>
      </c>
      <c r="H21" s="43">
        <v>766.92</v>
      </c>
      <c r="I21" s="43">
        <v>770.3</v>
      </c>
      <c r="J21" s="43">
        <v>774.36</v>
      </c>
      <c r="K21" s="43">
        <v>797.05</v>
      </c>
      <c r="L21" s="43">
        <v>780.72</v>
      </c>
      <c r="M21" s="43">
        <v>779.09</v>
      </c>
      <c r="N21" s="43">
        <v>785.23</v>
      </c>
      <c r="O21" s="43">
        <v>786.86</v>
      </c>
      <c r="P21" s="43">
        <v>781.17</v>
      </c>
      <c r="Q21" s="43">
        <v>794.53</v>
      </c>
      <c r="R21" s="43">
        <v>774.14</v>
      </c>
      <c r="S21" s="43">
        <v>783.07</v>
      </c>
      <c r="T21" s="43">
        <v>801.34</v>
      </c>
      <c r="U21" s="43">
        <v>790.7</v>
      </c>
      <c r="V21" s="43">
        <v>797.26</v>
      </c>
      <c r="W21" s="42">
        <v>810.75</v>
      </c>
      <c r="X21" s="50">
        <v>797.2</v>
      </c>
      <c r="Y21" s="50">
        <v>804.08</v>
      </c>
    </row>
    <row r="22" spans="1:25" x14ac:dyDescent="0.25">
      <c r="A22" s="44" t="s">
        <v>20</v>
      </c>
      <c r="B22" s="43">
        <v>739.5</v>
      </c>
      <c r="C22" s="43">
        <v>732.89</v>
      </c>
      <c r="D22" s="43">
        <v>741.66</v>
      </c>
      <c r="E22" s="43">
        <v>746.58</v>
      </c>
      <c r="F22" s="43">
        <v>740.6</v>
      </c>
      <c r="G22" s="43">
        <v>749.05</v>
      </c>
      <c r="H22" s="43">
        <v>747.65</v>
      </c>
      <c r="I22" s="43">
        <v>739.9</v>
      </c>
      <c r="J22" s="43">
        <v>745.52</v>
      </c>
      <c r="K22" s="43">
        <v>763.22</v>
      </c>
      <c r="L22" s="43">
        <v>753.3</v>
      </c>
      <c r="M22" s="43">
        <v>763.58</v>
      </c>
      <c r="N22" s="43">
        <v>773.78</v>
      </c>
      <c r="O22" s="43">
        <v>758.73</v>
      </c>
      <c r="P22" s="43">
        <v>757.25</v>
      </c>
      <c r="Q22" s="43">
        <v>768.15</v>
      </c>
      <c r="R22" s="43">
        <v>756.7</v>
      </c>
      <c r="S22" s="43">
        <v>760.62</v>
      </c>
      <c r="T22" s="43">
        <v>774.48</v>
      </c>
      <c r="U22" s="43">
        <v>765.25</v>
      </c>
      <c r="V22" s="43">
        <v>767.64</v>
      </c>
      <c r="W22" s="42">
        <v>770.6</v>
      </c>
      <c r="X22" s="50">
        <v>761.25</v>
      </c>
      <c r="Y22" s="50">
        <v>769.89</v>
      </c>
    </row>
    <row r="23" spans="1:25" x14ac:dyDescent="0.25">
      <c r="A23" s="44" t="s">
        <v>21</v>
      </c>
      <c r="B23" s="43">
        <v>794.6</v>
      </c>
      <c r="C23" s="43">
        <v>785.89</v>
      </c>
      <c r="D23" s="43">
        <v>775.39</v>
      </c>
      <c r="E23" s="43">
        <v>788.55</v>
      </c>
      <c r="F23" s="43">
        <v>803.37</v>
      </c>
      <c r="G23" s="43">
        <v>790.94</v>
      </c>
      <c r="H23" s="43">
        <v>789.4</v>
      </c>
      <c r="I23" s="43">
        <v>774.63</v>
      </c>
      <c r="J23" s="43">
        <v>798.16</v>
      </c>
      <c r="K23" s="43">
        <v>825.38</v>
      </c>
      <c r="L23" s="43">
        <v>802.74</v>
      </c>
      <c r="M23" s="43">
        <v>803.62</v>
      </c>
      <c r="N23" s="43">
        <v>817.39</v>
      </c>
      <c r="O23" s="43">
        <v>815.62</v>
      </c>
      <c r="P23" s="43">
        <v>814.2</v>
      </c>
      <c r="Q23" s="43">
        <v>808.54</v>
      </c>
      <c r="R23" s="43">
        <v>807.12</v>
      </c>
      <c r="S23" s="43">
        <v>803.43</v>
      </c>
      <c r="T23" s="43">
        <v>826.26</v>
      </c>
      <c r="U23" s="43">
        <v>808.37</v>
      </c>
      <c r="V23" s="43">
        <v>820.22</v>
      </c>
      <c r="W23" s="42">
        <v>831.44</v>
      </c>
      <c r="X23" s="50">
        <v>821.47</v>
      </c>
      <c r="Y23" s="50">
        <v>821.28</v>
      </c>
    </row>
    <row r="24" spans="1:25" x14ac:dyDescent="0.25">
      <c r="A24" s="44" t="s">
        <v>22</v>
      </c>
      <c r="B24" s="43">
        <v>749.06</v>
      </c>
      <c r="C24" s="43">
        <v>748.94</v>
      </c>
      <c r="D24" s="43">
        <v>751.04</v>
      </c>
      <c r="E24" s="43">
        <v>753.06</v>
      </c>
      <c r="F24" s="43">
        <v>754.8</v>
      </c>
      <c r="G24" s="43">
        <v>741.73</v>
      </c>
      <c r="H24" s="43">
        <v>740.18</v>
      </c>
      <c r="I24" s="43">
        <v>747.95</v>
      </c>
      <c r="J24" s="43">
        <v>760.92</v>
      </c>
      <c r="K24" s="43">
        <v>773.47</v>
      </c>
      <c r="L24" s="43">
        <v>770.44</v>
      </c>
      <c r="M24" s="43">
        <v>763.64</v>
      </c>
      <c r="N24" s="43">
        <v>776.79</v>
      </c>
      <c r="O24" s="43">
        <v>773.52</v>
      </c>
      <c r="P24" s="43">
        <v>789.93</v>
      </c>
      <c r="Q24" s="43">
        <v>790.16</v>
      </c>
      <c r="R24" s="43">
        <v>793.85</v>
      </c>
      <c r="S24" s="43">
        <v>777.14</v>
      </c>
      <c r="T24" s="43">
        <v>784.53</v>
      </c>
      <c r="U24" s="43">
        <v>787.98</v>
      </c>
      <c r="V24" s="43">
        <v>799.88</v>
      </c>
      <c r="W24" s="42">
        <v>800.96</v>
      </c>
      <c r="X24" s="50">
        <v>804.08</v>
      </c>
      <c r="Y24" s="50">
        <v>801.74</v>
      </c>
    </row>
    <row r="25" spans="1:25" x14ac:dyDescent="0.25">
      <c r="A25" s="44" t="s">
        <v>23</v>
      </c>
      <c r="B25" s="43">
        <v>919.97</v>
      </c>
      <c r="C25" s="43">
        <v>916.64</v>
      </c>
      <c r="D25" s="43">
        <v>924.45</v>
      </c>
      <c r="E25" s="43">
        <v>929.21</v>
      </c>
      <c r="F25" s="43">
        <v>939.47</v>
      </c>
      <c r="G25" s="43">
        <v>926.74</v>
      </c>
      <c r="H25" s="43">
        <v>928.16</v>
      </c>
      <c r="I25" s="43">
        <v>936.37</v>
      </c>
      <c r="J25" s="43">
        <v>940.77</v>
      </c>
      <c r="K25" s="43">
        <v>962.85</v>
      </c>
      <c r="L25" s="43">
        <v>951.51</v>
      </c>
      <c r="M25" s="43">
        <v>942.22</v>
      </c>
      <c r="N25" s="43">
        <v>971.11</v>
      </c>
      <c r="O25" s="43">
        <v>950.08</v>
      </c>
      <c r="P25" s="43">
        <v>944.12</v>
      </c>
      <c r="Q25" s="43">
        <v>969.88</v>
      </c>
      <c r="R25" s="43">
        <v>939.47</v>
      </c>
      <c r="S25" s="43">
        <v>944.97</v>
      </c>
      <c r="T25" s="43">
        <v>971.18</v>
      </c>
      <c r="U25" s="43">
        <v>950.98</v>
      </c>
      <c r="V25" s="43">
        <v>997.44</v>
      </c>
      <c r="W25" s="42">
        <v>1027.47</v>
      </c>
      <c r="X25" s="50">
        <v>1017.06</v>
      </c>
      <c r="Y25" s="50">
        <v>1010.33</v>
      </c>
    </row>
    <row r="26" spans="1:25" x14ac:dyDescent="0.25">
      <c r="A26" s="44" t="s">
        <v>24</v>
      </c>
      <c r="B26" s="43">
        <v>1041.48</v>
      </c>
      <c r="C26" s="43">
        <v>1031.25</v>
      </c>
      <c r="D26" s="43">
        <v>1030.8599999999999</v>
      </c>
      <c r="E26" s="43">
        <v>1034.6300000000001</v>
      </c>
      <c r="F26" s="43">
        <v>1047.4000000000001</v>
      </c>
      <c r="G26" s="43">
        <v>1029.46</v>
      </c>
      <c r="H26" s="43">
        <v>1035.8900000000001</v>
      </c>
      <c r="I26" s="43">
        <v>1029.46</v>
      </c>
      <c r="J26" s="43">
        <v>1049.22</v>
      </c>
      <c r="K26" s="43">
        <v>1075.52</v>
      </c>
      <c r="L26" s="43">
        <v>1059.78</v>
      </c>
      <c r="M26" s="43">
        <v>1065.6400000000001</v>
      </c>
      <c r="N26" s="43">
        <v>1084.27</v>
      </c>
      <c r="O26" s="43">
        <v>1065.24</v>
      </c>
      <c r="P26" s="43">
        <v>1061.6099999999999</v>
      </c>
      <c r="Q26" s="43">
        <v>1086.29</v>
      </c>
      <c r="R26" s="43">
        <v>1060.1199999999999</v>
      </c>
      <c r="S26" s="43">
        <v>1057.1099999999999</v>
      </c>
      <c r="T26" s="43">
        <v>1074.02</v>
      </c>
      <c r="U26" s="43">
        <v>1055.5899999999999</v>
      </c>
      <c r="V26" s="43">
        <v>1081.77</v>
      </c>
      <c r="W26" s="42">
        <v>1096.5999999999999</v>
      </c>
      <c r="X26" s="50">
        <v>1095.1199999999999</v>
      </c>
      <c r="Y26" s="50">
        <v>1095.45</v>
      </c>
    </row>
    <row r="27" spans="1:25" x14ac:dyDescent="0.25">
      <c r="A27" s="44" t="s">
        <v>25</v>
      </c>
      <c r="B27" s="43">
        <v>822.02</v>
      </c>
      <c r="C27" s="43">
        <v>818.64</v>
      </c>
      <c r="D27" s="43">
        <v>821.06</v>
      </c>
      <c r="E27" s="43">
        <v>822.17</v>
      </c>
      <c r="F27" s="43">
        <v>823.89</v>
      </c>
      <c r="G27" s="43">
        <v>816.66</v>
      </c>
      <c r="H27" s="43">
        <v>821.47</v>
      </c>
      <c r="I27" s="43">
        <v>821.1</v>
      </c>
      <c r="J27" s="43">
        <v>829.68</v>
      </c>
      <c r="K27" s="43">
        <v>850.86</v>
      </c>
      <c r="L27" s="43">
        <v>834.54</v>
      </c>
      <c r="M27" s="43">
        <v>840.08</v>
      </c>
      <c r="N27" s="43">
        <v>851.06</v>
      </c>
      <c r="O27" s="43">
        <v>843.09</v>
      </c>
      <c r="P27" s="43">
        <v>842.8</v>
      </c>
      <c r="Q27" s="43">
        <v>859.46</v>
      </c>
      <c r="R27" s="43">
        <v>845.64</v>
      </c>
      <c r="S27" s="43">
        <v>841.12</v>
      </c>
      <c r="T27" s="43">
        <v>853.3</v>
      </c>
      <c r="U27" s="43">
        <v>844.25</v>
      </c>
      <c r="V27" s="43">
        <v>857.82</v>
      </c>
      <c r="W27" s="42">
        <v>872.55</v>
      </c>
      <c r="X27" s="50">
        <v>858.08</v>
      </c>
      <c r="Y27" s="50">
        <v>875.13</v>
      </c>
    </row>
    <row r="28" spans="1:25" x14ac:dyDescent="0.25">
      <c r="A28" s="44" t="s">
        <v>26</v>
      </c>
      <c r="B28" s="43">
        <v>894.79</v>
      </c>
      <c r="C28" s="43">
        <v>886.44</v>
      </c>
      <c r="D28" s="43">
        <v>906.18</v>
      </c>
      <c r="E28" s="43">
        <v>906.53</v>
      </c>
      <c r="F28" s="43">
        <v>925.76</v>
      </c>
      <c r="G28" s="43">
        <v>913.75</v>
      </c>
      <c r="H28" s="43">
        <v>919</v>
      </c>
      <c r="I28" s="43">
        <v>916.61</v>
      </c>
      <c r="J28" s="43">
        <v>931.61</v>
      </c>
      <c r="K28" s="43">
        <v>953.24</v>
      </c>
      <c r="L28" s="43">
        <v>950.08</v>
      </c>
      <c r="M28" s="43">
        <v>944.12</v>
      </c>
      <c r="N28" s="43">
        <v>958.8</v>
      </c>
      <c r="O28" s="43">
        <v>955.19</v>
      </c>
      <c r="P28" s="43">
        <v>955.86</v>
      </c>
      <c r="Q28" s="43">
        <v>987.7</v>
      </c>
      <c r="R28" s="43">
        <v>957.68</v>
      </c>
      <c r="S28" s="43">
        <v>952.75</v>
      </c>
      <c r="T28" s="43">
        <v>977.65</v>
      </c>
      <c r="U28" s="43">
        <v>964.44</v>
      </c>
      <c r="V28" s="43">
        <v>974.58</v>
      </c>
      <c r="W28" s="42">
        <v>990.03</v>
      </c>
      <c r="X28" s="50">
        <v>974.92</v>
      </c>
      <c r="Y28" s="50">
        <v>969.2</v>
      </c>
    </row>
    <row r="29" spans="1:25" x14ac:dyDescent="0.25">
      <c r="A29" s="44" t="s">
        <v>27</v>
      </c>
      <c r="B29" s="43">
        <v>687.5</v>
      </c>
      <c r="C29" s="43">
        <v>679.31</v>
      </c>
      <c r="D29" s="43">
        <v>672.37</v>
      </c>
      <c r="E29" s="43">
        <v>684.29</v>
      </c>
      <c r="F29" s="43">
        <v>698.09</v>
      </c>
      <c r="G29" s="43">
        <v>687.93</v>
      </c>
      <c r="H29" s="43">
        <v>700.79</v>
      </c>
      <c r="I29" s="43">
        <v>688.62</v>
      </c>
      <c r="J29" s="43">
        <v>699.05</v>
      </c>
      <c r="K29" s="43">
        <v>715.88</v>
      </c>
      <c r="L29" s="43">
        <v>699.75</v>
      </c>
      <c r="M29" s="43">
        <v>700.79</v>
      </c>
      <c r="N29" s="43">
        <v>711.61</v>
      </c>
      <c r="O29" s="43">
        <v>705.1</v>
      </c>
      <c r="P29" s="43">
        <v>699.61</v>
      </c>
      <c r="Q29" s="43">
        <v>705.1</v>
      </c>
      <c r="R29" s="43">
        <v>697.12</v>
      </c>
      <c r="S29" s="43">
        <v>703.24</v>
      </c>
      <c r="T29" s="43">
        <v>721.25</v>
      </c>
      <c r="U29" s="43">
        <v>712.04</v>
      </c>
      <c r="V29" s="43">
        <v>723.14</v>
      </c>
      <c r="W29" s="42">
        <v>732.19</v>
      </c>
      <c r="X29" s="50">
        <v>720.01</v>
      </c>
      <c r="Y29" s="50">
        <v>707.48</v>
      </c>
    </row>
    <row r="30" spans="1:25" x14ac:dyDescent="0.25">
      <c r="A30" s="44" t="s">
        <v>28</v>
      </c>
      <c r="B30" s="43">
        <v>743.15</v>
      </c>
      <c r="C30" s="43">
        <v>738.26</v>
      </c>
      <c r="D30" s="43">
        <v>740.59</v>
      </c>
      <c r="E30" s="43">
        <v>746.79</v>
      </c>
      <c r="F30" s="43">
        <v>752.52</v>
      </c>
      <c r="G30" s="43">
        <v>738.93</v>
      </c>
      <c r="H30" s="43">
        <v>746.59</v>
      </c>
      <c r="I30" s="43">
        <v>741.02</v>
      </c>
      <c r="J30" s="43">
        <v>760.91</v>
      </c>
      <c r="K30" s="43">
        <v>780.78</v>
      </c>
      <c r="L30" s="43">
        <v>768.91</v>
      </c>
      <c r="M30" s="43">
        <v>766.92</v>
      </c>
      <c r="N30" s="43">
        <v>792.08</v>
      </c>
      <c r="O30" s="43">
        <v>776.86</v>
      </c>
      <c r="P30" s="43">
        <v>785.55</v>
      </c>
      <c r="Q30" s="43">
        <v>812.26</v>
      </c>
      <c r="R30" s="43">
        <v>791.28</v>
      </c>
      <c r="S30" s="43">
        <v>791.95</v>
      </c>
      <c r="T30" s="43">
        <v>818.74</v>
      </c>
      <c r="U30" s="43">
        <v>801.05</v>
      </c>
      <c r="V30" s="43">
        <v>810.03</v>
      </c>
      <c r="W30" s="42">
        <v>820.66</v>
      </c>
      <c r="X30" s="50">
        <v>807.42</v>
      </c>
      <c r="Y30" s="50">
        <v>800.45</v>
      </c>
    </row>
    <row r="31" spans="1:25" x14ac:dyDescent="0.25">
      <c r="A31" s="44" t="s">
        <v>29</v>
      </c>
      <c r="B31" s="43">
        <v>713.87</v>
      </c>
      <c r="C31" s="43">
        <v>722.87</v>
      </c>
      <c r="D31" s="43">
        <v>709.95</v>
      </c>
      <c r="E31" s="43">
        <v>724.79</v>
      </c>
      <c r="F31" s="43">
        <v>740.52</v>
      </c>
      <c r="G31" s="43">
        <v>732.5</v>
      </c>
      <c r="H31" s="43">
        <v>739.36</v>
      </c>
      <c r="I31" s="43">
        <v>738.47</v>
      </c>
      <c r="J31" s="43">
        <v>740.95</v>
      </c>
      <c r="K31" s="43">
        <v>758.91</v>
      </c>
      <c r="L31" s="43">
        <v>739.37</v>
      </c>
      <c r="M31" s="43">
        <v>735.8</v>
      </c>
      <c r="N31" s="43">
        <v>751.43</v>
      </c>
      <c r="O31" s="43">
        <v>729.31</v>
      </c>
      <c r="P31" s="43">
        <v>731.58</v>
      </c>
      <c r="Q31" s="43">
        <v>760.98</v>
      </c>
      <c r="R31" s="43">
        <v>750.79</v>
      </c>
      <c r="S31" s="43">
        <v>757.58</v>
      </c>
      <c r="T31" s="43">
        <v>775.77</v>
      </c>
      <c r="U31" s="43">
        <v>764.86</v>
      </c>
      <c r="V31" s="43">
        <v>765.55</v>
      </c>
      <c r="W31" s="42">
        <v>786.24</v>
      </c>
      <c r="X31" s="50">
        <v>766.43</v>
      </c>
      <c r="Y31" s="50">
        <v>770.99</v>
      </c>
    </row>
    <row r="32" spans="1:25" x14ac:dyDescent="0.25">
      <c r="A32" s="44" t="s">
        <v>30</v>
      </c>
      <c r="B32" s="43">
        <v>760.18</v>
      </c>
      <c r="C32" s="43">
        <v>761.9</v>
      </c>
      <c r="D32" s="43">
        <v>762.86</v>
      </c>
      <c r="E32" s="43">
        <v>779.96</v>
      </c>
      <c r="F32" s="43">
        <v>785.66</v>
      </c>
      <c r="G32" s="43">
        <v>779.08</v>
      </c>
      <c r="H32" s="43">
        <v>782.68</v>
      </c>
      <c r="I32" s="43">
        <v>783.28</v>
      </c>
      <c r="J32" s="43">
        <v>783.82</v>
      </c>
      <c r="K32" s="43">
        <v>806.27</v>
      </c>
      <c r="L32" s="43">
        <v>774.14</v>
      </c>
      <c r="M32" s="43">
        <v>768.83</v>
      </c>
      <c r="N32" s="43">
        <v>807.84</v>
      </c>
      <c r="O32" s="43">
        <v>791.95</v>
      </c>
      <c r="P32" s="43">
        <v>804.44</v>
      </c>
      <c r="Q32" s="43">
        <v>830.06</v>
      </c>
      <c r="R32" s="43">
        <v>812.89</v>
      </c>
      <c r="S32" s="43">
        <v>815.65</v>
      </c>
      <c r="T32" s="43">
        <v>835.24</v>
      </c>
      <c r="U32" s="43">
        <v>819.09</v>
      </c>
      <c r="V32" s="43">
        <v>830.4</v>
      </c>
      <c r="W32" s="42">
        <v>850.12</v>
      </c>
      <c r="X32" s="50">
        <v>847.62</v>
      </c>
      <c r="Y32" s="50">
        <v>843.44</v>
      </c>
    </row>
    <row r="33" spans="1:25" x14ac:dyDescent="0.25">
      <c r="A33" s="44" t="s">
        <v>31</v>
      </c>
      <c r="B33" s="43">
        <v>739.7</v>
      </c>
      <c r="C33" s="43">
        <v>741.26</v>
      </c>
      <c r="D33" s="43">
        <v>739.26</v>
      </c>
      <c r="E33" s="43">
        <v>746.59</v>
      </c>
      <c r="F33" s="43">
        <v>758.73</v>
      </c>
      <c r="G33" s="43">
        <v>750.38</v>
      </c>
      <c r="H33" s="43">
        <v>748.3</v>
      </c>
      <c r="I33" s="43">
        <v>758.52</v>
      </c>
      <c r="J33" s="43">
        <v>750.88</v>
      </c>
      <c r="K33" s="43">
        <v>765.9</v>
      </c>
      <c r="L33" s="43">
        <v>749.35</v>
      </c>
      <c r="M33" s="43">
        <v>757.02</v>
      </c>
      <c r="N33" s="43">
        <v>774.07</v>
      </c>
      <c r="O33" s="43">
        <v>753.75</v>
      </c>
      <c r="P33" s="43">
        <v>761.39</v>
      </c>
      <c r="Q33" s="43">
        <v>768.82</v>
      </c>
      <c r="R33" s="43">
        <v>761.11</v>
      </c>
      <c r="S33" s="43">
        <v>763.69</v>
      </c>
      <c r="T33" s="43">
        <v>775.73</v>
      </c>
      <c r="U33" s="43">
        <v>771.75</v>
      </c>
      <c r="V33" s="43">
        <v>767.59</v>
      </c>
      <c r="W33" s="42">
        <v>780.39</v>
      </c>
      <c r="X33" s="50">
        <v>767.38</v>
      </c>
      <c r="Y33" s="50">
        <v>763.77</v>
      </c>
    </row>
    <row r="34" spans="1:25" x14ac:dyDescent="0.25">
      <c r="A34" s="44" t="s">
        <v>32</v>
      </c>
      <c r="B34" s="43">
        <v>861.8</v>
      </c>
      <c r="C34" s="43">
        <v>858.22</v>
      </c>
      <c r="D34" s="43">
        <v>849.35</v>
      </c>
      <c r="E34" s="43">
        <v>860.83</v>
      </c>
      <c r="F34" s="43">
        <v>862.92</v>
      </c>
      <c r="G34" s="43">
        <v>846.21</v>
      </c>
      <c r="H34" s="43">
        <v>852.38</v>
      </c>
      <c r="I34" s="43">
        <v>864.62</v>
      </c>
      <c r="J34" s="43">
        <v>884.07</v>
      </c>
      <c r="K34" s="43">
        <v>909.08</v>
      </c>
      <c r="L34" s="43">
        <v>892.06</v>
      </c>
      <c r="M34" s="43">
        <v>894.44</v>
      </c>
      <c r="N34" s="43">
        <v>905.13</v>
      </c>
      <c r="O34" s="43">
        <v>893.45</v>
      </c>
      <c r="P34" s="43">
        <v>893.45</v>
      </c>
      <c r="Q34" s="43">
        <v>916.76</v>
      </c>
      <c r="R34" s="43">
        <v>888.52</v>
      </c>
      <c r="S34" s="43">
        <v>880.8</v>
      </c>
      <c r="T34" s="43">
        <v>873.81</v>
      </c>
      <c r="U34" s="43">
        <v>879.8</v>
      </c>
      <c r="V34" s="43">
        <v>899.22</v>
      </c>
      <c r="W34" s="42">
        <v>894.01</v>
      </c>
      <c r="X34" s="50">
        <v>893.33</v>
      </c>
      <c r="Y34" s="50">
        <v>884.07</v>
      </c>
    </row>
    <row r="35" spans="1:25" x14ac:dyDescent="0.25">
      <c r="A35" s="44" t="s">
        <v>33</v>
      </c>
      <c r="B35" s="43">
        <v>934.75</v>
      </c>
      <c r="C35" s="43">
        <v>940.46</v>
      </c>
      <c r="D35" s="43">
        <v>937.67</v>
      </c>
      <c r="E35" s="43">
        <v>948.77</v>
      </c>
      <c r="F35" s="43">
        <v>961.18</v>
      </c>
      <c r="G35" s="43">
        <v>941.4</v>
      </c>
      <c r="H35" s="43">
        <v>946.28</v>
      </c>
      <c r="I35" s="43">
        <v>946.83</v>
      </c>
      <c r="J35" s="43">
        <v>981.01</v>
      </c>
      <c r="K35" s="43">
        <v>1004.85</v>
      </c>
      <c r="L35" s="43">
        <v>978.77</v>
      </c>
      <c r="M35" s="43">
        <v>986.52</v>
      </c>
      <c r="N35" s="43">
        <v>1003.45</v>
      </c>
      <c r="O35" s="43">
        <v>963.64</v>
      </c>
      <c r="P35" s="43">
        <v>951.35</v>
      </c>
      <c r="Q35" s="43">
        <v>987.39</v>
      </c>
      <c r="R35" s="43">
        <v>1007.76</v>
      </c>
      <c r="S35" s="43">
        <v>993.04</v>
      </c>
      <c r="T35" s="43">
        <v>1001.18</v>
      </c>
      <c r="U35" s="43">
        <v>986.96</v>
      </c>
      <c r="V35" s="43">
        <v>998.36</v>
      </c>
      <c r="W35" s="42">
        <v>1022.48</v>
      </c>
      <c r="X35" s="50">
        <v>1005.48</v>
      </c>
      <c r="Y35" s="50">
        <v>1012.32</v>
      </c>
    </row>
    <row r="36" spans="1:25" x14ac:dyDescent="0.25">
      <c r="A36" s="44" t="s">
        <v>34</v>
      </c>
      <c r="B36" s="43">
        <v>687.71</v>
      </c>
      <c r="C36" s="43">
        <v>691.78</v>
      </c>
      <c r="D36" s="43">
        <v>681.98</v>
      </c>
      <c r="E36" s="43">
        <v>685.41</v>
      </c>
      <c r="F36" s="43">
        <v>686.47</v>
      </c>
      <c r="G36" s="43">
        <v>678.69</v>
      </c>
      <c r="H36" s="43">
        <v>684.74</v>
      </c>
      <c r="I36" s="43">
        <v>688.13</v>
      </c>
      <c r="J36" s="43">
        <v>691.71</v>
      </c>
      <c r="K36" s="43">
        <v>709.87</v>
      </c>
      <c r="L36" s="43">
        <v>695.72</v>
      </c>
      <c r="M36" s="43">
        <v>694.54</v>
      </c>
      <c r="N36" s="43">
        <v>703.17</v>
      </c>
      <c r="O36" s="43">
        <v>695.21</v>
      </c>
      <c r="P36" s="43">
        <v>694.21</v>
      </c>
      <c r="Q36" s="43">
        <v>720.71</v>
      </c>
      <c r="R36" s="43">
        <v>710.06</v>
      </c>
      <c r="S36" s="43">
        <v>706.82</v>
      </c>
      <c r="T36" s="43">
        <v>726.24</v>
      </c>
      <c r="U36" s="43">
        <v>714</v>
      </c>
      <c r="V36" s="43">
        <v>713.09</v>
      </c>
      <c r="W36" s="42">
        <v>727.26</v>
      </c>
      <c r="X36" s="50">
        <v>721.39</v>
      </c>
      <c r="Y36" s="50">
        <v>723.07</v>
      </c>
    </row>
    <row r="37" spans="1:25" x14ac:dyDescent="0.25">
      <c r="A37" s="44" t="s">
        <v>35</v>
      </c>
      <c r="B37" s="43">
        <v>976.95</v>
      </c>
      <c r="C37" s="43">
        <v>979.07</v>
      </c>
      <c r="D37" s="43">
        <v>971.43</v>
      </c>
      <c r="E37" s="43">
        <v>969.36</v>
      </c>
      <c r="F37" s="43">
        <v>981.46</v>
      </c>
      <c r="G37" s="43">
        <v>962.12</v>
      </c>
      <c r="H37" s="43">
        <v>977.3</v>
      </c>
      <c r="I37" s="43">
        <v>993.04</v>
      </c>
      <c r="J37" s="43">
        <v>980.78</v>
      </c>
      <c r="K37" s="43">
        <v>998.87</v>
      </c>
      <c r="L37" s="43">
        <v>979.96</v>
      </c>
      <c r="M37" s="43">
        <v>980.88</v>
      </c>
      <c r="N37" s="43">
        <v>1011.03</v>
      </c>
      <c r="O37" s="43">
        <v>992.67</v>
      </c>
      <c r="P37" s="43">
        <v>984.66</v>
      </c>
      <c r="Q37" s="43">
        <v>1016.06</v>
      </c>
      <c r="R37" s="43">
        <v>991.67</v>
      </c>
      <c r="S37" s="43">
        <v>992.61</v>
      </c>
      <c r="T37" s="43">
        <v>1014.71</v>
      </c>
      <c r="U37" s="43">
        <v>994.62</v>
      </c>
      <c r="V37" s="43">
        <v>1004.34</v>
      </c>
      <c r="W37" s="42">
        <v>1028.52</v>
      </c>
      <c r="X37" s="50">
        <v>1009.68</v>
      </c>
      <c r="Y37" s="50">
        <v>1017.03</v>
      </c>
    </row>
    <row r="38" spans="1:25" x14ac:dyDescent="0.25">
      <c r="A38" s="44" t="s">
        <v>36</v>
      </c>
      <c r="B38" s="43">
        <v>776.72</v>
      </c>
      <c r="C38" s="43">
        <v>783.48</v>
      </c>
      <c r="D38" s="43">
        <v>790.78</v>
      </c>
      <c r="E38" s="43">
        <v>797.13</v>
      </c>
      <c r="F38" s="43">
        <v>809.03</v>
      </c>
      <c r="G38" s="43">
        <v>801.52</v>
      </c>
      <c r="H38" s="43">
        <v>803.16</v>
      </c>
      <c r="I38" s="43">
        <v>806.68</v>
      </c>
      <c r="J38" s="43">
        <v>809.43</v>
      </c>
      <c r="K38" s="43">
        <v>824.86</v>
      </c>
      <c r="L38" s="43">
        <v>817.65</v>
      </c>
      <c r="M38" s="43">
        <v>812.87</v>
      </c>
      <c r="N38" s="43">
        <v>818.38</v>
      </c>
      <c r="O38" s="43">
        <v>825.26</v>
      </c>
      <c r="P38" s="43">
        <v>823.89</v>
      </c>
      <c r="Q38" s="43">
        <v>844.6</v>
      </c>
      <c r="R38" s="43">
        <v>825.6</v>
      </c>
      <c r="S38" s="43">
        <v>822.1</v>
      </c>
      <c r="T38" s="43">
        <v>843.18</v>
      </c>
      <c r="U38" s="43">
        <v>824.57</v>
      </c>
      <c r="V38" s="43">
        <v>834.56</v>
      </c>
      <c r="W38" s="42">
        <v>854</v>
      </c>
      <c r="X38" s="50">
        <v>833.87</v>
      </c>
      <c r="Y38" s="50">
        <v>837.3</v>
      </c>
    </row>
    <row r="39" spans="1:25" x14ac:dyDescent="0.25">
      <c r="A39" s="44" t="s">
        <v>37</v>
      </c>
      <c r="B39" s="43">
        <v>895.13</v>
      </c>
      <c r="C39" s="43">
        <v>875.69</v>
      </c>
      <c r="D39" s="43">
        <v>864.74</v>
      </c>
      <c r="E39" s="43">
        <v>885.1</v>
      </c>
      <c r="F39" s="43">
        <v>904.96</v>
      </c>
      <c r="G39" s="43">
        <v>878.84</v>
      </c>
      <c r="H39" s="43">
        <v>891.58</v>
      </c>
      <c r="I39" s="43">
        <v>896.93</v>
      </c>
      <c r="J39" s="43">
        <v>891.99</v>
      </c>
      <c r="K39" s="43">
        <v>913.3</v>
      </c>
      <c r="L39" s="43">
        <v>880.14</v>
      </c>
      <c r="M39" s="43">
        <v>872.25</v>
      </c>
      <c r="N39" s="43">
        <v>882.2</v>
      </c>
      <c r="O39" s="43">
        <v>867.16</v>
      </c>
      <c r="P39" s="43">
        <v>868.52</v>
      </c>
      <c r="Q39" s="43">
        <v>915.41</v>
      </c>
      <c r="R39" s="43">
        <v>915.2</v>
      </c>
      <c r="S39" s="43">
        <v>922.52</v>
      </c>
      <c r="T39" s="43">
        <v>940.47</v>
      </c>
      <c r="U39" s="43">
        <v>934.98</v>
      </c>
      <c r="V39" s="43">
        <v>925.24</v>
      </c>
      <c r="W39" s="42">
        <v>939.52</v>
      </c>
      <c r="X39" s="50">
        <v>920.59</v>
      </c>
      <c r="Y39" s="50">
        <v>914.13</v>
      </c>
    </row>
    <row r="40" spans="1:25" x14ac:dyDescent="0.25">
      <c r="A40" s="44" t="s">
        <v>38</v>
      </c>
      <c r="B40" s="43">
        <v>786.08</v>
      </c>
      <c r="C40" s="43">
        <v>785.4</v>
      </c>
      <c r="D40" s="43">
        <v>787.03</v>
      </c>
      <c r="E40" s="43">
        <v>799.94</v>
      </c>
      <c r="F40" s="43">
        <v>805.3</v>
      </c>
      <c r="G40" s="43">
        <v>794.05</v>
      </c>
      <c r="H40" s="43">
        <v>800.22</v>
      </c>
      <c r="I40" s="43">
        <v>796.79</v>
      </c>
      <c r="J40" s="43">
        <v>810.12</v>
      </c>
      <c r="K40" s="43">
        <v>827.94</v>
      </c>
      <c r="L40" s="43">
        <v>815.28</v>
      </c>
      <c r="M40" s="43">
        <v>820.44</v>
      </c>
      <c r="N40" s="43">
        <v>825.94</v>
      </c>
      <c r="O40" s="43">
        <v>814.31</v>
      </c>
      <c r="P40" s="43">
        <v>815.33</v>
      </c>
      <c r="Q40" s="43">
        <v>823.54</v>
      </c>
      <c r="R40" s="43">
        <v>814.28</v>
      </c>
      <c r="S40" s="43">
        <v>814.94</v>
      </c>
      <c r="T40" s="43">
        <v>829.37</v>
      </c>
      <c r="U40" s="43">
        <v>821.14</v>
      </c>
      <c r="V40" s="43">
        <v>829.03</v>
      </c>
      <c r="W40" s="42">
        <v>842.86</v>
      </c>
      <c r="X40" s="50">
        <v>836.97</v>
      </c>
      <c r="Y40" s="50">
        <v>834.89</v>
      </c>
    </row>
    <row r="41" spans="1:25" x14ac:dyDescent="0.25">
      <c r="A41" s="44" t="s">
        <v>39</v>
      </c>
      <c r="B41" s="43">
        <v>756.28</v>
      </c>
      <c r="C41" s="43">
        <v>759.68</v>
      </c>
      <c r="D41" s="43">
        <v>754.52</v>
      </c>
      <c r="E41" s="43">
        <v>757.39</v>
      </c>
      <c r="F41" s="43">
        <v>771.15</v>
      </c>
      <c r="G41" s="43">
        <v>762.65</v>
      </c>
      <c r="H41" s="43">
        <v>777.22</v>
      </c>
      <c r="I41" s="43">
        <v>767.55</v>
      </c>
      <c r="J41" s="43">
        <v>779.92</v>
      </c>
      <c r="K41" s="43">
        <v>798.25</v>
      </c>
      <c r="L41" s="43">
        <v>780.15</v>
      </c>
      <c r="M41" s="43">
        <v>781.55</v>
      </c>
      <c r="N41" s="43">
        <v>798.13</v>
      </c>
      <c r="O41" s="43">
        <v>798.13</v>
      </c>
      <c r="P41" s="43">
        <v>799.19</v>
      </c>
      <c r="Q41" s="43">
        <v>823.19</v>
      </c>
      <c r="R41" s="43">
        <v>803.08</v>
      </c>
      <c r="S41" s="43">
        <v>806.7</v>
      </c>
      <c r="T41" s="43">
        <v>834.41</v>
      </c>
      <c r="U41" s="43">
        <v>814.02</v>
      </c>
      <c r="V41" s="43">
        <v>818.99</v>
      </c>
      <c r="W41" s="42">
        <v>830.37</v>
      </c>
      <c r="X41" s="50">
        <v>811.55</v>
      </c>
      <c r="Y41" s="50">
        <v>817.74</v>
      </c>
    </row>
    <row r="42" spans="1:25" x14ac:dyDescent="0.25">
      <c r="A42" s="44" t="s">
        <v>40</v>
      </c>
      <c r="B42" s="43">
        <v>811.29</v>
      </c>
      <c r="C42" s="43">
        <v>820.6</v>
      </c>
      <c r="D42" s="43">
        <v>811.71</v>
      </c>
      <c r="E42" s="43">
        <v>834.62</v>
      </c>
      <c r="F42" s="43">
        <v>855.7</v>
      </c>
      <c r="G42" s="43">
        <v>834.14</v>
      </c>
      <c r="H42" s="43">
        <v>844.86</v>
      </c>
      <c r="I42" s="43">
        <v>843.83</v>
      </c>
      <c r="J42" s="43">
        <v>857.5</v>
      </c>
      <c r="K42" s="43">
        <v>885.92</v>
      </c>
      <c r="L42" s="43">
        <v>856.8</v>
      </c>
      <c r="M42" s="43">
        <v>850.48</v>
      </c>
      <c r="N42" s="43">
        <v>871.34</v>
      </c>
      <c r="O42" s="43">
        <v>869.04</v>
      </c>
      <c r="P42" s="43">
        <v>859.35</v>
      </c>
      <c r="Q42" s="43">
        <v>894.84</v>
      </c>
      <c r="R42" s="43">
        <v>852.1</v>
      </c>
      <c r="S42" s="43">
        <v>860.54</v>
      </c>
      <c r="T42" s="43">
        <v>886.59</v>
      </c>
      <c r="U42" s="43">
        <v>872.1</v>
      </c>
      <c r="V42" s="43">
        <v>882.02</v>
      </c>
      <c r="W42" s="42">
        <v>902.36</v>
      </c>
      <c r="X42" s="50">
        <v>866.76</v>
      </c>
      <c r="Y42" s="50">
        <v>878.12</v>
      </c>
    </row>
    <row r="43" spans="1:25" x14ac:dyDescent="0.25">
      <c r="A43" s="44" t="s">
        <v>41</v>
      </c>
      <c r="B43" s="43">
        <v>831.72</v>
      </c>
      <c r="C43" s="43">
        <v>825.89</v>
      </c>
      <c r="D43" s="43">
        <v>822.53</v>
      </c>
      <c r="E43" s="43">
        <v>825.65</v>
      </c>
      <c r="F43" s="43">
        <v>830.55</v>
      </c>
      <c r="G43" s="43">
        <v>824.72</v>
      </c>
      <c r="H43" s="43">
        <v>831.48</v>
      </c>
      <c r="I43" s="43">
        <v>829.11</v>
      </c>
      <c r="J43" s="43">
        <v>837.23</v>
      </c>
      <c r="K43" s="43">
        <v>852.5</v>
      </c>
      <c r="L43" s="43">
        <v>842.63</v>
      </c>
      <c r="M43" s="43">
        <v>845</v>
      </c>
      <c r="N43" s="43">
        <v>848.57</v>
      </c>
      <c r="O43" s="43">
        <v>835.33</v>
      </c>
      <c r="P43" s="43">
        <v>826.65</v>
      </c>
      <c r="Q43" s="43">
        <v>853.94</v>
      </c>
      <c r="R43" s="43">
        <v>839.59</v>
      </c>
      <c r="S43" s="43">
        <v>839.25</v>
      </c>
      <c r="T43" s="43">
        <v>848.3</v>
      </c>
      <c r="U43" s="43">
        <v>840.94</v>
      </c>
      <c r="V43" s="43">
        <v>854.42</v>
      </c>
      <c r="W43" s="42">
        <v>860.54</v>
      </c>
      <c r="X43" s="50">
        <v>854.76</v>
      </c>
      <c r="Y43" s="50">
        <v>859.03</v>
      </c>
    </row>
    <row r="44" spans="1:25" x14ac:dyDescent="0.25">
      <c r="A44" s="44" t="s">
        <v>42</v>
      </c>
      <c r="B44" s="43">
        <v>842.08</v>
      </c>
      <c r="C44" s="43">
        <v>843.7</v>
      </c>
      <c r="D44" s="43">
        <v>833.95</v>
      </c>
      <c r="E44" s="43">
        <v>849.55</v>
      </c>
      <c r="F44" s="43">
        <v>857.67</v>
      </c>
      <c r="G44" s="43">
        <v>848.1</v>
      </c>
      <c r="H44" s="43">
        <v>842.82</v>
      </c>
      <c r="I44" s="43">
        <v>854.04</v>
      </c>
      <c r="J44" s="43">
        <v>852.11</v>
      </c>
      <c r="K44" s="43">
        <v>853.74</v>
      </c>
      <c r="L44" s="43">
        <v>856.27</v>
      </c>
      <c r="M44" s="43">
        <v>858.05</v>
      </c>
      <c r="N44" s="43">
        <v>876.29</v>
      </c>
      <c r="O44" s="43">
        <v>858.92</v>
      </c>
      <c r="P44" s="43">
        <v>857.92</v>
      </c>
      <c r="Q44" s="43">
        <v>887.7</v>
      </c>
      <c r="R44" s="43">
        <v>878.76</v>
      </c>
      <c r="S44" s="43">
        <v>873.84</v>
      </c>
      <c r="T44" s="43">
        <v>883.78</v>
      </c>
      <c r="U44" s="43">
        <v>885.11</v>
      </c>
      <c r="V44" s="43">
        <v>898.39</v>
      </c>
      <c r="W44" s="42">
        <v>911.34</v>
      </c>
      <c r="X44" s="50">
        <v>914</v>
      </c>
      <c r="Y44" s="50">
        <v>929.29</v>
      </c>
    </row>
    <row r="45" spans="1:25" x14ac:dyDescent="0.25">
      <c r="A45" s="44" t="s">
        <v>43</v>
      </c>
      <c r="B45" s="43">
        <v>752.33</v>
      </c>
      <c r="C45" s="43">
        <v>749.58</v>
      </c>
      <c r="D45" s="43">
        <v>767.08</v>
      </c>
      <c r="E45" s="43">
        <v>758.78</v>
      </c>
      <c r="F45" s="43">
        <v>761.08</v>
      </c>
      <c r="G45" s="43">
        <v>763.62</v>
      </c>
      <c r="H45" s="43">
        <v>754.39</v>
      </c>
      <c r="I45" s="43">
        <v>755.08</v>
      </c>
      <c r="J45" s="43">
        <v>765.06</v>
      </c>
      <c r="K45" s="43">
        <v>770.87</v>
      </c>
      <c r="L45" s="43">
        <v>776.25</v>
      </c>
      <c r="M45" s="43">
        <v>774.87</v>
      </c>
      <c r="N45" s="43">
        <v>794.3</v>
      </c>
      <c r="O45" s="43">
        <v>782.26</v>
      </c>
      <c r="P45" s="43">
        <v>797.99</v>
      </c>
      <c r="Q45" s="43">
        <v>791.16</v>
      </c>
      <c r="R45" s="43">
        <v>776.42</v>
      </c>
      <c r="S45" s="43">
        <v>783.51</v>
      </c>
      <c r="T45" s="43">
        <v>798.51</v>
      </c>
      <c r="U45" s="43">
        <v>789.61</v>
      </c>
      <c r="V45" s="43">
        <v>786.08</v>
      </c>
      <c r="W45" s="42">
        <v>808.98</v>
      </c>
      <c r="X45" s="50">
        <v>801.57</v>
      </c>
      <c r="Y45" s="50">
        <v>806.66</v>
      </c>
    </row>
    <row r="46" spans="1:25" x14ac:dyDescent="0.25">
      <c r="A46" s="44" t="s">
        <v>44</v>
      </c>
      <c r="B46" s="43">
        <v>717.02</v>
      </c>
      <c r="C46" s="43">
        <v>707.41</v>
      </c>
      <c r="D46" s="43">
        <v>711.65</v>
      </c>
      <c r="E46" s="43">
        <v>725.8</v>
      </c>
      <c r="F46" s="43">
        <v>734.16</v>
      </c>
      <c r="G46" s="43">
        <v>719.68</v>
      </c>
      <c r="H46" s="43">
        <v>727.56</v>
      </c>
      <c r="I46" s="43">
        <v>720.53</v>
      </c>
      <c r="J46" s="43">
        <v>736.56</v>
      </c>
      <c r="K46" s="43">
        <v>750.03</v>
      </c>
      <c r="L46" s="43">
        <v>738.82</v>
      </c>
      <c r="M46" s="43">
        <v>726.55</v>
      </c>
      <c r="N46" s="43">
        <v>745.78</v>
      </c>
      <c r="O46" s="43">
        <v>737.37</v>
      </c>
      <c r="P46" s="43">
        <v>732.06</v>
      </c>
      <c r="Q46" s="43">
        <v>749.53</v>
      </c>
      <c r="R46" s="43">
        <v>740.04</v>
      </c>
      <c r="S46" s="43">
        <v>732.7</v>
      </c>
      <c r="T46" s="43">
        <v>743.28</v>
      </c>
      <c r="U46" s="43">
        <v>729.94</v>
      </c>
      <c r="V46" s="43">
        <v>740.21</v>
      </c>
      <c r="W46" s="42">
        <v>752.42</v>
      </c>
      <c r="X46" s="50">
        <v>734.47</v>
      </c>
      <c r="Y46" s="50">
        <v>733.5</v>
      </c>
    </row>
    <row r="47" spans="1:25" x14ac:dyDescent="0.25">
      <c r="A47" s="44" t="s">
        <v>45</v>
      </c>
      <c r="B47" s="43">
        <v>753.25</v>
      </c>
      <c r="C47" s="43">
        <v>748.68</v>
      </c>
      <c r="D47" s="43">
        <v>753.3</v>
      </c>
      <c r="E47" s="43">
        <v>756.5</v>
      </c>
      <c r="F47" s="43">
        <v>775.43</v>
      </c>
      <c r="G47" s="43">
        <v>766.47</v>
      </c>
      <c r="H47" s="43">
        <v>773.19</v>
      </c>
      <c r="I47" s="43">
        <v>770.71</v>
      </c>
      <c r="J47" s="43">
        <v>781.99</v>
      </c>
      <c r="K47" s="43">
        <v>797.27</v>
      </c>
      <c r="L47" s="43">
        <v>788.81</v>
      </c>
      <c r="M47" s="43">
        <v>806.7</v>
      </c>
      <c r="N47" s="43">
        <v>814.67</v>
      </c>
      <c r="O47" s="43">
        <v>800.75</v>
      </c>
      <c r="P47" s="43">
        <v>790.72</v>
      </c>
      <c r="Q47" s="43">
        <v>805.85</v>
      </c>
      <c r="R47" s="43">
        <v>794.02</v>
      </c>
      <c r="S47" s="43">
        <v>795.66</v>
      </c>
      <c r="T47" s="43">
        <v>807.41</v>
      </c>
      <c r="U47" s="43">
        <v>794.11</v>
      </c>
      <c r="V47" s="43">
        <v>803.62</v>
      </c>
      <c r="W47" s="42">
        <v>802.16</v>
      </c>
      <c r="X47" s="50">
        <v>805.7</v>
      </c>
      <c r="Y47" s="50">
        <v>810.82</v>
      </c>
    </row>
    <row r="48" spans="1:25" x14ac:dyDescent="0.25">
      <c r="A48" s="44" t="s">
        <v>46</v>
      </c>
      <c r="B48" s="43">
        <v>877.15</v>
      </c>
      <c r="C48" s="43">
        <v>871.79</v>
      </c>
      <c r="D48" s="43">
        <v>863.1</v>
      </c>
      <c r="E48" s="43">
        <v>870.06</v>
      </c>
      <c r="F48" s="43">
        <v>892.69</v>
      </c>
      <c r="G48" s="43">
        <v>870.3</v>
      </c>
      <c r="H48" s="43">
        <v>870.72</v>
      </c>
      <c r="I48" s="43">
        <v>872.15</v>
      </c>
      <c r="J48" s="43">
        <v>877.86</v>
      </c>
      <c r="K48" s="43">
        <v>909.32</v>
      </c>
      <c r="L48" s="43">
        <v>880.4</v>
      </c>
      <c r="M48" s="43">
        <v>887.5</v>
      </c>
      <c r="N48" s="43">
        <v>912.6</v>
      </c>
      <c r="O48" s="43">
        <v>890.66</v>
      </c>
      <c r="P48" s="43">
        <v>891.76</v>
      </c>
      <c r="Q48" s="43">
        <v>913.92</v>
      </c>
      <c r="R48" s="43">
        <v>898.9</v>
      </c>
      <c r="S48" s="43">
        <v>896.07</v>
      </c>
      <c r="T48" s="43">
        <v>929.66</v>
      </c>
      <c r="U48" s="43">
        <v>902.88</v>
      </c>
      <c r="V48" s="43">
        <v>921.65</v>
      </c>
      <c r="W48" s="42">
        <v>943.91</v>
      </c>
      <c r="X48" s="50">
        <v>920.88</v>
      </c>
      <c r="Y48" s="50">
        <v>917.6</v>
      </c>
    </row>
    <row r="49" spans="1:25" x14ac:dyDescent="0.25">
      <c r="A49" s="44" t="s">
        <v>47</v>
      </c>
      <c r="B49" s="43">
        <v>831.3</v>
      </c>
      <c r="C49" s="43">
        <v>829.01</v>
      </c>
      <c r="D49" s="43">
        <v>826.97</v>
      </c>
      <c r="E49" s="43">
        <v>840.39</v>
      </c>
      <c r="F49" s="43">
        <v>860.97</v>
      </c>
      <c r="G49" s="43">
        <v>841.12</v>
      </c>
      <c r="H49" s="43">
        <v>844.6</v>
      </c>
      <c r="I49" s="43">
        <v>843.18</v>
      </c>
      <c r="J49" s="43">
        <v>853.88</v>
      </c>
      <c r="K49" s="43">
        <v>872.96</v>
      </c>
      <c r="L49" s="43">
        <v>871.39</v>
      </c>
      <c r="M49" s="43">
        <v>848.08</v>
      </c>
      <c r="N49" s="43">
        <v>872.96</v>
      </c>
      <c r="O49" s="43">
        <v>849.47</v>
      </c>
      <c r="P49" s="43">
        <v>850.81</v>
      </c>
      <c r="Q49" s="43">
        <v>892.74</v>
      </c>
      <c r="R49" s="43">
        <v>870.48</v>
      </c>
      <c r="S49" s="43">
        <v>877.89</v>
      </c>
      <c r="T49" s="43">
        <v>906.1</v>
      </c>
      <c r="U49" s="43">
        <v>886.08</v>
      </c>
      <c r="V49" s="43">
        <v>887.95</v>
      </c>
      <c r="W49" s="42">
        <v>912.07</v>
      </c>
      <c r="X49" s="50">
        <v>895.61</v>
      </c>
      <c r="Y49" s="50">
        <v>877.8</v>
      </c>
    </row>
    <row r="50" spans="1:25" x14ac:dyDescent="0.25">
      <c r="A50" s="44" t="s">
        <v>48</v>
      </c>
      <c r="B50" s="43">
        <v>813.12</v>
      </c>
      <c r="C50" s="43">
        <v>802.76</v>
      </c>
      <c r="D50" s="43">
        <v>797.37</v>
      </c>
      <c r="E50" s="43">
        <v>814.52</v>
      </c>
      <c r="F50" s="43">
        <v>824.72</v>
      </c>
      <c r="G50" s="43">
        <v>810.82</v>
      </c>
      <c r="H50" s="43">
        <v>811.91</v>
      </c>
      <c r="I50" s="43">
        <v>806.13</v>
      </c>
      <c r="J50" s="43">
        <v>822.35</v>
      </c>
      <c r="K50" s="43">
        <v>828.35</v>
      </c>
      <c r="L50" s="43">
        <v>821.51</v>
      </c>
      <c r="M50" s="43">
        <v>802.46</v>
      </c>
      <c r="N50" s="43">
        <v>815.63</v>
      </c>
      <c r="O50" s="43">
        <v>797.83</v>
      </c>
      <c r="P50" s="43">
        <v>789.9</v>
      </c>
      <c r="Q50" s="43">
        <v>819.18</v>
      </c>
      <c r="R50" s="43">
        <v>817.74</v>
      </c>
      <c r="S50" s="43">
        <v>810.15</v>
      </c>
      <c r="T50" s="43">
        <v>825.59</v>
      </c>
      <c r="U50" s="43">
        <v>821.74</v>
      </c>
      <c r="V50" s="43">
        <v>827</v>
      </c>
      <c r="W50" s="42">
        <v>835.2</v>
      </c>
      <c r="X50" s="50">
        <v>822.36</v>
      </c>
      <c r="Y50" s="50">
        <v>813.44</v>
      </c>
    </row>
    <row r="51" spans="1:25" x14ac:dyDescent="0.25">
      <c r="A51" s="44" t="s">
        <v>49</v>
      </c>
      <c r="B51" s="43">
        <v>924.41</v>
      </c>
      <c r="C51" s="43">
        <v>924.06</v>
      </c>
      <c r="D51" s="43">
        <v>929.51</v>
      </c>
      <c r="E51" s="43">
        <v>938.46</v>
      </c>
      <c r="F51" s="43">
        <v>954.72</v>
      </c>
      <c r="G51" s="43">
        <v>933.92</v>
      </c>
      <c r="H51" s="43">
        <v>943.35</v>
      </c>
      <c r="I51" s="43">
        <v>935.06</v>
      </c>
      <c r="J51" s="43">
        <v>950.51</v>
      </c>
      <c r="K51" s="43">
        <v>972.87</v>
      </c>
      <c r="L51" s="43">
        <v>947.19</v>
      </c>
      <c r="M51" s="43">
        <v>949.69</v>
      </c>
      <c r="N51" s="43">
        <v>970.56</v>
      </c>
      <c r="O51" s="43">
        <v>954.26</v>
      </c>
      <c r="P51" s="43">
        <v>942.55</v>
      </c>
      <c r="Q51" s="43">
        <v>974.72</v>
      </c>
      <c r="R51" s="43">
        <v>939.13</v>
      </c>
      <c r="S51" s="43">
        <v>931.85</v>
      </c>
      <c r="T51" s="43">
        <v>960.45</v>
      </c>
      <c r="U51" s="43">
        <v>933.99</v>
      </c>
      <c r="V51" s="43">
        <v>950.81</v>
      </c>
      <c r="W51" s="42">
        <v>967.78</v>
      </c>
      <c r="X51" s="50">
        <v>950.09</v>
      </c>
      <c r="Y51" s="50">
        <v>960.83</v>
      </c>
    </row>
    <row r="52" spans="1:25" x14ac:dyDescent="0.25">
      <c r="A52" s="44" t="s">
        <v>50</v>
      </c>
      <c r="B52" s="43">
        <v>1032.92</v>
      </c>
      <c r="C52" s="43">
        <v>1036.94</v>
      </c>
      <c r="D52" s="43">
        <v>1033.23</v>
      </c>
      <c r="E52" s="43">
        <v>1039.9100000000001</v>
      </c>
      <c r="F52" s="43">
        <v>1068.32</v>
      </c>
      <c r="G52" s="43">
        <v>1033.6199999999999</v>
      </c>
      <c r="H52" s="43">
        <v>1038.3499999999999</v>
      </c>
      <c r="I52" s="43">
        <v>1040.02</v>
      </c>
      <c r="J52" s="43">
        <v>1052.53</v>
      </c>
      <c r="K52" s="43">
        <v>1087.5899999999999</v>
      </c>
      <c r="L52" s="43">
        <v>1050.58</v>
      </c>
      <c r="M52" s="43">
        <v>1053.33</v>
      </c>
      <c r="N52" s="43">
        <v>1094.46</v>
      </c>
      <c r="O52" s="43">
        <v>1063.96</v>
      </c>
      <c r="P52" s="43">
        <v>1064.33</v>
      </c>
      <c r="Q52" s="43">
        <v>1110.54</v>
      </c>
      <c r="R52" s="43">
        <v>1066.4000000000001</v>
      </c>
      <c r="S52" s="43">
        <v>1070.52</v>
      </c>
      <c r="T52" s="43">
        <v>1111.8599999999999</v>
      </c>
      <c r="U52" s="43">
        <v>1079.8399999999999</v>
      </c>
      <c r="V52" s="43">
        <v>1092.32</v>
      </c>
      <c r="W52" s="42">
        <v>1129.6099999999999</v>
      </c>
      <c r="X52" s="50">
        <v>1093.6500000000001</v>
      </c>
      <c r="Y52" s="50">
        <v>1107.2</v>
      </c>
    </row>
    <row r="53" spans="1:25" x14ac:dyDescent="0.25">
      <c r="A53" s="44" t="s">
        <v>51</v>
      </c>
      <c r="B53" s="43">
        <v>720.94</v>
      </c>
      <c r="C53" s="43">
        <v>724.07</v>
      </c>
      <c r="D53" s="43">
        <v>728.02</v>
      </c>
      <c r="E53" s="43">
        <v>732.19</v>
      </c>
      <c r="F53" s="43">
        <v>720.69</v>
      </c>
      <c r="G53" s="43">
        <v>723.71</v>
      </c>
      <c r="H53" s="43">
        <v>735.3</v>
      </c>
      <c r="I53" s="43">
        <v>732.16</v>
      </c>
      <c r="J53" s="43">
        <v>738.85</v>
      </c>
      <c r="K53" s="43">
        <v>751.89</v>
      </c>
      <c r="L53" s="43">
        <v>745.54</v>
      </c>
      <c r="M53" s="43">
        <v>740.61</v>
      </c>
      <c r="N53" s="43">
        <v>755.04</v>
      </c>
      <c r="O53" s="43">
        <v>752.19</v>
      </c>
      <c r="P53" s="43">
        <v>754.25</v>
      </c>
      <c r="Q53" s="43">
        <v>758.6</v>
      </c>
      <c r="R53" s="43">
        <v>755.07</v>
      </c>
      <c r="S53" s="43">
        <v>768.63</v>
      </c>
      <c r="T53" s="43">
        <v>780.84</v>
      </c>
      <c r="U53" s="43">
        <v>775.4</v>
      </c>
      <c r="V53" s="43">
        <v>783.62</v>
      </c>
      <c r="W53" s="42">
        <v>785.62</v>
      </c>
      <c r="X53" s="50">
        <v>784.72</v>
      </c>
      <c r="Y53" s="50">
        <v>791.65</v>
      </c>
    </row>
    <row r="54" spans="1:25" x14ac:dyDescent="0.25">
      <c r="A54" s="44" t="s">
        <v>52</v>
      </c>
      <c r="B54" s="43">
        <v>793.74</v>
      </c>
      <c r="C54" s="43">
        <v>791.42</v>
      </c>
      <c r="D54" s="43">
        <v>794.54</v>
      </c>
      <c r="E54" s="43">
        <v>801.27</v>
      </c>
      <c r="F54" s="43">
        <v>809.42</v>
      </c>
      <c r="G54" s="43">
        <v>798.34</v>
      </c>
      <c r="H54" s="43">
        <v>809.85</v>
      </c>
      <c r="I54" s="43">
        <v>808.16</v>
      </c>
      <c r="J54" s="43">
        <v>801.02</v>
      </c>
      <c r="K54" s="43">
        <v>825.52</v>
      </c>
      <c r="L54" s="43">
        <v>819.25</v>
      </c>
      <c r="M54" s="43">
        <v>818.41</v>
      </c>
      <c r="N54" s="43">
        <v>829.25</v>
      </c>
      <c r="O54" s="43">
        <v>812.52</v>
      </c>
      <c r="P54" s="43">
        <v>815.85</v>
      </c>
      <c r="Q54" s="43">
        <v>843.31</v>
      </c>
      <c r="R54" s="43">
        <v>817.74</v>
      </c>
      <c r="S54" s="43">
        <v>816.27</v>
      </c>
      <c r="T54" s="43">
        <v>838.93</v>
      </c>
      <c r="U54" s="43">
        <v>826.82</v>
      </c>
      <c r="V54" s="43">
        <v>840.61</v>
      </c>
      <c r="W54" s="42">
        <v>860</v>
      </c>
      <c r="X54" s="50">
        <v>852.92</v>
      </c>
      <c r="Y54" s="50">
        <v>869.2</v>
      </c>
    </row>
    <row r="55" spans="1:25" x14ac:dyDescent="0.25">
      <c r="A55" s="44" t="s">
        <v>53</v>
      </c>
      <c r="B55" s="43">
        <v>774.82</v>
      </c>
      <c r="C55" s="43">
        <v>777.2</v>
      </c>
      <c r="D55" s="43">
        <v>776.88</v>
      </c>
      <c r="E55" s="43">
        <v>755.31</v>
      </c>
      <c r="F55" s="43">
        <v>773.89</v>
      </c>
      <c r="G55" s="43">
        <v>746.5</v>
      </c>
      <c r="H55" s="43">
        <v>757.91</v>
      </c>
      <c r="I55" s="43">
        <v>770.38</v>
      </c>
      <c r="J55" s="43">
        <v>775.56</v>
      </c>
      <c r="K55" s="43">
        <v>812.26</v>
      </c>
      <c r="L55" s="43">
        <v>793.54</v>
      </c>
      <c r="M55" s="43">
        <v>770.25</v>
      </c>
      <c r="N55" s="43">
        <v>795.31</v>
      </c>
      <c r="O55" s="43">
        <v>783.42</v>
      </c>
      <c r="P55" s="43">
        <v>784.14</v>
      </c>
      <c r="Q55" s="43">
        <v>838.01</v>
      </c>
      <c r="R55" s="43">
        <v>824.2</v>
      </c>
      <c r="S55" s="43">
        <v>816.76</v>
      </c>
      <c r="T55" s="43">
        <v>833.79</v>
      </c>
      <c r="U55" s="43">
        <v>813.97</v>
      </c>
      <c r="V55" s="43">
        <v>832.14</v>
      </c>
      <c r="W55" s="42">
        <v>858.53</v>
      </c>
      <c r="X55" s="50">
        <v>839.74</v>
      </c>
      <c r="Y55" s="50">
        <v>846.58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C40" sqref="C40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40">
        <f>+Earnings_Comparison!E58</f>
        <v>918.74</v>
      </c>
      <c r="D1" s="23">
        <f>+Earnings_Comparison!H58</f>
        <v>0.67731713434635576</v>
      </c>
    </row>
    <row r="2" spans="1:13" ht="18" x14ac:dyDescent="0.25">
      <c r="A2" s="60" t="s">
        <v>194</v>
      </c>
      <c r="B2" s="60"/>
      <c r="C2" s="60"/>
      <c r="D2" s="60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+Earnings_Comparison!B29</f>
        <v>MS</v>
      </c>
      <c r="B4" s="20" t="s">
        <v>137</v>
      </c>
      <c r="C4" s="25">
        <f>+Earnings_Comparison!E29</f>
        <v>707.48</v>
      </c>
      <c r="D4" s="24">
        <f>+Earnings_Comparison!H29</f>
        <v>-1.1306002725885667</v>
      </c>
      <c r="F4">
        <v>1</v>
      </c>
    </row>
    <row r="5" spans="1:13" x14ac:dyDescent="0.25">
      <c r="A5" t="str">
        <f>+Earnings_Comparison!B36</f>
        <v>NM</v>
      </c>
      <c r="B5" s="20" t="s">
        <v>144</v>
      </c>
      <c r="C5" s="25">
        <f>+Earnings_Comparison!E36</f>
        <v>723.07</v>
      </c>
      <c r="D5" s="24">
        <f>+Earnings_Comparison!H36</f>
        <v>1.9573893427870637</v>
      </c>
      <c r="F5">
        <v>1</v>
      </c>
    </row>
    <row r="6" spans="1:13" x14ac:dyDescent="0.25">
      <c r="A6" t="str">
        <f>+Earnings_Comparison!B46</f>
        <v>SD</v>
      </c>
      <c r="B6" s="20" t="s">
        <v>154</v>
      </c>
      <c r="C6" s="25">
        <f>+Earnings_Comparison!E46</f>
        <v>733.5</v>
      </c>
      <c r="D6" s="24">
        <f>+Earnings_Comparison!H46</f>
        <v>-1.1287016293148433</v>
      </c>
      <c r="F6">
        <v>1</v>
      </c>
      <c r="M6" s="20"/>
    </row>
    <row r="7" spans="1:13" x14ac:dyDescent="0.25">
      <c r="A7" t="str">
        <f>+Earnings_Comparison!B8</f>
        <v>AR</v>
      </c>
      <c r="B7" s="20" t="s">
        <v>116</v>
      </c>
      <c r="C7" s="25">
        <f>+Earnings_Comparison!E8</f>
        <v>736.4</v>
      </c>
      <c r="D7" s="24">
        <f>+Earnings_Comparison!H8</f>
        <v>3.3311628882014999</v>
      </c>
      <c r="F7">
        <v>1</v>
      </c>
      <c r="J7" s="20"/>
      <c r="K7" s="20"/>
      <c r="M7" s="20"/>
    </row>
    <row r="8" spans="1:13" x14ac:dyDescent="0.25">
      <c r="A8" t="str">
        <f>+Earnings_Comparison!B17</f>
        <v>ID</v>
      </c>
      <c r="B8" s="20" t="s">
        <v>125</v>
      </c>
      <c r="C8" s="25">
        <f>+Earnings_Comparison!E17</f>
        <v>759.36</v>
      </c>
      <c r="D8" s="24">
        <f>+Earnings_Comparison!H17</f>
        <v>2.6027890212691362</v>
      </c>
      <c r="F8">
        <v>1</v>
      </c>
      <c r="J8" s="20"/>
      <c r="K8" s="20"/>
      <c r="L8" s="20"/>
      <c r="M8" s="20"/>
    </row>
    <row r="9" spans="1:13" x14ac:dyDescent="0.25">
      <c r="A9" t="str">
        <f>+Earnings_Comparison!B33</f>
        <v>NV</v>
      </c>
      <c r="B9" s="20" t="s">
        <v>141</v>
      </c>
      <c r="C9" s="25">
        <f>+Earnings_Comparison!E33</f>
        <v>763.77</v>
      </c>
      <c r="D9" s="24">
        <f>+Earnings_Comparison!H33</f>
        <v>-1.1922821433745345</v>
      </c>
      <c r="F9">
        <v>1</v>
      </c>
      <c r="J9" s="20"/>
      <c r="K9" s="20"/>
      <c r="L9" s="20"/>
      <c r="M9" s="20"/>
    </row>
    <row r="10" spans="1:13" x14ac:dyDescent="0.25">
      <c r="A10" t="str">
        <f>+Earnings_Comparison!B22</f>
        <v>KY</v>
      </c>
      <c r="B10" s="20" t="s">
        <v>130</v>
      </c>
      <c r="C10" s="25">
        <f>+Earnings_Comparison!E22</f>
        <v>769.89</v>
      </c>
      <c r="D10" s="24">
        <f>+Earnings_Comparison!H22</f>
        <v>-1.2562172978725639</v>
      </c>
      <c r="F10">
        <v>1</v>
      </c>
      <c r="J10" s="20"/>
      <c r="K10" s="20"/>
      <c r="L10" s="20"/>
      <c r="M10" s="20"/>
    </row>
    <row r="11" spans="1:13" x14ac:dyDescent="0.25">
      <c r="A11" t="str">
        <f>+Earnings_Comparison!B31</f>
        <v>MT</v>
      </c>
      <c r="B11" s="20" t="s">
        <v>139</v>
      </c>
      <c r="C11" s="25">
        <f>+Earnings_Comparison!E31</f>
        <v>770.99</v>
      </c>
      <c r="D11" s="24">
        <f>+Earnings_Comparison!H31</f>
        <v>2.6182461603928342</v>
      </c>
      <c r="F11">
        <v>1</v>
      </c>
      <c r="K11" s="20"/>
      <c r="L11" s="20"/>
      <c r="M11" s="20"/>
    </row>
    <row r="12" spans="1:13" x14ac:dyDescent="0.25">
      <c r="A12" t="str">
        <f>+Earnings_Comparison!B53</f>
        <v>WV</v>
      </c>
      <c r="B12" s="20" t="s">
        <v>161</v>
      </c>
      <c r="C12" s="25">
        <f>+Earnings_Comparison!E53</f>
        <v>791.65</v>
      </c>
      <c r="D12" s="24">
        <f>+Earnings_Comparison!H53</f>
        <v>4.6837497505788361</v>
      </c>
      <c r="F12">
        <v>1</v>
      </c>
      <c r="K12" s="20"/>
      <c r="L12" s="20"/>
      <c r="M12" s="20"/>
    </row>
    <row r="13" spans="1:13" x14ac:dyDescent="0.25">
      <c r="A13" t="str">
        <f>+Earnings_Comparison!B30</f>
        <v>MO</v>
      </c>
      <c r="B13" s="20" t="s">
        <v>138</v>
      </c>
      <c r="C13" s="25">
        <f>+Earnings_Comparison!E30</f>
        <v>800.45</v>
      </c>
      <c r="D13" s="24">
        <f>+Earnings_Comparison!H30</f>
        <v>2.2162094296521273</v>
      </c>
      <c r="F13">
        <v>1</v>
      </c>
      <c r="K13" s="20"/>
      <c r="L13" s="20"/>
      <c r="M13" s="20"/>
    </row>
    <row r="14" spans="1:13" x14ac:dyDescent="0.25">
      <c r="A14" t="str">
        <f>+Earnings_Comparison!B24</f>
        <v>ME</v>
      </c>
      <c r="B14" s="20" t="s">
        <v>132</v>
      </c>
      <c r="C14" s="25">
        <f>+Earnings_Comparison!E24</f>
        <v>801.74</v>
      </c>
      <c r="D14" s="24">
        <f>+Earnings_Comparison!H24</f>
        <v>2.8206888276019804</v>
      </c>
      <c r="F14">
        <v>1</v>
      </c>
      <c r="L14" s="20"/>
      <c r="M14" s="20"/>
    </row>
    <row r="15" spans="1:13" x14ac:dyDescent="0.25">
      <c r="A15" t="str">
        <f>+Earnings_Comparison!B21</f>
        <v>KS</v>
      </c>
      <c r="B15" s="20" t="s">
        <v>129</v>
      </c>
      <c r="C15" s="25">
        <f>+Earnings_Comparison!E21</f>
        <v>804.08</v>
      </c>
      <c r="D15" s="24">
        <f>+Earnings_Comparison!H21</f>
        <v>1.075816018568454</v>
      </c>
      <c r="F15">
        <v>1</v>
      </c>
      <c r="L15" s="20"/>
      <c r="M15" s="20"/>
    </row>
    <row r="16" spans="1:13" x14ac:dyDescent="0.25">
      <c r="A16" t="str">
        <f>+Earnings_Comparison!B45</f>
        <v>SC</v>
      </c>
      <c r="B16" s="20" t="s">
        <v>153</v>
      </c>
      <c r="C16" s="25">
        <f>+Earnings_Comparison!E45</f>
        <v>806.66</v>
      </c>
      <c r="D16" s="24">
        <f>+Earnings_Comparison!H45</f>
        <v>1.9523642197385893</v>
      </c>
      <c r="F16">
        <v>1</v>
      </c>
      <c r="M16" s="20"/>
    </row>
    <row r="17" spans="1:13" x14ac:dyDescent="0.25">
      <c r="A17" t="str">
        <f>+Earnings_Comparison!B47</f>
        <v>TN</v>
      </c>
      <c r="B17" s="20" t="s">
        <v>155</v>
      </c>
      <c r="C17" s="25">
        <f>+Earnings_Comparison!E47</f>
        <v>810.82</v>
      </c>
      <c r="D17" s="24">
        <f>+Earnings_Comparison!H47</f>
        <v>-1.5653453526597971</v>
      </c>
      <c r="F17">
        <v>1</v>
      </c>
      <c r="M17" s="20"/>
    </row>
    <row r="18" spans="1:13" x14ac:dyDescent="0.25">
      <c r="A18" t="str">
        <f>+Earnings_Comparison!B5</f>
        <v>AL</v>
      </c>
      <c r="B18" s="20" t="s">
        <v>113</v>
      </c>
      <c r="C18" s="25">
        <f>+Earnings_Comparison!E5</f>
        <v>812.61</v>
      </c>
      <c r="D18" s="24">
        <f>+Earnings_Comparison!H5</f>
        <v>1.6211084047892399</v>
      </c>
      <c r="F18">
        <v>1</v>
      </c>
      <c r="M18" s="20"/>
    </row>
    <row r="19" spans="1:13" x14ac:dyDescent="0.25">
      <c r="A19" t="str">
        <f>+Earnings_Comparison!B50</f>
        <v>VT</v>
      </c>
      <c r="B19" s="20" t="s">
        <v>158</v>
      </c>
      <c r="C19" s="25">
        <f>+Earnings_Comparison!E50</f>
        <v>813.44</v>
      </c>
      <c r="D19" s="24">
        <f>+Earnings_Comparison!H50</f>
        <v>-0.7254888165233786</v>
      </c>
      <c r="F19">
        <v>1</v>
      </c>
      <c r="M19" s="20"/>
    </row>
    <row r="20" spans="1:13" x14ac:dyDescent="0.25">
      <c r="A20" t="str">
        <f>+Earnings_Comparison!B41</f>
        <v>OK</v>
      </c>
      <c r="B20" s="20" t="s">
        <v>149</v>
      </c>
      <c r="C20" s="25">
        <f>+Earnings_Comparison!E41</f>
        <v>817.74</v>
      </c>
      <c r="D20" s="24">
        <f>+Earnings_Comparison!H41</f>
        <v>2.469378175032344</v>
      </c>
      <c r="F20">
        <v>1</v>
      </c>
      <c r="M20" s="20"/>
    </row>
    <row r="21" spans="1:13" x14ac:dyDescent="0.25">
      <c r="A21" t="str">
        <f>+Earnings_Comparison!B20</f>
        <v>IA</v>
      </c>
      <c r="B21" s="20" t="s">
        <v>128</v>
      </c>
      <c r="C21" s="25">
        <f>+Earnings_Comparison!E20</f>
        <v>818.74</v>
      </c>
      <c r="D21" s="24">
        <f>+Earnings_Comparison!H20</f>
        <v>0.49364823938224944</v>
      </c>
      <c r="F21">
        <v>1</v>
      </c>
    </row>
    <row r="22" spans="1:13" x14ac:dyDescent="0.25">
      <c r="A22" t="str">
        <f>+Earnings_Comparison!B23</f>
        <v>LA</v>
      </c>
      <c r="B22" s="20" t="s">
        <v>131</v>
      </c>
      <c r="C22" s="25">
        <f>+Earnings_Comparison!E23</f>
        <v>821.28</v>
      </c>
      <c r="D22" s="24">
        <f>+Earnings_Comparison!H23</f>
        <v>8.6646145593749502E-2</v>
      </c>
      <c r="F22">
        <v>1</v>
      </c>
    </row>
    <row r="23" spans="1:13" x14ac:dyDescent="0.25">
      <c r="A23" t="str">
        <f>+Earnings_Comparison!B40</f>
        <v>OH</v>
      </c>
      <c r="B23" s="20" t="s">
        <v>148</v>
      </c>
      <c r="C23" s="25">
        <f>+Earnings_Comparison!E40</f>
        <v>834.89</v>
      </c>
      <c r="D23" s="34">
        <f>+Earnings_Comparison!H40</f>
        <v>-0.34064786911794931</v>
      </c>
      <c r="F23">
        <v>1</v>
      </c>
    </row>
    <row r="24" spans="1:13" x14ac:dyDescent="0.25">
      <c r="A24" t="str">
        <f>+Earnings_Comparison!B38</f>
        <v>NC</v>
      </c>
      <c r="B24" s="20" t="s">
        <v>146</v>
      </c>
      <c r="C24" s="25">
        <f>+Earnings_Comparison!E38</f>
        <v>837.3</v>
      </c>
      <c r="D24" s="24">
        <f>+Earnings_Comparison!H38</f>
        <v>0.87780452166901224</v>
      </c>
      <c r="F24">
        <v>1</v>
      </c>
    </row>
    <row r="25" spans="1:13" x14ac:dyDescent="0.25">
      <c r="A25" t="str">
        <f>+Earnings_Comparison!B32</f>
        <v>NE</v>
      </c>
      <c r="B25" s="20" t="s">
        <v>140</v>
      </c>
      <c r="C25" s="25">
        <f>+Earnings_Comparison!E32</f>
        <v>843.44</v>
      </c>
      <c r="D25" s="24">
        <f>+Earnings_Comparison!H32</f>
        <v>7.4383916795877303</v>
      </c>
      <c r="F25">
        <v>1</v>
      </c>
    </row>
    <row r="26" spans="1:13" x14ac:dyDescent="0.25">
      <c r="A26" t="str">
        <f>+Earnings_Comparison!B55</f>
        <v>WY</v>
      </c>
      <c r="B26" s="20" t="s">
        <v>163</v>
      </c>
      <c r="C26" s="25">
        <f>+Earnings_Comparison!E55</f>
        <v>846.58</v>
      </c>
      <c r="D26" s="24">
        <f>+Earnings_Comparison!H55</f>
        <v>7.6395624088715364</v>
      </c>
      <c r="F26">
        <v>1</v>
      </c>
    </row>
    <row r="27" spans="1:13" x14ac:dyDescent="0.25">
      <c r="A27" t="str">
        <f>+Earnings_Comparison!B14</f>
        <v>FL</v>
      </c>
      <c r="B27" s="20" t="s">
        <v>122</v>
      </c>
      <c r="C27" s="25">
        <f>+Earnings_Comparison!E14</f>
        <v>848.37</v>
      </c>
      <c r="D27" s="24">
        <f>+Earnings_Comparison!H14</f>
        <v>2.3323714038089749</v>
      </c>
      <c r="F27">
        <v>1</v>
      </c>
    </row>
    <row r="28" spans="1:13" x14ac:dyDescent="0.25">
      <c r="A28" t="str">
        <f>+Earnings_Comparison!B43</f>
        <v>PA</v>
      </c>
      <c r="B28" s="20" t="s">
        <v>151</v>
      </c>
      <c r="C28" s="25">
        <f>+Earnings_Comparison!E43</f>
        <v>859.03</v>
      </c>
      <c r="D28" s="24">
        <f>+Earnings_Comparison!H43</f>
        <v>-0.43945889445670128</v>
      </c>
      <c r="F28">
        <v>1</v>
      </c>
    </row>
    <row r="29" spans="1:13" x14ac:dyDescent="0.25">
      <c r="A29" t="str">
        <f>+Earnings_Comparison!B12</f>
        <v>DE</v>
      </c>
      <c r="B29" s="20" t="s">
        <v>120</v>
      </c>
      <c r="C29" s="25">
        <f>+Earnings_Comparison!E12</f>
        <v>864.94</v>
      </c>
      <c r="D29" s="24">
        <f>+Earnings_Comparison!H12</f>
        <v>3.7839841422179665</v>
      </c>
      <c r="F29">
        <v>1</v>
      </c>
    </row>
    <row r="30" spans="1:13" x14ac:dyDescent="0.25">
      <c r="A30" t="str">
        <f>+Earnings_Comparison!B54</f>
        <v>WI</v>
      </c>
      <c r="B30" s="20" t="s">
        <v>162</v>
      </c>
      <c r="C30" s="25">
        <f>+Earnings_Comparison!E54</f>
        <v>869.2</v>
      </c>
      <c r="D30" s="24">
        <f>+Earnings_Comparison!H54</f>
        <v>4.0122321406138806</v>
      </c>
      <c r="F30">
        <v>1</v>
      </c>
    </row>
    <row r="31" spans="1:13" x14ac:dyDescent="0.25">
      <c r="A31" t="str">
        <f>+Earnings_Comparison!B27</f>
        <v>MI</v>
      </c>
      <c r="B31" s="20" t="s">
        <v>135</v>
      </c>
      <c r="C31" s="25">
        <f>+Earnings_Comparison!E27</f>
        <v>875.13</v>
      </c>
      <c r="D31" s="24">
        <f>+Earnings_Comparison!H27</f>
        <v>2.0205246865453885</v>
      </c>
      <c r="F31">
        <v>1</v>
      </c>
    </row>
    <row r="32" spans="1:13" x14ac:dyDescent="0.25">
      <c r="A32" t="str">
        <f>+Earnings_Comparison!B49</f>
        <v>UT</v>
      </c>
      <c r="B32" s="20" t="s">
        <v>157</v>
      </c>
      <c r="C32" s="25">
        <f>+Earnings_Comparison!E49</f>
        <v>877.8</v>
      </c>
      <c r="D32" s="24">
        <f>+Earnings_Comparison!H49</f>
        <v>1.3664836371658051</v>
      </c>
      <c r="F32">
        <v>1</v>
      </c>
    </row>
    <row r="33" spans="1:8" x14ac:dyDescent="0.25">
      <c r="A33" t="str">
        <f>+Earnings_Comparison!B19</f>
        <v>IN</v>
      </c>
      <c r="B33" s="20" t="s">
        <v>127</v>
      </c>
      <c r="C33" s="25">
        <f>+Earnings_Comparison!E19</f>
        <v>877.86</v>
      </c>
      <c r="D33" s="24">
        <f>+Earnings_Comparison!H19</f>
        <v>2.6344382110510711</v>
      </c>
      <c r="F33">
        <v>1</v>
      </c>
    </row>
    <row r="34" spans="1:8" x14ac:dyDescent="0.25">
      <c r="A34" t="str">
        <f>+Earnings_Comparison!B42</f>
        <v>OR</v>
      </c>
      <c r="B34" s="20" t="s">
        <v>150</v>
      </c>
      <c r="C34" s="25">
        <f>+Earnings_Comparison!E42</f>
        <v>878.12</v>
      </c>
      <c r="D34" s="24">
        <f>+Earnings_Comparison!H42</f>
        <v>1.1172825662394192</v>
      </c>
      <c r="F34">
        <v>1</v>
      </c>
    </row>
    <row r="35" spans="1:8" x14ac:dyDescent="0.25">
      <c r="A35" t="str">
        <f>+Earnings_Comparison!B34</f>
        <v>NH</v>
      </c>
      <c r="B35" s="20" t="s">
        <v>142</v>
      </c>
      <c r="C35" s="25">
        <f>+Earnings_Comparison!E34</f>
        <v>884.07</v>
      </c>
      <c r="D35" s="24">
        <f>+Earnings_Comparison!H34</f>
        <v>-3.2009563089429593</v>
      </c>
      <c r="F35">
        <v>1</v>
      </c>
    </row>
    <row r="36" spans="1:8" x14ac:dyDescent="0.25">
      <c r="A36" t="str">
        <f>+Earnings_Comparison!B16</f>
        <v>HI</v>
      </c>
      <c r="B36" s="20" t="s">
        <v>124</v>
      </c>
      <c r="C36" s="25">
        <f>+Earnings_Comparison!E16</f>
        <v>888.63</v>
      </c>
      <c r="D36" s="24">
        <f>+Earnings_Comparison!H16</f>
        <v>4.8827587163748909</v>
      </c>
      <c r="F36">
        <v>1</v>
      </c>
    </row>
    <row r="37" spans="1:8" x14ac:dyDescent="0.25">
      <c r="A37" t="str">
        <f>+Earnings_Comparison!B7</f>
        <v>AZ</v>
      </c>
      <c r="B37" s="20" t="s">
        <v>115</v>
      </c>
      <c r="C37" s="24">
        <f>+Earnings_Comparison!E7</f>
        <v>891.35</v>
      </c>
      <c r="D37" s="24">
        <f>+Earnings_Comparison!H7</f>
        <v>5.470724283987316</v>
      </c>
      <c r="F37">
        <v>1</v>
      </c>
    </row>
    <row r="38" spans="1:8" x14ac:dyDescent="0.25">
      <c r="A38" t="str">
        <f>+Earnings_Comparison!B39</f>
        <v>ND</v>
      </c>
      <c r="B38" s="20" t="s">
        <v>147</v>
      </c>
      <c r="C38" s="25">
        <f>+Earnings_Comparison!E39</f>
        <v>914.13</v>
      </c>
      <c r="D38" s="24">
        <f>+Earnings_Comparison!H39</f>
        <v>2.6366834492580038</v>
      </c>
      <c r="F38">
        <v>1</v>
      </c>
    </row>
    <row r="39" spans="1:8" x14ac:dyDescent="0.25">
      <c r="A39" t="str">
        <f>+Earnings_Comparison!B15</f>
        <v>GA</v>
      </c>
      <c r="B39" s="20" t="s">
        <v>123</v>
      </c>
      <c r="C39" s="25">
        <f>+Earnings_Comparison!E15</f>
        <v>917.12</v>
      </c>
      <c r="D39" s="24">
        <f>+Earnings_Comparison!H15</f>
        <v>4.1509209824874604</v>
      </c>
      <c r="F39">
        <v>1</v>
      </c>
    </row>
    <row r="40" spans="1:8" x14ac:dyDescent="0.25">
      <c r="A40" t="str">
        <f>+Earnings_Comparison!B48</f>
        <v>TX</v>
      </c>
      <c r="B40" s="20" t="s">
        <v>156</v>
      </c>
      <c r="C40" s="25">
        <f>+Earnings_Comparison!E48</f>
        <v>917.6</v>
      </c>
      <c r="D40" s="24">
        <f>+Earnings_Comparison!H48</f>
        <v>1.2559772256553803</v>
      </c>
      <c r="F40">
        <v>1</v>
      </c>
    </row>
    <row r="41" spans="1:8" x14ac:dyDescent="0.25">
      <c r="A41" t="str">
        <f>+Earnings_Comparison!B44</f>
        <v>RI</v>
      </c>
      <c r="B41" s="20" t="s">
        <v>152</v>
      </c>
      <c r="C41" s="25">
        <f>+Earnings_Comparison!E44</f>
        <v>929.29</v>
      </c>
      <c r="D41" s="24">
        <f>+Earnings_Comparison!H44</f>
        <v>6.0655368229608708</v>
      </c>
      <c r="F41">
        <f>SUM(F4:F40)</f>
        <v>37</v>
      </c>
    </row>
    <row r="42" spans="1:8" x14ac:dyDescent="0.25">
      <c r="A42" t="str">
        <f>+Earnings_Comparison!B18</f>
        <v>IL</v>
      </c>
      <c r="B42" s="20" t="s">
        <v>126</v>
      </c>
      <c r="C42" s="25">
        <f>+Earnings_Comparison!E18</f>
        <v>929.87</v>
      </c>
      <c r="D42" s="24">
        <f>+Earnings_Comparison!H18</f>
        <v>0.5036263877448155</v>
      </c>
    </row>
    <row r="43" spans="1:8" x14ac:dyDescent="0.25">
      <c r="A43" t="str">
        <f>+Earnings_Comparison!B10</f>
        <v>CO</v>
      </c>
      <c r="B43" s="20" t="s">
        <v>118</v>
      </c>
      <c r="C43" s="25">
        <f>+Earnings_Comparison!E10</f>
        <v>932.59</v>
      </c>
      <c r="D43" s="24">
        <f>+Earnings_Comparison!H10</f>
        <v>2.4621571701421319</v>
      </c>
    </row>
    <row r="44" spans="1:8" x14ac:dyDescent="0.25">
      <c r="A44" t="str">
        <f>+Earnings_Comparison!B51</f>
        <v>VA</v>
      </c>
      <c r="B44" s="20" t="s">
        <v>159</v>
      </c>
      <c r="C44" s="25">
        <f>+Earnings_Comparison!E51</f>
        <v>960.83</v>
      </c>
      <c r="D44" s="24">
        <f>+Earnings_Comparison!H51</f>
        <v>-0.9167334578193298</v>
      </c>
      <c r="H44" s="20"/>
    </row>
    <row r="45" spans="1:8" x14ac:dyDescent="0.25">
      <c r="A45" t="str">
        <f>+Earnings_Comparison!B28</f>
        <v>MN</v>
      </c>
      <c r="B45" s="20" t="s">
        <v>136</v>
      </c>
      <c r="C45" s="25">
        <f>+Earnings_Comparison!E28</f>
        <v>969.2</v>
      </c>
      <c r="D45" s="24">
        <f>+Earnings_Comparison!H28</f>
        <v>0.53605368874272141</v>
      </c>
    </row>
    <row r="46" spans="1:8" x14ac:dyDescent="0.25">
      <c r="A46" t="str">
        <f>+Earnings_Comparison!B25</f>
        <v>MD</v>
      </c>
      <c r="B46" s="20" t="s">
        <v>133</v>
      </c>
      <c r="C46" s="25">
        <f>+Earnings_Comparison!E25</f>
        <v>1010.33</v>
      </c>
      <c r="D46" s="24">
        <f>+Earnings_Comparison!H25</f>
        <v>5.0138441267851386</v>
      </c>
    </row>
    <row r="47" spans="1:8" x14ac:dyDescent="0.25">
      <c r="A47" t="str">
        <f>+Earnings_Comparison!B6</f>
        <v>AK</v>
      </c>
      <c r="B47" s="20" t="s">
        <v>114</v>
      </c>
      <c r="C47" s="25">
        <f>+Earnings_Comparison!E6</f>
        <v>1012.09</v>
      </c>
      <c r="D47" s="24">
        <f>+Earnings_Comparison!H6</f>
        <v>1.525682839875464</v>
      </c>
    </row>
    <row r="48" spans="1:8" x14ac:dyDescent="0.25">
      <c r="A48" t="str">
        <f>+Earnings_Comparison!B35</f>
        <v>NJ</v>
      </c>
      <c r="B48" s="20" t="s">
        <v>143</v>
      </c>
      <c r="C48" s="25">
        <f>+Earnings_Comparison!E35</f>
        <v>1012.32</v>
      </c>
      <c r="D48" s="24">
        <f>+Earnings_Comparison!H35</f>
        <v>0.49571608317882099</v>
      </c>
    </row>
    <row r="49" spans="1:8" x14ac:dyDescent="0.25">
      <c r="A49" t="str">
        <f>+Earnings_Comparison!B37</f>
        <v>NY</v>
      </c>
      <c r="B49" s="20" t="s">
        <v>145</v>
      </c>
      <c r="C49" s="25">
        <f>+Earnings_Comparison!E37</f>
        <v>1017.03</v>
      </c>
      <c r="D49" s="34">
        <f>+Earnings_Comparison!H37</f>
        <v>1.543823134329747</v>
      </c>
    </row>
    <row r="50" spans="1:8" x14ac:dyDescent="0.25">
      <c r="A50" t="str">
        <f>+Earnings_Comparison!B9</f>
        <v>CA</v>
      </c>
      <c r="B50" s="20" t="s">
        <v>117</v>
      </c>
      <c r="C50" s="25">
        <f>+Earnings_Comparison!E9</f>
        <v>1050.53</v>
      </c>
      <c r="D50" s="24">
        <f>+Earnings_Comparison!H9</f>
        <v>2.4273088260348574</v>
      </c>
    </row>
    <row r="51" spans="1:8" x14ac:dyDescent="0.25">
      <c r="A51" t="str">
        <f>+Earnings_Comparison!B11</f>
        <v>CT</v>
      </c>
      <c r="B51" s="20" t="s">
        <v>119</v>
      </c>
      <c r="C51" s="25">
        <f>+Earnings_Comparison!E11</f>
        <v>1050.9000000000001</v>
      </c>
      <c r="D51" s="24">
        <f>+Earnings_Comparison!H11</f>
        <v>-0.39163591393125419</v>
      </c>
    </row>
    <row r="52" spans="1:8" x14ac:dyDescent="0.25">
      <c r="A52" t="str">
        <f>+Earnings_Comparison!B26</f>
        <v>MA</v>
      </c>
      <c r="B52" s="20" t="s">
        <v>134</v>
      </c>
      <c r="C52" s="25">
        <f>+Earnings_Comparison!E26</f>
        <v>1095.45</v>
      </c>
      <c r="D52" s="24">
        <f>+Earnings_Comparison!H26</f>
        <v>0.67408058811229132</v>
      </c>
      <c r="H52" s="20"/>
    </row>
    <row r="53" spans="1:8" x14ac:dyDescent="0.25">
      <c r="A53" t="str">
        <f>+Earnings_Comparison!B52</f>
        <v>WA</v>
      </c>
      <c r="B53" s="20" t="s">
        <v>160</v>
      </c>
      <c r="C53" s="25">
        <f>+Earnings_Comparison!E52</f>
        <v>1107.2</v>
      </c>
      <c r="D53" s="24">
        <f>+Earnings_Comparison!H52</f>
        <v>2.9431017724263597</v>
      </c>
      <c r="H53" s="20"/>
    </row>
    <row r="54" spans="1:8" x14ac:dyDescent="0.25">
      <c r="A54" t="str">
        <f>+Earnings_Comparison!B13</f>
        <v>DC</v>
      </c>
      <c r="B54" s="20" t="s">
        <v>121</v>
      </c>
      <c r="C54" s="25">
        <f>+Earnings_Comparison!E13</f>
        <v>1464.37</v>
      </c>
      <c r="D54" s="24">
        <f>+Earnings_Comparison!H13</f>
        <v>1.5337184609468757</v>
      </c>
    </row>
    <row r="56" spans="1:8" x14ac:dyDescent="0.25">
      <c r="C56">
        <f>COUNTIF(C4:C54, "&lt;916")</f>
        <v>35</v>
      </c>
      <c r="D56">
        <f>COUNTIF(D4:D54, "&lt;0")</f>
        <v>11</v>
      </c>
    </row>
  </sheetData>
  <autoFilter ref="A3:D54">
    <sortState ref="A4:D54">
      <sortCondition ref="C3:C54"/>
    </sortState>
  </autoFilter>
  <sortState ref="J7:J10">
    <sortCondition ref="J7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December_2017_BLS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2018-01-23T16:28:49Z</dcterms:modified>
</cp:coreProperties>
</file>