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SEM\Online SEM\Earnings\2018\March 2018\"/>
    </mc:Choice>
  </mc:AlternateContent>
  <bookViews>
    <workbookView xWindow="390" yWindow="1110" windowWidth="20775" windowHeight="11415" activeTab="1"/>
  </bookViews>
  <sheets>
    <sheet name="Earnings Table" sheetId="2" r:id="rId1"/>
    <sheet name="Earnings_Comparison" sheetId="1" r:id="rId2"/>
    <sheet name="March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 concurrentCalc="0"/>
</workbook>
</file>

<file path=xl/calcChain.xml><?xml version="1.0" encoding="utf-8"?>
<calcChain xmlns="http://schemas.openxmlformats.org/spreadsheetml/2006/main">
  <c r="I3" i="3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C34" i="3"/>
  <c r="C17" i="3"/>
  <c r="J8" i="1"/>
  <c r="J11" i="1"/>
  <c r="J12" i="1"/>
  <c r="C10" i="3"/>
  <c r="C6" i="3"/>
  <c r="C27" i="3"/>
  <c r="C44" i="3"/>
  <c r="C37" i="3"/>
  <c r="C50" i="3"/>
  <c r="C24" i="2"/>
  <c r="C45" i="3"/>
  <c r="J27" i="1"/>
  <c r="J28" i="1"/>
  <c r="C8" i="3"/>
  <c r="C40" i="3"/>
  <c r="C54" i="3"/>
  <c r="C34" i="2"/>
  <c r="C35" i="2"/>
  <c r="C19" i="3"/>
  <c r="C29" i="3"/>
  <c r="J44" i="1"/>
  <c r="C47" i="3"/>
  <c r="C42" i="3"/>
  <c r="C50" i="2"/>
  <c r="C15" i="3"/>
  <c r="J53" i="1"/>
  <c r="C4" i="3"/>
  <c r="J5" i="1"/>
  <c r="G61" i="1"/>
  <c r="G48" i="1"/>
  <c r="H48" i="1"/>
  <c r="L48" i="1"/>
  <c r="C3" i="2"/>
  <c r="C1" i="3"/>
  <c r="J38" i="1"/>
  <c r="J14" i="1"/>
  <c r="J6" i="1"/>
  <c r="J58" i="1"/>
  <c r="G30" i="1"/>
  <c r="G12" i="1"/>
  <c r="A4" i="3"/>
  <c r="A9" i="3"/>
  <c r="C18" i="3"/>
  <c r="A18" i="3"/>
  <c r="A15" i="3"/>
  <c r="A43" i="3"/>
  <c r="A26" i="3"/>
  <c r="A30" i="3"/>
  <c r="A25" i="3"/>
  <c r="A42" i="3"/>
  <c r="A52" i="3"/>
  <c r="A47" i="3"/>
  <c r="A7" i="3"/>
  <c r="A21" i="3"/>
  <c r="A49" i="3"/>
  <c r="A48" i="3"/>
  <c r="A29" i="3"/>
  <c r="A19" i="3"/>
  <c r="A32" i="3"/>
  <c r="A35" i="3"/>
  <c r="A14" i="3"/>
  <c r="A13" i="3"/>
  <c r="A54" i="3"/>
  <c r="A41" i="3"/>
  <c r="A40" i="3"/>
  <c r="A8" i="3"/>
  <c r="A31" i="3"/>
  <c r="A53" i="3"/>
  <c r="A46" i="3"/>
  <c r="A28" i="3"/>
  <c r="A45" i="3"/>
  <c r="A5" i="3"/>
  <c r="A50" i="3"/>
  <c r="A37" i="3"/>
  <c r="A51" i="3"/>
  <c r="A36" i="3"/>
  <c r="A44" i="3"/>
  <c r="A12" i="3"/>
  <c r="A23" i="3"/>
  <c r="A27" i="3"/>
  <c r="A6" i="3"/>
  <c r="A10" i="3"/>
  <c r="A20" i="3"/>
  <c r="A16" i="3"/>
  <c r="A33" i="3"/>
  <c r="A39" i="3"/>
  <c r="A11" i="3"/>
  <c r="A38" i="3"/>
  <c r="A22" i="3"/>
  <c r="A17" i="3"/>
  <c r="A34" i="3"/>
  <c r="A24" i="3"/>
  <c r="C36" i="2"/>
  <c r="C28" i="2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50" i="1"/>
  <c r="G13" i="1"/>
  <c r="H13" i="1"/>
  <c r="D16" i="3"/>
  <c r="G31" i="1"/>
  <c r="G53" i="1"/>
  <c r="G16" i="1"/>
  <c r="G35" i="1"/>
  <c r="G36" i="1"/>
  <c r="H36" i="1"/>
  <c r="O36" i="1"/>
  <c r="G21" i="1"/>
  <c r="H21" i="1"/>
  <c r="L21" i="1"/>
  <c r="G22" i="1"/>
  <c r="H22" i="1"/>
  <c r="G7" i="1"/>
  <c r="H7" i="1"/>
  <c r="D6" i="2"/>
  <c r="G26" i="1"/>
  <c r="G44" i="1"/>
  <c r="H44" i="1"/>
  <c r="D43" i="2"/>
  <c r="G54" i="1"/>
  <c r="G18" i="1"/>
  <c r="H18" i="1"/>
  <c r="G39" i="1"/>
  <c r="H39" i="1"/>
  <c r="D38" i="2"/>
  <c r="G40" i="1"/>
  <c r="G8" i="1"/>
  <c r="G27" i="1"/>
  <c r="H27" i="1"/>
  <c r="G45" i="1"/>
  <c r="G58" i="1"/>
  <c r="H58" i="1"/>
  <c r="D3" i="2"/>
  <c r="G5" i="1"/>
  <c r="H5" i="1"/>
  <c r="L5" i="1"/>
  <c r="G10" i="1"/>
  <c r="H10" i="1"/>
  <c r="G14" i="1"/>
  <c r="H14" i="1"/>
  <c r="G19" i="1"/>
  <c r="H19" i="1"/>
  <c r="L19" i="1"/>
  <c r="G23" i="1"/>
  <c r="H23" i="1"/>
  <c r="O23" i="1"/>
  <c r="G28" i="1"/>
  <c r="H28" i="1"/>
  <c r="M28" i="1"/>
  <c r="G32" i="1"/>
  <c r="H32" i="1"/>
  <c r="G37" i="1"/>
  <c r="H37" i="1"/>
  <c r="G42" i="1"/>
  <c r="H42" i="1"/>
  <c r="G46" i="1"/>
  <c r="G51" i="1"/>
  <c r="H51" i="1"/>
  <c r="L51" i="1"/>
  <c r="G55" i="1"/>
  <c r="H55" i="1"/>
  <c r="M55" i="1"/>
  <c r="G6" i="1"/>
  <c r="H6" i="1"/>
  <c r="D34" i="3"/>
  <c r="G11" i="1"/>
  <c r="H11" i="1"/>
  <c r="D39" i="3"/>
  <c r="G15" i="1"/>
  <c r="G20" i="1"/>
  <c r="H20" i="1"/>
  <c r="D44" i="3"/>
  <c r="G24" i="1"/>
  <c r="G29" i="1"/>
  <c r="H29" i="1"/>
  <c r="G34" i="1"/>
  <c r="H34" i="1"/>
  <c r="M34" i="1"/>
  <c r="G38" i="1"/>
  <c r="H38" i="1"/>
  <c r="G43" i="1"/>
  <c r="H43" i="1"/>
  <c r="M43" i="1"/>
  <c r="G47" i="1"/>
  <c r="H47" i="1"/>
  <c r="M47" i="1"/>
  <c r="G52" i="1"/>
  <c r="H52" i="1"/>
  <c r="L52" i="1"/>
  <c r="G9" i="1"/>
  <c r="H9" i="1"/>
  <c r="G17" i="1"/>
  <c r="H17" i="1"/>
  <c r="G25" i="1"/>
  <c r="H25" i="1"/>
  <c r="D5" i="3"/>
  <c r="G33" i="1"/>
  <c r="H33" i="1"/>
  <c r="G41" i="1"/>
  <c r="H41" i="1"/>
  <c r="D40" i="2"/>
  <c r="G49" i="1"/>
  <c r="H49" i="1"/>
  <c r="D30" i="3"/>
  <c r="C22" i="3"/>
  <c r="C39" i="2"/>
  <c r="H24" i="1"/>
  <c r="O24" i="1"/>
  <c r="J47" i="1"/>
  <c r="H35" i="1"/>
  <c r="L35" i="1"/>
  <c r="J48" i="1"/>
  <c r="J32" i="1"/>
  <c r="C15" i="2"/>
  <c r="C24" i="3"/>
  <c r="C18" i="2"/>
  <c r="C42" i="2"/>
  <c r="H53" i="1"/>
  <c r="O53" i="1"/>
  <c r="C22" i="2"/>
  <c r="C46" i="2"/>
  <c r="J49" i="1"/>
  <c r="D7" i="3"/>
  <c r="J15" i="1"/>
  <c r="C4" i="2"/>
  <c r="J31" i="1"/>
  <c r="C30" i="2"/>
  <c r="C6" i="2"/>
  <c r="C33" i="2"/>
  <c r="J34" i="1"/>
  <c r="H40" i="1"/>
  <c r="D29" i="3"/>
  <c r="C19" i="2"/>
  <c r="C43" i="2"/>
  <c r="J36" i="1"/>
  <c r="H16" i="1"/>
  <c r="D6" i="3"/>
  <c r="H31" i="1"/>
  <c r="M31" i="1"/>
  <c r="C23" i="2"/>
  <c r="C47" i="2"/>
  <c r="C39" i="3"/>
  <c r="C7" i="2"/>
  <c r="J23" i="1"/>
  <c r="H12" i="1"/>
  <c r="D33" i="3"/>
  <c r="C10" i="2"/>
  <c r="J7" i="1"/>
  <c r="J24" i="1"/>
  <c r="J39" i="1"/>
  <c r="H8" i="1"/>
  <c r="M8" i="1"/>
  <c r="H15" i="1"/>
  <c r="M15" i="1"/>
  <c r="C11" i="2"/>
  <c r="C26" i="2"/>
  <c r="C51" i="2"/>
  <c r="C46" i="3"/>
  <c r="J26" i="1"/>
  <c r="J40" i="1"/>
  <c r="C31" i="2"/>
  <c r="C14" i="3"/>
  <c r="C25" i="3"/>
  <c r="J16" i="1"/>
  <c r="C33" i="3"/>
  <c r="J20" i="1"/>
  <c r="J52" i="1"/>
  <c r="C7" i="3"/>
  <c r="J55" i="1"/>
  <c r="C14" i="2"/>
  <c r="C27" i="2"/>
  <c r="C38" i="2"/>
  <c r="C54" i="2"/>
  <c r="C28" i="3"/>
  <c r="O21" i="1"/>
  <c r="M21" i="1"/>
  <c r="L44" i="1"/>
  <c r="C53" i="2"/>
  <c r="H54" i="1"/>
  <c r="C9" i="3"/>
  <c r="J54" i="1"/>
  <c r="C26" i="3"/>
  <c r="H50" i="1"/>
  <c r="C49" i="2"/>
  <c r="J50" i="1"/>
  <c r="C45" i="2"/>
  <c r="H46" i="1"/>
  <c r="C52" i="3"/>
  <c r="C49" i="3"/>
  <c r="J42" i="1"/>
  <c r="C41" i="2"/>
  <c r="C37" i="2"/>
  <c r="C32" i="3"/>
  <c r="C29" i="2"/>
  <c r="H30" i="1"/>
  <c r="J30" i="1"/>
  <c r="C31" i="3"/>
  <c r="C21" i="2"/>
  <c r="C51" i="3"/>
  <c r="J22" i="1"/>
  <c r="C17" i="2"/>
  <c r="J18" i="1"/>
  <c r="C13" i="2"/>
  <c r="C20" i="3"/>
  <c r="J10" i="1"/>
  <c r="C11" i="3"/>
  <c r="O48" i="1"/>
  <c r="H26" i="1"/>
  <c r="C25" i="2"/>
  <c r="C23" i="3"/>
  <c r="D47" i="2"/>
  <c r="J46" i="1"/>
  <c r="C30" i="3"/>
  <c r="C48" i="2"/>
  <c r="J45" i="1"/>
  <c r="C44" i="2"/>
  <c r="H45" i="1"/>
  <c r="J41" i="1"/>
  <c r="C48" i="3"/>
  <c r="C40" i="2"/>
  <c r="J37" i="1"/>
  <c r="C41" i="3"/>
  <c r="C32" i="2"/>
  <c r="J29" i="1"/>
  <c r="C53" i="3"/>
  <c r="C5" i="3"/>
  <c r="J25" i="1"/>
  <c r="J21" i="1"/>
  <c r="C36" i="3"/>
  <c r="C20" i="2"/>
  <c r="J13" i="1"/>
  <c r="C16" i="3"/>
  <c r="C12" i="2"/>
  <c r="C38" i="3"/>
  <c r="C8" i="2"/>
  <c r="J9" i="1"/>
  <c r="D25" i="3"/>
  <c r="C16" i="2"/>
  <c r="C52" i="2"/>
  <c r="C35" i="3"/>
  <c r="J17" i="1"/>
  <c r="J33" i="1"/>
  <c r="M48" i="1"/>
  <c r="C43" i="3"/>
  <c r="J51" i="1"/>
  <c r="C21" i="3"/>
  <c r="J43" i="1"/>
  <c r="C13" i="3"/>
  <c r="J35" i="1"/>
  <c r="J19" i="1"/>
  <c r="C12" i="3"/>
  <c r="L13" i="1"/>
  <c r="O13" i="1"/>
  <c r="D12" i="2"/>
  <c r="O25" i="1"/>
  <c r="M13" i="1"/>
  <c r="O44" i="1"/>
  <c r="D12" i="3"/>
  <c r="D20" i="2"/>
  <c r="M44" i="1"/>
  <c r="D18" i="2"/>
  <c r="D36" i="3"/>
  <c r="D1" i="3"/>
  <c r="D21" i="3"/>
  <c r="M19" i="1"/>
  <c r="O19" i="1"/>
  <c r="L6" i="1"/>
  <c r="M6" i="1"/>
  <c r="D5" i="2"/>
  <c r="L43" i="1"/>
  <c r="O43" i="1"/>
  <c r="O6" i="1"/>
  <c r="D33" i="2"/>
  <c r="O34" i="1"/>
  <c r="D54" i="3"/>
  <c r="L34" i="1"/>
  <c r="D42" i="2"/>
  <c r="L24" i="1"/>
  <c r="D35" i="2"/>
  <c r="M25" i="1"/>
  <c r="D48" i="2"/>
  <c r="M49" i="1"/>
  <c r="L55" i="1"/>
  <c r="L41" i="1"/>
  <c r="M52" i="1"/>
  <c r="L25" i="1"/>
  <c r="L8" i="1"/>
  <c r="O41" i="1"/>
  <c r="L23" i="1"/>
  <c r="D48" i="3"/>
  <c r="M39" i="1"/>
  <c r="D24" i="2"/>
  <c r="D27" i="3"/>
  <c r="L17" i="1"/>
  <c r="D16" i="2"/>
  <c r="O49" i="1"/>
  <c r="L49" i="1"/>
  <c r="M11" i="1"/>
  <c r="M7" i="1"/>
  <c r="M41" i="1"/>
  <c r="O7" i="1"/>
  <c r="O17" i="1"/>
  <c r="M17" i="1"/>
  <c r="D37" i="3"/>
  <c r="O55" i="1"/>
  <c r="D13" i="3"/>
  <c r="D54" i="2"/>
  <c r="L7" i="1"/>
  <c r="D17" i="3"/>
  <c r="D10" i="2"/>
  <c r="D34" i="2"/>
  <c r="M53" i="1"/>
  <c r="L11" i="1"/>
  <c r="O35" i="1"/>
  <c r="D52" i="2"/>
  <c r="M35" i="1"/>
  <c r="L53" i="1"/>
  <c r="L36" i="1"/>
  <c r="D23" i="2"/>
  <c r="D14" i="3"/>
  <c r="D18" i="3"/>
  <c r="L28" i="1"/>
  <c r="M36" i="1"/>
  <c r="O16" i="1"/>
  <c r="O52" i="1"/>
  <c r="D50" i="3"/>
  <c r="L47" i="1"/>
  <c r="M40" i="1"/>
  <c r="M24" i="1"/>
  <c r="D19" i="3"/>
  <c r="O51" i="1"/>
  <c r="O31" i="1"/>
  <c r="D8" i="3"/>
  <c r="D42" i="3"/>
  <c r="M12" i="1"/>
  <c r="D22" i="3"/>
  <c r="O47" i="1"/>
  <c r="O8" i="1"/>
  <c r="M16" i="1"/>
  <c r="D15" i="2"/>
  <c r="D46" i="2"/>
  <c r="O39" i="1"/>
  <c r="L15" i="1"/>
  <c r="D46" i="3"/>
  <c r="L16" i="1"/>
  <c r="O11" i="1"/>
  <c r="D4" i="3"/>
  <c r="D7" i="2"/>
  <c r="L39" i="1"/>
  <c r="D10" i="3"/>
  <c r="D22" i="2"/>
  <c r="M23" i="1"/>
  <c r="O20" i="1"/>
  <c r="D14" i="2"/>
  <c r="L40" i="1"/>
  <c r="L32" i="1"/>
  <c r="M32" i="1"/>
  <c r="D40" i="3"/>
  <c r="D31" i="2"/>
  <c r="O32" i="1"/>
  <c r="O15" i="1"/>
  <c r="D15" i="3"/>
  <c r="D51" i="2"/>
  <c r="L20" i="1"/>
  <c r="D19" i="2"/>
  <c r="M20" i="1"/>
  <c r="M27" i="1"/>
  <c r="D26" i="2"/>
  <c r="O27" i="1"/>
  <c r="D28" i="3"/>
  <c r="L27" i="1"/>
  <c r="L31" i="1"/>
  <c r="D39" i="2"/>
  <c r="O12" i="1"/>
  <c r="L12" i="1"/>
  <c r="D11" i="2"/>
  <c r="M51" i="1"/>
  <c r="D50" i="2"/>
  <c r="D43" i="3"/>
  <c r="O5" i="1"/>
  <c r="M5" i="1"/>
  <c r="D24" i="3"/>
  <c r="O40" i="1"/>
  <c r="D4" i="2"/>
  <c r="D30" i="2"/>
  <c r="O28" i="1"/>
  <c r="D27" i="2"/>
  <c r="M50" i="1"/>
  <c r="D49" i="2"/>
  <c r="O50" i="1"/>
  <c r="L50" i="1"/>
  <c r="D26" i="3"/>
  <c r="O29" i="1"/>
  <c r="M29" i="1"/>
  <c r="D53" i="3"/>
  <c r="L29" i="1"/>
  <c r="D28" i="2"/>
  <c r="M26" i="1"/>
  <c r="D45" i="3"/>
  <c r="O26" i="1"/>
  <c r="L26" i="1"/>
  <c r="D25" i="2"/>
  <c r="C56" i="3"/>
  <c r="M18" i="1"/>
  <c r="O18" i="1"/>
  <c r="D17" i="2"/>
  <c r="L18" i="1"/>
  <c r="D23" i="3"/>
  <c r="L30" i="1"/>
  <c r="O30" i="1"/>
  <c r="M30" i="1"/>
  <c r="D29" i="2"/>
  <c r="D31" i="3"/>
  <c r="M10" i="1"/>
  <c r="L10" i="1"/>
  <c r="D11" i="3"/>
  <c r="D9" i="2"/>
  <c r="O10" i="1"/>
  <c r="O45" i="1"/>
  <c r="D47" i="3"/>
  <c r="D44" i="2"/>
  <c r="M45" i="1"/>
  <c r="L45" i="1"/>
  <c r="L22" i="1"/>
  <c r="O22" i="1"/>
  <c r="D51" i="3"/>
  <c r="D21" i="2"/>
  <c r="M22" i="1"/>
  <c r="L46" i="1"/>
  <c r="O46" i="1"/>
  <c r="M46" i="1"/>
  <c r="D52" i="3"/>
  <c r="D45" i="2"/>
  <c r="L54" i="1"/>
  <c r="O54" i="1"/>
  <c r="M54" i="1"/>
  <c r="D9" i="3"/>
  <c r="D53" i="2"/>
  <c r="O33" i="1"/>
  <c r="L33" i="1"/>
  <c r="D32" i="2"/>
  <c r="M33" i="1"/>
  <c r="D41" i="3"/>
  <c r="L38" i="1"/>
  <c r="O38" i="1"/>
  <c r="M38" i="1"/>
  <c r="D32" i="3"/>
  <c r="D37" i="2"/>
  <c r="D38" i="3"/>
  <c r="O9" i="1"/>
  <c r="M9" i="1"/>
  <c r="L9" i="1"/>
  <c r="D8" i="2"/>
  <c r="L14" i="1"/>
  <c r="D13" i="2"/>
  <c r="O14" i="1"/>
  <c r="M14" i="1"/>
  <c r="D20" i="3"/>
  <c r="O37" i="1"/>
  <c r="D36" i="2"/>
  <c r="L37" i="1"/>
  <c r="D35" i="3"/>
  <c r="F48" i="3"/>
  <c r="M37" i="1"/>
  <c r="M42" i="1"/>
  <c r="O42" i="1"/>
  <c r="D41" i="2"/>
  <c r="L42" i="1"/>
  <c r="D49" i="3"/>
  <c r="G23" i="3"/>
  <c r="G35" i="3"/>
  <c r="G34" i="3"/>
  <c r="G54" i="3"/>
  <c r="F51" i="3"/>
  <c r="G33" i="3"/>
  <c r="F28" i="3"/>
  <c r="F23" i="3"/>
  <c r="G48" i="3"/>
  <c r="F29" i="3"/>
  <c r="G38" i="3"/>
  <c r="G29" i="3"/>
  <c r="G13" i="3"/>
  <c r="F41" i="3"/>
  <c r="F40" i="3"/>
  <c r="F34" i="3"/>
  <c r="F13" i="3"/>
  <c r="G20" i="3"/>
  <c r="G51" i="3"/>
  <c r="F38" i="3"/>
  <c r="F20" i="3"/>
  <c r="F33" i="3"/>
  <c r="G40" i="3"/>
  <c r="G47" i="3"/>
  <c r="G28" i="3"/>
  <c r="F47" i="3"/>
  <c r="F35" i="3"/>
  <c r="G41" i="3"/>
  <c r="F54" i="3"/>
  <c r="G4" i="3"/>
  <c r="F4" i="3"/>
  <c r="G45" i="3"/>
  <c r="F45" i="3"/>
  <c r="F26" i="3"/>
  <c r="G26" i="3"/>
  <c r="G49" i="3"/>
  <c r="F49" i="3"/>
  <c r="G27" i="3"/>
  <c r="F27" i="3"/>
  <c r="F9" i="3"/>
  <c r="G9" i="3"/>
  <c r="F14" i="3"/>
  <c r="G14" i="3"/>
  <c r="G32" i="3"/>
  <c r="F32" i="3"/>
  <c r="G53" i="3"/>
  <c r="F53" i="3"/>
  <c r="G24" i="3"/>
  <c r="F24" i="3"/>
  <c r="G39" i="3"/>
  <c r="F39" i="3"/>
  <c r="G15" i="3"/>
  <c r="F15" i="3"/>
  <c r="G37" i="3"/>
  <c r="F37" i="3"/>
  <c r="F18" i="3"/>
  <c r="G18" i="3"/>
  <c r="F46" i="3"/>
  <c r="G46" i="3"/>
  <c r="F50" i="3"/>
  <c r="G50" i="3"/>
  <c r="F30" i="3"/>
  <c r="G30" i="3"/>
  <c r="G16" i="3"/>
  <c r="F16" i="3"/>
  <c r="F10" i="3"/>
  <c r="G10" i="3"/>
  <c r="F12" i="3"/>
  <c r="G12" i="3"/>
  <c r="F36" i="3"/>
  <c r="G36" i="3"/>
  <c r="F8" i="3"/>
  <c r="G8" i="3"/>
  <c r="G25" i="3"/>
  <c r="F25" i="3"/>
  <c r="G11" i="3"/>
  <c r="F11" i="3"/>
  <c r="G52" i="3"/>
  <c r="F52" i="3"/>
  <c r="G31" i="3"/>
  <c r="F31" i="3"/>
  <c r="G7" i="3"/>
  <c r="F7" i="3"/>
  <c r="G21" i="3"/>
  <c r="F21" i="3"/>
  <c r="G43" i="3"/>
  <c r="F43" i="3"/>
  <c r="F42" i="3"/>
  <c r="G42" i="3"/>
  <c r="F22" i="3"/>
  <c r="G22" i="3"/>
  <c r="G44" i="3"/>
  <c r="F44" i="3"/>
  <c r="F6" i="3"/>
  <c r="G6" i="3"/>
  <c r="G5" i="3"/>
  <c r="F5" i="3"/>
  <c r="G19" i="3"/>
  <c r="F19" i="3"/>
  <c r="G17" i="3"/>
  <c r="F17" i="3"/>
  <c r="O56" i="1"/>
  <c r="L56" i="1"/>
  <c r="D56" i="3"/>
  <c r="G56" i="3"/>
  <c r="F56" i="3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B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B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<sst xmlns="http://schemas.openxmlformats.org/spreadsheetml/2006/main" count="313" uniqueCount="200">
  <si>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</si>
  <si>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</si>
  <si>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</si>
  <si>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</si>
  <si>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</si>
  <si>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</si>
  <si>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</si>
  <si>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</si>
  <si>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</si>
  <si>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</si>
  <si>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</si>
  <si>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</si>
  <si>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</si>
  <si>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</si>
  <si>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</si>
  <si>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</si>
  <si>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</si>
  <si>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</si>
  <si>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</si>
  <si>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</si>
  <si>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</si>
  <si>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</si>
  <si>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</si>
  <si>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</si>
  <si>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</si>
  <si>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</si>
  <si>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</si>
  <si>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</si>
  <si>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</si>
  <si>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</si>
  <si>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</si>
  <si>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</si>
  <si>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</si>
  <si>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</si>
  <si>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</si>
  <si>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</si>
  <si>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</si>
  <si>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</si>
  <si>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</si>
  <si>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</si>
  <si>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</si>
  <si>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</si>
  <si>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</si>
  <si>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</si>
  <si>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</si>
  <si>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</si>
  <si>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</si>
  <si>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</si>
  <si>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</si>
  <si>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</si>
  <si>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</si>
  <si>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</si>
  <si>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</si>
  <si>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</si>
  <si>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</si>
  <si>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</si>
  <si>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</si>
  <si>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</si>
  <si>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</si>
  <si>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</si>
  <si>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</si>
  <si>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</si>
  <si>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</si>
  <si>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</si>
  <si>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</si>
  <si>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</si>
  <si>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</si>
  <si>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</si>
  <si>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</si>
  <si>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</si>
  <si>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</si>
  <si>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</si>
  <si>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</si>
  <si>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</si>
  <si>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</si>
  <si>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</si>
  <si>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</si>
  <si>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</si>
  <si>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</si>
  <si>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</si>
  <si>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</si>
  <si>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</si>
  <si>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</si>
  <si>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</si>
  <si>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</si>
  <si>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</si>
  <si>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</si>
  <si>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</si>
  <si>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</si>
  <si>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</si>
  <si>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</si>
  <si>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</si>
  <si>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</si>
  <si>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</si>
  <si>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</si>
  <si>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</si>
  <si>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</si>
  <si>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</si>
  <si>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</si>
  <si>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</si>
  <si>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</si>
  <si>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</si>
  <si>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</si>
  <si>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</si>
  <si>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</si>
  <si>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</si>
  <si>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</si>
  <si>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</si>
  <si>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</si>
  <si>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</si>
  <si>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</si>
  <si>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</si>
  <si>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</si>
  <si>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</si>
  <si>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</si>
  <si>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</si>
  <si>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</si>
  <si>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</si>
  <si>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</si>
  <si>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</si>
  <si>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</si>
  <si>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</si>
  <si>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</si>
  <si>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</si>
  <si>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</si>
  <si>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</si>
  <si>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</si>
  <si>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</si>
  <si>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</si>
  <si>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</si>
  <si>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</si>
  <si>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</si>
  <si>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</si>
  <si>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</si>
  <si>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</si>
  <si>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</si>
  <si>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</si>
  <si>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</si>
  <si>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</si>
  <si>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</si>
  <si>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</si>
  <si>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</si>
  <si>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</si>
  <si>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</si>
  <si>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</si>
  <si>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</si>
  <si>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</si>
  <si>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</si>
  <si>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</si>
  <si>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</si>
  <si>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</si>
  <si>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</si>
  <si>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</si>
  <si>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</si>
  <si>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</si>
  <si>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</si>
  <si>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</si>
  <si>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</si>
  <si>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</si>
  <si>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</si>
  <si>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</si>
  <si>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</si>
  <si>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</si>
  <si>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</si>
  <si>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</si>
  <si>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</si>
  <si>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</si>
  <si>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</si>
  <si>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</si>
  <si>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</si>
  <si>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</si>
  <si>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</si>
  <si>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</si>
  <si>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</si>
  <si>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</si>
  <si>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</si>
  <si>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</si>
  <si>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</si>
  <si>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</si>
  <si>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</si>
  <si>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</si>
  <si>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</si>
  <si>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</si>
  <si>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</si>
  <si>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</si>
  <si>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</si>
  <si>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</si>
  <si>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</si>
  <si>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</si>
  <si>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</si>
  <si>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</si>
  <si>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</si>
  <si>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</si>
  <si>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</si>
  <si>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</si>
  <si>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</si>
  <si>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Average Weekly Earnings March 2018</t>
  </si>
  <si>
    <t>Mar 2017 adj for inflation</t>
  </si>
  <si>
    <t>Mar
2018</t>
  </si>
  <si>
    <t>Average Weekly Wages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</si>
</sst>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164" fontId="81" fillId="2" borderId="0" xfId="0" applyNumberFormat="1" applyFont="1" applyFill="1" applyAlignment="1">
      <alignment horizontal="right"/>
    </xf>
    <xf numFmtId="164" fontId="81" fillId="2" borderId="0" xfId="315" applyNumberFormat="1" applyFont="1" applyFill="1" applyAlignment="1">
      <alignment horizontal="right"/>
    </xf>
    <xf numFmtId="0" fontId="80" fillId="2" borderId="0" xfId="315" applyFont="1" applyFill="1" applyAlignment="1">
      <alignment horizontal="left"/>
    </xf>
    <xf numFmtId="0" fontId="80" fillId="2" borderId="1" xfId="315" applyFont="1" applyFill="1" applyBorder="1" applyAlignment="1">
      <alignment horizontal="center" wrapText="1"/>
    </xf>
    <xf numFmtId="0" fontId="80" fillId="2" borderId="1" xfId="315" applyFont="1" applyFill="1" applyBorder="1" applyAlignment="1">
      <alignment horizontal="left" wrapText="1"/>
    </xf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2" fillId="0" borderId="0" xfId="0" applyFont="1" applyBorder="1"/>
    <xf numFmtId="164" fontId="82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3" fillId="2" borderId="1" xfId="0" applyFont="1" applyFill="1" applyBorder="1" applyAlignment="1">
      <alignment horizontal="center" wrapText="1"/>
    </xf>
    <xf numFmtId="164" fontId="84" fillId="2" borderId="0" xfId="0" applyNumberFormat="1" applyFont="1" applyFill="1" applyAlignment="1">
      <alignment horizontal="right"/>
    </xf>
    <xf numFmtId="175" fontId="84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4" t="s">
        <v>196</v>
      </c>
      <c r="B1" s="54"/>
      <c r="C1" s="54"/>
      <c r="D1" s="54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925.29</v>
      </c>
      <c r="D3" s="29">
        <f>+Earnings_Comparison!H58</f>
        <v>0.9367411060469788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811.01</v>
      </c>
      <c r="D4" s="29">
        <f>+Earnings_Comparison!H5</f>
        <v>1.2088757299143493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1011.85</v>
      </c>
      <c r="D5" s="29">
        <f>+Earnings_Comparison!H6</f>
        <v>0.87079395396958414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887.51</v>
      </c>
      <c r="D6" s="29">
        <f>+Earnings_Comparison!H7</f>
        <v>2.0851625324492362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731.85</v>
      </c>
      <c r="D7" s="29">
        <f>+Earnings_Comparison!H8</f>
        <v>1.4888173242195935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1038</v>
      </c>
      <c r="D8" s="29">
        <f>+Earnings_Comparison!H9</f>
        <v>0.37622164414039538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947.89</v>
      </c>
      <c r="D9" s="29">
        <f>+Earnings_Comparison!H10</f>
        <v>3.2545210077759013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1057.6099999999999</v>
      </c>
      <c r="D10" s="29">
        <f>+Earnings_Comparison!H11</f>
        <v>4.8297482220638344E-2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856.38</v>
      </c>
      <c r="D11" s="29">
        <f>+Earnings_Comparison!H12</f>
        <v>0.94202228318338577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1478.57</v>
      </c>
      <c r="D12" s="29">
        <f>+Earnings_Comparison!H13</f>
        <v>2.2752390228766073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848.77</v>
      </c>
      <c r="D13" s="29">
        <f>+Earnings_Comparison!H14</f>
        <v>1.66164379139222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916.28</v>
      </c>
      <c r="D14" s="29">
        <f>+Earnings_Comparison!H15</f>
        <v>3.6325083928426594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885.82</v>
      </c>
      <c r="D15" s="29">
        <f>+Earnings_Comparison!H16</f>
        <v>4.3328284953294327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760.85</v>
      </c>
      <c r="D16" s="29">
        <f>+Earnings_Comparison!H17</f>
        <v>1.169156752344791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930.93</v>
      </c>
      <c r="D17" s="29">
        <f>+Earnings_Comparison!H18</f>
        <v>1.417230104865963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880.6</v>
      </c>
      <c r="D18" s="29">
        <f>+Earnings_Comparison!H19</f>
        <v>3.2140486087919085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807.5</v>
      </c>
      <c r="D19" s="29">
        <f>+Earnings_Comparison!H20</f>
        <v>-0.42730380720892303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805.46</v>
      </c>
      <c r="D20" s="29">
        <f>+Earnings_Comparison!H21</f>
        <v>0.73244345088181451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757.5</v>
      </c>
      <c r="D21" s="29">
        <f>+Earnings_Comparison!H22</f>
        <v>-2.2730595621611727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839.12</v>
      </c>
      <c r="D22" s="29">
        <f>+Earnings_Comparison!H23</f>
        <v>0.68480229156226979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795.8</v>
      </c>
      <c r="D23" s="29">
        <f>+Earnings_Comparison!H24</f>
        <v>-1.2856698100598751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1017.45</v>
      </c>
      <c r="D24" s="29">
        <f>+Earnings_Comparison!H25</f>
        <v>4.9358764578722125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1081.28</v>
      </c>
      <c r="D25" s="29">
        <f>+Earnings_Comparison!H26</f>
        <v>-0.43328007188860873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871.82</v>
      </c>
      <c r="D26" s="29">
        <f>+Earnings_Comparison!H27</f>
        <v>1.1413975623438599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972.92</v>
      </c>
      <c r="D27" s="29">
        <f>+Earnings_Comparison!H28</f>
        <v>-0.5616772440545037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697.74</v>
      </c>
      <c r="D28" s="29">
        <f>+Earnings_Comparison!H29</f>
        <v>-2.6151621061492047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812.74</v>
      </c>
      <c r="D29" s="29">
        <f>+Earnings_Comparison!H30</f>
        <v>1.0337203825403707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775.88</v>
      </c>
      <c r="D30" s="29">
        <f>+Earnings_Comparison!H31</f>
        <v>3.9329695184971758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822.86</v>
      </c>
      <c r="D31" s="29">
        <f>+Earnings_Comparison!H32</f>
        <v>-6.830787885818701E-2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778.94</v>
      </c>
      <c r="D32" s="29">
        <f>+Earnings_Comparison!H33</f>
        <v>-9.8066581674538522E-2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870.26</v>
      </c>
      <c r="D33" s="29">
        <f>+Earnings_Comparison!H34</f>
        <v>-4.8761679730998875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1004.3</v>
      </c>
      <c r="D34" s="29">
        <f>+Earnings_Comparison!H35</f>
        <v>3.1321537579945824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728.26</v>
      </c>
      <c r="D35" s="29">
        <f>+Earnings_Comparison!H36</f>
        <v>2.4864709371124283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1014.64</v>
      </c>
      <c r="D36" s="29">
        <f>+Earnings_Comparison!H37</f>
        <v>0.77052013844025602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851.4</v>
      </c>
      <c r="D37" s="29">
        <f>+Earnings_Comparison!H38</f>
        <v>0.99965610183647691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901.4</v>
      </c>
      <c r="D38" s="29">
        <f>+Earnings_Comparison!H39</f>
        <v>1.7728263131189248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843.78</v>
      </c>
      <c r="D39" s="29">
        <f>+Earnings_Comparison!H40</f>
        <v>1.1036307614234353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808.7</v>
      </c>
      <c r="D40" s="29">
        <f>+Earnings_Comparison!H41</f>
        <v>-1.0994771951214122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868.79</v>
      </c>
      <c r="D41" s="29">
        <f>+Earnings_Comparison!H42</f>
        <v>-1.2321319617860427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862.24</v>
      </c>
      <c r="D42" s="29">
        <f>+Earnings_Comparison!H43</f>
        <v>1.5518778968750313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914.55</v>
      </c>
      <c r="D43" s="29">
        <f>+Earnings_Comparison!H44</f>
        <v>4.1433656873627545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809.72</v>
      </c>
      <c r="D44" s="29">
        <f>+Earnings_Comparison!H45</f>
        <v>-0.82575821358278345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732.6</v>
      </c>
      <c r="D45" s="29">
        <f>+Earnings_Comparison!H46</f>
        <v>-2.4823512702422557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807.84</v>
      </c>
      <c r="D46" s="29">
        <f>+Earnings_Comparison!H47</f>
        <v>-0.10040859438218419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923.8</v>
      </c>
      <c r="D47" s="29">
        <f>+Earnings_Comparison!H48</f>
        <v>1.2047548087293025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880.44</v>
      </c>
      <c r="D48" s="29">
        <f>+Earnings_Comparison!H49</f>
        <v>1.0553955847814711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818.15</v>
      </c>
      <c r="D49" s="29">
        <f>+Earnings_Comparison!H50</f>
        <v>1.1886421479223142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961.48</v>
      </c>
      <c r="D50" s="29">
        <f>+Earnings_Comparison!H51</f>
        <v>-0.30726911566180126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1116.2</v>
      </c>
      <c r="D51" s="29">
        <f>+Earnings_Comparison!H52</f>
        <v>2.3241155944641267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786.94</v>
      </c>
      <c r="D52" s="29">
        <f>+Earnings_Comparison!H53</f>
        <v>1.8816024931334718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865.98</v>
      </c>
      <c r="D53" s="29">
        <f>+Earnings_Comparison!H54</f>
        <v>3.6975489701094988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850.64</v>
      </c>
      <c r="D54" s="29">
        <f>+Earnings_Comparison!H55</f>
        <v>6.5710112001199805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23" activePane="bottomRight" state="frozen"/>
      <selection pane="topRight"/>
      <selection pane="bottomLeft"/>
      <selection pane="bottomRight" activeCell="J28" sqref="J28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5" t="s">
        <v>0</v>
      </c>
      <c r="D1" s="56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42795</v>
      </c>
      <c r="E4" s="38">
        <v>43160</v>
      </c>
      <c r="F4" s="10"/>
      <c r="G4" s="13" t="s">
        <v>197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'March_2018_BLS Data Series'!P5</f>
        <v>782.85</v>
      </c>
      <c r="E5" s="36">
        <f>'March_2018_BLS Data Series'!AB5</f>
        <v>811.01</v>
      </c>
      <c r="F5" s="33"/>
      <c r="G5" s="33">
        <f>D5/$G$61</f>
        <v>801.32300072600196</v>
      </c>
      <c r="H5" s="11">
        <f>((E5/G5)-1)*100</f>
        <v>1.2088757299143493</v>
      </c>
      <c r="I5" s="9"/>
      <c r="J5" s="29">
        <f>E5-D5</f>
        <v>28.159999999999968</v>
      </c>
      <c r="K5" s="9"/>
      <c r="L5" s="9">
        <f>IF(H5&lt;0, 1, 0)</f>
        <v>0</v>
      </c>
      <c r="M5" s="1">
        <f>IF(H5&lt;-1,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'March_2018_BLS Data Series'!P6</f>
        <v>979.99</v>
      </c>
      <c r="E6" s="36">
        <f>'March_2018_BLS Data Series'!AB6</f>
        <v>1011.85</v>
      </c>
      <c r="F6" s="33"/>
      <c r="G6" s="33">
        <f t="shared" ref="G6:G55" si="0">D6/$G$61</f>
        <v>1003.1149357877941</v>
      </c>
      <c r="H6" s="11">
        <f t="shared" ref="H6:H55" si="1">((E6/G6)-1)*100</f>
        <v>0.87079395396958414</v>
      </c>
      <c r="I6" s="9"/>
      <c r="J6" s="29">
        <f t="shared" ref="J6:J55" si="2">E6-D6</f>
        <v>31.860000000000014</v>
      </c>
      <c r="K6" s="9"/>
      <c r="L6" s="9">
        <f t="shared" ref="L6:L55" si="3">IF(H6&lt;0, 1, 0)</f>
        <v>0</v>
      </c>
      <c r="M6" s="47">
        <f t="shared" ref="M6:M55" si="4">IF(H6&lt;-1, 1, 0)</f>
        <v>0</v>
      </c>
      <c r="O6" s="47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'March_2018_BLS Data Series'!P7</f>
        <v>849.34</v>
      </c>
      <c r="E7" s="36">
        <f>'March_2018_BLS Data Series'!AB7</f>
        <v>887.51</v>
      </c>
      <c r="F7" s="33"/>
      <c r="G7" s="33">
        <f t="shared" si="0"/>
        <v>869.38197283850354</v>
      </c>
      <c r="H7" s="11">
        <f t="shared" si="1"/>
        <v>2.0851625324492362</v>
      </c>
      <c r="I7" s="9"/>
      <c r="J7" s="29">
        <f t="shared" si="2"/>
        <v>38.169999999999959</v>
      </c>
      <c r="K7" s="9"/>
      <c r="L7" s="9">
        <f t="shared" si="3"/>
        <v>0</v>
      </c>
      <c r="M7" s="47">
        <f t="shared" si="4"/>
        <v>0</v>
      </c>
      <c r="O7" s="47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'March_2018_BLS Data Series'!P8</f>
        <v>704.49</v>
      </c>
      <c r="E8" s="36">
        <f>'March_2018_BLS Data Series'!AB8</f>
        <v>731.85</v>
      </c>
      <c r="F8" s="33"/>
      <c r="G8" s="33">
        <f t="shared" si="0"/>
        <v>721.11393086984879</v>
      </c>
      <c r="H8" s="11">
        <f t="shared" si="1"/>
        <v>1.4888173242195935</v>
      </c>
      <c r="I8" s="9"/>
      <c r="J8" s="29">
        <f t="shared" si="2"/>
        <v>27.360000000000014</v>
      </c>
      <c r="K8" s="9"/>
      <c r="L8" s="9">
        <f t="shared" si="3"/>
        <v>0</v>
      </c>
      <c r="M8" s="47">
        <f t="shared" si="4"/>
        <v>0</v>
      </c>
      <c r="O8" s="47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'March_2018_BLS Data Series'!P9</f>
        <v>1010.27</v>
      </c>
      <c r="E9" s="36">
        <f>'March_2018_BLS Data Series'!AB9</f>
        <v>1038</v>
      </c>
      <c r="F9" s="33"/>
      <c r="G9" s="33">
        <f t="shared" si="0"/>
        <v>1034.1094564009172</v>
      </c>
      <c r="H9" s="11">
        <f t="shared" si="1"/>
        <v>0.37622164414039538</v>
      </c>
      <c r="I9" s="9"/>
      <c r="J9" s="29">
        <f t="shared" si="2"/>
        <v>27.730000000000018</v>
      </c>
      <c r="K9" s="9"/>
      <c r="L9" s="9">
        <f t="shared" si="3"/>
        <v>0</v>
      </c>
      <c r="M9" s="47">
        <f t="shared" si="4"/>
        <v>0</v>
      </c>
      <c r="O9" s="47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'March_2018_BLS Data Series'!P10</f>
        <v>896.85</v>
      </c>
      <c r="E10" s="36">
        <f>'March_2018_BLS Data Series'!AB10</f>
        <v>947.89</v>
      </c>
      <c r="F10" s="33"/>
      <c r="G10" s="33">
        <f t="shared" si="0"/>
        <v>918.01307172653117</v>
      </c>
      <c r="H10" s="11">
        <f t="shared" si="1"/>
        <v>3.2545210077759013</v>
      </c>
      <c r="I10" s="9"/>
      <c r="J10" s="29">
        <f t="shared" si="2"/>
        <v>51.039999999999964</v>
      </c>
      <c r="K10" s="9"/>
      <c r="L10" s="9">
        <f t="shared" si="3"/>
        <v>0</v>
      </c>
      <c r="M10" s="47">
        <f t="shared" si="4"/>
        <v>0</v>
      </c>
      <c r="O10" s="47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'March_2018_BLS Data Series'!P11</f>
        <v>1032.73</v>
      </c>
      <c r="E11" s="36">
        <f>'March_2018_BLS Data Series'!AB11</f>
        <v>1057.6099999999999</v>
      </c>
      <c r="F11" s="33"/>
      <c r="G11" s="33">
        <f t="shared" si="0"/>
        <v>1057.0994475822495</v>
      </c>
      <c r="H11" s="11">
        <f t="shared" si="1"/>
        <v>4.8297482220638344E-2</v>
      </c>
      <c r="I11" s="9"/>
      <c r="J11" s="29">
        <f t="shared" si="2"/>
        <v>24.879999999999882</v>
      </c>
      <c r="K11" s="9"/>
      <c r="L11" s="9">
        <f t="shared" si="3"/>
        <v>0</v>
      </c>
      <c r="M11" s="47">
        <f t="shared" si="4"/>
        <v>0</v>
      </c>
      <c r="O11" s="47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'March_2018_BLS Data Series'!P12</f>
        <v>828.83</v>
      </c>
      <c r="E12" s="36">
        <f>'March_2018_BLS Data Series'!AB12</f>
        <v>856.38</v>
      </c>
      <c r="F12" s="33"/>
      <c r="G12" s="33">
        <f t="shared" si="0"/>
        <v>848.38799602954873</v>
      </c>
      <c r="H12" s="11">
        <f t="shared" si="1"/>
        <v>0.94202228318338577</v>
      </c>
      <c r="I12" s="9"/>
      <c r="J12" s="29">
        <f t="shared" si="2"/>
        <v>27.549999999999955</v>
      </c>
      <c r="K12" s="9"/>
      <c r="L12" s="9">
        <f t="shared" si="3"/>
        <v>0</v>
      </c>
      <c r="M12" s="47">
        <f t="shared" si="4"/>
        <v>0</v>
      </c>
      <c r="O12" s="47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'March_2018_BLS Data Series'!P13</f>
        <v>1412.35</v>
      </c>
      <c r="E13" s="36">
        <f>'March_2018_BLS Data Series'!AB13</f>
        <v>1478.57</v>
      </c>
      <c r="F13" s="33"/>
      <c r="G13" s="33">
        <f t="shared" si="0"/>
        <v>1445.6773840140113</v>
      </c>
      <c r="H13" s="11">
        <f t="shared" si="1"/>
        <v>2.2752390228766073</v>
      </c>
      <c r="I13" s="9"/>
      <c r="J13" s="29">
        <f t="shared" si="2"/>
        <v>66.220000000000027</v>
      </c>
      <c r="K13" s="9"/>
      <c r="L13" s="9">
        <f t="shared" si="3"/>
        <v>0</v>
      </c>
      <c r="M13" s="47">
        <f t="shared" si="4"/>
        <v>0</v>
      </c>
      <c r="O13" s="47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'March_2018_BLS Data Series'!P14</f>
        <v>815.65</v>
      </c>
      <c r="E14" s="36">
        <f>'March_2018_BLS Data Series'!AB14</f>
        <v>848.77</v>
      </c>
      <c r="F14" s="33"/>
      <c r="G14" s="33">
        <f t="shared" si="0"/>
        <v>834.89698606650506</v>
      </c>
      <c r="H14" s="11">
        <f t="shared" si="1"/>
        <v>1.66164379139222</v>
      </c>
      <c r="I14" s="9"/>
      <c r="J14" s="29">
        <f t="shared" si="2"/>
        <v>33.120000000000005</v>
      </c>
      <c r="K14" s="9"/>
      <c r="L14" s="9">
        <f t="shared" si="3"/>
        <v>0</v>
      </c>
      <c r="M14" s="47">
        <f t="shared" si="4"/>
        <v>0</v>
      </c>
      <c r="O14" s="47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'March_2018_BLS Data Series'!P15</f>
        <v>863.78</v>
      </c>
      <c r="E15" s="36">
        <f>'March_2018_BLS Data Series'!AB15</f>
        <v>916.28</v>
      </c>
      <c r="F15" s="33"/>
      <c r="G15" s="33">
        <f t="shared" si="0"/>
        <v>884.16271516523727</v>
      </c>
      <c r="H15" s="11">
        <f t="shared" si="1"/>
        <v>3.6325083928426594</v>
      </c>
      <c r="I15" s="9"/>
      <c r="J15" s="29">
        <f t="shared" si="2"/>
        <v>52.5</v>
      </c>
      <c r="K15" s="9"/>
      <c r="L15" s="9">
        <f t="shared" si="3"/>
        <v>0</v>
      </c>
      <c r="M15" s="47">
        <f t="shared" si="4"/>
        <v>0</v>
      </c>
      <c r="O15" s="47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'March_2018_BLS Data Series'!P16</f>
        <v>829.46</v>
      </c>
      <c r="E16" s="36">
        <f>'March_2018_BLS Data Series'!AB16</f>
        <v>885.82</v>
      </c>
      <c r="F16" s="33"/>
      <c r="G16" s="33">
        <f t="shared" si="0"/>
        <v>849.03286221139376</v>
      </c>
      <c r="H16" s="11">
        <f t="shared" si="1"/>
        <v>4.3328284953294327</v>
      </c>
      <c r="I16" s="9"/>
      <c r="J16" s="29">
        <f t="shared" si="2"/>
        <v>56.360000000000014</v>
      </c>
      <c r="K16" s="9"/>
      <c r="L16" s="9">
        <f t="shared" si="3"/>
        <v>0</v>
      </c>
      <c r="M16" s="47">
        <f t="shared" si="4"/>
        <v>0</v>
      </c>
      <c r="O16" s="47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'March_2018_BLS Data Series'!P17</f>
        <v>734.72</v>
      </c>
      <c r="E17" s="36">
        <f>'March_2018_BLS Data Series'!AB17</f>
        <v>760.85</v>
      </c>
      <c r="F17" s="33"/>
      <c r="G17" s="33">
        <f t="shared" si="0"/>
        <v>752.05727162726987</v>
      </c>
      <c r="H17" s="11">
        <f t="shared" si="1"/>
        <v>1.169156752344791</v>
      </c>
      <c r="I17" s="9"/>
      <c r="J17" s="29">
        <f t="shared" si="2"/>
        <v>26.129999999999995</v>
      </c>
      <c r="K17" s="9"/>
      <c r="L17" s="9">
        <f t="shared" si="3"/>
        <v>0</v>
      </c>
      <c r="M17" s="47">
        <f t="shared" si="4"/>
        <v>0</v>
      </c>
      <c r="O17" s="47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'March_2018_BLS Data Series'!P18</f>
        <v>896.76</v>
      </c>
      <c r="E18" s="36">
        <f>'March_2018_BLS Data Series'!AB18</f>
        <v>930.93</v>
      </c>
      <c r="F18" s="33"/>
      <c r="G18" s="33">
        <f t="shared" si="0"/>
        <v>917.92094798626749</v>
      </c>
      <c r="H18" s="11">
        <f t="shared" si="1"/>
        <v>1.417230104865963</v>
      </c>
      <c r="I18" s="9"/>
      <c r="J18" s="29">
        <f t="shared" si="2"/>
        <v>34.169999999999959</v>
      </c>
      <c r="K18" s="9"/>
      <c r="L18" s="9">
        <f t="shared" si="3"/>
        <v>0</v>
      </c>
      <c r="M18" s="47">
        <f t="shared" si="4"/>
        <v>0</v>
      </c>
      <c r="O18" s="47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'March_2018_BLS Data Series'!P19</f>
        <v>833.51</v>
      </c>
      <c r="E19" s="36">
        <f>'March_2018_BLS Data Series'!AB19</f>
        <v>880.6</v>
      </c>
      <c r="F19" s="33"/>
      <c r="G19" s="33">
        <f t="shared" si="0"/>
        <v>853.17843052325463</v>
      </c>
      <c r="H19" s="11">
        <f t="shared" si="1"/>
        <v>3.2140486087919085</v>
      </c>
      <c r="I19" s="9"/>
      <c r="J19" s="29">
        <f t="shared" si="2"/>
        <v>47.090000000000032</v>
      </c>
      <c r="K19" s="9"/>
      <c r="L19" s="9">
        <f t="shared" si="3"/>
        <v>0</v>
      </c>
      <c r="M19" s="47">
        <f t="shared" si="4"/>
        <v>0</v>
      </c>
      <c r="O19" s="47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'March_2018_BLS Data Series'!P20</f>
        <v>792.27</v>
      </c>
      <c r="E20" s="36">
        <f>'March_2018_BLS Data Series'!AB20</f>
        <v>807.5</v>
      </c>
      <c r="F20" s="33"/>
      <c r="G20" s="33">
        <f t="shared" si="0"/>
        <v>810.96528554025622</v>
      </c>
      <c r="H20" s="11">
        <f t="shared" si="1"/>
        <v>-0.42730380720892303</v>
      </c>
      <c r="I20" s="9"/>
      <c r="J20" s="29">
        <f t="shared" si="2"/>
        <v>15.230000000000018</v>
      </c>
      <c r="K20" s="9"/>
      <c r="L20" s="9">
        <f t="shared" si="3"/>
        <v>1</v>
      </c>
      <c r="M20" s="47">
        <f t="shared" si="4"/>
        <v>0</v>
      </c>
      <c r="O20" s="47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'March_2018_BLS Data Series'!P21</f>
        <v>781.17</v>
      </c>
      <c r="E21" s="36">
        <f>'March_2018_BLS Data Series'!AB21</f>
        <v>805.46</v>
      </c>
      <c r="F21" s="33"/>
      <c r="G21" s="33">
        <f t="shared" si="0"/>
        <v>799.60335757441521</v>
      </c>
      <c r="H21" s="11">
        <f t="shared" si="1"/>
        <v>0.73244345088181451</v>
      </c>
      <c r="I21" s="9"/>
      <c r="J21" s="29">
        <f t="shared" si="2"/>
        <v>24.290000000000077</v>
      </c>
      <c r="K21" s="9"/>
      <c r="L21" s="9">
        <f t="shared" si="3"/>
        <v>0</v>
      </c>
      <c r="M21" s="47">
        <f t="shared" si="4"/>
        <v>0</v>
      </c>
      <c r="O21" s="47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'March_2018_BLS Data Series'!P22</f>
        <v>757.25</v>
      </c>
      <c r="E22" s="36">
        <f>'March_2018_BLS Data Series'!AB22</f>
        <v>757.5</v>
      </c>
      <c r="F22" s="33"/>
      <c r="G22" s="33">
        <f t="shared" si="0"/>
        <v>775.11891460658489</v>
      </c>
      <c r="H22" s="11">
        <f t="shared" si="1"/>
        <v>-2.2730595621611727</v>
      </c>
      <c r="I22" s="9"/>
      <c r="J22" s="29">
        <f t="shared" si="2"/>
        <v>0.25</v>
      </c>
      <c r="K22" s="9"/>
      <c r="L22" s="9">
        <f t="shared" si="3"/>
        <v>1</v>
      </c>
      <c r="M22" s="47">
        <f t="shared" si="4"/>
        <v>1</v>
      </c>
      <c r="O22" s="47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'March_2018_BLS Data Series'!P23</f>
        <v>814.2</v>
      </c>
      <c r="E23" s="36">
        <f>'March_2018_BLS Data Series'!AB23</f>
        <v>839.12</v>
      </c>
      <c r="F23" s="33"/>
      <c r="G23" s="33">
        <f t="shared" si="0"/>
        <v>833.41277025114755</v>
      </c>
      <c r="H23" s="11">
        <f t="shared" si="1"/>
        <v>0.68480229156226979</v>
      </c>
      <c r="I23" s="9"/>
      <c r="J23" s="29">
        <f t="shared" si="2"/>
        <v>24.919999999999959</v>
      </c>
      <c r="K23" s="9"/>
      <c r="L23" s="9">
        <f t="shared" si="3"/>
        <v>0</v>
      </c>
      <c r="M23" s="47">
        <f t="shared" si="4"/>
        <v>0</v>
      </c>
      <c r="O23" s="47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'March_2018_BLS Data Series'!P24</f>
        <v>787.58</v>
      </c>
      <c r="E24" s="36">
        <f>'March_2018_BLS Data Series'!AB24</f>
        <v>795.8</v>
      </c>
      <c r="F24" s="33"/>
      <c r="G24" s="33">
        <f t="shared" si="0"/>
        <v>806.16461507540987</v>
      </c>
      <c r="H24" s="11">
        <f t="shared" si="1"/>
        <v>-1.2856698100598751</v>
      </c>
      <c r="I24" s="9"/>
      <c r="J24" s="29">
        <f t="shared" si="2"/>
        <v>8.2199999999999136</v>
      </c>
      <c r="K24" s="9"/>
      <c r="L24" s="9">
        <f t="shared" si="3"/>
        <v>1</v>
      </c>
      <c r="M24" s="47">
        <f t="shared" si="4"/>
        <v>1</v>
      </c>
      <c r="O24" s="47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'March_2018_BLS Data Series'!P25</f>
        <v>947.24</v>
      </c>
      <c r="E25" s="36">
        <f>'March_2018_BLS Data Series'!AB25</f>
        <v>1017.45</v>
      </c>
      <c r="F25" s="33"/>
      <c r="G25" s="33">
        <f t="shared" si="0"/>
        <v>969.59213030299304</v>
      </c>
      <c r="H25" s="11">
        <f t="shared" si="1"/>
        <v>4.9358764578722125</v>
      </c>
      <c r="I25" s="9"/>
      <c r="J25" s="29">
        <f t="shared" si="2"/>
        <v>70.210000000000036</v>
      </c>
      <c r="K25" s="9"/>
      <c r="L25" s="9">
        <f t="shared" si="3"/>
        <v>0</v>
      </c>
      <c r="M25" s="47">
        <f t="shared" si="4"/>
        <v>0</v>
      </c>
      <c r="O25" s="47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'March_2018_BLS Data Series'!P26</f>
        <v>1060.95</v>
      </c>
      <c r="E26" s="36">
        <f>'March_2018_BLS Data Series'!AB26</f>
        <v>1081.28</v>
      </c>
      <c r="F26" s="33"/>
      <c r="G26" s="33">
        <f t="shared" si="0"/>
        <v>1085.9853581404507</v>
      </c>
      <c r="H26" s="11">
        <f t="shared" si="1"/>
        <v>-0.43328007188860873</v>
      </c>
      <c r="I26" s="9"/>
      <c r="J26" s="29">
        <f t="shared" si="2"/>
        <v>20.329999999999927</v>
      </c>
      <c r="K26" s="9"/>
      <c r="L26" s="9">
        <f t="shared" si="3"/>
        <v>1</v>
      </c>
      <c r="M26" s="47">
        <f t="shared" si="4"/>
        <v>0</v>
      </c>
      <c r="O26" s="47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'March_2018_BLS Data Series'!P27</f>
        <v>842.11</v>
      </c>
      <c r="E27" s="36">
        <f>'March_2018_BLS Data Series'!AB27</f>
        <v>871.82</v>
      </c>
      <c r="F27" s="33"/>
      <c r="G27" s="33">
        <f t="shared" si="0"/>
        <v>861.98136570399629</v>
      </c>
      <c r="H27" s="11">
        <f t="shared" si="1"/>
        <v>1.1413975623438599</v>
      </c>
      <c r="I27" s="9"/>
      <c r="J27" s="29">
        <f t="shared" si="2"/>
        <v>29.710000000000036</v>
      </c>
      <c r="K27" s="9"/>
      <c r="L27" s="9">
        <f t="shared" si="3"/>
        <v>0</v>
      </c>
      <c r="M27" s="47">
        <f t="shared" si="4"/>
        <v>0</v>
      </c>
      <c r="O27" s="47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'March_2018_BLS Data Series'!P28</f>
        <v>955.86</v>
      </c>
      <c r="E28" s="36">
        <f>'March_2018_BLS Data Series'!AB28</f>
        <v>972.92</v>
      </c>
      <c r="F28" s="33"/>
      <c r="G28" s="33">
        <f t="shared" si="0"/>
        <v>978.41553742601548</v>
      </c>
      <c r="H28" s="11">
        <f t="shared" si="1"/>
        <v>-0.5616772440545037</v>
      </c>
      <c r="I28" s="9"/>
      <c r="J28" s="29">
        <f t="shared" si="2"/>
        <v>17.059999999999945</v>
      </c>
      <c r="K28" s="9"/>
      <c r="L28" s="9">
        <f t="shared" si="3"/>
        <v>1</v>
      </c>
      <c r="M28" s="47">
        <f t="shared" si="4"/>
        <v>0</v>
      </c>
      <c r="O28" s="47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'March_2018_BLS Data Series'!P29</f>
        <v>699.96</v>
      </c>
      <c r="E29" s="36">
        <f>'March_2018_BLS Data Series'!AB29</f>
        <v>697.74</v>
      </c>
      <c r="F29" s="33"/>
      <c r="G29" s="33">
        <f t="shared" si="0"/>
        <v>716.47703594324889</v>
      </c>
      <c r="H29" s="11">
        <f t="shared" si="1"/>
        <v>-2.6151621061492047</v>
      </c>
      <c r="I29" s="9"/>
      <c r="J29" s="29">
        <f t="shared" si="2"/>
        <v>-2.2200000000000273</v>
      </c>
      <c r="K29" s="9"/>
      <c r="L29" s="9">
        <f t="shared" si="3"/>
        <v>1</v>
      </c>
      <c r="M29" s="47">
        <f t="shared" si="4"/>
        <v>1</v>
      </c>
      <c r="O29" s="47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'March_2018_BLS Data Series'!P30</f>
        <v>785.88</v>
      </c>
      <c r="E30" s="36">
        <f>'March_2018_BLS Data Series'!AB30</f>
        <v>812.74</v>
      </c>
      <c r="F30" s="33"/>
      <c r="G30" s="33">
        <f t="shared" si="0"/>
        <v>804.42449998154234</v>
      </c>
      <c r="H30" s="11">
        <f t="shared" si="1"/>
        <v>1.0337203825403707</v>
      </c>
      <c r="I30" s="9"/>
      <c r="J30" s="29">
        <f t="shared" si="2"/>
        <v>26.860000000000014</v>
      </c>
      <c r="K30" s="9"/>
      <c r="L30" s="9">
        <f t="shared" si="3"/>
        <v>0</v>
      </c>
      <c r="M30" s="47">
        <f t="shared" si="4"/>
        <v>0</v>
      </c>
      <c r="O30" s="47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'March_2018_BLS Data Series'!P31</f>
        <v>729.31</v>
      </c>
      <c r="E31" s="36">
        <f>'March_2018_BLS Data Series'!AB31</f>
        <v>775.88</v>
      </c>
      <c r="F31" s="33"/>
      <c r="G31" s="33">
        <f t="shared" si="0"/>
        <v>746.51961124031482</v>
      </c>
      <c r="H31" s="11">
        <f t="shared" si="1"/>
        <v>3.9329695184971758</v>
      </c>
      <c r="I31" s="9"/>
      <c r="J31" s="29">
        <f t="shared" si="2"/>
        <v>46.57000000000005</v>
      </c>
      <c r="K31" s="9"/>
      <c r="L31" s="9">
        <f t="shared" si="3"/>
        <v>0</v>
      </c>
      <c r="M31" s="47">
        <f t="shared" si="4"/>
        <v>0</v>
      </c>
      <c r="O31" s="47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'March_2018_BLS Data Series'!P32</f>
        <v>804.44</v>
      </c>
      <c r="E32" s="36">
        <f>'March_2018_BLS Data Series'!AB32</f>
        <v>822.86</v>
      </c>
      <c r="F32" s="33"/>
      <c r="G32" s="33">
        <f t="shared" si="0"/>
        <v>823.42246241811972</v>
      </c>
      <c r="H32" s="11">
        <f t="shared" si="1"/>
        <v>-6.830787885818701E-2</v>
      </c>
      <c r="I32" s="9"/>
      <c r="J32" s="29">
        <f t="shared" si="2"/>
        <v>18.419999999999959</v>
      </c>
      <c r="K32" s="9"/>
      <c r="L32" s="9">
        <f t="shared" si="3"/>
        <v>1</v>
      </c>
      <c r="M32" s="47">
        <f t="shared" si="4"/>
        <v>0</v>
      </c>
      <c r="O32" s="47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'March_2018_BLS Data Series'!P33</f>
        <v>761.73</v>
      </c>
      <c r="E33" s="36">
        <f>'March_2018_BLS Data Series'!AB33</f>
        <v>778.94</v>
      </c>
      <c r="F33" s="33"/>
      <c r="G33" s="33">
        <f t="shared" si="0"/>
        <v>779.7046296774829</v>
      </c>
      <c r="H33" s="11">
        <f t="shared" si="1"/>
        <v>-9.8066581674538522E-2</v>
      </c>
      <c r="I33" s="9"/>
      <c r="J33" s="29">
        <f t="shared" si="2"/>
        <v>17.210000000000036</v>
      </c>
      <c r="K33" s="9"/>
      <c r="L33" s="9">
        <f t="shared" si="3"/>
        <v>1</v>
      </c>
      <c r="M33" s="47">
        <f t="shared" si="4"/>
        <v>0</v>
      </c>
      <c r="O33" s="47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'March_2018_BLS Data Series'!P34</f>
        <v>893.78</v>
      </c>
      <c r="E34" s="36">
        <f>'March_2018_BLS Data Series'!AB34</f>
        <v>870.26</v>
      </c>
      <c r="F34" s="33"/>
      <c r="G34" s="33">
        <f t="shared" si="0"/>
        <v>914.87062858642912</v>
      </c>
      <c r="H34" s="11">
        <f t="shared" si="1"/>
        <v>-4.8761679730998875</v>
      </c>
      <c r="I34" s="9"/>
      <c r="J34" s="29">
        <f t="shared" si="2"/>
        <v>-23.519999999999982</v>
      </c>
      <c r="K34" s="9"/>
      <c r="L34" s="9">
        <f t="shared" si="3"/>
        <v>1</v>
      </c>
      <c r="M34" s="47">
        <f t="shared" si="4"/>
        <v>1</v>
      </c>
      <c r="O34" s="47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'March_2018_BLS Data Series'!P35</f>
        <v>951.35</v>
      </c>
      <c r="E35" s="36">
        <f>'March_2018_BLS Data Series'!AB35</f>
        <v>1004.3</v>
      </c>
      <c r="F35" s="33"/>
      <c r="G35" s="33">
        <f t="shared" si="0"/>
        <v>973.79911444169636</v>
      </c>
      <c r="H35" s="11">
        <f t="shared" si="1"/>
        <v>3.1321537579945824</v>
      </c>
      <c r="I35" s="9"/>
      <c r="J35" s="29">
        <f t="shared" si="2"/>
        <v>52.949999999999932</v>
      </c>
      <c r="K35" s="9"/>
      <c r="L35" s="9">
        <f t="shared" si="3"/>
        <v>0</v>
      </c>
      <c r="M35" s="47">
        <f t="shared" si="4"/>
        <v>0</v>
      </c>
      <c r="O35" s="47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'March_2018_BLS Data Series'!P36</f>
        <v>694.21</v>
      </c>
      <c r="E36" s="36">
        <f>'March_2018_BLS Data Series'!AB36</f>
        <v>728.26</v>
      </c>
      <c r="F36" s="33"/>
      <c r="G36" s="33">
        <f t="shared" si="0"/>
        <v>710.59135253752038</v>
      </c>
      <c r="H36" s="11">
        <f t="shared" si="1"/>
        <v>2.4864709371124283</v>
      </c>
      <c r="I36" s="9"/>
      <c r="J36" s="29">
        <f t="shared" si="2"/>
        <v>34.049999999999955</v>
      </c>
      <c r="K36" s="9"/>
      <c r="L36" s="9">
        <f t="shared" si="3"/>
        <v>0</v>
      </c>
      <c r="M36" s="47">
        <f t="shared" si="4"/>
        <v>0</v>
      </c>
      <c r="O36" s="47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'March_2018_BLS Data Series'!P37</f>
        <v>983.67</v>
      </c>
      <c r="E37" s="36">
        <f>'March_2018_BLS Data Series'!AB37</f>
        <v>1014.64</v>
      </c>
      <c r="F37" s="33"/>
      <c r="G37" s="33">
        <f t="shared" si="0"/>
        <v>1006.8817731674603</v>
      </c>
      <c r="H37" s="11">
        <f t="shared" si="1"/>
        <v>0.77052013844025602</v>
      </c>
      <c r="I37" s="9"/>
      <c r="J37" s="29">
        <f t="shared" si="2"/>
        <v>30.970000000000027</v>
      </c>
      <c r="K37" s="9"/>
      <c r="L37" s="9">
        <f t="shared" si="3"/>
        <v>0</v>
      </c>
      <c r="M37" s="47">
        <f t="shared" si="4"/>
        <v>0</v>
      </c>
      <c r="O37" s="47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'March_2018_BLS Data Series'!P38</f>
        <v>823.54</v>
      </c>
      <c r="E38" s="36">
        <f>'March_2018_BLS Data Series'!AB38</f>
        <v>851.4</v>
      </c>
      <c r="F38" s="33"/>
      <c r="G38" s="33">
        <f t="shared" si="0"/>
        <v>842.97316729627846</v>
      </c>
      <c r="H38" s="11">
        <f t="shared" si="1"/>
        <v>0.99965610183647691</v>
      </c>
      <c r="I38" s="9"/>
      <c r="J38" s="29">
        <f t="shared" si="2"/>
        <v>27.860000000000014</v>
      </c>
      <c r="K38" s="9"/>
      <c r="L38" s="9">
        <f t="shared" si="3"/>
        <v>0</v>
      </c>
      <c r="M38" s="47">
        <f t="shared" si="4"/>
        <v>0</v>
      </c>
      <c r="O38" s="47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'March_2018_BLS Data Series'!P39</f>
        <v>865.28</v>
      </c>
      <c r="E39" s="36">
        <f>'March_2018_BLS Data Series'!AB39</f>
        <v>901.4</v>
      </c>
      <c r="F39" s="33"/>
      <c r="G39" s="33">
        <f t="shared" si="0"/>
        <v>885.69811083629679</v>
      </c>
      <c r="H39" s="11">
        <f t="shared" si="1"/>
        <v>1.7728263131189248</v>
      </c>
      <c r="I39" s="9"/>
      <c r="J39" s="29">
        <f t="shared" si="2"/>
        <v>36.120000000000005</v>
      </c>
      <c r="K39" s="9"/>
      <c r="L39" s="9">
        <f t="shared" si="3"/>
        <v>0</v>
      </c>
      <c r="M39" s="47">
        <f t="shared" si="4"/>
        <v>0</v>
      </c>
      <c r="O39" s="47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'March_2018_BLS Data Series'!P40</f>
        <v>815.33</v>
      </c>
      <c r="E40" s="36">
        <f>'March_2018_BLS Data Series'!AB40</f>
        <v>843.78</v>
      </c>
      <c r="F40" s="33"/>
      <c r="G40" s="33">
        <f t="shared" si="0"/>
        <v>834.56943499001238</v>
      </c>
      <c r="H40" s="11">
        <f t="shared" si="1"/>
        <v>1.1036307614234353</v>
      </c>
      <c r="I40" s="9"/>
      <c r="J40" s="29">
        <f t="shared" si="2"/>
        <v>28.449999999999932</v>
      </c>
      <c r="K40" s="9"/>
      <c r="L40" s="9">
        <f t="shared" si="3"/>
        <v>0</v>
      </c>
      <c r="M40" s="47">
        <f t="shared" si="4"/>
        <v>0</v>
      </c>
      <c r="O40" s="47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'March_2018_BLS Data Series'!P41</f>
        <v>798.84</v>
      </c>
      <c r="E41" s="36">
        <f>'March_2018_BLS Data Series'!AB41</f>
        <v>808.7</v>
      </c>
      <c r="F41" s="33"/>
      <c r="G41" s="33">
        <f t="shared" si="0"/>
        <v>817.69031857949722</v>
      </c>
      <c r="H41" s="11">
        <f t="shared" si="1"/>
        <v>-1.0994771951214122</v>
      </c>
      <c r="I41" s="9"/>
      <c r="J41" s="29">
        <f t="shared" si="2"/>
        <v>9.8600000000000136</v>
      </c>
      <c r="K41" s="9"/>
      <c r="L41" s="9">
        <f t="shared" si="3"/>
        <v>1</v>
      </c>
      <c r="M41" s="47">
        <f t="shared" si="4"/>
        <v>1</v>
      </c>
      <c r="O41" s="47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'March_2018_BLS Data Series'!P42</f>
        <v>859.35</v>
      </c>
      <c r="E42" s="36">
        <f>'March_2018_BLS Data Series'!AB42</f>
        <v>868.79</v>
      </c>
      <c r="F42" s="33"/>
      <c r="G42" s="33">
        <f t="shared" si="0"/>
        <v>879.62817995004127</v>
      </c>
      <c r="H42" s="11">
        <f t="shared" si="1"/>
        <v>-1.2321319617860427</v>
      </c>
      <c r="I42" s="9"/>
      <c r="J42" s="29">
        <f t="shared" si="2"/>
        <v>9.4399999999999409</v>
      </c>
      <c r="K42" s="9"/>
      <c r="L42" s="9">
        <f t="shared" si="3"/>
        <v>1</v>
      </c>
      <c r="M42" s="47">
        <f t="shared" si="4"/>
        <v>1</v>
      </c>
      <c r="O42" s="47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'March_2018_BLS Data Series'!P43</f>
        <v>829.49</v>
      </c>
      <c r="E43" s="36">
        <f>'March_2018_BLS Data Series'!AB43</f>
        <v>862.24</v>
      </c>
      <c r="F43" s="33"/>
      <c r="G43" s="33">
        <f t="shared" si="0"/>
        <v>849.06357012481499</v>
      </c>
      <c r="H43" s="11">
        <f t="shared" si="1"/>
        <v>1.5518778968750313</v>
      </c>
      <c r="I43" s="9"/>
      <c r="J43" s="29">
        <f t="shared" si="2"/>
        <v>32.75</v>
      </c>
      <c r="K43" s="9"/>
      <c r="L43" s="9">
        <f t="shared" si="3"/>
        <v>0</v>
      </c>
      <c r="M43" s="47">
        <f t="shared" si="4"/>
        <v>0</v>
      </c>
      <c r="O43" s="47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'March_2018_BLS Data Series'!P44</f>
        <v>857.92</v>
      </c>
      <c r="E44" s="36">
        <f>'March_2018_BLS Data Series'!AB44</f>
        <v>914.55</v>
      </c>
      <c r="F44" s="33"/>
      <c r="G44" s="33">
        <f t="shared" si="0"/>
        <v>878.16443607696442</v>
      </c>
      <c r="H44" s="11">
        <f t="shared" si="1"/>
        <v>4.1433656873627545</v>
      </c>
      <c r="I44" s="9"/>
      <c r="J44" s="29">
        <f t="shared" si="2"/>
        <v>56.629999999999995</v>
      </c>
      <c r="K44" s="9"/>
      <c r="L44" s="9">
        <f t="shared" si="3"/>
        <v>0</v>
      </c>
      <c r="M44" s="47">
        <f t="shared" si="4"/>
        <v>0</v>
      </c>
      <c r="O44" s="47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'March_2018_BLS Data Series'!P45</f>
        <v>797.64</v>
      </c>
      <c r="E45" s="36">
        <f>'March_2018_BLS Data Series'!AB45</f>
        <v>809.72</v>
      </c>
      <c r="F45" s="33"/>
      <c r="G45" s="33">
        <f t="shared" si="0"/>
        <v>816.4620020426496</v>
      </c>
      <c r="H45" s="11">
        <f t="shared" si="1"/>
        <v>-0.82575821358278345</v>
      </c>
      <c r="I45" s="9"/>
      <c r="J45" s="29">
        <f t="shared" si="2"/>
        <v>12.080000000000041</v>
      </c>
      <c r="K45" s="9"/>
      <c r="L45" s="9">
        <f t="shared" si="3"/>
        <v>1</v>
      </c>
      <c r="M45" s="47">
        <f t="shared" si="4"/>
        <v>0</v>
      </c>
      <c r="O45" s="47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'March_2018_BLS Data Series'!P46</f>
        <v>733.93</v>
      </c>
      <c r="E46" s="36">
        <f>'March_2018_BLS Data Series'!AB46</f>
        <v>732.6</v>
      </c>
      <c r="F46" s="33"/>
      <c r="G46" s="33">
        <f t="shared" si="0"/>
        <v>751.24862990717838</v>
      </c>
      <c r="H46" s="11">
        <f t="shared" si="1"/>
        <v>-2.4823512702422557</v>
      </c>
      <c r="I46" s="9"/>
      <c r="J46" s="29">
        <f t="shared" si="2"/>
        <v>-1.3299999999999272</v>
      </c>
      <c r="K46" s="9"/>
      <c r="L46" s="9">
        <f t="shared" si="3"/>
        <v>1</v>
      </c>
      <c r="M46" s="47">
        <f t="shared" si="4"/>
        <v>1</v>
      </c>
      <c r="O46" s="47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'March_2018_BLS Data Series'!P47</f>
        <v>790.01</v>
      </c>
      <c r="E47" s="36">
        <f>'March_2018_BLS Data Series'!AB47</f>
        <v>807.84</v>
      </c>
      <c r="F47" s="33"/>
      <c r="G47" s="33">
        <f t="shared" si="0"/>
        <v>808.65195606252644</v>
      </c>
      <c r="H47" s="11">
        <f t="shared" si="1"/>
        <v>-0.10040859438218419</v>
      </c>
      <c r="I47" s="9"/>
      <c r="J47" s="29">
        <f t="shared" si="2"/>
        <v>17.830000000000041</v>
      </c>
      <c r="K47" s="9"/>
      <c r="L47" s="9">
        <f t="shared" si="3"/>
        <v>1</v>
      </c>
      <c r="M47" s="47">
        <f t="shared" si="4"/>
        <v>0</v>
      </c>
      <c r="O47" s="47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'March_2018_BLS Data Series'!P48</f>
        <v>891.76</v>
      </c>
      <c r="E48" s="36">
        <f>'March_2018_BLS Data Series'!AB48</f>
        <v>923.8</v>
      </c>
      <c r="F48" s="33"/>
      <c r="G48" s="33">
        <f t="shared" si="0"/>
        <v>912.80296241606891</v>
      </c>
      <c r="H48" s="11">
        <f t="shared" si="1"/>
        <v>1.2047548087293025</v>
      </c>
      <c r="I48" s="9"/>
      <c r="J48" s="29">
        <f t="shared" si="2"/>
        <v>32.039999999999964</v>
      </c>
      <c r="K48" s="9"/>
      <c r="L48" s="9">
        <f t="shared" si="3"/>
        <v>0</v>
      </c>
      <c r="M48" s="47">
        <f t="shared" si="4"/>
        <v>0</v>
      </c>
      <c r="O48" s="47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'March_2018_BLS Data Series'!P49</f>
        <v>851.16</v>
      </c>
      <c r="E49" s="36">
        <f>'March_2018_BLS Data Series'!AB49</f>
        <v>880.44</v>
      </c>
      <c r="F49" s="33"/>
      <c r="G49" s="33">
        <f t="shared" si="0"/>
        <v>871.24491958605586</v>
      </c>
      <c r="H49" s="11">
        <f t="shared" si="1"/>
        <v>1.0553955847814711</v>
      </c>
      <c r="I49" s="9"/>
      <c r="J49" s="29">
        <f t="shared" si="2"/>
        <v>29.280000000000086</v>
      </c>
      <c r="K49" s="9"/>
      <c r="L49" s="9">
        <f t="shared" si="3"/>
        <v>0</v>
      </c>
      <c r="M49" s="47">
        <f t="shared" si="4"/>
        <v>0</v>
      </c>
      <c r="O49" s="47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'March_2018_BLS Data Series'!P50</f>
        <v>789.9</v>
      </c>
      <c r="E50" s="36">
        <f>'March_2018_BLS Data Series'!AB50</f>
        <v>818.15</v>
      </c>
      <c r="F50" s="33"/>
      <c r="G50" s="33">
        <f t="shared" si="0"/>
        <v>808.53936037998199</v>
      </c>
      <c r="H50" s="11">
        <f t="shared" si="1"/>
        <v>1.1886421479223142</v>
      </c>
      <c r="I50" s="9"/>
      <c r="J50" s="29">
        <f t="shared" si="2"/>
        <v>28.25</v>
      </c>
      <c r="K50" s="9"/>
      <c r="L50" s="9">
        <f t="shared" si="3"/>
        <v>0</v>
      </c>
      <c r="M50" s="47">
        <f t="shared" si="4"/>
        <v>0</v>
      </c>
      <c r="O50" s="47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'March_2018_BLS Data Series'!P51</f>
        <v>942.21</v>
      </c>
      <c r="E51" s="36">
        <f>'March_2018_BLS Data Series'!AB51</f>
        <v>961.48</v>
      </c>
      <c r="F51" s="33"/>
      <c r="G51" s="33">
        <f t="shared" si="0"/>
        <v>964.44343681937323</v>
      </c>
      <c r="H51" s="11">
        <f t="shared" si="1"/>
        <v>-0.30726911566180126</v>
      </c>
      <c r="I51" s="9"/>
      <c r="J51" s="29">
        <f t="shared" si="2"/>
        <v>19.269999999999982</v>
      </c>
      <c r="K51" s="9"/>
      <c r="L51" s="9">
        <f t="shared" si="3"/>
        <v>1</v>
      </c>
      <c r="M51" s="47">
        <f t="shared" si="4"/>
        <v>0</v>
      </c>
      <c r="O51" s="47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'March_2018_BLS Data Series'!P52</f>
        <v>1065.7</v>
      </c>
      <c r="E52" s="36">
        <f>'March_2018_BLS Data Series'!AB52</f>
        <v>1116.2</v>
      </c>
      <c r="F52" s="33"/>
      <c r="G52" s="33">
        <f t="shared" si="0"/>
        <v>1090.8474444321394</v>
      </c>
      <c r="H52" s="11">
        <f t="shared" si="1"/>
        <v>2.3241155944641267</v>
      </c>
      <c r="I52" s="9"/>
      <c r="J52" s="29">
        <f t="shared" si="2"/>
        <v>50.5</v>
      </c>
      <c r="K52" s="9"/>
      <c r="L52" s="9">
        <f t="shared" si="3"/>
        <v>0</v>
      </c>
      <c r="M52" s="47">
        <f t="shared" si="4"/>
        <v>0</v>
      </c>
      <c r="O52" s="47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'March_2018_BLS Data Series'!P53</f>
        <v>754.6</v>
      </c>
      <c r="E53" s="36">
        <f>'March_2018_BLS Data Series'!AB53</f>
        <v>786.94</v>
      </c>
      <c r="F53" s="33"/>
      <c r="G53" s="33">
        <f t="shared" si="0"/>
        <v>772.40638225437965</v>
      </c>
      <c r="H53" s="11">
        <f t="shared" si="1"/>
        <v>1.8816024931334718</v>
      </c>
      <c r="I53" s="9"/>
      <c r="J53" s="29">
        <f t="shared" si="2"/>
        <v>32.340000000000032</v>
      </c>
      <c r="K53" s="9"/>
      <c r="L53" s="9">
        <f t="shared" si="3"/>
        <v>0</v>
      </c>
      <c r="M53" s="47">
        <f t="shared" si="4"/>
        <v>0</v>
      </c>
      <c r="O53" s="47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'March_2018_BLS Data Series'!P54</f>
        <v>815.85</v>
      </c>
      <c r="E54" s="36">
        <f>'March_2018_BLS Data Series'!AB54</f>
        <v>865.98</v>
      </c>
      <c r="F54" s="33"/>
      <c r="G54" s="33">
        <f t="shared" si="0"/>
        <v>835.10170548931308</v>
      </c>
      <c r="H54" s="11">
        <f t="shared" si="1"/>
        <v>3.6975489701094988</v>
      </c>
      <c r="I54" s="9"/>
      <c r="J54" s="29">
        <f t="shared" si="2"/>
        <v>50.129999999999995</v>
      </c>
      <c r="K54" s="9"/>
      <c r="L54" s="9">
        <f t="shared" si="3"/>
        <v>0</v>
      </c>
      <c r="M54" s="47">
        <f t="shared" si="4"/>
        <v>0</v>
      </c>
      <c r="O54" s="47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'March_2018_BLS Data Series'!P55</f>
        <v>779.79</v>
      </c>
      <c r="E55" s="36">
        <f>'March_2018_BLS Data Series'!AB55</f>
        <v>850.64</v>
      </c>
      <c r="F55" s="33"/>
      <c r="G55" s="33">
        <f t="shared" si="0"/>
        <v>798.19079355704037</v>
      </c>
      <c r="H55" s="11">
        <f t="shared" si="1"/>
        <v>6.5710112001199805</v>
      </c>
      <c r="I55" s="9"/>
      <c r="J55" s="29">
        <f t="shared" si="2"/>
        <v>70.850000000000023</v>
      </c>
      <c r="K55" s="9"/>
      <c r="L55" s="9">
        <f t="shared" si="3"/>
        <v>0</v>
      </c>
      <c r="M55" s="47">
        <f t="shared" si="4"/>
        <v>0</v>
      </c>
      <c r="O55" s="47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15</v>
      </c>
      <c r="O56" s="1">
        <f>SUM(O5:O55)</f>
        <v>1</v>
      </c>
    </row>
    <row r="57" spans="1:15" ht="15" thickBot="1" x14ac:dyDescent="0.25">
      <c r="C57" s="7" t="s">
        <v>54</v>
      </c>
      <c r="D57" s="37">
        <v>42795</v>
      </c>
      <c r="E57" s="38">
        <v>43160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52">
        <v>895.57</v>
      </c>
      <c r="E58" s="52">
        <v>925.29</v>
      </c>
      <c r="F58" s="9"/>
      <c r="G58" s="11">
        <f>D58/$G$61</f>
        <v>916.70286742056032</v>
      </c>
      <c r="H58" s="29">
        <f>((E58/G58)-1)*100</f>
        <v>0.9367411060469788</v>
      </c>
      <c r="I58" s="9"/>
      <c r="J58" s="29">
        <f>((E58/D58)-1)*100</f>
        <v>3.3185568967249779</v>
      </c>
      <c r="K58" s="9"/>
      <c r="L58" s="9"/>
    </row>
    <row r="59" spans="1:15" x14ac:dyDescent="0.2">
      <c r="C59" s="9"/>
      <c r="D59" s="48"/>
      <c r="E59" s="49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3">
        <v>243.80099999999999</v>
      </c>
      <c r="E61" s="53">
        <v>249.554</v>
      </c>
      <c r="F61" s="9"/>
      <c r="G61" s="9">
        <f>D61/E61</f>
        <v>0.97694687322182772</v>
      </c>
      <c r="H61" s="9"/>
      <c r="I61" s="9"/>
      <c r="J61" s="9"/>
      <c r="K61" s="9"/>
      <c r="L61" s="9"/>
    </row>
    <row r="62" spans="1:15" ht="15" x14ac:dyDescent="0.25">
      <c r="C62" s="9"/>
      <c r="D62" s="48"/>
      <c r="E62" s="48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5"/>
  <sheetViews>
    <sheetView workbookViewId="0">
      <pane xSplit="1" ySplit="4" topLeftCell="N5" activePane="bottomRight" state="frozen"/>
      <selection pane="topRight"/>
      <selection pane="bottomLeft"/>
      <selection pane="bottomRight" activeCell="AC23" sqref="AC23"/>
    </sheetView>
  </sheetViews>
  <sheetFormatPr defaultRowHeight="15" x14ac:dyDescent="0.25"/>
  <cols>
    <col min="1" max="1" width="23" style="40" customWidth="1"/>
    <col min="2" max="255" width="8" style="40" customWidth="1"/>
    <col min="256" max="16384" width="9.140625" style="40"/>
  </cols>
  <sheetData>
    <row r="1" spans="1:28" ht="15.75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28" x14ac:dyDescent="0.25">
      <c r="A2" s="46" t="s">
        <v>1</v>
      </c>
      <c r="B2" s="50" t="s">
        <v>193</v>
      </c>
    </row>
    <row r="3" spans="1:28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28" ht="27" thickBot="1" x14ac:dyDescent="0.3">
      <c r="A4" s="45" t="s">
        <v>2</v>
      </c>
      <c r="B4" s="44" t="s">
        <v>168</v>
      </c>
      <c r="C4" s="44" t="s">
        <v>179</v>
      </c>
      <c r="D4" s="44" t="s">
        <v>178</v>
      </c>
      <c r="E4" s="44" t="s">
        <v>177</v>
      </c>
      <c r="F4" s="44" t="s">
        <v>176</v>
      </c>
      <c r="G4" s="44" t="s">
        <v>175</v>
      </c>
      <c r="H4" s="44" t="s">
        <v>174</v>
      </c>
      <c r="I4" s="44" t="s">
        <v>173</v>
      </c>
      <c r="J4" s="44" t="s">
        <v>172</v>
      </c>
      <c r="K4" s="44" t="s">
        <v>171</v>
      </c>
      <c r="L4" s="44" t="s">
        <v>170</v>
      </c>
      <c r="M4" s="44" t="s">
        <v>169</v>
      </c>
      <c r="N4" s="44" t="s">
        <v>191</v>
      </c>
      <c r="O4" s="44" t="s">
        <v>190</v>
      </c>
      <c r="P4" s="44" t="s">
        <v>189</v>
      </c>
      <c r="Q4" s="44" t="s">
        <v>188</v>
      </c>
      <c r="R4" s="44" t="s">
        <v>187</v>
      </c>
      <c r="S4" s="44" t="s">
        <v>186</v>
      </c>
      <c r="T4" s="44" t="s">
        <v>185</v>
      </c>
      <c r="U4" s="44" t="s">
        <v>184</v>
      </c>
      <c r="V4" s="44" t="s">
        <v>183</v>
      </c>
      <c r="W4" s="44" t="s">
        <v>182</v>
      </c>
      <c r="X4" s="51" t="s">
        <v>181</v>
      </c>
      <c r="Y4" s="51" t="s">
        <v>180</v>
      </c>
      <c r="Z4" s="51" t="s">
        <v>194</v>
      </c>
      <c r="AA4" s="51" t="s">
        <v>195</v>
      </c>
      <c r="AB4" s="51" t="s">
        <v>198</v>
      </c>
    </row>
    <row r="5" spans="1:28" ht="15.75" thickTop="1" x14ac:dyDescent="0.25">
      <c r="A5" s="43" t="s">
        <v>3</v>
      </c>
      <c r="B5" s="42">
        <v>768.22</v>
      </c>
      <c r="C5" s="42">
        <v>768.96</v>
      </c>
      <c r="D5" s="42">
        <v>760.77</v>
      </c>
      <c r="E5" s="42">
        <v>774.97</v>
      </c>
      <c r="F5" s="42">
        <v>783.66</v>
      </c>
      <c r="G5" s="42">
        <v>775.72</v>
      </c>
      <c r="H5" s="42">
        <v>782.13</v>
      </c>
      <c r="I5" s="42">
        <v>771.01</v>
      </c>
      <c r="J5" s="42">
        <v>778.22</v>
      </c>
      <c r="K5" s="42">
        <v>801</v>
      </c>
      <c r="L5" s="42">
        <v>778.01</v>
      </c>
      <c r="M5" s="42">
        <v>780.57</v>
      </c>
      <c r="N5" s="42">
        <v>795.44</v>
      </c>
      <c r="O5" s="42">
        <v>785.66</v>
      </c>
      <c r="P5" s="42">
        <v>782.85</v>
      </c>
      <c r="Q5" s="42">
        <v>800.8</v>
      </c>
      <c r="R5" s="42">
        <v>789.89</v>
      </c>
      <c r="S5" s="42">
        <v>783.66</v>
      </c>
      <c r="T5" s="42">
        <v>798.62</v>
      </c>
      <c r="U5" s="42">
        <v>792.49</v>
      </c>
      <c r="V5" s="42">
        <v>798.16</v>
      </c>
      <c r="W5" s="41">
        <v>817.73</v>
      </c>
      <c r="X5" s="52">
        <v>804.13</v>
      </c>
      <c r="Y5" s="52">
        <v>811.36</v>
      </c>
      <c r="Z5" s="52">
        <v>793.02</v>
      </c>
      <c r="AA5" s="52">
        <v>806.05</v>
      </c>
      <c r="AB5" s="52">
        <v>811.01</v>
      </c>
    </row>
    <row r="6" spans="1:28" x14ac:dyDescent="0.25">
      <c r="A6" s="43" t="s">
        <v>4</v>
      </c>
      <c r="B6" s="42">
        <v>935.32</v>
      </c>
      <c r="C6" s="42">
        <v>951.14</v>
      </c>
      <c r="D6" s="42">
        <v>956.23</v>
      </c>
      <c r="E6" s="42">
        <v>963.1</v>
      </c>
      <c r="F6" s="42">
        <v>965.47</v>
      </c>
      <c r="G6" s="42">
        <v>958.07</v>
      </c>
      <c r="H6" s="42">
        <v>990.23</v>
      </c>
      <c r="I6" s="42">
        <v>987.31</v>
      </c>
      <c r="J6" s="42">
        <v>974.28</v>
      </c>
      <c r="K6" s="42">
        <v>1005.95</v>
      </c>
      <c r="L6" s="42">
        <v>979.54</v>
      </c>
      <c r="M6" s="42">
        <v>974.06</v>
      </c>
      <c r="N6" s="42">
        <v>976.11</v>
      </c>
      <c r="O6" s="42">
        <v>967.36</v>
      </c>
      <c r="P6" s="42">
        <v>979.99</v>
      </c>
      <c r="Q6" s="42">
        <v>987.91</v>
      </c>
      <c r="R6" s="42">
        <v>967.76</v>
      </c>
      <c r="S6" s="42">
        <v>988.53</v>
      </c>
      <c r="T6" s="42">
        <v>1012.19</v>
      </c>
      <c r="U6" s="42">
        <v>1012.77</v>
      </c>
      <c r="V6" s="42">
        <v>997.02</v>
      </c>
      <c r="W6" s="41">
        <v>1021.22</v>
      </c>
      <c r="X6" s="52">
        <v>999.16</v>
      </c>
      <c r="Y6" s="52">
        <v>1003.9</v>
      </c>
      <c r="Z6" s="52">
        <v>995.18</v>
      </c>
      <c r="AA6" s="52">
        <v>1009.42</v>
      </c>
      <c r="AB6" s="52">
        <v>1011.85</v>
      </c>
    </row>
    <row r="7" spans="1:28" x14ac:dyDescent="0.25">
      <c r="A7" s="43" t="s">
        <v>5</v>
      </c>
      <c r="B7" s="42">
        <v>803.06</v>
      </c>
      <c r="C7" s="42">
        <v>810.54</v>
      </c>
      <c r="D7" s="42">
        <v>813.6</v>
      </c>
      <c r="E7" s="42">
        <v>820.46</v>
      </c>
      <c r="F7" s="42">
        <v>838.7</v>
      </c>
      <c r="G7" s="42">
        <v>817.69</v>
      </c>
      <c r="H7" s="42">
        <v>814.28</v>
      </c>
      <c r="I7" s="42">
        <v>826.58</v>
      </c>
      <c r="J7" s="42">
        <v>825.56</v>
      </c>
      <c r="K7" s="42">
        <v>848.07</v>
      </c>
      <c r="L7" s="42">
        <v>831.74</v>
      </c>
      <c r="M7" s="42">
        <v>827.66</v>
      </c>
      <c r="N7" s="42">
        <v>857.44</v>
      </c>
      <c r="O7" s="42">
        <v>856.03</v>
      </c>
      <c r="P7" s="42">
        <v>849.34</v>
      </c>
      <c r="Q7" s="42">
        <v>884.1</v>
      </c>
      <c r="R7" s="42">
        <v>862.5</v>
      </c>
      <c r="S7" s="42">
        <v>860.95</v>
      </c>
      <c r="T7" s="42">
        <v>898.03</v>
      </c>
      <c r="U7" s="42">
        <v>889.01</v>
      </c>
      <c r="V7" s="42">
        <v>886.93</v>
      </c>
      <c r="W7" s="41">
        <v>909.57</v>
      </c>
      <c r="X7" s="52">
        <v>892.74</v>
      </c>
      <c r="Y7" s="52">
        <v>889.49</v>
      </c>
      <c r="Z7" s="52">
        <v>888.79</v>
      </c>
      <c r="AA7" s="52">
        <v>891.1</v>
      </c>
      <c r="AB7" s="52">
        <v>887.51</v>
      </c>
    </row>
    <row r="8" spans="1:28" x14ac:dyDescent="0.25">
      <c r="A8" s="43" t="s">
        <v>6</v>
      </c>
      <c r="B8" s="42">
        <v>675.35</v>
      </c>
      <c r="C8" s="42">
        <v>673.93</v>
      </c>
      <c r="D8" s="42">
        <v>666.99</v>
      </c>
      <c r="E8" s="42">
        <v>677.66</v>
      </c>
      <c r="F8" s="42">
        <v>687.37</v>
      </c>
      <c r="G8" s="42">
        <v>685.25</v>
      </c>
      <c r="H8" s="42">
        <v>698.92</v>
      </c>
      <c r="I8" s="42">
        <v>688.4</v>
      </c>
      <c r="J8" s="42">
        <v>686.39</v>
      </c>
      <c r="K8" s="42">
        <v>706.15</v>
      </c>
      <c r="L8" s="42">
        <v>694.19</v>
      </c>
      <c r="M8" s="42">
        <v>697.94</v>
      </c>
      <c r="N8" s="42">
        <v>703.11</v>
      </c>
      <c r="O8" s="42">
        <v>703.82</v>
      </c>
      <c r="P8" s="42">
        <v>704.49</v>
      </c>
      <c r="Q8" s="42">
        <v>719.32</v>
      </c>
      <c r="R8" s="42">
        <v>707.92</v>
      </c>
      <c r="S8" s="42">
        <v>713.01</v>
      </c>
      <c r="T8" s="42">
        <v>723.1</v>
      </c>
      <c r="U8" s="42">
        <v>717.58</v>
      </c>
      <c r="V8" s="42">
        <v>729.05</v>
      </c>
      <c r="W8" s="41">
        <v>734.55</v>
      </c>
      <c r="X8" s="52">
        <v>724.52</v>
      </c>
      <c r="Y8" s="52">
        <v>735.35</v>
      </c>
      <c r="Z8" s="52">
        <v>727.22</v>
      </c>
      <c r="AA8" s="52">
        <v>729.02</v>
      </c>
      <c r="AB8" s="52">
        <v>731.85</v>
      </c>
    </row>
    <row r="9" spans="1:28" x14ac:dyDescent="0.25">
      <c r="A9" s="43" t="s">
        <v>7</v>
      </c>
      <c r="B9" s="42">
        <v>971.28</v>
      </c>
      <c r="C9" s="42">
        <v>978.58</v>
      </c>
      <c r="D9" s="42">
        <v>970.49</v>
      </c>
      <c r="E9" s="42">
        <v>979.95</v>
      </c>
      <c r="F9" s="42">
        <v>1009.66</v>
      </c>
      <c r="G9" s="42">
        <v>980.29</v>
      </c>
      <c r="H9" s="42">
        <v>987.97</v>
      </c>
      <c r="I9" s="42">
        <v>992.1</v>
      </c>
      <c r="J9" s="42">
        <v>998.13</v>
      </c>
      <c r="K9" s="42">
        <v>1036</v>
      </c>
      <c r="L9" s="42">
        <v>1001.18</v>
      </c>
      <c r="M9" s="42">
        <v>1004.8</v>
      </c>
      <c r="N9" s="42">
        <v>1028.0999999999999</v>
      </c>
      <c r="O9" s="42">
        <v>1007.17</v>
      </c>
      <c r="P9" s="42">
        <v>1010.27</v>
      </c>
      <c r="Q9" s="42">
        <v>1042.96</v>
      </c>
      <c r="R9" s="42">
        <v>1019.74</v>
      </c>
      <c r="S9" s="42">
        <v>1019.62</v>
      </c>
      <c r="T9" s="42">
        <v>1060.93</v>
      </c>
      <c r="U9" s="42">
        <v>1033.5</v>
      </c>
      <c r="V9" s="42">
        <v>1042.5899999999999</v>
      </c>
      <c r="W9" s="41">
        <v>1075.1099999999999</v>
      </c>
      <c r="X9" s="52">
        <v>1042.5899999999999</v>
      </c>
      <c r="Y9" s="52">
        <v>1042.5899999999999</v>
      </c>
      <c r="Z9" s="52">
        <v>1033.94</v>
      </c>
      <c r="AA9" s="52">
        <v>1045.1199999999999</v>
      </c>
      <c r="AB9" s="52">
        <v>1038</v>
      </c>
    </row>
    <row r="10" spans="1:28" x14ac:dyDescent="0.25">
      <c r="A10" s="43" t="s">
        <v>8</v>
      </c>
      <c r="B10" s="42">
        <v>915.49</v>
      </c>
      <c r="C10" s="42">
        <v>912</v>
      </c>
      <c r="D10" s="42">
        <v>909.42</v>
      </c>
      <c r="E10" s="42">
        <v>910.34</v>
      </c>
      <c r="F10" s="42">
        <v>925.81</v>
      </c>
      <c r="G10" s="42">
        <v>902.82</v>
      </c>
      <c r="H10" s="42">
        <v>899.76</v>
      </c>
      <c r="I10" s="42">
        <v>899.08</v>
      </c>
      <c r="J10" s="42">
        <v>901.81</v>
      </c>
      <c r="K10" s="42">
        <v>931.61</v>
      </c>
      <c r="L10" s="42">
        <v>898.1</v>
      </c>
      <c r="M10" s="42">
        <v>892.05</v>
      </c>
      <c r="N10" s="42">
        <v>907.6</v>
      </c>
      <c r="O10" s="42">
        <v>902.78</v>
      </c>
      <c r="P10" s="42">
        <v>896.85</v>
      </c>
      <c r="Q10" s="42">
        <v>934.5</v>
      </c>
      <c r="R10" s="42">
        <v>918.01</v>
      </c>
      <c r="S10" s="42">
        <v>921.05</v>
      </c>
      <c r="T10" s="42">
        <v>948.4</v>
      </c>
      <c r="U10" s="42">
        <v>928.15</v>
      </c>
      <c r="V10" s="42">
        <v>930.3</v>
      </c>
      <c r="W10" s="41">
        <v>947.51</v>
      </c>
      <c r="X10" s="52">
        <v>933.2</v>
      </c>
      <c r="Y10" s="52">
        <v>936.73</v>
      </c>
      <c r="Z10" s="52">
        <v>936.57</v>
      </c>
      <c r="AA10" s="52">
        <v>946.39</v>
      </c>
      <c r="AB10" s="52">
        <v>947.89</v>
      </c>
    </row>
    <row r="11" spans="1:28" x14ac:dyDescent="0.25">
      <c r="A11" s="43" t="s">
        <v>9</v>
      </c>
      <c r="B11" s="42">
        <v>1005.3</v>
      </c>
      <c r="C11" s="42">
        <v>1003.59</v>
      </c>
      <c r="D11" s="42">
        <v>999.32</v>
      </c>
      <c r="E11" s="42">
        <v>1019.37</v>
      </c>
      <c r="F11" s="42">
        <v>1044.1400000000001</v>
      </c>
      <c r="G11" s="42">
        <v>1009.34</v>
      </c>
      <c r="H11" s="42">
        <v>1014.05</v>
      </c>
      <c r="I11" s="42">
        <v>1021.1</v>
      </c>
      <c r="J11" s="42">
        <v>1029.8800000000001</v>
      </c>
      <c r="K11" s="42">
        <v>1058.49</v>
      </c>
      <c r="L11" s="42">
        <v>1030.21</v>
      </c>
      <c r="M11" s="42">
        <v>1033.24</v>
      </c>
      <c r="N11" s="42">
        <v>1056.83</v>
      </c>
      <c r="O11" s="42">
        <v>1032.9000000000001</v>
      </c>
      <c r="P11" s="42">
        <v>1032.73</v>
      </c>
      <c r="Q11" s="42">
        <v>1065.93</v>
      </c>
      <c r="R11" s="42">
        <v>1042.6099999999999</v>
      </c>
      <c r="S11" s="42">
        <v>1034.21</v>
      </c>
      <c r="T11" s="42">
        <v>1053.6099999999999</v>
      </c>
      <c r="U11" s="42">
        <v>1041.72</v>
      </c>
      <c r="V11" s="42">
        <v>1050.9000000000001</v>
      </c>
      <c r="W11" s="41">
        <v>1073.1300000000001</v>
      </c>
      <c r="X11" s="52">
        <v>1052.3</v>
      </c>
      <c r="Y11" s="52">
        <v>1060.1199999999999</v>
      </c>
      <c r="Z11" s="52">
        <v>1066.1300000000001</v>
      </c>
      <c r="AA11" s="52">
        <v>1064.25</v>
      </c>
      <c r="AB11" s="52">
        <v>1057.6099999999999</v>
      </c>
    </row>
    <row r="12" spans="1:28" x14ac:dyDescent="0.25">
      <c r="A12" s="43" t="s">
        <v>10</v>
      </c>
      <c r="B12" s="42">
        <v>799.2</v>
      </c>
      <c r="C12" s="42">
        <v>801.12</v>
      </c>
      <c r="D12" s="42">
        <v>807.53</v>
      </c>
      <c r="E12" s="42">
        <v>810.74</v>
      </c>
      <c r="F12" s="42">
        <v>811.85</v>
      </c>
      <c r="G12" s="42">
        <v>793.58</v>
      </c>
      <c r="H12" s="42">
        <v>801.36</v>
      </c>
      <c r="I12" s="42">
        <v>799.79</v>
      </c>
      <c r="J12" s="42">
        <v>803.75</v>
      </c>
      <c r="K12" s="42">
        <v>843.49</v>
      </c>
      <c r="L12" s="42">
        <v>820.22</v>
      </c>
      <c r="M12" s="42">
        <v>816.52</v>
      </c>
      <c r="N12" s="42">
        <v>833.02</v>
      </c>
      <c r="O12" s="42">
        <v>829.46</v>
      </c>
      <c r="P12" s="42">
        <v>828.83</v>
      </c>
      <c r="Q12" s="42">
        <v>860.6</v>
      </c>
      <c r="R12" s="42">
        <v>814.93</v>
      </c>
      <c r="S12" s="42">
        <v>892.78</v>
      </c>
      <c r="T12" s="42">
        <v>905.42</v>
      </c>
      <c r="U12" s="42">
        <v>878.04</v>
      </c>
      <c r="V12" s="42">
        <v>880.79</v>
      </c>
      <c r="W12" s="41">
        <v>882.71</v>
      </c>
      <c r="X12" s="52">
        <v>865.26</v>
      </c>
      <c r="Y12" s="52">
        <v>872.15</v>
      </c>
      <c r="Z12" s="52">
        <v>847.55</v>
      </c>
      <c r="AA12" s="52">
        <v>855.42</v>
      </c>
      <c r="AB12" s="52">
        <v>856.38</v>
      </c>
    </row>
    <row r="13" spans="1:28" x14ac:dyDescent="0.25">
      <c r="A13" s="43" t="s">
        <v>11</v>
      </c>
      <c r="B13" s="42">
        <v>1287.26</v>
      </c>
      <c r="C13" s="42">
        <v>1304.69</v>
      </c>
      <c r="D13" s="42">
        <v>1305.9100000000001</v>
      </c>
      <c r="E13" s="42">
        <v>1332.86</v>
      </c>
      <c r="F13" s="42">
        <v>1411.96</v>
      </c>
      <c r="G13" s="42">
        <v>1347.46</v>
      </c>
      <c r="H13" s="42">
        <v>1358.65</v>
      </c>
      <c r="I13" s="42">
        <v>1382.7</v>
      </c>
      <c r="J13" s="42">
        <v>1383.08</v>
      </c>
      <c r="K13" s="42">
        <v>1455.99</v>
      </c>
      <c r="L13" s="42">
        <v>1402.55</v>
      </c>
      <c r="M13" s="42">
        <v>1411.75</v>
      </c>
      <c r="N13" s="42">
        <v>1480.1</v>
      </c>
      <c r="O13" s="42">
        <v>1416.1</v>
      </c>
      <c r="P13" s="42">
        <v>1412.35</v>
      </c>
      <c r="Q13" s="42">
        <v>1454.18</v>
      </c>
      <c r="R13" s="42">
        <v>1392.42</v>
      </c>
      <c r="S13" s="42">
        <v>1384.95</v>
      </c>
      <c r="T13" s="42">
        <v>1474.41</v>
      </c>
      <c r="U13" s="42">
        <v>1417.5</v>
      </c>
      <c r="V13" s="42">
        <v>1434.89</v>
      </c>
      <c r="W13" s="41">
        <v>1511.28</v>
      </c>
      <c r="X13" s="52">
        <v>1451.1</v>
      </c>
      <c r="Y13" s="52">
        <v>1465.43</v>
      </c>
      <c r="Z13" s="52">
        <v>1457.4</v>
      </c>
      <c r="AA13" s="52">
        <v>1476.38</v>
      </c>
      <c r="AB13" s="52">
        <v>1478.57</v>
      </c>
    </row>
    <row r="14" spans="1:28" x14ac:dyDescent="0.25">
      <c r="A14" s="43" t="s">
        <v>12</v>
      </c>
      <c r="B14" s="42">
        <v>777.37</v>
      </c>
      <c r="C14" s="42">
        <v>782.5</v>
      </c>
      <c r="D14" s="42">
        <v>790.7</v>
      </c>
      <c r="E14" s="42">
        <v>788.65</v>
      </c>
      <c r="F14" s="42">
        <v>797.89</v>
      </c>
      <c r="G14" s="42">
        <v>787.5</v>
      </c>
      <c r="H14" s="42">
        <v>785.74</v>
      </c>
      <c r="I14" s="42">
        <v>789.57</v>
      </c>
      <c r="J14" s="42">
        <v>791.28</v>
      </c>
      <c r="K14" s="42">
        <v>811.23</v>
      </c>
      <c r="L14" s="42">
        <v>805.46</v>
      </c>
      <c r="M14" s="42">
        <v>811.91</v>
      </c>
      <c r="N14" s="42">
        <v>822.16</v>
      </c>
      <c r="O14" s="42">
        <v>817.71</v>
      </c>
      <c r="P14" s="42">
        <v>815.65</v>
      </c>
      <c r="Q14" s="42">
        <v>834.55</v>
      </c>
      <c r="R14" s="42">
        <v>815.67</v>
      </c>
      <c r="S14" s="42">
        <v>807.15</v>
      </c>
      <c r="T14" s="42">
        <v>829.73</v>
      </c>
      <c r="U14" s="42">
        <v>819.43</v>
      </c>
      <c r="V14" s="42">
        <v>810.96</v>
      </c>
      <c r="W14" s="41">
        <v>846.26</v>
      </c>
      <c r="X14" s="52">
        <v>839.69</v>
      </c>
      <c r="Y14" s="52">
        <v>850.15</v>
      </c>
      <c r="Z14" s="52">
        <v>845.99</v>
      </c>
      <c r="AA14" s="52">
        <v>854.7</v>
      </c>
      <c r="AB14" s="52">
        <v>848.77</v>
      </c>
    </row>
    <row r="15" spans="1:28" x14ac:dyDescent="0.25">
      <c r="A15" s="43" t="s">
        <v>13</v>
      </c>
      <c r="B15" s="42">
        <v>839.36</v>
      </c>
      <c r="C15" s="42">
        <v>842.17</v>
      </c>
      <c r="D15" s="42">
        <v>840.43</v>
      </c>
      <c r="E15" s="42">
        <v>842.51</v>
      </c>
      <c r="F15" s="42">
        <v>865.22</v>
      </c>
      <c r="G15" s="42">
        <v>843.88</v>
      </c>
      <c r="H15" s="42">
        <v>847.73</v>
      </c>
      <c r="I15" s="42">
        <v>847.7</v>
      </c>
      <c r="J15" s="42">
        <v>848.39</v>
      </c>
      <c r="K15" s="42">
        <v>882.46</v>
      </c>
      <c r="L15" s="42">
        <v>857.12</v>
      </c>
      <c r="M15" s="42">
        <v>862.38</v>
      </c>
      <c r="N15" s="42">
        <v>885.89</v>
      </c>
      <c r="O15" s="42">
        <v>866.88</v>
      </c>
      <c r="P15" s="42">
        <v>863.78</v>
      </c>
      <c r="Q15" s="42">
        <v>890.18</v>
      </c>
      <c r="R15" s="42">
        <v>867.68</v>
      </c>
      <c r="S15" s="42">
        <v>902.51</v>
      </c>
      <c r="T15" s="42">
        <v>922.95</v>
      </c>
      <c r="U15" s="42">
        <v>910.33</v>
      </c>
      <c r="V15" s="42">
        <v>903.1</v>
      </c>
      <c r="W15" s="41">
        <v>939.14</v>
      </c>
      <c r="X15" s="52">
        <v>910.02</v>
      </c>
      <c r="Y15" s="52">
        <v>913.65</v>
      </c>
      <c r="Z15" s="52">
        <v>907.67</v>
      </c>
      <c r="AA15" s="52">
        <v>921.4</v>
      </c>
      <c r="AB15" s="52">
        <v>916.28</v>
      </c>
    </row>
    <row r="16" spans="1:28" x14ac:dyDescent="0.25">
      <c r="A16" s="43" t="s">
        <v>14</v>
      </c>
      <c r="B16" s="42">
        <v>824.59</v>
      </c>
      <c r="C16" s="42">
        <v>824.45</v>
      </c>
      <c r="D16" s="42">
        <v>820.87</v>
      </c>
      <c r="E16" s="42">
        <v>827.96</v>
      </c>
      <c r="F16" s="42">
        <v>852.43</v>
      </c>
      <c r="G16" s="42">
        <v>825.55</v>
      </c>
      <c r="H16" s="42">
        <v>837.63</v>
      </c>
      <c r="I16" s="42">
        <v>830.91</v>
      </c>
      <c r="J16" s="42">
        <v>829.14</v>
      </c>
      <c r="K16" s="42">
        <v>861.17</v>
      </c>
      <c r="L16" s="42">
        <v>817.91</v>
      </c>
      <c r="M16" s="42">
        <v>829.12</v>
      </c>
      <c r="N16" s="42">
        <v>868.79</v>
      </c>
      <c r="O16" s="42">
        <v>836.84</v>
      </c>
      <c r="P16" s="42">
        <v>829.46</v>
      </c>
      <c r="Q16" s="42">
        <v>875.08</v>
      </c>
      <c r="R16" s="42">
        <v>845.32</v>
      </c>
      <c r="S16" s="42">
        <v>848.21</v>
      </c>
      <c r="T16" s="42">
        <v>893.76</v>
      </c>
      <c r="U16" s="42">
        <v>861.65</v>
      </c>
      <c r="V16" s="42">
        <v>867.56</v>
      </c>
      <c r="W16" s="41">
        <v>897.79</v>
      </c>
      <c r="X16" s="52">
        <v>877.8</v>
      </c>
      <c r="Y16" s="52">
        <v>886.98</v>
      </c>
      <c r="Z16" s="52">
        <v>904.53</v>
      </c>
      <c r="AA16" s="52">
        <v>884.33</v>
      </c>
      <c r="AB16" s="52">
        <v>885.82</v>
      </c>
    </row>
    <row r="17" spans="1:28" x14ac:dyDescent="0.25">
      <c r="A17" s="43" t="s">
        <v>15</v>
      </c>
      <c r="B17" s="42">
        <v>734.5</v>
      </c>
      <c r="C17" s="42">
        <v>729.65</v>
      </c>
      <c r="D17" s="42">
        <v>727.38</v>
      </c>
      <c r="E17" s="42">
        <v>744.89</v>
      </c>
      <c r="F17" s="42">
        <v>755.66</v>
      </c>
      <c r="G17" s="42">
        <v>730.85</v>
      </c>
      <c r="H17" s="42">
        <v>735.6</v>
      </c>
      <c r="I17" s="42">
        <v>735.71</v>
      </c>
      <c r="J17" s="42">
        <v>734.33</v>
      </c>
      <c r="K17" s="42">
        <v>757.91</v>
      </c>
      <c r="L17" s="42">
        <v>735.05</v>
      </c>
      <c r="M17" s="42">
        <v>724.81</v>
      </c>
      <c r="N17" s="42">
        <v>738.06</v>
      </c>
      <c r="O17" s="42">
        <v>735.15</v>
      </c>
      <c r="P17" s="42">
        <v>734.72</v>
      </c>
      <c r="Q17" s="42">
        <v>765.12</v>
      </c>
      <c r="R17" s="42">
        <v>751.41</v>
      </c>
      <c r="S17" s="42">
        <v>749.15</v>
      </c>
      <c r="T17" s="42">
        <v>774</v>
      </c>
      <c r="U17" s="42">
        <v>758.2</v>
      </c>
      <c r="V17" s="42">
        <v>759.36</v>
      </c>
      <c r="W17" s="41">
        <v>780.39</v>
      </c>
      <c r="X17" s="52">
        <v>757.91</v>
      </c>
      <c r="Y17" s="52">
        <v>759.7</v>
      </c>
      <c r="Z17" s="52">
        <v>748.72</v>
      </c>
      <c r="AA17" s="52">
        <v>759.85</v>
      </c>
      <c r="AB17" s="52">
        <v>760.85</v>
      </c>
    </row>
    <row r="18" spans="1:28" x14ac:dyDescent="0.25">
      <c r="A18" s="43" t="s">
        <v>16</v>
      </c>
      <c r="B18" s="42">
        <v>900.38</v>
      </c>
      <c r="C18" s="42">
        <v>894.01</v>
      </c>
      <c r="D18" s="42">
        <v>897.33</v>
      </c>
      <c r="E18" s="42">
        <v>899.03</v>
      </c>
      <c r="F18" s="42">
        <v>915.12</v>
      </c>
      <c r="G18" s="42">
        <v>898.43</v>
      </c>
      <c r="H18" s="42">
        <v>900.92</v>
      </c>
      <c r="I18" s="42">
        <v>902.02</v>
      </c>
      <c r="J18" s="42">
        <v>910.75</v>
      </c>
      <c r="K18" s="42">
        <v>933.16</v>
      </c>
      <c r="L18" s="42">
        <v>909.79</v>
      </c>
      <c r="M18" s="42">
        <v>905.76</v>
      </c>
      <c r="N18" s="42">
        <v>913.61</v>
      </c>
      <c r="O18" s="42">
        <v>898.44</v>
      </c>
      <c r="P18" s="42">
        <v>896.76</v>
      </c>
      <c r="Q18" s="42">
        <v>917.97</v>
      </c>
      <c r="R18" s="42">
        <v>899.37</v>
      </c>
      <c r="S18" s="42">
        <v>905.62</v>
      </c>
      <c r="T18" s="42">
        <v>927.36</v>
      </c>
      <c r="U18" s="42">
        <v>911.69</v>
      </c>
      <c r="V18" s="42">
        <v>923.7</v>
      </c>
      <c r="W18" s="41">
        <v>939.04</v>
      </c>
      <c r="X18" s="52">
        <v>928.46</v>
      </c>
      <c r="Y18" s="52">
        <v>929.19</v>
      </c>
      <c r="Z18" s="52">
        <v>919.34</v>
      </c>
      <c r="AA18" s="52">
        <v>923.42</v>
      </c>
      <c r="AB18" s="52">
        <v>930.93</v>
      </c>
    </row>
    <row r="19" spans="1:28" x14ac:dyDescent="0.25">
      <c r="A19" s="43" t="s">
        <v>17</v>
      </c>
      <c r="B19" s="42">
        <v>804.54</v>
      </c>
      <c r="C19" s="42">
        <v>797.13</v>
      </c>
      <c r="D19" s="42">
        <v>794.39</v>
      </c>
      <c r="E19" s="42">
        <v>809.03</v>
      </c>
      <c r="F19" s="42">
        <v>814.67</v>
      </c>
      <c r="G19" s="42">
        <v>805.04</v>
      </c>
      <c r="H19" s="42">
        <v>811.98</v>
      </c>
      <c r="I19" s="42">
        <v>815.26</v>
      </c>
      <c r="J19" s="42">
        <v>823.64</v>
      </c>
      <c r="K19" s="42">
        <v>847.97</v>
      </c>
      <c r="L19" s="42">
        <v>837.14</v>
      </c>
      <c r="M19" s="42">
        <v>838.01</v>
      </c>
      <c r="N19" s="42">
        <v>846.33</v>
      </c>
      <c r="O19" s="42">
        <v>840.77</v>
      </c>
      <c r="P19" s="42">
        <v>833.51</v>
      </c>
      <c r="Q19" s="42">
        <v>851.89</v>
      </c>
      <c r="R19" s="42">
        <v>849.12</v>
      </c>
      <c r="S19" s="42">
        <v>853.42</v>
      </c>
      <c r="T19" s="42">
        <v>868.01</v>
      </c>
      <c r="U19" s="42">
        <v>862.65</v>
      </c>
      <c r="V19" s="42">
        <v>869.44</v>
      </c>
      <c r="W19" s="41">
        <v>876.5</v>
      </c>
      <c r="X19" s="52">
        <v>870.78</v>
      </c>
      <c r="Y19" s="52">
        <v>886.43</v>
      </c>
      <c r="Z19" s="52">
        <v>870.7</v>
      </c>
      <c r="AA19" s="52">
        <v>876.8</v>
      </c>
      <c r="AB19" s="52">
        <v>880.6</v>
      </c>
    </row>
    <row r="20" spans="1:28" x14ac:dyDescent="0.25">
      <c r="A20" s="43" t="s">
        <v>18</v>
      </c>
      <c r="B20" s="42">
        <v>768.95</v>
      </c>
      <c r="C20" s="42">
        <v>770.3</v>
      </c>
      <c r="D20" s="42">
        <v>784.04</v>
      </c>
      <c r="E20" s="42">
        <v>806.27</v>
      </c>
      <c r="F20" s="42">
        <v>808.6</v>
      </c>
      <c r="G20" s="42">
        <v>820.99</v>
      </c>
      <c r="H20" s="42">
        <v>809.8</v>
      </c>
      <c r="I20" s="42">
        <v>803.18</v>
      </c>
      <c r="J20" s="42">
        <v>806.08</v>
      </c>
      <c r="K20" s="42">
        <v>827.31</v>
      </c>
      <c r="L20" s="42">
        <v>812.67</v>
      </c>
      <c r="M20" s="42">
        <v>798.23</v>
      </c>
      <c r="N20" s="42">
        <v>795.55</v>
      </c>
      <c r="O20" s="42">
        <v>790.84</v>
      </c>
      <c r="P20" s="42">
        <v>792.27</v>
      </c>
      <c r="Q20" s="42">
        <v>812.06</v>
      </c>
      <c r="R20" s="42">
        <v>790.36</v>
      </c>
      <c r="S20" s="42">
        <v>796.84</v>
      </c>
      <c r="T20" s="42">
        <v>809.29</v>
      </c>
      <c r="U20" s="42">
        <v>799.11</v>
      </c>
      <c r="V20" s="42">
        <v>808.06</v>
      </c>
      <c r="W20" s="41">
        <v>814.83</v>
      </c>
      <c r="X20" s="52">
        <v>822.39</v>
      </c>
      <c r="Y20" s="52">
        <v>823.2</v>
      </c>
      <c r="Z20" s="52">
        <v>805.73</v>
      </c>
      <c r="AA20" s="52">
        <v>799.36</v>
      </c>
      <c r="AB20" s="52">
        <v>807.5</v>
      </c>
    </row>
    <row r="21" spans="1:28" x14ac:dyDescent="0.25">
      <c r="A21" s="43" t="s">
        <v>19</v>
      </c>
      <c r="B21" s="42">
        <v>772.13</v>
      </c>
      <c r="C21" s="42">
        <v>767.15</v>
      </c>
      <c r="D21" s="42">
        <v>760.79</v>
      </c>
      <c r="E21" s="42">
        <v>767.87</v>
      </c>
      <c r="F21" s="42">
        <v>768.36</v>
      </c>
      <c r="G21" s="42">
        <v>763.64</v>
      </c>
      <c r="H21" s="42">
        <v>766.92</v>
      </c>
      <c r="I21" s="42">
        <v>770.64</v>
      </c>
      <c r="J21" s="42">
        <v>774.7</v>
      </c>
      <c r="K21" s="42">
        <v>799.37</v>
      </c>
      <c r="L21" s="42">
        <v>780.72</v>
      </c>
      <c r="M21" s="42">
        <v>779.09</v>
      </c>
      <c r="N21" s="42">
        <v>787.91</v>
      </c>
      <c r="O21" s="42">
        <v>787.2</v>
      </c>
      <c r="P21" s="42">
        <v>781.17</v>
      </c>
      <c r="Q21" s="42">
        <v>794.87</v>
      </c>
      <c r="R21" s="42">
        <v>776.79</v>
      </c>
      <c r="S21" s="42">
        <v>783.07</v>
      </c>
      <c r="T21" s="42">
        <v>801.34</v>
      </c>
      <c r="U21" s="42">
        <v>790.7</v>
      </c>
      <c r="V21" s="42">
        <v>797.26</v>
      </c>
      <c r="W21" s="41">
        <v>811.1</v>
      </c>
      <c r="X21" s="52">
        <v>797.89</v>
      </c>
      <c r="Y21" s="52">
        <v>806.05</v>
      </c>
      <c r="Z21" s="52">
        <v>792.62</v>
      </c>
      <c r="AA21" s="52">
        <v>806.81</v>
      </c>
      <c r="AB21" s="52">
        <v>805.46</v>
      </c>
    </row>
    <row r="22" spans="1:28" x14ac:dyDescent="0.25">
      <c r="A22" s="43" t="s">
        <v>20</v>
      </c>
      <c r="B22" s="42">
        <v>739.5</v>
      </c>
      <c r="C22" s="42">
        <v>732.89</v>
      </c>
      <c r="D22" s="42">
        <v>741.66</v>
      </c>
      <c r="E22" s="42">
        <v>746.58</v>
      </c>
      <c r="F22" s="42">
        <v>740.6</v>
      </c>
      <c r="G22" s="42">
        <v>749.05</v>
      </c>
      <c r="H22" s="42">
        <v>747.65</v>
      </c>
      <c r="I22" s="42">
        <v>739.9</v>
      </c>
      <c r="J22" s="42">
        <v>745.52</v>
      </c>
      <c r="K22" s="42">
        <v>762.87</v>
      </c>
      <c r="L22" s="42">
        <v>753.3</v>
      </c>
      <c r="M22" s="42">
        <v>763.93</v>
      </c>
      <c r="N22" s="42">
        <v>773.78</v>
      </c>
      <c r="O22" s="42">
        <v>758.73</v>
      </c>
      <c r="P22" s="42">
        <v>757.25</v>
      </c>
      <c r="Q22" s="42">
        <v>768.15</v>
      </c>
      <c r="R22" s="42">
        <v>756.7</v>
      </c>
      <c r="S22" s="42">
        <v>760.62</v>
      </c>
      <c r="T22" s="42">
        <v>774.48</v>
      </c>
      <c r="U22" s="42">
        <v>767.42</v>
      </c>
      <c r="V22" s="42">
        <v>767.29</v>
      </c>
      <c r="W22" s="41">
        <v>770.25</v>
      </c>
      <c r="X22" s="52">
        <v>760.55</v>
      </c>
      <c r="Y22" s="52">
        <v>767.36</v>
      </c>
      <c r="Z22" s="52">
        <v>749.68</v>
      </c>
      <c r="AA22" s="52">
        <v>758.54</v>
      </c>
      <c r="AB22" s="52">
        <v>757.5</v>
      </c>
    </row>
    <row r="23" spans="1:28" x14ac:dyDescent="0.25">
      <c r="A23" s="43" t="s">
        <v>21</v>
      </c>
      <c r="B23" s="42">
        <v>794.6</v>
      </c>
      <c r="C23" s="42">
        <v>785.89</v>
      </c>
      <c r="D23" s="42">
        <v>775.39</v>
      </c>
      <c r="E23" s="42">
        <v>788.55</v>
      </c>
      <c r="F23" s="42">
        <v>803.37</v>
      </c>
      <c r="G23" s="42">
        <v>790.94</v>
      </c>
      <c r="H23" s="42">
        <v>789.4</v>
      </c>
      <c r="I23" s="42">
        <v>774.63</v>
      </c>
      <c r="J23" s="42">
        <v>798.16</v>
      </c>
      <c r="K23" s="42">
        <v>822.72</v>
      </c>
      <c r="L23" s="42">
        <v>802.74</v>
      </c>
      <c r="M23" s="42">
        <v>803.62</v>
      </c>
      <c r="N23" s="42">
        <v>817.39</v>
      </c>
      <c r="O23" s="42">
        <v>815.26</v>
      </c>
      <c r="P23" s="42">
        <v>814.2</v>
      </c>
      <c r="Q23" s="42">
        <v>808.89</v>
      </c>
      <c r="R23" s="42">
        <v>807.12</v>
      </c>
      <c r="S23" s="42">
        <v>803.43</v>
      </c>
      <c r="T23" s="42">
        <v>825.91</v>
      </c>
      <c r="U23" s="42">
        <v>808.02</v>
      </c>
      <c r="V23" s="42">
        <v>817.21</v>
      </c>
      <c r="W23" s="41">
        <v>828.05</v>
      </c>
      <c r="X23" s="52">
        <v>817.03</v>
      </c>
      <c r="Y23" s="52">
        <v>816.68</v>
      </c>
      <c r="Z23" s="52">
        <v>812.82</v>
      </c>
      <c r="AA23" s="52">
        <v>828.22</v>
      </c>
      <c r="AB23" s="52">
        <v>839.12</v>
      </c>
    </row>
    <row r="24" spans="1:28" x14ac:dyDescent="0.25">
      <c r="A24" s="43" t="s">
        <v>22</v>
      </c>
      <c r="B24" s="42">
        <v>749.06</v>
      </c>
      <c r="C24" s="42">
        <v>748.94</v>
      </c>
      <c r="D24" s="42">
        <v>751.04</v>
      </c>
      <c r="E24" s="42">
        <v>753.06</v>
      </c>
      <c r="F24" s="42">
        <v>754.8</v>
      </c>
      <c r="G24" s="42">
        <v>741.73</v>
      </c>
      <c r="H24" s="42">
        <v>742.36</v>
      </c>
      <c r="I24" s="42">
        <v>747.95</v>
      </c>
      <c r="J24" s="42">
        <v>760.92</v>
      </c>
      <c r="K24" s="42">
        <v>773.47</v>
      </c>
      <c r="L24" s="42">
        <v>770.44</v>
      </c>
      <c r="M24" s="42">
        <v>763.64</v>
      </c>
      <c r="N24" s="42">
        <v>774.48</v>
      </c>
      <c r="O24" s="42">
        <v>773.19</v>
      </c>
      <c r="P24" s="42">
        <v>787.58</v>
      </c>
      <c r="Q24" s="42">
        <v>790.16</v>
      </c>
      <c r="R24" s="42">
        <v>791.52</v>
      </c>
      <c r="S24" s="42">
        <v>777.14</v>
      </c>
      <c r="T24" s="42">
        <v>784.53</v>
      </c>
      <c r="U24" s="42">
        <v>787.98</v>
      </c>
      <c r="V24" s="42">
        <v>799.88</v>
      </c>
      <c r="W24" s="41">
        <v>799.94</v>
      </c>
      <c r="X24" s="52">
        <v>803.4</v>
      </c>
      <c r="Y24" s="52">
        <v>802.07</v>
      </c>
      <c r="Z24" s="52">
        <v>803.41</v>
      </c>
      <c r="AA24" s="52">
        <v>805.8</v>
      </c>
      <c r="AB24" s="52">
        <v>795.8</v>
      </c>
    </row>
    <row r="25" spans="1:28" x14ac:dyDescent="0.25">
      <c r="A25" s="43" t="s">
        <v>23</v>
      </c>
      <c r="B25" s="42">
        <v>919.97</v>
      </c>
      <c r="C25" s="42">
        <v>916.64</v>
      </c>
      <c r="D25" s="42">
        <v>924.45</v>
      </c>
      <c r="E25" s="42">
        <v>929.21</v>
      </c>
      <c r="F25" s="42">
        <v>939.47</v>
      </c>
      <c r="G25" s="42">
        <v>926.74</v>
      </c>
      <c r="H25" s="42">
        <v>928.16</v>
      </c>
      <c r="I25" s="42">
        <v>936.37</v>
      </c>
      <c r="J25" s="42">
        <v>943.49</v>
      </c>
      <c r="K25" s="42">
        <v>962.85</v>
      </c>
      <c r="L25" s="42">
        <v>951.51</v>
      </c>
      <c r="M25" s="42">
        <v>942.22</v>
      </c>
      <c r="N25" s="42">
        <v>971.11</v>
      </c>
      <c r="O25" s="42">
        <v>953.2</v>
      </c>
      <c r="P25" s="42">
        <v>947.24</v>
      </c>
      <c r="Q25" s="42">
        <v>969.88</v>
      </c>
      <c r="R25" s="42">
        <v>939.47</v>
      </c>
      <c r="S25" s="42">
        <v>948.06</v>
      </c>
      <c r="T25" s="42">
        <v>971.18</v>
      </c>
      <c r="U25" s="42">
        <v>950.64</v>
      </c>
      <c r="V25" s="42">
        <v>997.1</v>
      </c>
      <c r="W25" s="41">
        <v>1023.3</v>
      </c>
      <c r="X25" s="52">
        <v>1013.61</v>
      </c>
      <c r="Y25" s="52">
        <v>1005.51</v>
      </c>
      <c r="Z25" s="52">
        <v>996.66</v>
      </c>
      <c r="AA25" s="52">
        <v>1017.11</v>
      </c>
      <c r="AB25" s="52">
        <v>1017.45</v>
      </c>
    </row>
    <row r="26" spans="1:28" x14ac:dyDescent="0.25">
      <c r="A26" s="43" t="s">
        <v>24</v>
      </c>
      <c r="B26" s="42">
        <v>1041.1500000000001</v>
      </c>
      <c r="C26" s="42">
        <v>1031.25</v>
      </c>
      <c r="D26" s="42">
        <v>1030.53</v>
      </c>
      <c r="E26" s="42">
        <v>1034.3</v>
      </c>
      <c r="F26" s="42">
        <v>1047.4000000000001</v>
      </c>
      <c r="G26" s="42">
        <v>1029.46</v>
      </c>
      <c r="H26" s="42">
        <v>1035.8900000000001</v>
      </c>
      <c r="I26" s="42">
        <v>1029.46</v>
      </c>
      <c r="J26" s="42">
        <v>1049.22</v>
      </c>
      <c r="K26" s="42">
        <v>1075.8499999999999</v>
      </c>
      <c r="L26" s="42">
        <v>1059.1099999999999</v>
      </c>
      <c r="M26" s="42">
        <v>1064.97</v>
      </c>
      <c r="N26" s="42">
        <v>1083.94</v>
      </c>
      <c r="O26" s="42">
        <v>1064.9100000000001</v>
      </c>
      <c r="P26" s="42">
        <v>1060.95</v>
      </c>
      <c r="Q26" s="42">
        <v>1084.94</v>
      </c>
      <c r="R26" s="42">
        <v>1059.1099999999999</v>
      </c>
      <c r="S26" s="42">
        <v>1052.95</v>
      </c>
      <c r="T26" s="42">
        <v>1074.69</v>
      </c>
      <c r="U26" s="42">
        <v>1055.92</v>
      </c>
      <c r="V26" s="42">
        <v>1077.8900000000001</v>
      </c>
      <c r="W26" s="41">
        <v>1093.9000000000001</v>
      </c>
      <c r="X26" s="52">
        <v>1093.1099999999999</v>
      </c>
      <c r="Y26" s="52">
        <v>1092.0999999999999</v>
      </c>
      <c r="Z26" s="52">
        <v>1082.04</v>
      </c>
      <c r="AA26" s="52">
        <v>1098.92</v>
      </c>
      <c r="AB26" s="52">
        <v>1081.28</v>
      </c>
    </row>
    <row r="27" spans="1:28" x14ac:dyDescent="0.25">
      <c r="A27" s="43" t="s">
        <v>25</v>
      </c>
      <c r="B27" s="42">
        <v>822.02</v>
      </c>
      <c r="C27" s="42">
        <v>818.64</v>
      </c>
      <c r="D27" s="42">
        <v>821.06</v>
      </c>
      <c r="E27" s="42">
        <v>821.83</v>
      </c>
      <c r="F27" s="42">
        <v>823.54</v>
      </c>
      <c r="G27" s="42">
        <v>816.31</v>
      </c>
      <c r="H27" s="42">
        <v>821.13</v>
      </c>
      <c r="I27" s="42">
        <v>821.1</v>
      </c>
      <c r="J27" s="42">
        <v>829.33</v>
      </c>
      <c r="K27" s="42">
        <v>850.16</v>
      </c>
      <c r="L27" s="42">
        <v>833.86</v>
      </c>
      <c r="M27" s="42">
        <v>839.39</v>
      </c>
      <c r="N27" s="42">
        <v>850.71</v>
      </c>
      <c r="O27" s="42">
        <v>844.86</v>
      </c>
      <c r="P27" s="42">
        <v>842.11</v>
      </c>
      <c r="Q27" s="42">
        <v>858.43</v>
      </c>
      <c r="R27" s="42">
        <v>847.38</v>
      </c>
      <c r="S27" s="42">
        <v>843.18</v>
      </c>
      <c r="T27" s="42">
        <v>852.95</v>
      </c>
      <c r="U27" s="42">
        <v>846.33</v>
      </c>
      <c r="V27" s="42">
        <v>859.59</v>
      </c>
      <c r="W27" s="41">
        <v>876.75</v>
      </c>
      <c r="X27" s="52">
        <v>862.58</v>
      </c>
      <c r="Y27" s="52">
        <v>876.87</v>
      </c>
      <c r="Z27" s="52">
        <v>872.25</v>
      </c>
      <c r="AA27" s="52">
        <v>868.26</v>
      </c>
      <c r="AB27" s="52">
        <v>871.82</v>
      </c>
    </row>
    <row r="28" spans="1:28" x14ac:dyDescent="0.25">
      <c r="A28" s="43" t="s">
        <v>26</v>
      </c>
      <c r="B28" s="42">
        <v>894.79</v>
      </c>
      <c r="C28" s="42">
        <v>886.44</v>
      </c>
      <c r="D28" s="42">
        <v>906.18</v>
      </c>
      <c r="E28" s="42">
        <v>906.53</v>
      </c>
      <c r="F28" s="42">
        <v>925.76</v>
      </c>
      <c r="G28" s="42">
        <v>913.75</v>
      </c>
      <c r="H28" s="42">
        <v>919</v>
      </c>
      <c r="I28" s="42">
        <v>916.61</v>
      </c>
      <c r="J28" s="42">
        <v>931.61</v>
      </c>
      <c r="K28" s="42">
        <v>953.24</v>
      </c>
      <c r="L28" s="42">
        <v>950.08</v>
      </c>
      <c r="M28" s="42">
        <v>944.12</v>
      </c>
      <c r="N28" s="42">
        <v>958.8</v>
      </c>
      <c r="O28" s="42">
        <v>955.19</v>
      </c>
      <c r="P28" s="42">
        <v>955.86</v>
      </c>
      <c r="Q28" s="42">
        <v>987.7</v>
      </c>
      <c r="R28" s="42">
        <v>957.68</v>
      </c>
      <c r="S28" s="42">
        <v>952.75</v>
      </c>
      <c r="T28" s="42">
        <v>977.65</v>
      </c>
      <c r="U28" s="42">
        <v>964.44</v>
      </c>
      <c r="V28" s="42">
        <v>974.58</v>
      </c>
      <c r="W28" s="41">
        <v>989.69</v>
      </c>
      <c r="X28" s="52">
        <v>973.21</v>
      </c>
      <c r="Y28" s="52">
        <v>971.91</v>
      </c>
      <c r="Z28" s="52">
        <v>961.79</v>
      </c>
      <c r="AA28" s="52">
        <v>962.81</v>
      </c>
      <c r="AB28" s="52">
        <v>972.92</v>
      </c>
    </row>
    <row r="29" spans="1:28" x14ac:dyDescent="0.25">
      <c r="A29" s="43" t="s">
        <v>27</v>
      </c>
      <c r="B29" s="42">
        <v>687.5</v>
      </c>
      <c r="C29" s="42">
        <v>679.31</v>
      </c>
      <c r="D29" s="42">
        <v>672.37</v>
      </c>
      <c r="E29" s="42">
        <v>684.29</v>
      </c>
      <c r="F29" s="42">
        <v>697.74</v>
      </c>
      <c r="G29" s="42">
        <v>687.93</v>
      </c>
      <c r="H29" s="42">
        <v>700.79</v>
      </c>
      <c r="I29" s="42">
        <v>688.62</v>
      </c>
      <c r="J29" s="42">
        <v>699.05</v>
      </c>
      <c r="K29" s="42">
        <v>715.88</v>
      </c>
      <c r="L29" s="42">
        <v>699.75</v>
      </c>
      <c r="M29" s="42">
        <v>701.14</v>
      </c>
      <c r="N29" s="42">
        <v>711.96</v>
      </c>
      <c r="O29" s="42">
        <v>705.45</v>
      </c>
      <c r="P29" s="42">
        <v>699.96</v>
      </c>
      <c r="Q29" s="42">
        <v>705.1</v>
      </c>
      <c r="R29" s="42">
        <v>699.48</v>
      </c>
      <c r="S29" s="42">
        <v>703.58</v>
      </c>
      <c r="T29" s="42">
        <v>721.6</v>
      </c>
      <c r="U29" s="42">
        <v>712.39</v>
      </c>
      <c r="V29" s="42">
        <v>722.8</v>
      </c>
      <c r="W29" s="41">
        <v>722.4</v>
      </c>
      <c r="X29" s="52">
        <v>715.51</v>
      </c>
      <c r="Y29" s="52">
        <v>707.48</v>
      </c>
      <c r="Z29" s="52">
        <v>686</v>
      </c>
      <c r="AA29" s="52">
        <v>694</v>
      </c>
      <c r="AB29" s="52">
        <v>697.74</v>
      </c>
    </row>
    <row r="30" spans="1:28" x14ac:dyDescent="0.25">
      <c r="A30" s="43" t="s">
        <v>28</v>
      </c>
      <c r="B30" s="42">
        <v>743.15</v>
      </c>
      <c r="C30" s="42">
        <v>738.26</v>
      </c>
      <c r="D30" s="42">
        <v>740.59</v>
      </c>
      <c r="E30" s="42">
        <v>746.79</v>
      </c>
      <c r="F30" s="42">
        <v>752.52</v>
      </c>
      <c r="G30" s="42">
        <v>738.93</v>
      </c>
      <c r="H30" s="42">
        <v>746.59</v>
      </c>
      <c r="I30" s="42">
        <v>741.02</v>
      </c>
      <c r="J30" s="42">
        <v>760.91</v>
      </c>
      <c r="K30" s="42">
        <v>783.43</v>
      </c>
      <c r="L30" s="42">
        <v>769.24</v>
      </c>
      <c r="M30" s="42">
        <v>767.25</v>
      </c>
      <c r="N30" s="42">
        <v>792.41</v>
      </c>
      <c r="O30" s="42">
        <v>777.52</v>
      </c>
      <c r="P30" s="42">
        <v>785.88</v>
      </c>
      <c r="Q30" s="42">
        <v>812.94</v>
      </c>
      <c r="R30" s="42">
        <v>791.95</v>
      </c>
      <c r="S30" s="42">
        <v>792.62</v>
      </c>
      <c r="T30" s="42">
        <v>819.08</v>
      </c>
      <c r="U30" s="42">
        <v>801.39</v>
      </c>
      <c r="V30" s="42">
        <v>810.7</v>
      </c>
      <c r="W30" s="41">
        <v>822.35</v>
      </c>
      <c r="X30" s="52">
        <v>808.42</v>
      </c>
      <c r="Y30" s="52">
        <v>803.01</v>
      </c>
      <c r="Z30" s="52">
        <v>801.31</v>
      </c>
      <c r="AA30" s="52">
        <v>810</v>
      </c>
      <c r="AB30" s="52">
        <v>812.74</v>
      </c>
    </row>
    <row r="31" spans="1:28" x14ac:dyDescent="0.25">
      <c r="A31" s="43" t="s">
        <v>29</v>
      </c>
      <c r="B31" s="42">
        <v>713.87</v>
      </c>
      <c r="C31" s="42">
        <v>722.87</v>
      </c>
      <c r="D31" s="42">
        <v>709.95</v>
      </c>
      <c r="E31" s="42">
        <v>724.79</v>
      </c>
      <c r="F31" s="42">
        <v>740.52</v>
      </c>
      <c r="G31" s="42">
        <v>732.5</v>
      </c>
      <c r="H31" s="42">
        <v>739.36</v>
      </c>
      <c r="I31" s="42">
        <v>738.47</v>
      </c>
      <c r="J31" s="42">
        <v>740.62</v>
      </c>
      <c r="K31" s="42">
        <v>758.91</v>
      </c>
      <c r="L31" s="42">
        <v>739.04</v>
      </c>
      <c r="M31" s="42">
        <v>736.13</v>
      </c>
      <c r="N31" s="42">
        <v>751.43</v>
      </c>
      <c r="O31" s="42">
        <v>729.31</v>
      </c>
      <c r="P31" s="42">
        <v>729.31</v>
      </c>
      <c r="Q31" s="42">
        <v>760.98</v>
      </c>
      <c r="R31" s="42">
        <v>750.79</v>
      </c>
      <c r="S31" s="42">
        <v>757.58</v>
      </c>
      <c r="T31" s="42">
        <v>776.11</v>
      </c>
      <c r="U31" s="42">
        <v>764.86</v>
      </c>
      <c r="V31" s="42">
        <v>765.55</v>
      </c>
      <c r="W31" s="41">
        <v>783.88</v>
      </c>
      <c r="X31" s="52">
        <v>763.43</v>
      </c>
      <c r="Y31" s="52">
        <v>767.98</v>
      </c>
      <c r="Z31" s="52">
        <v>762.6</v>
      </c>
      <c r="AA31" s="52">
        <v>769.6</v>
      </c>
      <c r="AB31" s="52">
        <v>775.88</v>
      </c>
    </row>
    <row r="32" spans="1:28" x14ac:dyDescent="0.25">
      <c r="A32" s="43" t="s">
        <v>30</v>
      </c>
      <c r="B32" s="42">
        <v>760.18</v>
      </c>
      <c r="C32" s="42">
        <v>761.9</v>
      </c>
      <c r="D32" s="42">
        <v>762.86</v>
      </c>
      <c r="E32" s="42">
        <v>777.67</v>
      </c>
      <c r="F32" s="42">
        <v>785.66</v>
      </c>
      <c r="G32" s="42">
        <v>779.08</v>
      </c>
      <c r="H32" s="42">
        <v>782.68</v>
      </c>
      <c r="I32" s="42">
        <v>783.28</v>
      </c>
      <c r="J32" s="42">
        <v>783.82</v>
      </c>
      <c r="K32" s="42">
        <v>806.27</v>
      </c>
      <c r="L32" s="42">
        <v>774.14</v>
      </c>
      <c r="M32" s="42">
        <v>770.78</v>
      </c>
      <c r="N32" s="42">
        <v>807.84</v>
      </c>
      <c r="O32" s="42">
        <v>791.95</v>
      </c>
      <c r="P32" s="42">
        <v>804.44</v>
      </c>
      <c r="Q32" s="42">
        <v>830.06</v>
      </c>
      <c r="R32" s="42">
        <v>812.89</v>
      </c>
      <c r="S32" s="42">
        <v>815.65</v>
      </c>
      <c r="T32" s="42">
        <v>834.9</v>
      </c>
      <c r="U32" s="42">
        <v>819.09</v>
      </c>
      <c r="V32" s="42">
        <v>830.06</v>
      </c>
      <c r="W32" s="41">
        <v>849.08</v>
      </c>
      <c r="X32" s="52">
        <v>842</v>
      </c>
      <c r="Y32" s="52">
        <v>842.35</v>
      </c>
      <c r="Z32" s="52">
        <v>828.65</v>
      </c>
      <c r="AA32" s="52">
        <v>822.86</v>
      </c>
      <c r="AB32" s="52">
        <v>822.86</v>
      </c>
    </row>
    <row r="33" spans="1:28" x14ac:dyDescent="0.25">
      <c r="A33" s="43" t="s">
        <v>31</v>
      </c>
      <c r="B33" s="42">
        <v>739.7</v>
      </c>
      <c r="C33" s="42">
        <v>741.26</v>
      </c>
      <c r="D33" s="42">
        <v>739.26</v>
      </c>
      <c r="E33" s="42">
        <v>746.59</v>
      </c>
      <c r="F33" s="42">
        <v>758.73</v>
      </c>
      <c r="G33" s="42">
        <v>750.38</v>
      </c>
      <c r="H33" s="42">
        <v>748.3</v>
      </c>
      <c r="I33" s="42">
        <v>758.52</v>
      </c>
      <c r="J33" s="42">
        <v>750.88</v>
      </c>
      <c r="K33" s="42">
        <v>765.9</v>
      </c>
      <c r="L33" s="42">
        <v>749.01</v>
      </c>
      <c r="M33" s="42">
        <v>757.02</v>
      </c>
      <c r="N33" s="42">
        <v>774.07</v>
      </c>
      <c r="O33" s="42">
        <v>754.09</v>
      </c>
      <c r="P33" s="42">
        <v>761.73</v>
      </c>
      <c r="Q33" s="42">
        <v>771.06</v>
      </c>
      <c r="R33" s="42">
        <v>761.45</v>
      </c>
      <c r="S33" s="42">
        <v>763.69</v>
      </c>
      <c r="T33" s="42">
        <v>775.73</v>
      </c>
      <c r="U33" s="42">
        <v>771.75</v>
      </c>
      <c r="V33" s="42">
        <v>767.59</v>
      </c>
      <c r="W33" s="41">
        <v>782.12</v>
      </c>
      <c r="X33" s="52">
        <v>770.1</v>
      </c>
      <c r="Y33" s="52">
        <v>769.87</v>
      </c>
      <c r="Z33" s="52">
        <v>767.42</v>
      </c>
      <c r="AA33" s="52">
        <v>768.1</v>
      </c>
      <c r="AB33" s="52">
        <v>778.94</v>
      </c>
    </row>
    <row r="34" spans="1:28" x14ac:dyDescent="0.25">
      <c r="A34" s="43" t="s">
        <v>32</v>
      </c>
      <c r="B34" s="42">
        <v>861.8</v>
      </c>
      <c r="C34" s="42">
        <v>858.22</v>
      </c>
      <c r="D34" s="42">
        <v>849.35</v>
      </c>
      <c r="E34" s="42">
        <v>860.83</v>
      </c>
      <c r="F34" s="42">
        <v>862.92</v>
      </c>
      <c r="G34" s="42">
        <v>846.21</v>
      </c>
      <c r="H34" s="42">
        <v>852.38</v>
      </c>
      <c r="I34" s="42">
        <v>864.62</v>
      </c>
      <c r="J34" s="42">
        <v>884.07</v>
      </c>
      <c r="K34" s="42">
        <v>909.08</v>
      </c>
      <c r="L34" s="42">
        <v>892.06</v>
      </c>
      <c r="M34" s="42">
        <v>891.82</v>
      </c>
      <c r="N34" s="42">
        <v>905.13</v>
      </c>
      <c r="O34" s="42">
        <v>893.45</v>
      </c>
      <c r="P34" s="42">
        <v>893.78</v>
      </c>
      <c r="Q34" s="42">
        <v>916.76</v>
      </c>
      <c r="R34" s="42">
        <v>891.11</v>
      </c>
      <c r="S34" s="42">
        <v>880.8</v>
      </c>
      <c r="T34" s="42">
        <v>873.81</v>
      </c>
      <c r="U34" s="42">
        <v>879.8</v>
      </c>
      <c r="V34" s="42">
        <v>899.22</v>
      </c>
      <c r="W34" s="41">
        <v>895.36</v>
      </c>
      <c r="X34" s="52">
        <v>890.97</v>
      </c>
      <c r="Y34" s="52">
        <v>896.11</v>
      </c>
      <c r="Z34" s="52">
        <v>880.77</v>
      </c>
      <c r="AA34" s="52">
        <v>890.06</v>
      </c>
      <c r="AB34" s="52">
        <v>870.26</v>
      </c>
    </row>
    <row r="35" spans="1:28" x14ac:dyDescent="0.25">
      <c r="A35" s="43" t="s">
        <v>33</v>
      </c>
      <c r="B35" s="42">
        <v>934.75</v>
      </c>
      <c r="C35" s="42">
        <v>940.46</v>
      </c>
      <c r="D35" s="42">
        <v>937.67</v>
      </c>
      <c r="E35" s="42">
        <v>948.77</v>
      </c>
      <c r="F35" s="42">
        <v>961.18</v>
      </c>
      <c r="G35" s="42">
        <v>941.4</v>
      </c>
      <c r="H35" s="42">
        <v>946.28</v>
      </c>
      <c r="I35" s="42">
        <v>946.83</v>
      </c>
      <c r="J35" s="42">
        <v>981.01</v>
      </c>
      <c r="K35" s="42">
        <v>1008.07</v>
      </c>
      <c r="L35" s="42">
        <v>978.77</v>
      </c>
      <c r="M35" s="42">
        <v>986.52</v>
      </c>
      <c r="N35" s="42">
        <v>1003.79</v>
      </c>
      <c r="O35" s="42">
        <v>963.64</v>
      </c>
      <c r="P35" s="42">
        <v>951.35</v>
      </c>
      <c r="Q35" s="42">
        <v>987.74</v>
      </c>
      <c r="R35" s="42">
        <v>1007.76</v>
      </c>
      <c r="S35" s="42">
        <v>993.04</v>
      </c>
      <c r="T35" s="42">
        <v>1001.18</v>
      </c>
      <c r="U35" s="42">
        <v>986.96</v>
      </c>
      <c r="V35" s="42">
        <v>998.02</v>
      </c>
      <c r="W35" s="41">
        <v>1018.57</v>
      </c>
      <c r="X35" s="52">
        <v>1000.96</v>
      </c>
      <c r="Y35" s="52">
        <v>991.44</v>
      </c>
      <c r="Z35" s="52">
        <v>992.54</v>
      </c>
      <c r="AA35" s="52">
        <v>1000.48</v>
      </c>
      <c r="AB35" s="52">
        <v>1004.3</v>
      </c>
    </row>
    <row r="36" spans="1:28" x14ac:dyDescent="0.25">
      <c r="A36" s="43" t="s">
        <v>34</v>
      </c>
      <c r="B36" s="42">
        <v>687.71</v>
      </c>
      <c r="C36" s="42">
        <v>691.78</v>
      </c>
      <c r="D36" s="42">
        <v>681.98</v>
      </c>
      <c r="E36" s="42">
        <v>685.41</v>
      </c>
      <c r="F36" s="42">
        <v>686.81</v>
      </c>
      <c r="G36" s="42">
        <v>678.69</v>
      </c>
      <c r="H36" s="42">
        <v>684.74</v>
      </c>
      <c r="I36" s="42">
        <v>688.13</v>
      </c>
      <c r="J36" s="42">
        <v>691.71</v>
      </c>
      <c r="K36" s="42">
        <v>709.87</v>
      </c>
      <c r="L36" s="42">
        <v>695.72</v>
      </c>
      <c r="M36" s="42">
        <v>694.88</v>
      </c>
      <c r="N36" s="42">
        <v>703.17</v>
      </c>
      <c r="O36" s="42">
        <v>695.54</v>
      </c>
      <c r="P36" s="42">
        <v>694.21</v>
      </c>
      <c r="Q36" s="42">
        <v>720.71</v>
      </c>
      <c r="R36" s="42">
        <v>710.4</v>
      </c>
      <c r="S36" s="42">
        <v>709.24</v>
      </c>
      <c r="T36" s="42">
        <v>726.58</v>
      </c>
      <c r="U36" s="42">
        <v>714.34</v>
      </c>
      <c r="V36" s="42">
        <v>713.76</v>
      </c>
      <c r="W36" s="41">
        <v>729.4</v>
      </c>
      <c r="X36" s="52">
        <v>725.22</v>
      </c>
      <c r="Y36" s="52">
        <v>726.91</v>
      </c>
      <c r="Z36" s="52">
        <v>718.78</v>
      </c>
      <c r="AA36" s="52">
        <v>724.08</v>
      </c>
      <c r="AB36" s="52">
        <v>728.26</v>
      </c>
    </row>
    <row r="37" spans="1:28" x14ac:dyDescent="0.25">
      <c r="A37" s="43" t="s">
        <v>35</v>
      </c>
      <c r="B37" s="42">
        <v>976.95</v>
      </c>
      <c r="C37" s="42">
        <v>979.07</v>
      </c>
      <c r="D37" s="42">
        <v>971.1</v>
      </c>
      <c r="E37" s="42">
        <v>969.36</v>
      </c>
      <c r="F37" s="42">
        <v>981.12</v>
      </c>
      <c r="G37" s="42">
        <v>961.79</v>
      </c>
      <c r="H37" s="42">
        <v>976.96</v>
      </c>
      <c r="I37" s="42">
        <v>992.71</v>
      </c>
      <c r="J37" s="42">
        <v>980.45</v>
      </c>
      <c r="K37" s="42">
        <v>998.53</v>
      </c>
      <c r="L37" s="42">
        <v>979.96</v>
      </c>
      <c r="M37" s="42">
        <v>980.88</v>
      </c>
      <c r="N37" s="42">
        <v>1010.03</v>
      </c>
      <c r="O37" s="42">
        <v>991.68</v>
      </c>
      <c r="P37" s="42">
        <v>983.67</v>
      </c>
      <c r="Q37" s="42">
        <v>1015.05</v>
      </c>
      <c r="R37" s="42">
        <v>991.01</v>
      </c>
      <c r="S37" s="42">
        <v>992.94</v>
      </c>
      <c r="T37" s="42">
        <v>1018.06</v>
      </c>
      <c r="U37" s="42">
        <v>995.62</v>
      </c>
      <c r="V37" s="42">
        <v>1004.34</v>
      </c>
      <c r="W37" s="41">
        <v>1027.8499999999999</v>
      </c>
      <c r="X37" s="52">
        <v>1009.35</v>
      </c>
      <c r="Y37" s="52">
        <v>1017.7</v>
      </c>
      <c r="Z37" s="52">
        <v>1014.31</v>
      </c>
      <c r="AA37" s="52">
        <v>1021.35</v>
      </c>
      <c r="AB37" s="52">
        <v>1014.64</v>
      </c>
    </row>
    <row r="38" spans="1:28" x14ac:dyDescent="0.25">
      <c r="A38" s="43" t="s">
        <v>36</v>
      </c>
      <c r="B38" s="42">
        <v>776.39</v>
      </c>
      <c r="C38" s="42">
        <v>783.48</v>
      </c>
      <c r="D38" s="42">
        <v>790.78</v>
      </c>
      <c r="E38" s="42">
        <v>797.13</v>
      </c>
      <c r="F38" s="42">
        <v>809.03</v>
      </c>
      <c r="G38" s="42">
        <v>801.52</v>
      </c>
      <c r="H38" s="42">
        <v>803.16</v>
      </c>
      <c r="I38" s="42">
        <v>806.68</v>
      </c>
      <c r="J38" s="42">
        <v>809.43</v>
      </c>
      <c r="K38" s="42">
        <v>824.86</v>
      </c>
      <c r="L38" s="42">
        <v>817.31</v>
      </c>
      <c r="M38" s="42">
        <v>810.17</v>
      </c>
      <c r="N38" s="42">
        <v>818.04</v>
      </c>
      <c r="O38" s="42">
        <v>824.91</v>
      </c>
      <c r="P38" s="42">
        <v>823.54</v>
      </c>
      <c r="Q38" s="42">
        <v>844.25</v>
      </c>
      <c r="R38" s="42">
        <v>824.91</v>
      </c>
      <c r="S38" s="42">
        <v>824.82</v>
      </c>
      <c r="T38" s="42">
        <v>843.53</v>
      </c>
      <c r="U38" s="42">
        <v>824.57</v>
      </c>
      <c r="V38" s="42">
        <v>834.56</v>
      </c>
      <c r="W38" s="41">
        <v>854</v>
      </c>
      <c r="X38" s="52">
        <v>834.9</v>
      </c>
      <c r="Y38" s="52">
        <v>835.23</v>
      </c>
      <c r="Z38" s="52">
        <v>840.38</v>
      </c>
      <c r="AA38" s="52">
        <v>860.5</v>
      </c>
      <c r="AB38" s="52">
        <v>851.4</v>
      </c>
    </row>
    <row r="39" spans="1:28" x14ac:dyDescent="0.25">
      <c r="A39" s="43" t="s">
        <v>37</v>
      </c>
      <c r="B39" s="42">
        <v>895.13</v>
      </c>
      <c r="C39" s="42">
        <v>875.69</v>
      </c>
      <c r="D39" s="42">
        <v>864.74</v>
      </c>
      <c r="E39" s="42">
        <v>885.44</v>
      </c>
      <c r="F39" s="42">
        <v>905.31</v>
      </c>
      <c r="G39" s="42">
        <v>881.38</v>
      </c>
      <c r="H39" s="42">
        <v>891.58</v>
      </c>
      <c r="I39" s="42">
        <v>896.93</v>
      </c>
      <c r="J39" s="42">
        <v>891.99</v>
      </c>
      <c r="K39" s="42">
        <v>912.95</v>
      </c>
      <c r="L39" s="42">
        <v>876.89</v>
      </c>
      <c r="M39" s="42">
        <v>869.34</v>
      </c>
      <c r="N39" s="42">
        <v>878.6</v>
      </c>
      <c r="O39" s="42">
        <v>866.15</v>
      </c>
      <c r="P39" s="42">
        <v>865.28</v>
      </c>
      <c r="Q39" s="42">
        <v>911.75</v>
      </c>
      <c r="R39" s="42">
        <v>911.55</v>
      </c>
      <c r="S39" s="42">
        <v>921.46</v>
      </c>
      <c r="T39" s="42">
        <v>939.03</v>
      </c>
      <c r="U39" s="42">
        <v>930.58</v>
      </c>
      <c r="V39" s="42">
        <v>920.85</v>
      </c>
      <c r="W39" s="41">
        <v>929.28</v>
      </c>
      <c r="X39" s="52">
        <v>914.48</v>
      </c>
      <c r="Y39" s="52">
        <v>905.63</v>
      </c>
      <c r="Z39" s="52">
        <v>883.34</v>
      </c>
      <c r="AA39" s="52">
        <v>899.8</v>
      </c>
      <c r="AB39" s="52">
        <v>901.4</v>
      </c>
    </row>
    <row r="40" spans="1:28" x14ac:dyDescent="0.25">
      <c r="A40" s="43" t="s">
        <v>38</v>
      </c>
      <c r="B40" s="42">
        <v>786.08</v>
      </c>
      <c r="C40" s="42">
        <v>785.4</v>
      </c>
      <c r="D40" s="42">
        <v>787.03</v>
      </c>
      <c r="E40" s="42">
        <v>799.94</v>
      </c>
      <c r="F40" s="42">
        <v>805.3</v>
      </c>
      <c r="G40" s="42">
        <v>794.05</v>
      </c>
      <c r="H40" s="42">
        <v>800.22</v>
      </c>
      <c r="I40" s="42">
        <v>796.79</v>
      </c>
      <c r="J40" s="42">
        <v>810.12</v>
      </c>
      <c r="K40" s="42">
        <v>827.94</v>
      </c>
      <c r="L40" s="42">
        <v>815.28</v>
      </c>
      <c r="M40" s="42">
        <v>820.78</v>
      </c>
      <c r="N40" s="42">
        <v>825.94</v>
      </c>
      <c r="O40" s="42">
        <v>814.31</v>
      </c>
      <c r="P40" s="42">
        <v>815.33</v>
      </c>
      <c r="Q40" s="42">
        <v>823.54</v>
      </c>
      <c r="R40" s="42">
        <v>814.63</v>
      </c>
      <c r="S40" s="42">
        <v>815.28</v>
      </c>
      <c r="T40" s="42">
        <v>832.14</v>
      </c>
      <c r="U40" s="42">
        <v>821.14</v>
      </c>
      <c r="V40" s="42">
        <v>831.45</v>
      </c>
      <c r="W40" s="41">
        <v>843.21</v>
      </c>
      <c r="X40" s="52">
        <v>833.51</v>
      </c>
      <c r="Y40" s="52">
        <v>837.64</v>
      </c>
      <c r="Z40" s="52">
        <v>832.05</v>
      </c>
      <c r="AA40" s="52">
        <v>840.64</v>
      </c>
      <c r="AB40" s="52">
        <v>843.78</v>
      </c>
    </row>
    <row r="41" spans="1:28" x14ac:dyDescent="0.25">
      <c r="A41" s="43" t="s">
        <v>39</v>
      </c>
      <c r="B41" s="42">
        <v>756.28</v>
      </c>
      <c r="C41" s="42">
        <v>759.68</v>
      </c>
      <c r="D41" s="42">
        <v>754.52</v>
      </c>
      <c r="E41" s="42">
        <v>757.39</v>
      </c>
      <c r="F41" s="42">
        <v>771.15</v>
      </c>
      <c r="G41" s="42">
        <v>762.65</v>
      </c>
      <c r="H41" s="42">
        <v>777.22</v>
      </c>
      <c r="I41" s="42">
        <v>767.55</v>
      </c>
      <c r="J41" s="42">
        <v>779.57</v>
      </c>
      <c r="K41" s="42">
        <v>798.25</v>
      </c>
      <c r="L41" s="42">
        <v>780.15</v>
      </c>
      <c r="M41" s="42">
        <v>783.78</v>
      </c>
      <c r="N41" s="42">
        <v>797.78</v>
      </c>
      <c r="O41" s="42">
        <v>797.78</v>
      </c>
      <c r="P41" s="42">
        <v>798.84</v>
      </c>
      <c r="Q41" s="42">
        <v>820.18</v>
      </c>
      <c r="R41" s="42">
        <v>800.45</v>
      </c>
      <c r="S41" s="42">
        <v>803.72</v>
      </c>
      <c r="T41" s="42">
        <v>831.74</v>
      </c>
      <c r="U41" s="42">
        <v>813.66</v>
      </c>
      <c r="V41" s="42">
        <v>816.32</v>
      </c>
      <c r="W41" s="41">
        <v>830.37</v>
      </c>
      <c r="X41" s="52">
        <v>810.14</v>
      </c>
      <c r="Y41" s="52">
        <v>814.91</v>
      </c>
      <c r="Z41" s="52">
        <v>803.75</v>
      </c>
      <c r="AA41" s="52">
        <v>813.17</v>
      </c>
      <c r="AB41" s="52">
        <v>808.7</v>
      </c>
    </row>
    <row r="42" spans="1:28" x14ac:dyDescent="0.25">
      <c r="A42" s="43" t="s">
        <v>40</v>
      </c>
      <c r="B42" s="42">
        <v>811.29</v>
      </c>
      <c r="C42" s="42">
        <v>820.6</v>
      </c>
      <c r="D42" s="42">
        <v>811.71</v>
      </c>
      <c r="E42" s="42">
        <v>834.62</v>
      </c>
      <c r="F42" s="42">
        <v>855.7</v>
      </c>
      <c r="G42" s="42">
        <v>834.14</v>
      </c>
      <c r="H42" s="42">
        <v>844.86</v>
      </c>
      <c r="I42" s="42">
        <v>843.83</v>
      </c>
      <c r="J42" s="42">
        <v>857.5</v>
      </c>
      <c r="K42" s="42">
        <v>885.92</v>
      </c>
      <c r="L42" s="42">
        <v>856.8</v>
      </c>
      <c r="M42" s="42">
        <v>850.48</v>
      </c>
      <c r="N42" s="42">
        <v>871.34</v>
      </c>
      <c r="O42" s="42">
        <v>869.04</v>
      </c>
      <c r="P42" s="42">
        <v>859.35</v>
      </c>
      <c r="Q42" s="42">
        <v>894.84</v>
      </c>
      <c r="R42" s="42">
        <v>849.58</v>
      </c>
      <c r="S42" s="42">
        <v>860.2</v>
      </c>
      <c r="T42" s="42">
        <v>886.59</v>
      </c>
      <c r="U42" s="42">
        <v>869.21</v>
      </c>
      <c r="V42" s="42">
        <v>882.02</v>
      </c>
      <c r="W42" s="41">
        <v>904.96</v>
      </c>
      <c r="X42" s="52">
        <v>872.72</v>
      </c>
      <c r="Y42" s="52">
        <v>880.83</v>
      </c>
      <c r="Z42" s="52">
        <v>864.14</v>
      </c>
      <c r="AA42" s="52">
        <v>875.64</v>
      </c>
      <c r="AB42" s="52">
        <v>868.79</v>
      </c>
    </row>
    <row r="43" spans="1:28" x14ac:dyDescent="0.25">
      <c r="A43" s="43" t="s">
        <v>41</v>
      </c>
      <c r="B43" s="42">
        <v>831.38</v>
      </c>
      <c r="C43" s="42">
        <v>825.55</v>
      </c>
      <c r="D43" s="42">
        <v>822.53</v>
      </c>
      <c r="E43" s="42">
        <v>825.65</v>
      </c>
      <c r="F43" s="42">
        <v>830.55</v>
      </c>
      <c r="G43" s="42">
        <v>824.72</v>
      </c>
      <c r="H43" s="42">
        <v>831.48</v>
      </c>
      <c r="I43" s="42">
        <v>829.11</v>
      </c>
      <c r="J43" s="42">
        <v>837.23</v>
      </c>
      <c r="K43" s="42">
        <v>853.52</v>
      </c>
      <c r="L43" s="42">
        <v>842.97</v>
      </c>
      <c r="M43" s="42">
        <v>845.34</v>
      </c>
      <c r="N43" s="42">
        <v>848.57</v>
      </c>
      <c r="O43" s="42">
        <v>838.17</v>
      </c>
      <c r="P43" s="42">
        <v>829.49</v>
      </c>
      <c r="Q43" s="42">
        <v>854.28</v>
      </c>
      <c r="R43" s="42">
        <v>839.93</v>
      </c>
      <c r="S43" s="42">
        <v>842.42</v>
      </c>
      <c r="T43" s="42">
        <v>848.98</v>
      </c>
      <c r="U43" s="42">
        <v>843.77</v>
      </c>
      <c r="V43" s="42">
        <v>857.62</v>
      </c>
      <c r="W43" s="41">
        <v>864.09</v>
      </c>
      <c r="X43" s="52">
        <v>857.27</v>
      </c>
      <c r="Y43" s="52">
        <v>862.42</v>
      </c>
      <c r="Z43" s="52">
        <v>853.7</v>
      </c>
      <c r="AA43" s="52">
        <v>862.91</v>
      </c>
      <c r="AB43" s="52">
        <v>862.24</v>
      </c>
    </row>
    <row r="44" spans="1:28" x14ac:dyDescent="0.25">
      <c r="A44" s="43" t="s">
        <v>42</v>
      </c>
      <c r="B44" s="42">
        <v>842.08</v>
      </c>
      <c r="C44" s="42">
        <v>844.02</v>
      </c>
      <c r="D44" s="42">
        <v>833.95</v>
      </c>
      <c r="E44" s="42">
        <v>849.55</v>
      </c>
      <c r="F44" s="42">
        <v>855.07</v>
      </c>
      <c r="G44" s="42">
        <v>848.1</v>
      </c>
      <c r="H44" s="42">
        <v>842.82</v>
      </c>
      <c r="I44" s="42">
        <v>854.04</v>
      </c>
      <c r="J44" s="42">
        <v>849.52</v>
      </c>
      <c r="K44" s="42">
        <v>853.42</v>
      </c>
      <c r="L44" s="42">
        <v>856.27</v>
      </c>
      <c r="M44" s="42">
        <v>858.05</v>
      </c>
      <c r="N44" s="42">
        <v>876.29</v>
      </c>
      <c r="O44" s="42">
        <v>856.22</v>
      </c>
      <c r="P44" s="42">
        <v>857.92</v>
      </c>
      <c r="Q44" s="42">
        <v>888.03</v>
      </c>
      <c r="R44" s="42">
        <v>879.09</v>
      </c>
      <c r="S44" s="42">
        <v>871.52</v>
      </c>
      <c r="T44" s="42">
        <v>884.12</v>
      </c>
      <c r="U44" s="42">
        <v>885.44</v>
      </c>
      <c r="V44" s="42">
        <v>896.35</v>
      </c>
      <c r="W44" s="41">
        <v>904.29</v>
      </c>
      <c r="X44" s="52">
        <v>913.09</v>
      </c>
      <c r="Y44" s="52">
        <v>926.28</v>
      </c>
      <c r="Z44" s="52">
        <v>919.38</v>
      </c>
      <c r="AA44" s="52">
        <v>933.2</v>
      </c>
      <c r="AB44" s="52">
        <v>914.55</v>
      </c>
    </row>
    <row r="45" spans="1:28" x14ac:dyDescent="0.25">
      <c r="A45" s="43" t="s">
        <v>43</v>
      </c>
      <c r="B45" s="42">
        <v>752.33</v>
      </c>
      <c r="C45" s="42">
        <v>749.58</v>
      </c>
      <c r="D45" s="42">
        <v>767.08</v>
      </c>
      <c r="E45" s="42">
        <v>758.78</v>
      </c>
      <c r="F45" s="42">
        <v>761.08</v>
      </c>
      <c r="G45" s="42">
        <v>763.62</v>
      </c>
      <c r="H45" s="42">
        <v>754.39</v>
      </c>
      <c r="I45" s="42">
        <v>755.08</v>
      </c>
      <c r="J45" s="42">
        <v>765.06</v>
      </c>
      <c r="K45" s="42">
        <v>770.53</v>
      </c>
      <c r="L45" s="42">
        <v>775.91</v>
      </c>
      <c r="M45" s="42">
        <v>774.87</v>
      </c>
      <c r="N45" s="42">
        <v>793.95</v>
      </c>
      <c r="O45" s="42">
        <v>782.26</v>
      </c>
      <c r="P45" s="42">
        <v>797.64</v>
      </c>
      <c r="Q45" s="42">
        <v>791.16</v>
      </c>
      <c r="R45" s="42">
        <v>776.42</v>
      </c>
      <c r="S45" s="42">
        <v>783.16</v>
      </c>
      <c r="T45" s="42">
        <v>795.88</v>
      </c>
      <c r="U45" s="42">
        <v>789.26</v>
      </c>
      <c r="V45" s="42">
        <v>786.08</v>
      </c>
      <c r="W45" s="41">
        <v>805.97</v>
      </c>
      <c r="X45" s="52">
        <v>801.22</v>
      </c>
      <c r="Y45" s="52">
        <v>805.39</v>
      </c>
      <c r="Z45" s="52">
        <v>814.99</v>
      </c>
      <c r="AA45" s="52">
        <v>825.21</v>
      </c>
      <c r="AB45" s="52">
        <v>809.72</v>
      </c>
    </row>
    <row r="46" spans="1:28" x14ac:dyDescent="0.25">
      <c r="A46" s="43" t="s">
        <v>44</v>
      </c>
      <c r="B46" s="42">
        <v>717.02</v>
      </c>
      <c r="C46" s="42">
        <v>707.41</v>
      </c>
      <c r="D46" s="42">
        <v>711.65</v>
      </c>
      <c r="E46" s="42">
        <v>725.8</v>
      </c>
      <c r="F46" s="42">
        <v>734.16</v>
      </c>
      <c r="G46" s="42">
        <v>719.68</v>
      </c>
      <c r="H46" s="42">
        <v>727.56</v>
      </c>
      <c r="I46" s="42">
        <v>720.53</v>
      </c>
      <c r="J46" s="42">
        <v>736.56</v>
      </c>
      <c r="K46" s="42">
        <v>750.03</v>
      </c>
      <c r="L46" s="42">
        <v>738.48</v>
      </c>
      <c r="M46" s="42">
        <v>726.55</v>
      </c>
      <c r="N46" s="42">
        <v>745.78</v>
      </c>
      <c r="O46" s="42">
        <v>737.37</v>
      </c>
      <c r="P46" s="42">
        <v>733.93</v>
      </c>
      <c r="Q46" s="42">
        <v>749.19</v>
      </c>
      <c r="R46" s="42">
        <v>742.22</v>
      </c>
      <c r="S46" s="42">
        <v>733.04</v>
      </c>
      <c r="T46" s="42">
        <v>743.28</v>
      </c>
      <c r="U46" s="42">
        <v>732.11</v>
      </c>
      <c r="V46" s="42">
        <v>739.87</v>
      </c>
      <c r="W46" s="41">
        <v>752.42</v>
      </c>
      <c r="X46" s="52">
        <v>736.33</v>
      </c>
      <c r="Y46" s="52">
        <v>734.82</v>
      </c>
      <c r="Z46" s="52">
        <v>731.84</v>
      </c>
      <c r="AA46" s="52">
        <v>736.81</v>
      </c>
      <c r="AB46" s="52">
        <v>732.6</v>
      </c>
    </row>
    <row r="47" spans="1:28" x14ac:dyDescent="0.25">
      <c r="A47" s="43" t="s">
        <v>45</v>
      </c>
      <c r="B47" s="42">
        <v>753.25</v>
      </c>
      <c r="C47" s="42">
        <v>748.68</v>
      </c>
      <c r="D47" s="42">
        <v>753.3</v>
      </c>
      <c r="E47" s="42">
        <v>756.5</v>
      </c>
      <c r="F47" s="42">
        <v>775.43</v>
      </c>
      <c r="G47" s="42">
        <v>766.47</v>
      </c>
      <c r="H47" s="42">
        <v>773.19</v>
      </c>
      <c r="I47" s="42">
        <v>770.71</v>
      </c>
      <c r="J47" s="42">
        <v>781.99</v>
      </c>
      <c r="K47" s="42">
        <v>797.62</v>
      </c>
      <c r="L47" s="42">
        <v>788.1</v>
      </c>
      <c r="M47" s="42">
        <v>806.34</v>
      </c>
      <c r="N47" s="42">
        <v>814.32</v>
      </c>
      <c r="O47" s="42">
        <v>800.75</v>
      </c>
      <c r="P47" s="42">
        <v>790.01</v>
      </c>
      <c r="Q47" s="42">
        <v>805.14</v>
      </c>
      <c r="R47" s="42">
        <v>793.67</v>
      </c>
      <c r="S47" s="42">
        <v>795.66</v>
      </c>
      <c r="T47" s="42">
        <v>807.76</v>
      </c>
      <c r="U47" s="42">
        <v>794.11</v>
      </c>
      <c r="V47" s="42">
        <v>803.62</v>
      </c>
      <c r="W47" s="41">
        <v>802.87</v>
      </c>
      <c r="X47" s="52">
        <v>804.49</v>
      </c>
      <c r="Y47" s="52">
        <v>813.66</v>
      </c>
      <c r="Z47" s="52">
        <v>783.43</v>
      </c>
      <c r="AA47" s="52">
        <v>806.4</v>
      </c>
      <c r="AB47" s="52">
        <v>807.84</v>
      </c>
    </row>
    <row r="48" spans="1:28" x14ac:dyDescent="0.25">
      <c r="A48" s="43" t="s">
        <v>46</v>
      </c>
      <c r="B48" s="42">
        <v>877.15</v>
      </c>
      <c r="C48" s="42">
        <v>871.79</v>
      </c>
      <c r="D48" s="42">
        <v>862.75</v>
      </c>
      <c r="E48" s="42">
        <v>867.27</v>
      </c>
      <c r="F48" s="42">
        <v>892.69</v>
      </c>
      <c r="G48" s="42">
        <v>870.3</v>
      </c>
      <c r="H48" s="42">
        <v>870.72</v>
      </c>
      <c r="I48" s="42">
        <v>871.79</v>
      </c>
      <c r="J48" s="42">
        <v>877.86</v>
      </c>
      <c r="K48" s="42">
        <v>908.95</v>
      </c>
      <c r="L48" s="42">
        <v>880.05</v>
      </c>
      <c r="M48" s="42">
        <v>887.15</v>
      </c>
      <c r="N48" s="42">
        <v>909.71</v>
      </c>
      <c r="O48" s="42">
        <v>890.66</v>
      </c>
      <c r="P48" s="42">
        <v>891.76</v>
      </c>
      <c r="Q48" s="42">
        <v>913.92</v>
      </c>
      <c r="R48" s="42">
        <v>898.54</v>
      </c>
      <c r="S48" s="42">
        <v>895.72</v>
      </c>
      <c r="T48" s="42">
        <v>927.1</v>
      </c>
      <c r="U48" s="42">
        <v>902.16</v>
      </c>
      <c r="V48" s="42">
        <v>918.75</v>
      </c>
      <c r="W48" s="41">
        <v>941.34</v>
      </c>
      <c r="X48" s="52">
        <v>920.52</v>
      </c>
      <c r="Y48" s="52">
        <v>921.19</v>
      </c>
      <c r="Z48" s="52">
        <v>910.49</v>
      </c>
      <c r="AA48" s="52">
        <v>921.91</v>
      </c>
      <c r="AB48" s="52">
        <v>923.8</v>
      </c>
    </row>
    <row r="49" spans="1:28" x14ac:dyDescent="0.25">
      <c r="A49" s="43" t="s">
        <v>47</v>
      </c>
      <c r="B49" s="42">
        <v>831.3</v>
      </c>
      <c r="C49" s="42">
        <v>829.01</v>
      </c>
      <c r="D49" s="42">
        <v>826.97</v>
      </c>
      <c r="E49" s="42">
        <v>840.39</v>
      </c>
      <c r="F49" s="42">
        <v>861.32</v>
      </c>
      <c r="G49" s="42">
        <v>841.12</v>
      </c>
      <c r="H49" s="42">
        <v>844.6</v>
      </c>
      <c r="I49" s="42">
        <v>843.18</v>
      </c>
      <c r="J49" s="42">
        <v>853.88</v>
      </c>
      <c r="K49" s="42">
        <v>872.96</v>
      </c>
      <c r="L49" s="42">
        <v>871.39</v>
      </c>
      <c r="M49" s="42">
        <v>848.08</v>
      </c>
      <c r="N49" s="42">
        <v>870.48</v>
      </c>
      <c r="O49" s="42">
        <v>849.47</v>
      </c>
      <c r="P49" s="42">
        <v>851.16</v>
      </c>
      <c r="Q49" s="42">
        <v>895.62</v>
      </c>
      <c r="R49" s="42">
        <v>870.48</v>
      </c>
      <c r="S49" s="42">
        <v>878.24</v>
      </c>
      <c r="T49" s="42">
        <v>906.1</v>
      </c>
      <c r="U49" s="42">
        <v>886.08</v>
      </c>
      <c r="V49" s="42">
        <v>888.3</v>
      </c>
      <c r="W49" s="41">
        <v>913.85</v>
      </c>
      <c r="X49" s="52">
        <v>896.65</v>
      </c>
      <c r="Y49" s="52">
        <v>883.46</v>
      </c>
      <c r="Z49" s="52">
        <v>874.1</v>
      </c>
      <c r="AA49" s="52">
        <v>879.65</v>
      </c>
      <c r="AB49" s="52">
        <v>880.44</v>
      </c>
    </row>
    <row r="50" spans="1:28" x14ac:dyDescent="0.25">
      <c r="A50" s="43" t="s">
        <v>48</v>
      </c>
      <c r="B50" s="42">
        <v>813.12</v>
      </c>
      <c r="C50" s="42">
        <v>802.76</v>
      </c>
      <c r="D50" s="42">
        <v>799.8</v>
      </c>
      <c r="E50" s="42">
        <v>814.52</v>
      </c>
      <c r="F50" s="42">
        <v>824.72</v>
      </c>
      <c r="G50" s="42">
        <v>810.82</v>
      </c>
      <c r="H50" s="42">
        <v>814.3</v>
      </c>
      <c r="I50" s="42">
        <v>806.13</v>
      </c>
      <c r="J50" s="42">
        <v>822.35</v>
      </c>
      <c r="K50" s="42">
        <v>828.35</v>
      </c>
      <c r="L50" s="42">
        <v>821.51</v>
      </c>
      <c r="M50" s="42">
        <v>800</v>
      </c>
      <c r="N50" s="42">
        <v>815.63</v>
      </c>
      <c r="O50" s="42">
        <v>797.83</v>
      </c>
      <c r="P50" s="42">
        <v>789.9</v>
      </c>
      <c r="Q50" s="42">
        <v>821.64</v>
      </c>
      <c r="R50" s="42">
        <v>820.18</v>
      </c>
      <c r="S50" s="42">
        <v>810.15</v>
      </c>
      <c r="T50" s="42">
        <v>825.59</v>
      </c>
      <c r="U50" s="42">
        <v>821.74</v>
      </c>
      <c r="V50" s="42">
        <v>829.45</v>
      </c>
      <c r="W50" s="41">
        <v>834.86</v>
      </c>
      <c r="X50" s="52">
        <v>824.51</v>
      </c>
      <c r="Y50" s="52">
        <v>816.58</v>
      </c>
      <c r="Z50" s="52">
        <v>824.15</v>
      </c>
      <c r="AA50" s="52">
        <v>826.51</v>
      </c>
      <c r="AB50" s="52">
        <v>818.15</v>
      </c>
    </row>
    <row r="51" spans="1:28" x14ac:dyDescent="0.25">
      <c r="A51" s="43" t="s">
        <v>49</v>
      </c>
      <c r="B51" s="42">
        <v>924.41</v>
      </c>
      <c r="C51" s="42">
        <v>924.06</v>
      </c>
      <c r="D51" s="42">
        <v>929.51</v>
      </c>
      <c r="E51" s="42">
        <v>938.46</v>
      </c>
      <c r="F51" s="42">
        <v>954.72</v>
      </c>
      <c r="G51" s="42">
        <v>933.92</v>
      </c>
      <c r="H51" s="42">
        <v>943.35</v>
      </c>
      <c r="I51" s="42">
        <v>935.06</v>
      </c>
      <c r="J51" s="42">
        <v>950.51</v>
      </c>
      <c r="K51" s="42">
        <v>972.52</v>
      </c>
      <c r="L51" s="42">
        <v>946.84</v>
      </c>
      <c r="M51" s="42">
        <v>949.69</v>
      </c>
      <c r="N51" s="42">
        <v>970.56</v>
      </c>
      <c r="O51" s="42">
        <v>956.69</v>
      </c>
      <c r="P51" s="42">
        <v>942.21</v>
      </c>
      <c r="Q51" s="42">
        <v>974.38</v>
      </c>
      <c r="R51" s="42">
        <v>938.79</v>
      </c>
      <c r="S51" s="42">
        <v>931.85</v>
      </c>
      <c r="T51" s="42">
        <v>960.45</v>
      </c>
      <c r="U51" s="42">
        <v>933.65</v>
      </c>
      <c r="V51" s="42">
        <v>950.81</v>
      </c>
      <c r="W51" s="41">
        <v>967.78</v>
      </c>
      <c r="X51" s="52">
        <v>950.43</v>
      </c>
      <c r="Y51" s="52">
        <v>965.7</v>
      </c>
      <c r="Z51" s="52">
        <v>960.34</v>
      </c>
      <c r="AA51" s="52">
        <v>963.96</v>
      </c>
      <c r="AB51" s="52">
        <v>961.48</v>
      </c>
    </row>
    <row r="52" spans="1:28" x14ac:dyDescent="0.25">
      <c r="A52" s="43" t="s">
        <v>50</v>
      </c>
      <c r="B52" s="42">
        <v>1033.26</v>
      </c>
      <c r="C52" s="42">
        <v>1037.29</v>
      </c>
      <c r="D52" s="42">
        <v>1033.57</v>
      </c>
      <c r="E52" s="42">
        <v>1040.5999999999999</v>
      </c>
      <c r="F52" s="42">
        <v>1069.02</v>
      </c>
      <c r="G52" s="42">
        <v>1034.31</v>
      </c>
      <c r="H52" s="42">
        <v>1039.04</v>
      </c>
      <c r="I52" s="42">
        <v>1040.72</v>
      </c>
      <c r="J52" s="42">
        <v>1053.22</v>
      </c>
      <c r="K52" s="42">
        <v>1092.0899999999999</v>
      </c>
      <c r="L52" s="42">
        <v>1055.3599999999999</v>
      </c>
      <c r="M52" s="42">
        <v>1054.3599999999999</v>
      </c>
      <c r="N52" s="42">
        <v>1096.21</v>
      </c>
      <c r="O52" s="42">
        <v>1065.33</v>
      </c>
      <c r="P52" s="42">
        <v>1065.7</v>
      </c>
      <c r="Q52" s="42">
        <v>1114.3900000000001</v>
      </c>
      <c r="R52" s="42">
        <v>1070.8800000000001</v>
      </c>
      <c r="S52" s="42">
        <v>1071.9100000000001</v>
      </c>
      <c r="T52" s="42">
        <v>1113.28</v>
      </c>
      <c r="U52" s="42">
        <v>1081.24</v>
      </c>
      <c r="V52" s="42">
        <v>1093.01</v>
      </c>
      <c r="W52" s="41">
        <v>1130.32</v>
      </c>
      <c r="X52" s="52">
        <v>1094</v>
      </c>
      <c r="Y52" s="52">
        <v>1104.0899999999999</v>
      </c>
      <c r="Z52" s="52">
        <v>1101.1400000000001</v>
      </c>
      <c r="AA52" s="52">
        <v>1119.08</v>
      </c>
      <c r="AB52" s="52">
        <v>1116.2</v>
      </c>
    </row>
    <row r="53" spans="1:28" x14ac:dyDescent="0.25">
      <c r="A53" s="43" t="s">
        <v>51</v>
      </c>
      <c r="B53" s="42">
        <v>720.94</v>
      </c>
      <c r="C53" s="42">
        <v>724.07</v>
      </c>
      <c r="D53" s="42">
        <v>728.02</v>
      </c>
      <c r="E53" s="42">
        <v>732.54</v>
      </c>
      <c r="F53" s="42">
        <v>721.03</v>
      </c>
      <c r="G53" s="42">
        <v>723.71</v>
      </c>
      <c r="H53" s="42">
        <v>735.3</v>
      </c>
      <c r="I53" s="42">
        <v>732.16</v>
      </c>
      <c r="J53" s="42">
        <v>739.2</v>
      </c>
      <c r="K53" s="42">
        <v>749.77</v>
      </c>
      <c r="L53" s="42">
        <v>744.83</v>
      </c>
      <c r="M53" s="42">
        <v>740.26</v>
      </c>
      <c r="N53" s="42">
        <v>755.04</v>
      </c>
      <c r="O53" s="42">
        <v>752.9</v>
      </c>
      <c r="P53" s="42">
        <v>754.6</v>
      </c>
      <c r="Q53" s="42">
        <v>759.66</v>
      </c>
      <c r="R53" s="42">
        <v>755.77</v>
      </c>
      <c r="S53" s="42">
        <v>768.98</v>
      </c>
      <c r="T53" s="42">
        <v>781.56</v>
      </c>
      <c r="U53" s="42">
        <v>775.76</v>
      </c>
      <c r="V53" s="42">
        <v>784.33</v>
      </c>
      <c r="W53" s="41">
        <v>790.04</v>
      </c>
      <c r="X53" s="52">
        <v>786.59</v>
      </c>
      <c r="Y53" s="52">
        <v>786.59</v>
      </c>
      <c r="Z53" s="52">
        <v>788.57</v>
      </c>
      <c r="AA53" s="52">
        <v>795.02</v>
      </c>
      <c r="AB53" s="52">
        <v>786.94</v>
      </c>
    </row>
    <row r="54" spans="1:28" x14ac:dyDescent="0.25">
      <c r="A54" s="43" t="s">
        <v>52</v>
      </c>
      <c r="B54" s="42">
        <v>793.74</v>
      </c>
      <c r="C54" s="42">
        <v>791.42</v>
      </c>
      <c r="D54" s="42">
        <v>794.54</v>
      </c>
      <c r="E54" s="42">
        <v>801.27</v>
      </c>
      <c r="F54" s="42">
        <v>809.42</v>
      </c>
      <c r="G54" s="42">
        <v>798.34</v>
      </c>
      <c r="H54" s="42">
        <v>809.85</v>
      </c>
      <c r="I54" s="42">
        <v>808.16</v>
      </c>
      <c r="J54" s="42">
        <v>801.02</v>
      </c>
      <c r="K54" s="42">
        <v>825.52</v>
      </c>
      <c r="L54" s="42">
        <v>819.25</v>
      </c>
      <c r="M54" s="42">
        <v>815.96</v>
      </c>
      <c r="N54" s="42">
        <v>829.25</v>
      </c>
      <c r="O54" s="42">
        <v>812.52</v>
      </c>
      <c r="P54" s="42">
        <v>815.85</v>
      </c>
      <c r="Q54" s="42">
        <v>843.31</v>
      </c>
      <c r="R54" s="42">
        <v>817.4</v>
      </c>
      <c r="S54" s="42">
        <v>816.27</v>
      </c>
      <c r="T54" s="42">
        <v>838.93</v>
      </c>
      <c r="U54" s="42">
        <v>826.82</v>
      </c>
      <c r="V54" s="42">
        <v>840.61</v>
      </c>
      <c r="W54" s="41">
        <v>859.66</v>
      </c>
      <c r="X54" s="52">
        <v>852.59</v>
      </c>
      <c r="Y54" s="52">
        <v>864.27</v>
      </c>
      <c r="Z54" s="52">
        <v>867.06</v>
      </c>
      <c r="AA54" s="52">
        <v>868.56</v>
      </c>
      <c r="AB54" s="52">
        <v>865.98</v>
      </c>
    </row>
    <row r="55" spans="1:28" x14ac:dyDescent="0.25">
      <c r="A55" s="43" t="s">
        <v>53</v>
      </c>
      <c r="B55" s="42">
        <v>771.51</v>
      </c>
      <c r="C55" s="42">
        <v>773.88</v>
      </c>
      <c r="D55" s="42">
        <v>773.56</v>
      </c>
      <c r="E55" s="42">
        <v>754.35</v>
      </c>
      <c r="F55" s="42">
        <v>770.57</v>
      </c>
      <c r="G55" s="42">
        <v>745.51</v>
      </c>
      <c r="H55" s="42">
        <v>757.24</v>
      </c>
      <c r="I55" s="42">
        <v>769.71</v>
      </c>
      <c r="J55" s="42">
        <v>777.22</v>
      </c>
      <c r="K55" s="42">
        <v>810.9</v>
      </c>
      <c r="L55" s="42">
        <v>789.5</v>
      </c>
      <c r="M55" s="42">
        <v>769.28</v>
      </c>
      <c r="N55" s="42">
        <v>793.63</v>
      </c>
      <c r="O55" s="42">
        <v>781.44</v>
      </c>
      <c r="P55" s="42">
        <v>779.79</v>
      </c>
      <c r="Q55" s="42">
        <v>833.51</v>
      </c>
      <c r="R55" s="42">
        <v>819.4</v>
      </c>
      <c r="S55" s="42">
        <v>811.29</v>
      </c>
      <c r="T55" s="42">
        <v>829.66</v>
      </c>
      <c r="U55" s="42">
        <v>811.54</v>
      </c>
      <c r="V55" s="42">
        <v>826.63</v>
      </c>
      <c r="W55" s="41">
        <v>855.36</v>
      </c>
      <c r="X55" s="52">
        <v>831.11</v>
      </c>
      <c r="Y55" s="52">
        <v>826.66</v>
      </c>
      <c r="Z55" s="52">
        <v>835.2</v>
      </c>
      <c r="AA55" s="52">
        <v>835.87</v>
      </c>
      <c r="AB55" s="52">
        <v>850.64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K9" sqref="K9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925.29</v>
      </c>
      <c r="D1" s="23">
        <f>+Earnings_Comparison!H58</f>
        <v>0.9367411060469788</v>
      </c>
    </row>
    <row r="2" spans="1:13" ht="18" x14ac:dyDescent="0.25">
      <c r="A2" s="59" t="s">
        <v>199</v>
      </c>
      <c r="B2" s="59"/>
      <c r="C2" s="59"/>
      <c r="D2" s="59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  <c r="I3">
        <f>SUM(I4:I41)</f>
        <v>15</v>
      </c>
    </row>
    <row r="4" spans="1:13" x14ac:dyDescent="0.25">
      <c r="A4" t="str">
        <f>+Earnings_Comparison!B55</f>
        <v>WY</v>
      </c>
      <c r="B4" s="20" t="s">
        <v>163</v>
      </c>
      <c r="C4" s="25">
        <f>+Earnings_Comparison!E55</f>
        <v>850.64</v>
      </c>
      <c r="D4" s="24">
        <f>+Earnings_Comparison!H55</f>
        <v>6.5710112001199805</v>
      </c>
      <c r="F4">
        <f>IF(D4&lt;-3, 1, 0)</f>
        <v>0</v>
      </c>
      <c r="G4">
        <f>IF(D4&gt;0.95, 1, 0)</f>
        <v>1</v>
      </c>
      <c r="I4">
        <v>1</v>
      </c>
    </row>
    <row r="5" spans="1:13" x14ac:dyDescent="0.25">
      <c r="A5" t="str">
        <f>+Earnings_Comparison!B25</f>
        <v>MD</v>
      </c>
      <c r="B5" s="20" t="s">
        <v>133</v>
      </c>
      <c r="C5" s="25">
        <f>+Earnings_Comparison!E25</f>
        <v>1017.45</v>
      </c>
      <c r="D5" s="24">
        <f>+Earnings_Comparison!H25</f>
        <v>4.9358764578722125</v>
      </c>
      <c r="F5">
        <f t="shared" ref="F5:F53" si="0">IF(D5&lt;-3, 1, 0)</f>
        <v>0</v>
      </c>
      <c r="G5">
        <f t="shared" ref="G5:G54" si="1">IF(D5&gt;0.95, 1, 0)</f>
        <v>1</v>
      </c>
      <c r="I5">
        <v>1</v>
      </c>
    </row>
    <row r="6" spans="1:13" x14ac:dyDescent="0.25">
      <c r="A6" t="str">
        <f>+Earnings_Comparison!B16</f>
        <v>HI</v>
      </c>
      <c r="B6" s="20" t="s">
        <v>124</v>
      </c>
      <c r="C6" s="25">
        <f>+Earnings_Comparison!E16</f>
        <v>885.82</v>
      </c>
      <c r="D6" s="24">
        <f>+Earnings_Comparison!H16</f>
        <v>4.3328284953294327</v>
      </c>
      <c r="F6">
        <f t="shared" si="0"/>
        <v>0</v>
      </c>
      <c r="G6">
        <f t="shared" si="1"/>
        <v>1</v>
      </c>
      <c r="I6">
        <v>1</v>
      </c>
      <c r="M6" s="20"/>
    </row>
    <row r="7" spans="1:13" x14ac:dyDescent="0.25">
      <c r="A7" t="str">
        <f>+Earnings_Comparison!B44</f>
        <v>RI</v>
      </c>
      <c r="B7" s="20" t="s">
        <v>152</v>
      </c>
      <c r="C7" s="25">
        <f>+Earnings_Comparison!E44</f>
        <v>914.55</v>
      </c>
      <c r="D7" s="24">
        <f>+Earnings_Comparison!H44</f>
        <v>4.1433656873627545</v>
      </c>
      <c r="F7">
        <f t="shared" si="0"/>
        <v>0</v>
      </c>
      <c r="G7">
        <f t="shared" si="1"/>
        <v>1</v>
      </c>
      <c r="I7">
        <v>1</v>
      </c>
      <c r="K7" s="20"/>
      <c r="M7" s="20"/>
    </row>
    <row r="8" spans="1:13" x14ac:dyDescent="0.25">
      <c r="A8" t="str">
        <f>+Earnings_Comparison!B31</f>
        <v>MT</v>
      </c>
      <c r="B8" s="20" t="s">
        <v>139</v>
      </c>
      <c r="C8" s="25">
        <f>+Earnings_Comparison!E31</f>
        <v>775.88</v>
      </c>
      <c r="D8" s="24">
        <f>+Earnings_Comparison!H31</f>
        <v>3.9329695184971758</v>
      </c>
      <c r="F8">
        <f t="shared" si="0"/>
        <v>0</v>
      </c>
      <c r="G8">
        <f t="shared" si="1"/>
        <v>1</v>
      </c>
      <c r="I8">
        <v>1</v>
      </c>
      <c r="K8" s="20"/>
      <c r="L8" s="20"/>
      <c r="M8" s="20"/>
    </row>
    <row r="9" spans="1:13" x14ac:dyDescent="0.25">
      <c r="A9" t="str">
        <f>+Earnings_Comparison!B54</f>
        <v>WI</v>
      </c>
      <c r="B9" s="20" t="s">
        <v>162</v>
      </c>
      <c r="C9" s="25">
        <f>+Earnings_Comparison!E54</f>
        <v>865.98</v>
      </c>
      <c r="D9" s="24">
        <f>+Earnings_Comparison!H54</f>
        <v>3.6975489701094988</v>
      </c>
      <c r="F9">
        <f t="shared" si="0"/>
        <v>0</v>
      </c>
      <c r="G9">
        <f t="shared" si="1"/>
        <v>1</v>
      </c>
      <c r="I9">
        <v>1</v>
      </c>
      <c r="K9" s="20"/>
      <c r="L9" s="20"/>
      <c r="M9" s="20"/>
    </row>
    <row r="10" spans="1:13" x14ac:dyDescent="0.25">
      <c r="A10" t="str">
        <f>+Earnings_Comparison!B15</f>
        <v>GA</v>
      </c>
      <c r="B10" s="20" t="s">
        <v>123</v>
      </c>
      <c r="C10" s="25">
        <f>+Earnings_Comparison!E15</f>
        <v>916.28</v>
      </c>
      <c r="D10" s="24">
        <f>+Earnings_Comparison!H15</f>
        <v>3.6325083928426594</v>
      </c>
      <c r="F10">
        <f t="shared" si="0"/>
        <v>0</v>
      </c>
      <c r="G10">
        <f t="shared" si="1"/>
        <v>1</v>
      </c>
      <c r="I10">
        <v>1</v>
      </c>
      <c r="K10" s="20"/>
      <c r="L10" s="20"/>
      <c r="M10" s="20"/>
    </row>
    <row r="11" spans="1:13" x14ac:dyDescent="0.25">
      <c r="A11" t="str">
        <f>+Earnings_Comparison!B10</f>
        <v>CO</v>
      </c>
      <c r="B11" s="20" t="s">
        <v>118</v>
      </c>
      <c r="C11" s="25">
        <f>+Earnings_Comparison!E10</f>
        <v>947.89</v>
      </c>
      <c r="D11" s="24">
        <f>+Earnings_Comparison!H10</f>
        <v>3.2545210077759013</v>
      </c>
      <c r="F11">
        <f t="shared" si="0"/>
        <v>0</v>
      </c>
      <c r="G11">
        <f t="shared" si="1"/>
        <v>1</v>
      </c>
      <c r="I11">
        <v>1</v>
      </c>
      <c r="K11" s="20"/>
      <c r="L11" s="20"/>
      <c r="M11" s="20"/>
    </row>
    <row r="12" spans="1:13" x14ac:dyDescent="0.25">
      <c r="A12" t="str">
        <f>+Earnings_Comparison!B19</f>
        <v>IN</v>
      </c>
      <c r="B12" s="20" t="s">
        <v>127</v>
      </c>
      <c r="C12" s="25">
        <f>+Earnings_Comparison!E19</f>
        <v>880.6</v>
      </c>
      <c r="D12" s="24">
        <f>+Earnings_Comparison!H19</f>
        <v>3.2140486087919085</v>
      </c>
      <c r="F12">
        <f t="shared" si="0"/>
        <v>0</v>
      </c>
      <c r="G12">
        <f t="shared" si="1"/>
        <v>1</v>
      </c>
      <c r="I12">
        <v>1</v>
      </c>
      <c r="K12" s="20"/>
      <c r="L12" s="20"/>
      <c r="M12" s="20"/>
    </row>
    <row r="13" spans="1:13" x14ac:dyDescent="0.25">
      <c r="A13" t="str">
        <f>+Earnings_Comparison!B35</f>
        <v>NJ</v>
      </c>
      <c r="B13" s="20" t="s">
        <v>143</v>
      </c>
      <c r="C13" s="25">
        <f>+Earnings_Comparison!E35</f>
        <v>1004.3</v>
      </c>
      <c r="D13" s="24">
        <f>+Earnings_Comparison!H35</f>
        <v>3.1321537579945824</v>
      </c>
      <c r="F13">
        <f t="shared" si="0"/>
        <v>0</v>
      </c>
      <c r="G13">
        <f t="shared" si="1"/>
        <v>1</v>
      </c>
      <c r="I13">
        <v>1</v>
      </c>
      <c r="K13" s="20"/>
      <c r="L13" s="20"/>
      <c r="M13" s="20"/>
    </row>
    <row r="14" spans="1:13" x14ac:dyDescent="0.25">
      <c r="A14" t="str">
        <f>+Earnings_Comparison!B36</f>
        <v>NM</v>
      </c>
      <c r="B14" s="20" t="s">
        <v>144</v>
      </c>
      <c r="C14" s="25">
        <f>+Earnings_Comparison!E36</f>
        <v>728.26</v>
      </c>
      <c r="D14" s="24">
        <f>+Earnings_Comparison!H36</f>
        <v>2.4864709371124283</v>
      </c>
      <c r="F14">
        <f t="shared" si="0"/>
        <v>0</v>
      </c>
      <c r="G14">
        <f t="shared" si="1"/>
        <v>1</v>
      </c>
      <c r="I14">
        <v>1</v>
      </c>
      <c r="L14" s="20"/>
      <c r="M14" s="20"/>
    </row>
    <row r="15" spans="1:13" x14ac:dyDescent="0.25">
      <c r="A15" t="str">
        <f>+Earnings_Comparison!B52</f>
        <v>WA</v>
      </c>
      <c r="B15" s="20" t="s">
        <v>160</v>
      </c>
      <c r="C15" s="25">
        <f>+Earnings_Comparison!E52</f>
        <v>1116.2</v>
      </c>
      <c r="D15" s="24">
        <f>+Earnings_Comparison!H52</f>
        <v>2.3241155944641267</v>
      </c>
      <c r="F15">
        <f t="shared" si="0"/>
        <v>0</v>
      </c>
      <c r="G15">
        <f t="shared" si="1"/>
        <v>1</v>
      </c>
      <c r="I15">
        <v>1</v>
      </c>
      <c r="L15" s="20"/>
      <c r="M15" s="20"/>
    </row>
    <row r="16" spans="1:13" x14ac:dyDescent="0.25">
      <c r="A16" t="str">
        <f>+Earnings_Comparison!B13</f>
        <v>DC</v>
      </c>
      <c r="B16" s="20" t="s">
        <v>121</v>
      </c>
      <c r="C16" s="25">
        <f>+Earnings_Comparison!E13</f>
        <v>1478.57</v>
      </c>
      <c r="D16" s="24">
        <f>+Earnings_Comparison!H13</f>
        <v>2.2752390228766073</v>
      </c>
      <c r="F16">
        <f t="shared" si="0"/>
        <v>0</v>
      </c>
      <c r="G16">
        <f t="shared" si="1"/>
        <v>1</v>
      </c>
      <c r="I16">
        <v>1</v>
      </c>
      <c r="M16" s="20"/>
    </row>
    <row r="17" spans="1:13" x14ac:dyDescent="0.25">
      <c r="A17" t="str">
        <f>+Earnings_Comparison!B7</f>
        <v>AZ</v>
      </c>
      <c r="B17" s="20" t="s">
        <v>115</v>
      </c>
      <c r="C17" s="25">
        <f>+Earnings_Comparison!E7</f>
        <v>887.51</v>
      </c>
      <c r="D17" s="24">
        <f>+Earnings_Comparison!H7</f>
        <v>2.0851625324492362</v>
      </c>
      <c r="F17">
        <f t="shared" si="0"/>
        <v>0</v>
      </c>
      <c r="G17">
        <f t="shared" si="1"/>
        <v>1</v>
      </c>
      <c r="I17">
        <v>1</v>
      </c>
      <c r="M17" s="20"/>
    </row>
    <row r="18" spans="1:13" x14ac:dyDescent="0.25">
      <c r="A18" t="str">
        <f>+Earnings_Comparison!B53</f>
        <v>WV</v>
      </c>
      <c r="B18" s="20" t="s">
        <v>161</v>
      </c>
      <c r="C18" s="25">
        <f>+Earnings_Comparison!E53</f>
        <v>786.94</v>
      </c>
      <c r="D18" s="24">
        <f>+Earnings_Comparison!H53</f>
        <v>1.8816024931334718</v>
      </c>
      <c r="F18">
        <f t="shared" si="0"/>
        <v>0</v>
      </c>
      <c r="G18">
        <f t="shared" si="1"/>
        <v>1</v>
      </c>
      <c r="I18">
        <v>1</v>
      </c>
      <c r="M18" s="20"/>
    </row>
    <row r="19" spans="1:13" x14ac:dyDescent="0.25">
      <c r="A19" t="str">
        <f>+Earnings_Comparison!B39</f>
        <v>ND</v>
      </c>
      <c r="B19" s="20" t="s">
        <v>147</v>
      </c>
      <c r="C19" s="25">
        <f>+Earnings_Comparison!E39</f>
        <v>901.4</v>
      </c>
      <c r="D19" s="24">
        <f>+Earnings_Comparison!H39</f>
        <v>1.7728263131189248</v>
      </c>
      <c r="F19">
        <f t="shared" si="0"/>
        <v>0</v>
      </c>
      <c r="G19">
        <f t="shared" si="1"/>
        <v>1</v>
      </c>
      <c r="M19" s="20"/>
    </row>
    <row r="20" spans="1:13" x14ac:dyDescent="0.25">
      <c r="A20" t="str">
        <f>+Earnings_Comparison!B14</f>
        <v>FL</v>
      </c>
      <c r="B20" s="20" t="s">
        <v>122</v>
      </c>
      <c r="C20" s="25">
        <f>+Earnings_Comparison!E14</f>
        <v>848.77</v>
      </c>
      <c r="D20" s="24">
        <f>+Earnings_Comparison!H14</f>
        <v>1.66164379139222</v>
      </c>
      <c r="F20">
        <f t="shared" si="0"/>
        <v>0</v>
      </c>
      <c r="G20">
        <f t="shared" si="1"/>
        <v>1</v>
      </c>
      <c r="M20" s="20"/>
    </row>
    <row r="21" spans="1:13" x14ac:dyDescent="0.25">
      <c r="A21" t="str">
        <f>+Earnings_Comparison!B43</f>
        <v>PA</v>
      </c>
      <c r="B21" s="20" t="s">
        <v>151</v>
      </c>
      <c r="C21" s="25">
        <f>+Earnings_Comparison!E43</f>
        <v>862.24</v>
      </c>
      <c r="D21" s="24">
        <f>+Earnings_Comparison!H43</f>
        <v>1.5518778968750313</v>
      </c>
      <c r="F21">
        <f t="shared" si="0"/>
        <v>0</v>
      </c>
      <c r="G21">
        <f t="shared" si="1"/>
        <v>1</v>
      </c>
    </row>
    <row r="22" spans="1:13" x14ac:dyDescent="0.25">
      <c r="A22" t="str">
        <f>+Earnings_Comparison!B8</f>
        <v>AR</v>
      </c>
      <c r="B22" s="20" t="s">
        <v>116</v>
      </c>
      <c r="C22" s="25">
        <f>+Earnings_Comparison!E8</f>
        <v>731.85</v>
      </c>
      <c r="D22" s="24">
        <f>+Earnings_Comparison!H8</f>
        <v>1.4888173242195935</v>
      </c>
      <c r="F22">
        <f t="shared" si="0"/>
        <v>0</v>
      </c>
      <c r="G22">
        <f t="shared" si="1"/>
        <v>1</v>
      </c>
    </row>
    <row r="23" spans="1:13" x14ac:dyDescent="0.25">
      <c r="A23" t="str">
        <f>+Earnings_Comparison!B18</f>
        <v>IL</v>
      </c>
      <c r="B23" s="20" t="s">
        <v>126</v>
      </c>
      <c r="C23" s="25">
        <f>+Earnings_Comparison!E18</f>
        <v>930.93</v>
      </c>
      <c r="D23" s="24">
        <f>+Earnings_Comparison!H18</f>
        <v>1.417230104865963</v>
      </c>
      <c r="F23">
        <f t="shared" si="0"/>
        <v>0</v>
      </c>
      <c r="G23">
        <f t="shared" si="1"/>
        <v>1</v>
      </c>
    </row>
    <row r="24" spans="1:13" x14ac:dyDescent="0.25">
      <c r="A24" t="str">
        <f>+Earnings_Comparison!B5</f>
        <v>AL</v>
      </c>
      <c r="B24" s="20" t="s">
        <v>113</v>
      </c>
      <c r="C24" s="25">
        <f>+Earnings_Comparison!E5</f>
        <v>811.01</v>
      </c>
      <c r="D24" s="24">
        <f>+Earnings_Comparison!H5</f>
        <v>1.2088757299143493</v>
      </c>
      <c r="F24">
        <f t="shared" si="0"/>
        <v>0</v>
      </c>
      <c r="G24">
        <f t="shared" si="1"/>
        <v>1</v>
      </c>
    </row>
    <row r="25" spans="1:13" x14ac:dyDescent="0.25">
      <c r="A25" t="str">
        <f>+Earnings_Comparison!B48</f>
        <v>TX</v>
      </c>
      <c r="B25" s="20" t="s">
        <v>156</v>
      </c>
      <c r="C25" s="25">
        <f>+Earnings_Comparison!E48</f>
        <v>923.8</v>
      </c>
      <c r="D25" s="24">
        <f>+Earnings_Comparison!H48</f>
        <v>1.2047548087293025</v>
      </c>
      <c r="F25">
        <f t="shared" si="0"/>
        <v>0</v>
      </c>
      <c r="G25">
        <f t="shared" si="1"/>
        <v>1</v>
      </c>
    </row>
    <row r="26" spans="1:13" x14ac:dyDescent="0.25">
      <c r="A26" t="str">
        <f>+Earnings_Comparison!B50</f>
        <v>VT</v>
      </c>
      <c r="B26" s="20" t="s">
        <v>158</v>
      </c>
      <c r="C26" s="25">
        <f>+Earnings_Comparison!E50</f>
        <v>818.15</v>
      </c>
      <c r="D26" s="24">
        <f>+Earnings_Comparison!H50</f>
        <v>1.1886421479223142</v>
      </c>
      <c r="F26">
        <f t="shared" si="0"/>
        <v>0</v>
      </c>
      <c r="G26">
        <f t="shared" si="1"/>
        <v>1</v>
      </c>
    </row>
    <row r="27" spans="1:13" x14ac:dyDescent="0.25">
      <c r="A27" t="str">
        <f>+Earnings_Comparison!B17</f>
        <v>ID</v>
      </c>
      <c r="B27" s="20" t="s">
        <v>125</v>
      </c>
      <c r="C27" s="25">
        <f>+Earnings_Comparison!E17</f>
        <v>760.85</v>
      </c>
      <c r="D27" s="24">
        <f>+Earnings_Comparison!H17</f>
        <v>1.169156752344791</v>
      </c>
      <c r="F27">
        <f t="shared" si="0"/>
        <v>0</v>
      </c>
      <c r="G27">
        <f t="shared" si="1"/>
        <v>1</v>
      </c>
    </row>
    <row r="28" spans="1:13" x14ac:dyDescent="0.25">
      <c r="A28" t="str">
        <f>+Earnings_Comparison!B27</f>
        <v>MI</v>
      </c>
      <c r="B28" s="20" t="s">
        <v>135</v>
      </c>
      <c r="C28" s="25">
        <f>+Earnings_Comparison!E27</f>
        <v>871.82</v>
      </c>
      <c r="D28" s="24">
        <f>+Earnings_Comparison!H27</f>
        <v>1.1413975623438599</v>
      </c>
      <c r="F28">
        <f t="shared" si="0"/>
        <v>0</v>
      </c>
      <c r="G28">
        <f t="shared" si="1"/>
        <v>1</v>
      </c>
    </row>
    <row r="29" spans="1:13" x14ac:dyDescent="0.25">
      <c r="A29" t="str">
        <f>+Earnings_Comparison!B40</f>
        <v>OH</v>
      </c>
      <c r="B29" s="20" t="s">
        <v>148</v>
      </c>
      <c r="C29" s="25">
        <f>+Earnings_Comparison!E40</f>
        <v>843.78</v>
      </c>
      <c r="D29" s="24">
        <f>+Earnings_Comparison!H40</f>
        <v>1.1036307614234353</v>
      </c>
      <c r="F29">
        <f t="shared" si="0"/>
        <v>0</v>
      </c>
      <c r="G29">
        <f t="shared" si="1"/>
        <v>1</v>
      </c>
    </row>
    <row r="30" spans="1:13" x14ac:dyDescent="0.25">
      <c r="A30" t="str">
        <f>+Earnings_Comparison!B49</f>
        <v>UT</v>
      </c>
      <c r="B30" s="20" t="s">
        <v>157</v>
      </c>
      <c r="C30" s="25">
        <f>+Earnings_Comparison!E49</f>
        <v>880.44</v>
      </c>
      <c r="D30" s="24">
        <f>+Earnings_Comparison!H49</f>
        <v>1.0553955847814711</v>
      </c>
      <c r="F30">
        <f t="shared" si="0"/>
        <v>0</v>
      </c>
      <c r="G30">
        <f t="shared" si="1"/>
        <v>1</v>
      </c>
    </row>
    <row r="31" spans="1:13" x14ac:dyDescent="0.25">
      <c r="A31" t="str">
        <f>+Earnings_Comparison!B30</f>
        <v>MO</v>
      </c>
      <c r="B31" s="20" t="s">
        <v>138</v>
      </c>
      <c r="C31" s="25">
        <f>+Earnings_Comparison!E30</f>
        <v>812.74</v>
      </c>
      <c r="D31" s="24">
        <f>+Earnings_Comparison!H30</f>
        <v>1.0337203825403707</v>
      </c>
      <c r="F31">
        <f t="shared" si="0"/>
        <v>0</v>
      </c>
      <c r="G31">
        <f t="shared" si="1"/>
        <v>1</v>
      </c>
    </row>
    <row r="32" spans="1:13" x14ac:dyDescent="0.25">
      <c r="A32" t="str">
        <f>+Earnings_Comparison!B38</f>
        <v>NC</v>
      </c>
      <c r="B32" s="20" t="s">
        <v>146</v>
      </c>
      <c r="C32" s="25">
        <f>+Earnings_Comparison!E38</f>
        <v>851.4</v>
      </c>
      <c r="D32" s="24">
        <f>+Earnings_Comparison!H38</f>
        <v>0.99965610183647691</v>
      </c>
      <c r="F32">
        <f t="shared" si="0"/>
        <v>0</v>
      </c>
      <c r="G32">
        <f t="shared" si="1"/>
        <v>1</v>
      </c>
    </row>
    <row r="33" spans="1:7" x14ac:dyDescent="0.25">
      <c r="A33" t="str">
        <f>+Earnings_Comparison!B12</f>
        <v>DE</v>
      </c>
      <c r="B33" s="20" t="s">
        <v>120</v>
      </c>
      <c r="C33" s="25">
        <f>+Earnings_Comparison!E12</f>
        <v>856.38</v>
      </c>
      <c r="D33" s="24">
        <f>+Earnings_Comparison!H12</f>
        <v>0.94202228318338577</v>
      </c>
      <c r="F33">
        <f t="shared" si="0"/>
        <v>0</v>
      </c>
      <c r="G33">
        <f t="shared" si="1"/>
        <v>0</v>
      </c>
    </row>
    <row r="34" spans="1:7" x14ac:dyDescent="0.25">
      <c r="A34" t="str">
        <f>+Earnings_Comparison!B6</f>
        <v>AK</v>
      </c>
      <c r="B34" s="20" t="s">
        <v>114</v>
      </c>
      <c r="C34" s="25">
        <f>+Earnings_Comparison!E6</f>
        <v>1011.85</v>
      </c>
      <c r="D34" s="24">
        <f>+Earnings_Comparison!H6</f>
        <v>0.87079395396958414</v>
      </c>
      <c r="F34">
        <f t="shared" si="0"/>
        <v>0</v>
      </c>
      <c r="G34">
        <f t="shared" si="1"/>
        <v>0</v>
      </c>
    </row>
    <row r="35" spans="1:7" x14ac:dyDescent="0.25">
      <c r="A35" t="str">
        <f>+Earnings_Comparison!B37</f>
        <v>NY</v>
      </c>
      <c r="B35" s="20" t="s">
        <v>145</v>
      </c>
      <c r="C35" s="25">
        <f>+Earnings_Comparison!E37</f>
        <v>1014.64</v>
      </c>
      <c r="D35" s="24">
        <f>+Earnings_Comparison!H37</f>
        <v>0.77052013844025602</v>
      </c>
      <c r="F35">
        <f t="shared" si="0"/>
        <v>0</v>
      </c>
      <c r="G35">
        <f t="shared" si="1"/>
        <v>0</v>
      </c>
    </row>
    <row r="36" spans="1:7" x14ac:dyDescent="0.25">
      <c r="A36" t="str">
        <f>+Earnings_Comparison!B21</f>
        <v>KS</v>
      </c>
      <c r="B36" s="20" t="s">
        <v>129</v>
      </c>
      <c r="C36" s="25">
        <f>+Earnings_Comparison!E21</f>
        <v>805.46</v>
      </c>
      <c r="D36" s="24">
        <f>+Earnings_Comparison!H21</f>
        <v>0.73244345088181451</v>
      </c>
      <c r="F36">
        <f t="shared" si="0"/>
        <v>0</v>
      </c>
      <c r="G36">
        <f t="shared" si="1"/>
        <v>0</v>
      </c>
    </row>
    <row r="37" spans="1:7" x14ac:dyDescent="0.25">
      <c r="A37" t="str">
        <f>+Earnings_Comparison!B23</f>
        <v>LA</v>
      </c>
      <c r="B37" s="20" t="s">
        <v>131</v>
      </c>
      <c r="C37" s="25">
        <f>+Earnings_Comparison!E23</f>
        <v>839.12</v>
      </c>
      <c r="D37" s="24">
        <f>+Earnings_Comparison!H23</f>
        <v>0.68480229156226979</v>
      </c>
      <c r="F37">
        <f t="shared" si="0"/>
        <v>0</v>
      </c>
      <c r="G37">
        <f t="shared" si="1"/>
        <v>0</v>
      </c>
    </row>
    <row r="38" spans="1:7" x14ac:dyDescent="0.25">
      <c r="A38" t="str">
        <f>+Earnings_Comparison!B9</f>
        <v>CA</v>
      </c>
      <c r="B38" s="20" t="s">
        <v>117</v>
      </c>
      <c r="C38" s="25">
        <f>+Earnings_Comparison!E9</f>
        <v>1038</v>
      </c>
      <c r="D38" s="24">
        <f>+Earnings_Comparison!H9</f>
        <v>0.37622164414039538</v>
      </c>
      <c r="F38">
        <f t="shared" si="0"/>
        <v>0</v>
      </c>
      <c r="G38">
        <f t="shared" si="1"/>
        <v>0</v>
      </c>
    </row>
    <row r="39" spans="1:7" x14ac:dyDescent="0.25">
      <c r="A39" t="str">
        <f>+Earnings_Comparison!B11</f>
        <v>CT</v>
      </c>
      <c r="B39" s="20" t="s">
        <v>119</v>
      </c>
      <c r="C39" s="25">
        <f>+Earnings_Comparison!E11</f>
        <v>1057.6099999999999</v>
      </c>
      <c r="D39" s="24">
        <f>+Earnings_Comparison!H11</f>
        <v>4.8297482220638344E-2</v>
      </c>
      <c r="F39">
        <f t="shared" si="0"/>
        <v>0</v>
      </c>
      <c r="G39">
        <f t="shared" si="1"/>
        <v>0</v>
      </c>
    </row>
    <row r="40" spans="1:7" x14ac:dyDescent="0.25">
      <c r="A40" t="str">
        <f>+Earnings_Comparison!B32</f>
        <v>NE</v>
      </c>
      <c r="B40" s="20" t="s">
        <v>140</v>
      </c>
      <c r="C40" s="25">
        <f>+Earnings_Comparison!E32</f>
        <v>822.86</v>
      </c>
      <c r="D40" s="24">
        <f>+Earnings_Comparison!H32</f>
        <v>-6.830787885818701E-2</v>
      </c>
      <c r="F40">
        <f t="shared" si="0"/>
        <v>0</v>
      </c>
      <c r="G40">
        <f t="shared" si="1"/>
        <v>0</v>
      </c>
    </row>
    <row r="41" spans="1:7" x14ac:dyDescent="0.25">
      <c r="A41" t="str">
        <f>+Earnings_Comparison!B33</f>
        <v>NV</v>
      </c>
      <c r="B41" s="20" t="s">
        <v>141</v>
      </c>
      <c r="C41" s="25">
        <f>+Earnings_Comparison!E33</f>
        <v>778.94</v>
      </c>
      <c r="D41" s="24">
        <f>+Earnings_Comparison!H33</f>
        <v>-9.8066581674538522E-2</v>
      </c>
      <c r="F41">
        <f t="shared" si="0"/>
        <v>0</v>
      </c>
      <c r="G41">
        <f t="shared" si="1"/>
        <v>0</v>
      </c>
    </row>
    <row r="42" spans="1:7" x14ac:dyDescent="0.25">
      <c r="A42" t="str">
        <f>+Earnings_Comparison!B47</f>
        <v>TN</v>
      </c>
      <c r="B42" s="20" t="s">
        <v>155</v>
      </c>
      <c r="C42" s="25">
        <f>+Earnings_Comparison!E47</f>
        <v>807.84</v>
      </c>
      <c r="D42" s="24">
        <f>+Earnings_Comparison!H47</f>
        <v>-0.10040859438218419</v>
      </c>
      <c r="F42">
        <f t="shared" si="0"/>
        <v>0</v>
      </c>
      <c r="G42">
        <f t="shared" si="1"/>
        <v>0</v>
      </c>
    </row>
    <row r="43" spans="1:7" x14ac:dyDescent="0.25">
      <c r="A43" t="str">
        <f>+Earnings_Comparison!B51</f>
        <v>VA</v>
      </c>
      <c r="B43" s="20" t="s">
        <v>159</v>
      </c>
      <c r="C43" s="25">
        <f>+Earnings_Comparison!E51</f>
        <v>961.48</v>
      </c>
      <c r="D43" s="24">
        <f>+Earnings_Comparison!H51</f>
        <v>-0.30726911566180126</v>
      </c>
      <c r="F43">
        <f t="shared" si="0"/>
        <v>0</v>
      </c>
      <c r="G43">
        <f t="shared" si="1"/>
        <v>0</v>
      </c>
    </row>
    <row r="44" spans="1:7" x14ac:dyDescent="0.25">
      <c r="A44" t="str">
        <f>+Earnings_Comparison!B20</f>
        <v>IA</v>
      </c>
      <c r="B44" s="20" t="s">
        <v>128</v>
      </c>
      <c r="C44" s="25">
        <f>+Earnings_Comparison!E20</f>
        <v>807.5</v>
      </c>
      <c r="D44" s="24">
        <f>+Earnings_Comparison!H20</f>
        <v>-0.42730380720892303</v>
      </c>
      <c r="F44">
        <f t="shared" si="0"/>
        <v>0</v>
      </c>
      <c r="G44">
        <f t="shared" si="1"/>
        <v>0</v>
      </c>
    </row>
    <row r="45" spans="1:7" x14ac:dyDescent="0.25">
      <c r="A45" t="str">
        <f>+Earnings_Comparison!B26</f>
        <v>MA</v>
      </c>
      <c r="B45" s="20" t="s">
        <v>134</v>
      </c>
      <c r="C45" s="25">
        <f>+Earnings_Comparison!E26</f>
        <v>1081.28</v>
      </c>
      <c r="D45" s="24">
        <f>+Earnings_Comparison!H26</f>
        <v>-0.43328007188860873</v>
      </c>
      <c r="F45">
        <f t="shared" si="0"/>
        <v>0</v>
      </c>
      <c r="G45">
        <f t="shared" si="1"/>
        <v>0</v>
      </c>
    </row>
    <row r="46" spans="1:7" x14ac:dyDescent="0.25">
      <c r="A46" t="str">
        <f>+Earnings_Comparison!B28</f>
        <v>MN</v>
      </c>
      <c r="B46" s="20" t="s">
        <v>136</v>
      </c>
      <c r="C46" s="25">
        <f>+Earnings_Comparison!E28</f>
        <v>972.92</v>
      </c>
      <c r="D46" s="24">
        <f>+Earnings_Comparison!H28</f>
        <v>-0.5616772440545037</v>
      </c>
      <c r="F46">
        <f t="shared" si="0"/>
        <v>0</v>
      </c>
      <c r="G46">
        <f t="shared" si="1"/>
        <v>0</v>
      </c>
    </row>
    <row r="47" spans="1:7" x14ac:dyDescent="0.25">
      <c r="A47" t="str">
        <f>+Earnings_Comparison!B45</f>
        <v>SC</v>
      </c>
      <c r="B47" s="20" t="s">
        <v>153</v>
      </c>
      <c r="C47" s="25">
        <f>+Earnings_Comparison!E45</f>
        <v>809.72</v>
      </c>
      <c r="D47" s="24">
        <f>+Earnings_Comparison!H45</f>
        <v>-0.82575821358278345</v>
      </c>
      <c r="F47">
        <f t="shared" si="0"/>
        <v>0</v>
      </c>
      <c r="G47">
        <f t="shared" si="1"/>
        <v>0</v>
      </c>
    </row>
    <row r="48" spans="1:7" x14ac:dyDescent="0.25">
      <c r="A48" t="str">
        <f>+Earnings_Comparison!B41</f>
        <v>OK</v>
      </c>
      <c r="B48" s="20" t="s">
        <v>149</v>
      </c>
      <c r="C48" s="25">
        <f>+Earnings_Comparison!E41</f>
        <v>808.7</v>
      </c>
      <c r="D48" s="24">
        <f>+Earnings_Comparison!H41</f>
        <v>-1.0994771951214122</v>
      </c>
      <c r="F48">
        <f t="shared" si="0"/>
        <v>0</v>
      </c>
      <c r="G48">
        <f t="shared" si="1"/>
        <v>0</v>
      </c>
    </row>
    <row r="49" spans="1:7" x14ac:dyDescent="0.25">
      <c r="A49" t="str">
        <f>+Earnings_Comparison!B42</f>
        <v>OR</v>
      </c>
      <c r="B49" s="20" t="s">
        <v>150</v>
      </c>
      <c r="C49" s="25">
        <f>+Earnings_Comparison!E42</f>
        <v>868.79</v>
      </c>
      <c r="D49" s="24">
        <f>+Earnings_Comparison!H42</f>
        <v>-1.2321319617860427</v>
      </c>
      <c r="F49">
        <f t="shared" si="0"/>
        <v>0</v>
      </c>
      <c r="G49">
        <f t="shared" si="1"/>
        <v>0</v>
      </c>
    </row>
    <row r="50" spans="1:7" x14ac:dyDescent="0.25">
      <c r="A50" t="str">
        <f>+Earnings_Comparison!B24</f>
        <v>ME</v>
      </c>
      <c r="B50" s="20" t="s">
        <v>132</v>
      </c>
      <c r="C50" s="25">
        <f>+Earnings_Comparison!E24</f>
        <v>795.8</v>
      </c>
      <c r="D50" s="24">
        <f>+Earnings_Comparison!H24</f>
        <v>-1.2856698100598751</v>
      </c>
      <c r="F50">
        <f t="shared" si="0"/>
        <v>0</v>
      </c>
      <c r="G50">
        <f t="shared" si="1"/>
        <v>0</v>
      </c>
    </row>
    <row r="51" spans="1:7" x14ac:dyDescent="0.25">
      <c r="A51" t="str">
        <f>+Earnings_Comparison!B22</f>
        <v>KY</v>
      </c>
      <c r="B51" s="20" t="s">
        <v>130</v>
      </c>
      <c r="C51" s="25">
        <f>+Earnings_Comparison!E22</f>
        <v>757.5</v>
      </c>
      <c r="D51" s="24">
        <f>+Earnings_Comparison!H22</f>
        <v>-2.2730595621611727</v>
      </c>
      <c r="F51">
        <f t="shared" si="0"/>
        <v>0</v>
      </c>
      <c r="G51">
        <f t="shared" si="1"/>
        <v>0</v>
      </c>
    </row>
    <row r="52" spans="1:7" x14ac:dyDescent="0.25">
      <c r="A52" t="str">
        <f>+Earnings_Comparison!B46</f>
        <v>SD</v>
      </c>
      <c r="B52" s="20" t="s">
        <v>154</v>
      </c>
      <c r="C52" s="25">
        <f>+Earnings_Comparison!E46</f>
        <v>732.6</v>
      </c>
      <c r="D52" s="24">
        <f>+Earnings_Comparison!H46</f>
        <v>-2.4823512702422557</v>
      </c>
      <c r="F52">
        <f t="shared" si="0"/>
        <v>0</v>
      </c>
      <c r="G52">
        <f t="shared" si="1"/>
        <v>0</v>
      </c>
    </row>
    <row r="53" spans="1:7" x14ac:dyDescent="0.25">
      <c r="A53" t="str">
        <f>+Earnings_Comparison!B29</f>
        <v>MS</v>
      </c>
      <c r="B53" s="20" t="s">
        <v>137</v>
      </c>
      <c r="C53" s="25">
        <f>+Earnings_Comparison!E29</f>
        <v>697.74</v>
      </c>
      <c r="D53" s="24">
        <f>+Earnings_Comparison!H29</f>
        <v>-2.6151621061492047</v>
      </c>
      <c r="F53">
        <f t="shared" si="0"/>
        <v>0</v>
      </c>
      <c r="G53">
        <f t="shared" si="1"/>
        <v>0</v>
      </c>
    </row>
    <row r="54" spans="1:7" x14ac:dyDescent="0.25">
      <c r="A54" t="str">
        <f>+Earnings_Comparison!B34</f>
        <v>NH</v>
      </c>
      <c r="B54" s="20" t="s">
        <v>142</v>
      </c>
      <c r="C54" s="25">
        <f>+Earnings_Comparison!E34</f>
        <v>870.26</v>
      </c>
      <c r="D54" s="24">
        <f>+Earnings_Comparison!H34</f>
        <v>-4.8761679730998875</v>
      </c>
      <c r="F54">
        <f>IF(D54&lt;-3, 1, 0)</f>
        <v>1</v>
      </c>
      <c r="G54">
        <f t="shared" si="1"/>
        <v>0</v>
      </c>
    </row>
    <row r="56" spans="1:7" x14ac:dyDescent="0.25">
      <c r="C56">
        <f>COUNTIF(C4:C54, "&lt;916")</f>
        <v>36</v>
      </c>
      <c r="D56">
        <f>COUNTIF(D4:D54, "&lt;0")</f>
        <v>15</v>
      </c>
      <c r="F56">
        <f>SUM(F4:F54)</f>
        <v>1</v>
      </c>
      <c r="G56">
        <f>SUM(G4:G54)</f>
        <v>29</v>
      </c>
    </row>
  </sheetData>
  <autoFilter ref="A3:D54">
    <sortState ref="A4:D54">
      <sortCondition descending="1" ref="D3:D54"/>
    </sortState>
  </autoFilter>
  <sortState ref="J7:J10">
    <sortCondition ref="J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March_2018_BLS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2018-04-20T16:40:59Z</dcterms:modified>
</cp:coreProperties>
</file>