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Online SEM\Earnings\2017\May 2017\"/>
    </mc:Choice>
  </mc:AlternateContent>
  <bookViews>
    <workbookView xWindow="390" yWindow="1110" windowWidth="20775" windowHeight="11415" activeTab="3"/>
  </bookViews>
  <sheets>
    <sheet name="Earnings Table" sheetId="2" r:id="rId1"/>
    <sheet name="Earnings_Comparison" sheetId="1" r:id="rId2"/>
    <sheet name="May 2017_BLS Data Series" sheetId="26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E55" i="1" l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J55" i="1" l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58" i="1"/>
  <c r="L55" i="1" l="1"/>
  <c r="G61" i="1"/>
  <c r="G58" i="1" s="1"/>
  <c r="H58" i="1" s="1"/>
  <c r="G5" i="1" l="1"/>
  <c r="D3" i="2"/>
  <c r="G55" i="1" l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C7" i="2" l="1"/>
  <c r="C1" i="3" l="1"/>
  <c r="C5" i="3"/>
  <c r="A5" i="3"/>
  <c r="C21" i="3"/>
  <c r="A21" i="3"/>
  <c r="C8" i="3"/>
  <c r="A8" i="3"/>
  <c r="C37" i="3"/>
  <c r="A37" i="3"/>
  <c r="C47" i="3"/>
  <c r="A47" i="3"/>
  <c r="C46" i="3"/>
  <c r="A46" i="3"/>
  <c r="C32" i="3"/>
  <c r="A32" i="3"/>
  <c r="C10" i="3"/>
  <c r="A10" i="3"/>
  <c r="C19" i="3"/>
  <c r="A19" i="3"/>
  <c r="C39" i="3"/>
  <c r="A39" i="3"/>
  <c r="C23" i="3"/>
  <c r="A23" i="3"/>
  <c r="C12" i="3"/>
  <c r="A12" i="3"/>
  <c r="C27" i="3"/>
  <c r="A27" i="3"/>
  <c r="C44" i="3"/>
  <c r="A44" i="3"/>
  <c r="C7" i="3"/>
  <c r="A7" i="3"/>
  <c r="C31" i="3"/>
  <c r="A31" i="3"/>
  <c r="C30" i="3"/>
  <c r="A30" i="3"/>
  <c r="C17" i="3"/>
  <c r="A17" i="3"/>
  <c r="C29" i="3"/>
  <c r="A29" i="3"/>
  <c r="C11" i="3"/>
  <c r="A11" i="3"/>
  <c r="C54" i="3"/>
  <c r="A54" i="3"/>
  <c r="C14" i="3"/>
  <c r="A14" i="3"/>
  <c r="C40" i="3"/>
  <c r="A40" i="3"/>
  <c r="C9" i="3"/>
  <c r="A9" i="3"/>
  <c r="C28" i="3"/>
  <c r="A28" i="3"/>
  <c r="C4" i="3"/>
  <c r="C56" i="3" s="1"/>
  <c r="A4" i="3"/>
  <c r="C38" i="3"/>
  <c r="A38" i="3"/>
  <c r="C13" i="3"/>
  <c r="A13" i="3"/>
  <c r="C43" i="3"/>
  <c r="A43" i="3"/>
  <c r="C33" i="3"/>
  <c r="A33" i="3"/>
  <c r="C42" i="3"/>
  <c r="A42" i="3"/>
  <c r="C6" i="3"/>
  <c r="A6" i="3"/>
  <c r="C41" i="3"/>
  <c r="A41" i="3"/>
  <c r="C18" i="3"/>
  <c r="A18" i="3"/>
  <c r="C35" i="3"/>
  <c r="A35" i="3"/>
  <c r="C52" i="3"/>
  <c r="A52" i="3"/>
  <c r="C20" i="3"/>
  <c r="A20" i="3"/>
  <c r="C50" i="3"/>
  <c r="A50" i="3"/>
  <c r="C49" i="3"/>
  <c r="A49" i="3"/>
  <c r="C48" i="3"/>
  <c r="A48" i="3"/>
  <c r="C34" i="3"/>
  <c r="A34" i="3"/>
  <c r="C25" i="3"/>
  <c r="A25" i="3"/>
  <c r="C51" i="3"/>
  <c r="A51" i="3"/>
  <c r="C22" i="3"/>
  <c r="A22" i="3"/>
  <c r="C45" i="3"/>
  <c r="A45" i="3"/>
  <c r="C53" i="3"/>
  <c r="A53" i="3"/>
  <c r="C26" i="3"/>
  <c r="A26" i="3"/>
  <c r="C15" i="3"/>
  <c r="A15" i="3"/>
  <c r="C16" i="3"/>
  <c r="A16" i="3"/>
  <c r="C24" i="3"/>
  <c r="A24" i="3"/>
  <c r="C36" i="3"/>
  <c r="A36" i="3"/>
  <c r="F17" i="3" l="1"/>
  <c r="F15" i="3"/>
  <c r="F21" i="3"/>
  <c r="F19" i="3"/>
  <c r="F14" i="3"/>
  <c r="F18" i="3"/>
  <c r="F16" i="3"/>
  <c r="F20" i="3"/>
  <c r="C3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D1" i="3"/>
  <c r="H5" i="1" l="1"/>
  <c r="D36" i="3" s="1"/>
  <c r="H7" i="1"/>
  <c r="D16" i="3" s="1"/>
  <c r="H9" i="1"/>
  <c r="D26" i="3" s="1"/>
  <c r="H11" i="1"/>
  <c r="D45" i="3" s="1"/>
  <c r="H13" i="1"/>
  <c r="D51" i="3" s="1"/>
  <c r="H15" i="1"/>
  <c r="D34" i="3" s="1"/>
  <c r="H17" i="1"/>
  <c r="D49" i="3" s="1"/>
  <c r="H19" i="1"/>
  <c r="D20" i="3" s="1"/>
  <c r="H21" i="1"/>
  <c r="D35" i="3" s="1"/>
  <c r="H23" i="1"/>
  <c r="D41" i="3" s="1"/>
  <c r="H25" i="1"/>
  <c r="D42" i="3" s="1"/>
  <c r="H27" i="1"/>
  <c r="D43" i="3" s="1"/>
  <c r="H29" i="1"/>
  <c r="D38" i="3" s="1"/>
  <c r="H31" i="1"/>
  <c r="D28" i="3" s="1"/>
  <c r="H33" i="1"/>
  <c r="D40" i="3" s="1"/>
  <c r="H35" i="1"/>
  <c r="D54" i="3" s="1"/>
  <c r="H37" i="1"/>
  <c r="D29" i="3" s="1"/>
  <c r="H39" i="1"/>
  <c r="D30" i="3" s="1"/>
  <c r="H41" i="1"/>
  <c r="D7" i="3" s="1"/>
  <c r="H43" i="1"/>
  <c r="D27" i="3" s="1"/>
  <c r="H45" i="1"/>
  <c r="D23" i="3" s="1"/>
  <c r="H47" i="1"/>
  <c r="D19" i="3" s="1"/>
  <c r="H49" i="1"/>
  <c r="D32" i="3" s="1"/>
  <c r="H51" i="1"/>
  <c r="D47" i="3" s="1"/>
  <c r="H53" i="1"/>
  <c r="D8" i="3" s="1"/>
  <c r="H55" i="1"/>
  <c r="D5" i="3" s="1"/>
  <c r="H6" i="1"/>
  <c r="D24" i="3" s="1"/>
  <c r="H8" i="1"/>
  <c r="D15" i="3" s="1"/>
  <c r="H10" i="1"/>
  <c r="D53" i="3" s="1"/>
  <c r="H12" i="1"/>
  <c r="D22" i="3" s="1"/>
  <c r="H14" i="1"/>
  <c r="D25" i="3" s="1"/>
  <c r="H16" i="1"/>
  <c r="D48" i="3" s="1"/>
  <c r="H18" i="1"/>
  <c r="D50" i="3" s="1"/>
  <c r="H20" i="1"/>
  <c r="D52" i="3" s="1"/>
  <c r="H22" i="1"/>
  <c r="D18" i="3" s="1"/>
  <c r="H24" i="1"/>
  <c r="D6" i="3" s="1"/>
  <c r="H26" i="1"/>
  <c r="D33" i="3" s="1"/>
  <c r="H28" i="1"/>
  <c r="H30" i="1"/>
  <c r="D4" i="3" s="1"/>
  <c r="H32" i="1"/>
  <c r="D9" i="3" s="1"/>
  <c r="H34" i="1"/>
  <c r="D14" i="3" s="1"/>
  <c r="H36" i="1"/>
  <c r="D11" i="3" s="1"/>
  <c r="H38" i="1"/>
  <c r="D17" i="3" s="1"/>
  <c r="H40" i="1"/>
  <c r="D31" i="3" s="1"/>
  <c r="H42" i="1"/>
  <c r="D44" i="3" s="1"/>
  <c r="H44" i="1"/>
  <c r="D12" i="3" s="1"/>
  <c r="H46" i="1"/>
  <c r="D39" i="3" s="1"/>
  <c r="H48" i="1"/>
  <c r="D10" i="3" s="1"/>
  <c r="H50" i="1"/>
  <c r="D46" i="3" s="1"/>
  <c r="H52" i="1"/>
  <c r="D37" i="3" s="1"/>
  <c r="H54" i="1"/>
  <c r="D21" i="3" s="1"/>
  <c r="D13" i="3" l="1"/>
  <c r="D27" i="2"/>
  <c r="D24" i="2"/>
  <c r="D32" i="2"/>
  <c r="D45" i="2"/>
  <c r="D37" i="2"/>
  <c r="D36" i="2"/>
  <c r="D21" i="2"/>
  <c r="D16" i="2"/>
  <c r="D14" i="2"/>
  <c r="D12" i="2"/>
  <c r="D8" i="2"/>
  <c r="D22" i="2"/>
  <c r="D44" i="2"/>
  <c r="D30" i="2"/>
  <c r="D20" i="2"/>
  <c r="D38" i="2"/>
  <c r="D28" i="2"/>
  <c r="D46" i="2"/>
  <c r="D40" i="2"/>
  <c r="D53" i="2"/>
  <c r="D31" i="2"/>
  <c r="D13" i="2"/>
  <c r="D15" i="2"/>
  <c r="D47" i="2"/>
  <c r="D29" i="2"/>
  <c r="D42" i="2"/>
  <c r="D34" i="2"/>
  <c r="D26" i="2"/>
  <c r="D18" i="2"/>
  <c r="D10" i="2"/>
  <c r="D39" i="2"/>
  <c r="D23" i="2"/>
  <c r="D51" i="2"/>
  <c r="D43" i="2"/>
  <c r="D35" i="2"/>
  <c r="D19" i="2"/>
  <c r="D11" i="2"/>
  <c r="D49" i="2"/>
  <c r="D41" i="2"/>
  <c r="D33" i="2"/>
  <c r="D25" i="2"/>
  <c r="D17" i="2"/>
  <c r="D9" i="2"/>
  <c r="D6" i="2"/>
  <c r="D54" i="2"/>
  <c r="D4" i="2"/>
  <c r="D50" i="2"/>
  <c r="D52" i="2"/>
  <c r="D48" i="2"/>
  <c r="D5" i="2"/>
  <c r="D7" i="2"/>
  <c r="D56" i="3" l="1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<sst xmlns="http://schemas.openxmlformats.org/spreadsheetml/2006/main" count="328" uniqueCount="197">
  <si>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</si>
  <si>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</si>
  <si>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</si>
  <si>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</si>
  <si>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</si>
  <si>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</si>
  <si>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</si>
  <si>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</si>
  <si>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</si>
  <si>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</si>
  <si>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</si>
  <si>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</si>
  <si>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</si>
  <si>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</si>
  <si>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</si>
  <si>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</si>
  <si>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</si>
  <si>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</si>
  <si>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</si>
  <si>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</si>
  <si>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</si>
  <si>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</si>
  <si>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</si>
  <si>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</si>
  <si>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</si>
  <si>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</si>
  <si>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</si>
  <si>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</si>
  <si>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</si>
  <si>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</si>
  <si>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</si>
  <si>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</si>
  <si>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</si>
  <si>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</si>
  <si>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</si>
  <si>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</si>
  <si>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</si>
  <si>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</si>
  <si>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</si>
  <si>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</si>
  <si>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</si>
  <si>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</si>
  <si>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</si>
  <si>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</si>
  <si>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</si>
  <si>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</si>
  <si>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</si>
  <si>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</si>
  <si>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</si>
  <si>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</si>
  <si>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</si>
  <si>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</si>
  <si>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</si>
  <si>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</si>
  <si>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</si>
  <si>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</si>
  <si>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</si>
  <si>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</si>
  <si>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</si>
  <si>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</si>
  <si>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</si>
  <si>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</si>
  <si>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</si>
  <si>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</si>
  <si>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</si>
  <si>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</si>
  <si>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</si>
  <si>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</si>
  <si>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</si>
  <si>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</si>
  <si>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</si>
  <si>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</si>
  <si>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</si>
  <si>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</si>
  <si>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</si>
  <si>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</si>
  <si>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</si>
  <si>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</si>
  <si>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</si>
  <si>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</si>
  <si>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</si>
  <si>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</si>
  <si>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</si>
  <si>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</si>
  <si>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</si>
  <si>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</si>
  <si>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</si>
  <si>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</si>
  <si>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</si>
  <si>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</si>
  <si>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</si>
  <si>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</si>
  <si>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</si>
  <si>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</si>
  <si>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</si>
  <si>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</si>
  <si>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</si>
  <si>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</si>
  <si>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</si>
  <si>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</si>
  <si>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</si>
  <si>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</si>
  <si>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</si>
  <si>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</si>
  <si>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</si>
  <si>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</si>
  <si>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</si>
  <si>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</si>
  <si>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</si>
  <si>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</si>
  <si>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</si>
  <si>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</si>
  <si>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</si>
  <si>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</si>
  <si>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</si>
  <si>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</si>
  <si>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</si>
  <si>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</si>
  <si>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</si>
  <si>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</si>
  <si>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</si>
  <si>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</si>
  <si>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</si>
  <si>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</si>
  <si>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</si>
  <si>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</si>
  <si>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</si>
  <si>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</si>
  <si>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</si>
  <si>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</si>
  <si>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</si>
  <si>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</si>
  <si>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</si>
  <si>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</si>
  <si>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</si>
  <si>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</si>
  <si>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</si>
  <si>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</si>
  <si>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</si>
  <si>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</si>
  <si>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</si>
  <si>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</si>
  <si>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</si>
  <si>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</si>
  <si>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</si>
  <si>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</si>
  <si>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</si>
  <si>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</si>
  <si>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</si>
  <si>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</si>
  <si>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</si>
  <si>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</si>
  <si>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</si>
  <si>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</si>
  <si>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</si>
  <si>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</si>
  <si>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</si>
  <si>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</si>
  <si>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</si>
  <si>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</si>
  <si>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</si>
  <si>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</si>
  <si>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</si>
  <si>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</si>
  <si>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</si>
  <si>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</si>
  <si>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</si>
  <si>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</si>
  <si>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</si>
  <si>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</si>
  <si>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</si>
  <si>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</si>
  <si>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</si>
  <si>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</si>
  <si>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</si>
  <si>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</si>
  <si>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</si>
  <si>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</si>
  <si>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</si>
  <si>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</si>
  <si>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</si>
  <si>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</si>
  <si>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</si>
  <si>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</si>
  <si>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</si>
  <si>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</si>
  <si>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</si>
  <si>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</si>
  <si>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</si>
  <si>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</si>
  <si>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</si>
  <si>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</si>
  <si>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2016 to 2017</t>
  </si>
  <si>
    <t>NOMINAL</t>
  </si>
  <si>
    <t>Average Weekly Wages April 2017</t>
  </si>
  <si>
    <t>May 2016 adj for inflation</t>
  </si>
  <si>
    <t>Average Weekly Earnings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</si>
</sst>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  <numFmt numFmtId="175" formatCode="#0.000"/>
  </numFmts>
  <fonts count="8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sz val="9"/>
      <color rgb="FF000000"/>
      <name val="Tahoma"/>
      <family val="2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4" fillId="2" borderId="1" xfId="315" applyFont="1" applyFill="1" applyBorder="1" applyAlignment="1">
      <alignment horizontal="center" wrapText="1"/>
    </xf>
    <xf numFmtId="0" fontId="4" fillId="34" borderId="1" xfId="315" applyFont="1" applyFill="1" applyBorder="1" applyAlignment="1">
      <alignment horizontal="center" wrapText="1"/>
    </xf>
    <xf numFmtId="0" fontId="3" fillId="0" borderId="0" xfId="0" applyFont="1"/>
    <xf numFmtId="174" fontId="5" fillId="0" borderId="0" xfId="0" applyNumberFormat="1" applyFont="1"/>
    <xf numFmtId="2" fontId="0" fillId="0" borderId="0" xfId="0" applyNumberFormat="1"/>
    <xf numFmtId="164" fontId="5" fillId="2" borderId="0" xfId="315" applyNumberFormat="1" applyFont="1" applyFill="1" applyAlignment="1">
      <alignment horizontal="right"/>
    </xf>
    <xf numFmtId="0" fontId="4" fillId="2" borderId="0" xfId="315" applyFont="1" applyFill="1" applyAlignment="1">
      <alignment horizontal="left"/>
    </xf>
    <xf numFmtId="0" fontId="4" fillId="2" borderId="1" xfId="315" applyFont="1" applyFill="1" applyBorder="1" applyAlignment="1">
      <alignment horizontal="left" wrapText="1"/>
    </xf>
    <xf numFmtId="0" fontId="5" fillId="2" borderId="0" xfId="315" applyFont="1" applyFill="1" applyAlignment="1">
      <alignment horizontal="left"/>
    </xf>
    <xf numFmtId="0" fontId="4" fillId="2" borderId="0" xfId="315" applyFont="1" applyFill="1" applyAlignment="1">
      <alignment horizontal="left" vertical="top" wrapText="1"/>
    </xf>
    <xf numFmtId="17" fontId="4" fillId="43" borderId="0" xfId="0" applyNumberFormat="1" applyFont="1" applyFill="1"/>
    <xf numFmtId="0" fontId="6" fillId="2" borderId="0" xfId="315"/>
    <xf numFmtId="164" fontId="78" fillId="2" borderId="0" xfId="0" applyNumberFormat="1" applyFont="1" applyFill="1" applyAlignment="1">
      <alignment horizontal="right"/>
    </xf>
    <xf numFmtId="0" fontId="79" fillId="0" borderId="0" xfId="0" applyFont="1"/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75" fontId="5" fillId="2" borderId="0" xfId="0" applyNumberFormat="1" applyFont="1" applyFill="1" applyAlignment="1">
      <alignment horizontal="right"/>
    </xf>
    <xf numFmtId="1" fontId="77" fillId="0" borderId="0" xfId="0" applyNumberFormat="1" applyFont="1"/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34" sqref="C34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50" t="s">
        <v>196</v>
      </c>
      <c r="B1" s="50"/>
      <c r="C1" s="50"/>
      <c r="D1" s="50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901.97</v>
      </c>
      <c r="D3" s="29">
        <f>+Earnings_Comparison!H58</f>
        <v>0.57598407943317831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790.24</v>
      </c>
      <c r="D4" s="29">
        <f>+Earnings_Comparison!H5</f>
        <v>-1.337220770601244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983.68</v>
      </c>
      <c r="D5" s="29">
        <f>+Earnings_Comparison!H6</f>
        <v>-2.4164267194448641E-2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863.78</v>
      </c>
      <c r="D6" s="29">
        <f>+Earnings_Comparison!H7</f>
        <v>0.80407388856638118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708.26</v>
      </c>
      <c r="D7" s="29">
        <f>+Earnings_Comparison!H8</f>
        <v>1.1428160010965138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1024.31</v>
      </c>
      <c r="D8" s="29">
        <f>+Earnings_Comparison!H9</f>
        <v>-0.41609298673916939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898.92</v>
      </c>
      <c r="D9" s="29">
        <f>+Earnings_Comparison!H10</f>
        <v>-4.6914032871673399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1038.9100000000001</v>
      </c>
      <c r="D10" s="29">
        <f>+Earnings_Comparison!H11</f>
        <v>-2.3320454062370821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828.75</v>
      </c>
      <c r="D11" s="29">
        <f>+Earnings_Comparison!H12</f>
        <v>0.20298194810215442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1391.01</v>
      </c>
      <c r="D12" s="29">
        <f>+Earnings_Comparison!H13</f>
        <v>-3.2968194679639629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813.96</v>
      </c>
      <c r="D13" s="29">
        <f>+Earnings_Comparison!H14</f>
        <v>-0.15494487652164546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871.47</v>
      </c>
      <c r="D14" s="29">
        <f>+Earnings_Comparison!H15</f>
        <v>-1.1313074582754545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841.1</v>
      </c>
      <c r="D15" s="29">
        <f>+Earnings_Comparison!H16</f>
        <v>-3.0688664784802255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745.59</v>
      </c>
      <c r="D16" s="29">
        <f>+Earnings_Comparison!H17</f>
        <v>-3.1484578892507664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902.7</v>
      </c>
      <c r="D17" s="29">
        <f>+Earnings_Comparison!H18</f>
        <v>-3.209613299342251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834.55</v>
      </c>
      <c r="D18" s="29">
        <f>+Earnings_Comparison!H19</f>
        <v>0.55496916701844867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793.44</v>
      </c>
      <c r="D19" s="29">
        <f>+Earnings_Comparison!H20</f>
        <v>-3.6807142413847083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771.51</v>
      </c>
      <c r="D20" s="29">
        <f>+Earnings_Comparison!H21</f>
        <v>-1.1446143433823774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760.28</v>
      </c>
      <c r="D21" s="29">
        <f>+Earnings_Comparison!H22</f>
        <v>0.76802758893252943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803.93</v>
      </c>
      <c r="D22" s="29">
        <f>+Earnings_Comparison!H23</f>
        <v>-1.7719494729972918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790.1</v>
      </c>
      <c r="D23" s="29">
        <f>+Earnings_Comparison!H24</f>
        <v>2.7502932037129169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939.47</v>
      </c>
      <c r="D24" s="29">
        <f>+Earnings_Comparison!H25</f>
        <v>-1.8403729778983635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1055.28</v>
      </c>
      <c r="D25" s="29">
        <f>+Earnings_Comparison!H26</f>
        <v>-1.1018796984118673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822.83</v>
      </c>
      <c r="D26" s="29">
        <f>+Earnings_Comparison!H27</f>
        <v>-1.966663143628522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955.53</v>
      </c>
      <c r="D27" s="29">
        <f>+Earnings_Comparison!H28</f>
        <v>1.3161817408710474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700.95</v>
      </c>
      <c r="D28" s="29">
        <f>+Earnings_Comparison!H29</f>
        <v>-1.4382234939017247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794.29</v>
      </c>
      <c r="D29" s="29">
        <f>+Earnings_Comparison!H30</f>
        <v>3.6081567897000788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750.47</v>
      </c>
      <c r="D30" s="29">
        <f>+Earnings_Comparison!H31</f>
        <v>-0.52145074909980549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814.24</v>
      </c>
      <c r="D31" s="29">
        <f>+Earnings_Comparison!H32</f>
        <v>1.7303855439707361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760.61</v>
      </c>
      <c r="D32" s="29">
        <f>+Earnings_Comparison!H33</f>
        <v>-1.5971506210631814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889.2</v>
      </c>
      <c r="D33" s="29">
        <f>+Earnings_Comparison!H34</f>
        <v>1.1490524591535545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820.98</v>
      </c>
      <c r="D34" s="29">
        <f>+Earnings_Comparison!H35</f>
        <v>-16.158169549298773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709.05</v>
      </c>
      <c r="D35" s="29">
        <f>+Earnings_Comparison!H36</f>
        <v>1.3883833816789704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994.01</v>
      </c>
      <c r="D36" s="29">
        <f>+Earnings_Comparison!H37</f>
        <v>-0.58519872818123542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830.76</v>
      </c>
      <c r="D37" s="29">
        <f>+Earnings_Comparison!H38</f>
        <v>0.79612838198972469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916.04</v>
      </c>
      <c r="D38" s="29">
        <f>+Earnings_Comparison!H39</f>
        <v>-0.63854232526744381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814.97</v>
      </c>
      <c r="D39" s="29">
        <f>+Earnings_Comparison!H40</f>
        <v>-0.66167734483771889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806.41</v>
      </c>
      <c r="D40" s="29">
        <f>+Earnings_Comparison!H41</f>
        <v>2.6478698397107925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854.28</v>
      </c>
      <c r="D41" s="29">
        <f>+Earnings_Comparison!H42</f>
        <v>-2.0032649615040587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842.3</v>
      </c>
      <c r="D42" s="29">
        <f>+Earnings_Comparison!H43</f>
        <v>-0.45168401575316208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885.72</v>
      </c>
      <c r="D43" s="29">
        <f>+Earnings_Comparison!H44</f>
        <v>1.3699264822319313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775.22</v>
      </c>
      <c r="D44" s="29">
        <f>+Earnings_Comparison!H45</f>
        <v>-1.6678851009577222E-2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736.16</v>
      </c>
      <c r="D45" s="29">
        <f>+Earnings_Comparison!H46</f>
        <v>-1.5729663444067454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794.38</v>
      </c>
      <c r="D46" s="29">
        <f>+Earnings_Comparison!H47</f>
        <v>0.55845726089667203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923.2</v>
      </c>
      <c r="D47" s="29">
        <f>+Earnings_Comparison!H48</f>
        <v>1.5144872988430702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869.08</v>
      </c>
      <c r="D48" s="29">
        <f>+Earnings_Comparison!H49</f>
        <v>-0.91574775849554424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815.47</v>
      </c>
      <c r="D49" s="29">
        <f>+Earnings_Comparison!H50</f>
        <v>-2.9413242704030118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943.92</v>
      </c>
      <c r="D50" s="29">
        <f>+Earnings_Comparison!H51</f>
        <v>-2.9507759985103799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1073.3</v>
      </c>
      <c r="D51" s="29">
        <f>+Earnings_Comparison!H52</f>
        <v>-1.3827994581944725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752.6</v>
      </c>
      <c r="D52" s="29">
        <f>+Earnings_Comparison!H53</f>
        <v>2.5058420358735178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827.12</v>
      </c>
      <c r="D53" s="29">
        <f>+Earnings_Comparison!H54</f>
        <v>0.30613365437066609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812.89</v>
      </c>
      <c r="D54" s="29">
        <f>+Earnings_Comparison!H55</f>
        <v>3.106357764018397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38" activePane="bottomRight" state="frozen"/>
      <selection pane="topRight"/>
      <selection pane="bottomLeft"/>
      <selection pane="bottomRight" activeCell="J58" sqref="J58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51" t="s">
        <v>0</v>
      </c>
      <c r="D1" s="52"/>
    </row>
    <row r="2" spans="1:32" x14ac:dyDescent="0.2">
      <c r="C2" s="2" t="s">
        <v>1</v>
      </c>
    </row>
    <row r="3" spans="1:32" x14ac:dyDescent="0.2">
      <c r="D3" s="34"/>
    </row>
    <row r="4" spans="1:32" ht="27" thickBot="1" x14ac:dyDescent="0.3">
      <c r="A4" s="16" t="s">
        <v>61</v>
      </c>
      <c r="B4" s="16" t="s">
        <v>58</v>
      </c>
      <c r="C4" s="3" t="s">
        <v>2</v>
      </c>
      <c r="D4" s="46">
        <v>42491</v>
      </c>
      <c r="E4" s="47">
        <v>42856</v>
      </c>
      <c r="F4" s="10"/>
      <c r="G4" s="13" t="s">
        <v>195</v>
      </c>
      <c r="H4" s="12" t="s">
        <v>57</v>
      </c>
      <c r="I4" s="10"/>
      <c r="J4" s="42" t="s">
        <v>193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7">
        <f>'May 2017_BLS Data Series'!F5</f>
        <v>786.21</v>
      </c>
      <c r="E5" s="44">
        <f>'May 2017_BLS Data Series'!R5</f>
        <v>790.24</v>
      </c>
      <c r="F5" s="35"/>
      <c r="G5" s="35">
        <f>D5/$G$61</f>
        <v>800.95047612902692</v>
      </c>
      <c r="H5" s="11">
        <f>((E5/G5)-1)*100</f>
        <v>-1.337220770601244</v>
      </c>
      <c r="I5" s="9"/>
      <c r="J5" s="29">
        <f>E5-D5</f>
        <v>4.0299999999999727</v>
      </c>
      <c r="K5" s="9"/>
      <c r="L5" s="9"/>
    </row>
    <row r="6" spans="1:32" x14ac:dyDescent="0.2">
      <c r="A6" s="19">
        <v>2</v>
      </c>
      <c r="B6" s="18" t="s">
        <v>63</v>
      </c>
      <c r="C6" s="5" t="s">
        <v>4</v>
      </c>
      <c r="D6" s="37">
        <f>'May 2017_BLS Data Series'!F6</f>
        <v>965.81</v>
      </c>
      <c r="E6" s="44">
        <f>'May 2017_BLS Data Series'!R6</f>
        <v>983.68</v>
      </c>
      <c r="F6" s="35"/>
      <c r="G6" s="35">
        <f t="shared" ref="G6:G55" si="0">D6/$G$61</f>
        <v>983.91775651565797</v>
      </c>
      <c r="H6" s="11">
        <f t="shared" ref="H6:H55" si="1">((E6/G6)-1)*100</f>
        <v>-2.4164267194448641E-2</v>
      </c>
      <c r="I6" s="9"/>
      <c r="J6" s="29">
        <f t="shared" ref="J6:J55" si="2">E6-D6</f>
        <v>17.870000000000005</v>
      </c>
      <c r="K6" s="9"/>
      <c r="L6" s="9"/>
    </row>
    <row r="7" spans="1:32" x14ac:dyDescent="0.2">
      <c r="A7" s="19">
        <v>4</v>
      </c>
      <c r="B7" s="18" t="s">
        <v>64</v>
      </c>
      <c r="C7" s="5" t="s">
        <v>5</v>
      </c>
      <c r="D7" s="37">
        <f>'May 2017_BLS Data Series'!F7</f>
        <v>841.12</v>
      </c>
      <c r="E7" s="44">
        <f>'May 2017_BLS Data Series'!R7</f>
        <v>863.78</v>
      </c>
      <c r="F7" s="35"/>
      <c r="G7" s="35">
        <f t="shared" si="0"/>
        <v>856.88997148554085</v>
      </c>
      <c r="H7" s="11">
        <f t="shared" si="1"/>
        <v>0.80407388856638118</v>
      </c>
      <c r="I7" s="9"/>
      <c r="J7" s="29">
        <f t="shared" si="2"/>
        <v>22.659999999999968</v>
      </c>
      <c r="K7" s="9"/>
      <c r="L7" s="9"/>
    </row>
    <row r="8" spans="1:32" x14ac:dyDescent="0.2">
      <c r="A8" s="19">
        <v>5</v>
      </c>
      <c r="B8" s="18" t="s">
        <v>65</v>
      </c>
      <c r="C8" s="5" t="s">
        <v>6</v>
      </c>
      <c r="D8" s="37">
        <f>'May 2017_BLS Data Series'!F8</f>
        <v>687.37</v>
      </c>
      <c r="E8" s="44">
        <f>'May 2017_BLS Data Series'!R8</f>
        <v>708.26</v>
      </c>
      <c r="F8" s="35"/>
      <c r="G8" s="35">
        <f t="shared" si="0"/>
        <v>700.25734698974725</v>
      </c>
      <c r="H8" s="11">
        <f t="shared" si="1"/>
        <v>1.1428160010965138</v>
      </c>
      <c r="I8" s="9"/>
      <c r="J8" s="29">
        <f t="shared" si="2"/>
        <v>20.889999999999986</v>
      </c>
      <c r="K8" s="9"/>
      <c r="L8" s="9"/>
    </row>
    <row r="9" spans="1:32" x14ac:dyDescent="0.2">
      <c r="A9" s="19">
        <v>6</v>
      </c>
      <c r="B9" s="18" t="s">
        <v>66</v>
      </c>
      <c r="C9" s="5" t="s">
        <v>7</v>
      </c>
      <c r="D9" s="37">
        <f>'May 2017_BLS Data Series'!F9</f>
        <v>1009.66</v>
      </c>
      <c r="E9" s="44">
        <f>'May 2017_BLS Data Series'!R9</f>
        <v>1024.31</v>
      </c>
      <c r="F9" s="35"/>
      <c r="G9" s="35">
        <f t="shared" si="0"/>
        <v>1028.5898903962468</v>
      </c>
      <c r="H9" s="11">
        <f t="shared" si="1"/>
        <v>-0.41609298673916939</v>
      </c>
      <c r="I9" s="9"/>
      <c r="J9" s="29">
        <f t="shared" si="2"/>
        <v>14.649999999999977</v>
      </c>
      <c r="K9" s="9"/>
      <c r="L9" s="9"/>
    </row>
    <row r="10" spans="1:32" x14ac:dyDescent="0.2">
      <c r="A10" s="19">
        <v>8</v>
      </c>
      <c r="B10" s="18" t="s">
        <v>67</v>
      </c>
      <c r="C10" s="5" t="s">
        <v>8</v>
      </c>
      <c r="D10" s="37">
        <f>'May 2017_BLS Data Series'!F10</f>
        <v>925.81</v>
      </c>
      <c r="E10" s="44">
        <f>'May 2017_BLS Data Series'!R10</f>
        <v>898.92</v>
      </c>
      <c r="F10" s="35"/>
      <c r="G10" s="35">
        <f t="shared" si="0"/>
        <v>943.16780542732135</v>
      </c>
      <c r="H10" s="11">
        <f t="shared" si="1"/>
        <v>-4.6914032871673399</v>
      </c>
      <c r="I10" s="9"/>
      <c r="J10" s="29">
        <f t="shared" si="2"/>
        <v>-26.889999999999986</v>
      </c>
      <c r="K10" s="9"/>
      <c r="L10" s="9"/>
    </row>
    <row r="11" spans="1:32" x14ac:dyDescent="0.2">
      <c r="A11" s="19">
        <v>9</v>
      </c>
      <c r="B11" s="18" t="s">
        <v>68</v>
      </c>
      <c r="C11" s="5" t="s">
        <v>9</v>
      </c>
      <c r="D11" s="37">
        <f>'May 2017_BLS Data Series'!F11</f>
        <v>1044.1400000000001</v>
      </c>
      <c r="E11" s="44">
        <f>'May 2017_BLS Data Series'!R11</f>
        <v>1038.9100000000001</v>
      </c>
      <c r="F11" s="35"/>
      <c r="G11" s="35">
        <f t="shared" si="0"/>
        <v>1063.7163482343931</v>
      </c>
      <c r="H11" s="11">
        <f t="shared" si="1"/>
        <v>-2.3320454062370821</v>
      </c>
      <c r="I11" s="9"/>
      <c r="J11" s="29">
        <f t="shared" si="2"/>
        <v>-5.2300000000000182</v>
      </c>
      <c r="K11" s="9"/>
      <c r="L11" s="9"/>
    </row>
    <row r="12" spans="1:32" x14ac:dyDescent="0.2">
      <c r="A12" s="19">
        <v>10</v>
      </c>
      <c r="B12" s="18" t="s">
        <v>69</v>
      </c>
      <c r="C12" s="5" t="s">
        <v>10</v>
      </c>
      <c r="D12" s="37">
        <f>'May 2017_BLS Data Series'!F12</f>
        <v>811.85</v>
      </c>
      <c r="E12" s="44">
        <f>'May 2017_BLS Data Series'!R12</f>
        <v>828.75</v>
      </c>
      <c r="F12" s="35"/>
      <c r="G12" s="35">
        <f t="shared" si="0"/>
        <v>827.0711947766506</v>
      </c>
      <c r="H12" s="11">
        <f t="shared" si="1"/>
        <v>0.20298194810215442</v>
      </c>
      <c r="I12" s="9"/>
      <c r="J12" s="29">
        <f t="shared" si="2"/>
        <v>16.899999999999977</v>
      </c>
      <c r="K12" s="9"/>
      <c r="L12" s="9"/>
    </row>
    <row r="13" spans="1:32" x14ac:dyDescent="0.2">
      <c r="A13" s="19">
        <v>11</v>
      </c>
      <c r="B13" s="18" t="s">
        <v>70</v>
      </c>
      <c r="C13" s="5" t="s">
        <v>11</v>
      </c>
      <c r="D13" s="37">
        <f>'May 2017_BLS Data Series'!F13</f>
        <v>1411.96</v>
      </c>
      <c r="E13" s="44">
        <f>'May 2017_BLS Data Series'!R13</f>
        <v>1391.01</v>
      </c>
      <c r="F13" s="35"/>
      <c r="G13" s="35">
        <f t="shared" si="0"/>
        <v>1438.4325234671917</v>
      </c>
      <c r="H13" s="11">
        <f t="shared" si="1"/>
        <v>-3.2968194679639629</v>
      </c>
      <c r="I13" s="9"/>
      <c r="J13" s="29">
        <f t="shared" si="2"/>
        <v>-20.950000000000045</v>
      </c>
      <c r="K13" s="9"/>
      <c r="L13" s="9"/>
    </row>
    <row r="14" spans="1:32" x14ac:dyDescent="0.2">
      <c r="A14" s="19">
        <v>12</v>
      </c>
      <c r="B14" s="18" t="s">
        <v>71</v>
      </c>
      <c r="C14" s="5" t="s">
        <v>12</v>
      </c>
      <c r="D14" s="37">
        <f>'May 2017_BLS Data Series'!F14</f>
        <v>800.22</v>
      </c>
      <c r="E14" s="44">
        <f>'May 2017_BLS Data Series'!R14</f>
        <v>813.96</v>
      </c>
      <c r="F14" s="35"/>
      <c r="G14" s="35">
        <f t="shared" si="0"/>
        <v>815.22314649771681</v>
      </c>
      <c r="H14" s="11">
        <f t="shared" si="1"/>
        <v>-0.15494487652164546</v>
      </c>
      <c r="I14" s="9"/>
      <c r="J14" s="29">
        <f t="shared" si="2"/>
        <v>13.740000000000009</v>
      </c>
      <c r="K14" s="9"/>
      <c r="L14" s="9"/>
    </row>
    <row r="15" spans="1:32" x14ac:dyDescent="0.2">
      <c r="A15" s="19">
        <v>13</v>
      </c>
      <c r="B15" s="18" t="s">
        <v>72</v>
      </c>
      <c r="C15" s="5" t="s">
        <v>13</v>
      </c>
      <c r="D15" s="37">
        <f>'May 2017_BLS Data Series'!F15</f>
        <v>865.22</v>
      </c>
      <c r="E15" s="44">
        <f>'May 2017_BLS Data Series'!R15</f>
        <v>871.47</v>
      </c>
      <c r="F15" s="35"/>
      <c r="G15" s="35">
        <f t="shared" si="0"/>
        <v>881.44181701626371</v>
      </c>
      <c r="H15" s="11">
        <f t="shared" si="1"/>
        <v>-1.1313074582754545</v>
      </c>
      <c r="I15" s="9"/>
      <c r="J15" s="29">
        <f t="shared" si="2"/>
        <v>6.25</v>
      </c>
      <c r="K15" s="9"/>
      <c r="L15" s="9"/>
    </row>
    <row r="16" spans="1:32" x14ac:dyDescent="0.2">
      <c r="A16" s="19">
        <v>15</v>
      </c>
      <c r="B16" s="18" t="s">
        <v>73</v>
      </c>
      <c r="C16" s="5" t="s">
        <v>14</v>
      </c>
      <c r="D16" s="37">
        <f>'May 2017_BLS Data Series'!F16</f>
        <v>851.76</v>
      </c>
      <c r="E16" s="44">
        <f>'May 2017_BLS Data Series'!R16</f>
        <v>841.1</v>
      </c>
      <c r="F16" s="35"/>
      <c r="G16" s="35">
        <f t="shared" si="0"/>
        <v>867.72945847503843</v>
      </c>
      <c r="H16" s="11">
        <f t="shared" si="1"/>
        <v>-3.0688664784802255</v>
      </c>
      <c r="I16" s="9"/>
      <c r="J16" s="29">
        <f t="shared" si="2"/>
        <v>-10.659999999999968</v>
      </c>
      <c r="K16" s="9"/>
      <c r="L16" s="9"/>
    </row>
    <row r="17" spans="1:12" x14ac:dyDescent="0.2">
      <c r="A17" s="19">
        <v>16</v>
      </c>
      <c r="B17" s="18" t="s">
        <v>74</v>
      </c>
      <c r="C17" s="5" t="s">
        <v>15</v>
      </c>
      <c r="D17" s="37">
        <f>'May 2017_BLS Data Series'!F17</f>
        <v>755.66</v>
      </c>
      <c r="E17" s="44">
        <f>'May 2017_BLS Data Series'!R17</f>
        <v>745.59</v>
      </c>
      <c r="F17" s="35"/>
      <c r="G17" s="35">
        <f t="shared" si="0"/>
        <v>769.82770098530978</v>
      </c>
      <c r="H17" s="11">
        <f t="shared" si="1"/>
        <v>-3.1484578892507664</v>
      </c>
      <c r="I17" s="9"/>
      <c r="J17" s="29">
        <f t="shared" si="2"/>
        <v>-10.069999999999936</v>
      </c>
      <c r="K17" s="9"/>
      <c r="L17" s="9"/>
    </row>
    <row r="18" spans="1:12" x14ac:dyDescent="0.2">
      <c r="A18" s="19">
        <v>17</v>
      </c>
      <c r="B18" s="18" t="s">
        <v>75</v>
      </c>
      <c r="C18" s="5" t="s">
        <v>16</v>
      </c>
      <c r="D18" s="37">
        <f>'May 2017_BLS Data Series'!F18</f>
        <v>915.47</v>
      </c>
      <c r="E18" s="44">
        <f>'May 2017_BLS Data Series'!R18</f>
        <v>902.7</v>
      </c>
      <c r="F18" s="35"/>
      <c r="G18" s="35">
        <f t="shared" si="0"/>
        <v>932.63394307098645</v>
      </c>
      <c r="H18" s="11">
        <f t="shared" si="1"/>
        <v>-3.209613299342251</v>
      </c>
      <c r="I18" s="9"/>
      <c r="J18" s="29">
        <f t="shared" si="2"/>
        <v>-12.769999999999982</v>
      </c>
      <c r="K18" s="9"/>
      <c r="L18" s="9"/>
    </row>
    <row r="19" spans="1:12" x14ac:dyDescent="0.2">
      <c r="A19" s="19">
        <v>18</v>
      </c>
      <c r="B19" s="18" t="s">
        <v>76</v>
      </c>
      <c r="C19" s="5" t="s">
        <v>17</v>
      </c>
      <c r="D19" s="37">
        <f>'May 2017_BLS Data Series'!F19</f>
        <v>814.67</v>
      </c>
      <c r="E19" s="44">
        <f>'May 2017_BLS Data Series'!R19</f>
        <v>834.55</v>
      </c>
      <c r="F19" s="35"/>
      <c r="G19" s="35">
        <f t="shared" si="0"/>
        <v>829.94406632837831</v>
      </c>
      <c r="H19" s="11">
        <f t="shared" si="1"/>
        <v>0.55496916701844867</v>
      </c>
      <c r="I19" s="9"/>
      <c r="J19" s="29">
        <f t="shared" si="2"/>
        <v>19.879999999999995</v>
      </c>
      <c r="K19" s="9"/>
      <c r="L19" s="9"/>
    </row>
    <row r="20" spans="1:12" x14ac:dyDescent="0.2">
      <c r="A20" s="19">
        <v>19</v>
      </c>
      <c r="B20" s="18" t="s">
        <v>77</v>
      </c>
      <c r="C20" s="5" t="s">
        <v>18</v>
      </c>
      <c r="D20" s="37">
        <f>'May 2017_BLS Data Series'!F20</f>
        <v>808.6</v>
      </c>
      <c r="E20" s="44">
        <f>'May 2017_BLS Data Series'!R20</f>
        <v>793.44</v>
      </c>
      <c r="F20" s="35"/>
      <c r="G20" s="35">
        <f t="shared" si="0"/>
        <v>823.76026125072326</v>
      </c>
      <c r="H20" s="11">
        <f t="shared" si="1"/>
        <v>-3.6807142413847083</v>
      </c>
      <c r="I20" s="9"/>
      <c r="J20" s="29">
        <f t="shared" si="2"/>
        <v>-15.159999999999968</v>
      </c>
      <c r="K20" s="9"/>
      <c r="L20" s="9"/>
    </row>
    <row r="21" spans="1:12" x14ac:dyDescent="0.2">
      <c r="A21" s="19">
        <v>20</v>
      </c>
      <c r="B21" s="18" t="s">
        <v>78</v>
      </c>
      <c r="C21" s="5" t="s">
        <v>19</v>
      </c>
      <c r="D21" s="37">
        <f>'May 2017_BLS Data Series'!F21</f>
        <v>766.08</v>
      </c>
      <c r="E21" s="44">
        <f>'May 2017_BLS Data Series'!R21</f>
        <v>771.51</v>
      </c>
      <c r="F21" s="35"/>
      <c r="G21" s="35">
        <f t="shared" si="0"/>
        <v>780.4430632438216</v>
      </c>
      <c r="H21" s="11">
        <f t="shared" si="1"/>
        <v>-1.1446143433823774</v>
      </c>
      <c r="I21" s="9"/>
      <c r="J21" s="29">
        <f t="shared" si="2"/>
        <v>5.42999999999995</v>
      </c>
      <c r="K21" s="9"/>
      <c r="L21" s="9"/>
    </row>
    <row r="22" spans="1:12" x14ac:dyDescent="0.2">
      <c r="A22" s="19">
        <v>21</v>
      </c>
      <c r="B22" s="18" t="s">
        <v>79</v>
      </c>
      <c r="C22" s="5" t="s">
        <v>20</v>
      </c>
      <c r="D22" s="37">
        <f>'May 2017_BLS Data Series'!F22</f>
        <v>740.6</v>
      </c>
      <c r="E22" s="44">
        <f>'May 2017_BLS Data Series'!R22</f>
        <v>760.28</v>
      </c>
      <c r="F22" s="35"/>
      <c r="G22" s="35">
        <f t="shared" si="0"/>
        <v>754.48534440055118</v>
      </c>
      <c r="H22" s="11">
        <f t="shared" si="1"/>
        <v>0.76802758893252943</v>
      </c>
      <c r="I22" s="9"/>
      <c r="J22" s="29">
        <f t="shared" si="2"/>
        <v>19.67999999999995</v>
      </c>
      <c r="K22" s="9"/>
      <c r="L22" s="9"/>
    </row>
    <row r="23" spans="1:12" x14ac:dyDescent="0.2">
      <c r="A23" s="19">
        <v>22</v>
      </c>
      <c r="B23" s="18" t="s">
        <v>80</v>
      </c>
      <c r="C23" s="5" t="s">
        <v>21</v>
      </c>
      <c r="D23" s="37">
        <f>'May 2017_BLS Data Series'!F23</f>
        <v>803.37</v>
      </c>
      <c r="E23" s="44">
        <f>'May 2017_BLS Data Series'!R23</f>
        <v>803.93</v>
      </c>
      <c r="F23" s="35"/>
      <c r="G23" s="35">
        <f t="shared" si="0"/>
        <v>818.43220514592326</v>
      </c>
      <c r="H23" s="11">
        <f t="shared" si="1"/>
        <v>-1.7719494729972918</v>
      </c>
      <c r="I23" s="9"/>
      <c r="J23" s="29">
        <f t="shared" si="2"/>
        <v>0.55999999999994543</v>
      </c>
      <c r="K23" s="9"/>
      <c r="L23" s="9"/>
    </row>
    <row r="24" spans="1:12" x14ac:dyDescent="0.2">
      <c r="A24" s="19">
        <v>23</v>
      </c>
      <c r="B24" s="18" t="s">
        <v>81</v>
      </c>
      <c r="C24" s="5" t="s">
        <v>22</v>
      </c>
      <c r="D24" s="37">
        <f>'May 2017_BLS Data Series'!F24</f>
        <v>754.8</v>
      </c>
      <c r="E24" s="44">
        <f>'May 2017_BLS Data Series'!R24</f>
        <v>790.1</v>
      </c>
      <c r="F24" s="35"/>
      <c r="G24" s="35">
        <f t="shared" si="0"/>
        <v>768.95157703691052</v>
      </c>
      <c r="H24" s="11">
        <f t="shared" si="1"/>
        <v>2.7502932037129169</v>
      </c>
      <c r="I24" s="9"/>
      <c r="J24" s="29">
        <f t="shared" si="2"/>
        <v>35.300000000000068</v>
      </c>
      <c r="K24" s="9"/>
      <c r="L24" s="9"/>
    </row>
    <row r="25" spans="1:12" x14ac:dyDescent="0.2">
      <c r="A25" s="19">
        <v>24</v>
      </c>
      <c r="B25" s="18" t="s">
        <v>82</v>
      </c>
      <c r="C25" s="5" t="s">
        <v>23</v>
      </c>
      <c r="D25" s="37">
        <f>'May 2017_BLS Data Series'!F25</f>
        <v>939.47</v>
      </c>
      <c r="E25" s="44">
        <f>'May 2017_BLS Data Series'!R25</f>
        <v>939.47</v>
      </c>
      <c r="F25" s="35"/>
      <c r="G25" s="35">
        <f t="shared" si="0"/>
        <v>957.08391372398842</v>
      </c>
      <c r="H25" s="11">
        <f t="shared" si="1"/>
        <v>-1.8403729778983635</v>
      </c>
      <c r="I25" s="9"/>
      <c r="J25" s="29">
        <f t="shared" si="2"/>
        <v>0</v>
      </c>
      <c r="K25" s="9"/>
      <c r="L25" s="9"/>
    </row>
    <row r="26" spans="1:12" x14ac:dyDescent="0.2">
      <c r="A26" s="19">
        <v>25</v>
      </c>
      <c r="B26" s="18" t="s">
        <v>83</v>
      </c>
      <c r="C26" s="5" t="s">
        <v>24</v>
      </c>
      <c r="D26" s="37">
        <f>'May 2017_BLS Data Series'!F26</f>
        <v>1047.4000000000001</v>
      </c>
      <c r="E26" s="44">
        <f>'May 2017_BLS Data Series'!R26</f>
        <v>1055.28</v>
      </c>
      <c r="F26" s="35"/>
      <c r="G26" s="35">
        <f t="shared" si="0"/>
        <v>1067.0374692480925</v>
      </c>
      <c r="H26" s="11">
        <f t="shared" si="1"/>
        <v>-1.1018796984118673</v>
      </c>
      <c r="I26" s="9"/>
      <c r="J26" s="29">
        <f t="shared" si="2"/>
        <v>7.8799999999998818</v>
      </c>
      <c r="K26" s="9"/>
      <c r="L26" s="9"/>
    </row>
    <row r="27" spans="1:12" x14ac:dyDescent="0.2">
      <c r="A27" s="19">
        <v>26</v>
      </c>
      <c r="B27" s="18" t="s">
        <v>84</v>
      </c>
      <c r="C27" s="5" t="s">
        <v>25</v>
      </c>
      <c r="D27" s="37">
        <f>'May 2017_BLS Data Series'!F27</f>
        <v>823.89</v>
      </c>
      <c r="E27" s="44">
        <f>'May 2017_BLS Data Series'!R27</f>
        <v>822.83</v>
      </c>
      <c r="F27" s="35"/>
      <c r="G27" s="35">
        <f t="shared" si="0"/>
        <v>839.33693005423993</v>
      </c>
      <c r="H27" s="11">
        <f t="shared" si="1"/>
        <v>-1.966663143628522</v>
      </c>
      <c r="I27" s="9"/>
      <c r="J27" s="29">
        <f t="shared" si="2"/>
        <v>-1.0599999999999454</v>
      </c>
      <c r="K27" s="9"/>
      <c r="L27" s="9"/>
    </row>
    <row r="28" spans="1:12" x14ac:dyDescent="0.2">
      <c r="A28" s="19">
        <v>27</v>
      </c>
      <c r="B28" s="18" t="s">
        <v>85</v>
      </c>
      <c r="C28" s="5" t="s">
        <v>26</v>
      </c>
      <c r="D28" s="37">
        <f>'May 2017_BLS Data Series'!F28</f>
        <v>925.76</v>
      </c>
      <c r="E28" s="44">
        <f>'May 2017_BLS Data Series'!R28</f>
        <v>955.53</v>
      </c>
      <c r="F28" s="35"/>
      <c r="G28" s="35">
        <f t="shared" si="0"/>
        <v>943.11686798846097</v>
      </c>
      <c r="H28" s="11">
        <f t="shared" si="1"/>
        <v>1.3161817408710474</v>
      </c>
      <c r="I28" s="9"/>
      <c r="J28" s="29">
        <f t="shared" si="2"/>
        <v>29.769999999999982</v>
      </c>
      <c r="K28" s="9"/>
      <c r="L28" s="9"/>
    </row>
    <row r="29" spans="1:12" x14ac:dyDescent="0.2">
      <c r="A29" s="19">
        <v>28</v>
      </c>
      <c r="B29" s="18" t="s">
        <v>86</v>
      </c>
      <c r="C29" s="5" t="s">
        <v>27</v>
      </c>
      <c r="D29" s="37">
        <f>'May 2017_BLS Data Series'!F29</f>
        <v>698.09</v>
      </c>
      <c r="E29" s="44">
        <f>'May 2017_BLS Data Series'!R29</f>
        <v>700.95</v>
      </c>
      <c r="F29" s="35"/>
      <c r="G29" s="35">
        <f t="shared" si="0"/>
        <v>711.17833388142151</v>
      </c>
      <c r="H29" s="11">
        <f t="shared" si="1"/>
        <v>-1.4382234939017247</v>
      </c>
      <c r="I29" s="9"/>
      <c r="J29" s="29">
        <f t="shared" si="2"/>
        <v>2.8600000000000136</v>
      </c>
      <c r="K29" s="9"/>
      <c r="L29" s="9"/>
    </row>
    <row r="30" spans="1:12" x14ac:dyDescent="0.2">
      <c r="A30" s="19">
        <v>29</v>
      </c>
      <c r="B30" s="18" t="s">
        <v>87</v>
      </c>
      <c r="C30" s="5" t="s">
        <v>28</v>
      </c>
      <c r="D30" s="37">
        <f>'May 2017_BLS Data Series'!F30</f>
        <v>752.52</v>
      </c>
      <c r="E30" s="44">
        <f>'May 2017_BLS Data Series'!R30</f>
        <v>794.29</v>
      </c>
      <c r="F30" s="35"/>
      <c r="G30" s="35">
        <f t="shared" si="0"/>
        <v>766.62882982487542</v>
      </c>
      <c r="H30" s="11">
        <f t="shared" si="1"/>
        <v>3.6081567897000788</v>
      </c>
      <c r="I30" s="9"/>
      <c r="J30" s="29">
        <f t="shared" si="2"/>
        <v>41.769999999999982</v>
      </c>
      <c r="K30" s="9"/>
      <c r="L30" s="9"/>
    </row>
    <row r="31" spans="1:12" x14ac:dyDescent="0.2">
      <c r="A31" s="19">
        <v>30</v>
      </c>
      <c r="B31" s="18" t="s">
        <v>88</v>
      </c>
      <c r="C31" s="5" t="s">
        <v>29</v>
      </c>
      <c r="D31" s="37">
        <f>'May 2017_BLS Data Series'!F31</f>
        <v>740.52</v>
      </c>
      <c r="E31" s="44">
        <f>'May 2017_BLS Data Series'!R31</f>
        <v>750.47</v>
      </c>
      <c r="F31" s="35"/>
      <c r="G31" s="35">
        <f t="shared" si="0"/>
        <v>754.4038444983745</v>
      </c>
      <c r="H31" s="11">
        <f t="shared" si="1"/>
        <v>-0.52145074909980549</v>
      </c>
      <c r="I31" s="9"/>
      <c r="J31" s="29">
        <f t="shared" si="2"/>
        <v>9.9500000000000455</v>
      </c>
      <c r="K31" s="9"/>
      <c r="L31" s="9"/>
    </row>
    <row r="32" spans="1:12" x14ac:dyDescent="0.2">
      <c r="A32" s="19">
        <v>31</v>
      </c>
      <c r="B32" s="18" t="s">
        <v>89</v>
      </c>
      <c r="C32" s="5" t="s">
        <v>30</v>
      </c>
      <c r="D32" s="37">
        <f>'May 2017_BLS Data Series'!F32</f>
        <v>785.66</v>
      </c>
      <c r="E32" s="44">
        <f>'May 2017_BLS Data Series'!R32</f>
        <v>814.24</v>
      </c>
      <c r="F32" s="35"/>
      <c r="G32" s="35">
        <f t="shared" si="0"/>
        <v>800.39016430156221</v>
      </c>
      <c r="H32" s="11">
        <f t="shared" si="1"/>
        <v>1.7303855439707361</v>
      </c>
      <c r="I32" s="9"/>
      <c r="J32" s="29">
        <f t="shared" si="2"/>
        <v>28.580000000000041</v>
      </c>
      <c r="K32" s="9"/>
      <c r="L32" s="9"/>
    </row>
    <row r="33" spans="1:12" x14ac:dyDescent="0.2">
      <c r="A33" s="19">
        <v>32</v>
      </c>
      <c r="B33" s="18" t="s">
        <v>90</v>
      </c>
      <c r="C33" s="5" t="s">
        <v>31</v>
      </c>
      <c r="D33" s="37">
        <f>'May 2017_BLS Data Series'!F33</f>
        <v>758.73</v>
      </c>
      <c r="E33" s="44">
        <f>'May 2017_BLS Data Series'!R33</f>
        <v>760.61</v>
      </c>
      <c r="F33" s="35"/>
      <c r="G33" s="35">
        <f t="shared" si="0"/>
        <v>772.95525973133965</v>
      </c>
      <c r="H33" s="11">
        <f t="shared" si="1"/>
        <v>-1.5971506210631814</v>
      </c>
      <c r="I33" s="9"/>
      <c r="J33" s="29">
        <f t="shared" si="2"/>
        <v>1.8799999999999955</v>
      </c>
      <c r="K33" s="9"/>
      <c r="L33" s="9"/>
    </row>
    <row r="34" spans="1:12" x14ac:dyDescent="0.2">
      <c r="A34" s="19">
        <v>33</v>
      </c>
      <c r="B34" s="18" t="s">
        <v>91</v>
      </c>
      <c r="C34" s="5" t="s">
        <v>32</v>
      </c>
      <c r="D34" s="37">
        <f>'May 2017_BLS Data Series'!F34</f>
        <v>862.92</v>
      </c>
      <c r="E34" s="44">
        <f>'May 2017_BLS Data Series'!R34</f>
        <v>889.2</v>
      </c>
      <c r="F34" s="35"/>
      <c r="G34" s="35">
        <f t="shared" si="0"/>
        <v>879.0986948286843</v>
      </c>
      <c r="H34" s="11">
        <f t="shared" si="1"/>
        <v>1.1490524591535545</v>
      </c>
      <c r="I34" s="9"/>
      <c r="J34" s="29">
        <f t="shared" si="2"/>
        <v>26.280000000000086</v>
      </c>
      <c r="K34" s="9"/>
      <c r="L34" s="9"/>
    </row>
    <row r="35" spans="1:12" x14ac:dyDescent="0.2">
      <c r="A35" s="19">
        <v>34</v>
      </c>
      <c r="B35" s="18" t="s">
        <v>92</v>
      </c>
      <c r="C35" s="5" t="s">
        <v>33</v>
      </c>
      <c r="D35" s="37">
        <f>'May 2017_BLS Data Series'!F35</f>
        <v>961.18</v>
      </c>
      <c r="E35" s="44">
        <f>'May 2017_BLS Data Series'!R35</f>
        <v>820.98</v>
      </c>
      <c r="F35" s="35"/>
      <c r="G35" s="35">
        <f t="shared" si="0"/>
        <v>979.20094967718296</v>
      </c>
      <c r="H35" s="11">
        <f t="shared" si="1"/>
        <v>-16.158169549298773</v>
      </c>
      <c r="I35" s="9"/>
      <c r="J35" s="29">
        <f t="shared" si="2"/>
        <v>-140.19999999999993</v>
      </c>
      <c r="K35" s="9"/>
      <c r="L35" s="9"/>
    </row>
    <row r="36" spans="1:12" x14ac:dyDescent="0.2">
      <c r="A36" s="19">
        <v>35</v>
      </c>
      <c r="B36" s="18" t="s">
        <v>93</v>
      </c>
      <c r="C36" s="5" t="s">
        <v>34</v>
      </c>
      <c r="D36" s="37">
        <f>'May 2017_BLS Data Series'!F36</f>
        <v>686.47</v>
      </c>
      <c r="E36" s="44">
        <f>'May 2017_BLS Data Series'!R36</f>
        <v>709.05</v>
      </c>
      <c r="F36" s="35"/>
      <c r="G36" s="35">
        <f t="shared" si="0"/>
        <v>699.34047309025971</v>
      </c>
      <c r="H36" s="11">
        <f t="shared" si="1"/>
        <v>1.3883833816789704</v>
      </c>
      <c r="I36" s="9"/>
      <c r="J36" s="29">
        <f t="shared" si="2"/>
        <v>22.579999999999927</v>
      </c>
      <c r="K36" s="9"/>
      <c r="L36" s="9"/>
    </row>
    <row r="37" spans="1:12" x14ac:dyDescent="0.2">
      <c r="A37" s="19">
        <v>36</v>
      </c>
      <c r="B37" s="18" t="s">
        <v>94</v>
      </c>
      <c r="C37" s="5" t="s">
        <v>35</v>
      </c>
      <c r="D37" s="37">
        <f>'May 2017_BLS Data Series'!F37</f>
        <v>981.46</v>
      </c>
      <c r="E37" s="44">
        <f>'May 2017_BLS Data Series'!R37</f>
        <v>994.01</v>
      </c>
      <c r="F37" s="35"/>
      <c r="G37" s="35">
        <f t="shared" si="0"/>
        <v>999.86117487896968</v>
      </c>
      <c r="H37" s="11">
        <f t="shared" si="1"/>
        <v>-0.58519872818123542</v>
      </c>
      <c r="I37" s="9"/>
      <c r="J37" s="29">
        <f t="shared" si="2"/>
        <v>12.549999999999955</v>
      </c>
      <c r="K37" s="9"/>
      <c r="L37" s="9"/>
    </row>
    <row r="38" spans="1:12" x14ac:dyDescent="0.2">
      <c r="A38" s="19">
        <v>37</v>
      </c>
      <c r="B38" s="18" t="s">
        <v>95</v>
      </c>
      <c r="C38" s="5" t="s">
        <v>36</v>
      </c>
      <c r="D38" s="37">
        <f>'May 2017_BLS Data Series'!F38</f>
        <v>809.03</v>
      </c>
      <c r="E38" s="44">
        <f>'May 2017_BLS Data Series'!R38</f>
        <v>830.76</v>
      </c>
      <c r="F38" s="35"/>
      <c r="G38" s="35">
        <f t="shared" si="0"/>
        <v>824.19832322492289</v>
      </c>
      <c r="H38" s="11">
        <f t="shared" si="1"/>
        <v>0.79612838198972469</v>
      </c>
      <c r="I38" s="9"/>
      <c r="J38" s="29">
        <f t="shared" si="2"/>
        <v>21.730000000000018</v>
      </c>
      <c r="K38" s="9"/>
      <c r="L38" s="9"/>
    </row>
    <row r="39" spans="1:12" x14ac:dyDescent="0.2">
      <c r="A39" s="19">
        <v>38</v>
      </c>
      <c r="B39" s="18" t="s">
        <v>96</v>
      </c>
      <c r="C39" s="5" t="s">
        <v>37</v>
      </c>
      <c r="D39" s="37">
        <f>'May 2017_BLS Data Series'!F39</f>
        <v>904.96</v>
      </c>
      <c r="E39" s="44">
        <f>'May 2017_BLS Data Series'!R39</f>
        <v>916.04</v>
      </c>
      <c r="F39" s="35"/>
      <c r="G39" s="35">
        <f t="shared" si="0"/>
        <v>921.92689342252606</v>
      </c>
      <c r="H39" s="11">
        <f t="shared" si="1"/>
        <v>-0.63854232526744381</v>
      </c>
      <c r="I39" s="9"/>
      <c r="J39" s="29">
        <f t="shared" si="2"/>
        <v>11.079999999999927</v>
      </c>
      <c r="K39" s="9"/>
      <c r="L39" s="9"/>
    </row>
    <row r="40" spans="1:12" x14ac:dyDescent="0.2">
      <c r="A40" s="19">
        <v>39</v>
      </c>
      <c r="B40" s="18" t="s">
        <v>97</v>
      </c>
      <c r="C40" s="5" t="s">
        <v>38</v>
      </c>
      <c r="D40" s="37">
        <f>'May 2017_BLS Data Series'!F40</f>
        <v>805.3</v>
      </c>
      <c r="E40" s="44">
        <f>'May 2017_BLS Data Series'!R40</f>
        <v>814.97</v>
      </c>
      <c r="F40" s="35"/>
      <c r="G40" s="35">
        <f t="shared" si="0"/>
        <v>820.39839028593542</v>
      </c>
      <c r="H40" s="11">
        <f t="shared" si="1"/>
        <v>-0.66167734483771889</v>
      </c>
      <c r="I40" s="9"/>
      <c r="J40" s="29">
        <f t="shared" si="2"/>
        <v>9.6700000000000728</v>
      </c>
      <c r="K40" s="9"/>
      <c r="L40" s="9"/>
    </row>
    <row r="41" spans="1:12" x14ac:dyDescent="0.2">
      <c r="A41" s="19">
        <v>40</v>
      </c>
      <c r="B41" s="18" t="s">
        <v>98</v>
      </c>
      <c r="C41" s="5" t="s">
        <v>39</v>
      </c>
      <c r="D41" s="37">
        <f>'May 2017_BLS Data Series'!F41</f>
        <v>771.15</v>
      </c>
      <c r="E41" s="44">
        <f>'May 2017_BLS Data Series'!R41</f>
        <v>806.41</v>
      </c>
      <c r="F41" s="35"/>
      <c r="G41" s="35">
        <f t="shared" si="0"/>
        <v>785.60811954426811</v>
      </c>
      <c r="H41" s="11">
        <f t="shared" si="1"/>
        <v>2.6478698397107925</v>
      </c>
      <c r="I41" s="9"/>
      <c r="J41" s="29">
        <f t="shared" si="2"/>
        <v>35.259999999999991</v>
      </c>
      <c r="K41" s="9"/>
      <c r="L41" s="9"/>
    </row>
    <row r="42" spans="1:12" x14ac:dyDescent="0.2">
      <c r="A42" s="19">
        <v>41</v>
      </c>
      <c r="B42" s="18" t="s">
        <v>99</v>
      </c>
      <c r="C42" s="5" t="s">
        <v>40</v>
      </c>
      <c r="D42" s="37">
        <f>'May 2017_BLS Data Series'!F42</f>
        <v>855.7</v>
      </c>
      <c r="E42" s="44">
        <f>'May 2017_BLS Data Series'!R42</f>
        <v>854.28</v>
      </c>
      <c r="F42" s="35"/>
      <c r="G42" s="35">
        <f t="shared" si="0"/>
        <v>871.74332865723966</v>
      </c>
      <c r="H42" s="11">
        <f t="shared" si="1"/>
        <v>-2.0032649615040587</v>
      </c>
      <c r="I42" s="9"/>
      <c r="J42" s="29">
        <f t="shared" si="2"/>
        <v>-1.4200000000000728</v>
      </c>
      <c r="K42" s="9"/>
      <c r="L42" s="9"/>
    </row>
    <row r="43" spans="1:12" x14ac:dyDescent="0.2">
      <c r="A43" s="19">
        <v>42</v>
      </c>
      <c r="B43" s="18" t="s">
        <v>100</v>
      </c>
      <c r="C43" s="5" t="s">
        <v>41</v>
      </c>
      <c r="D43" s="37">
        <f>'May 2017_BLS Data Series'!F43</f>
        <v>830.55</v>
      </c>
      <c r="E43" s="44">
        <f>'May 2017_BLS Data Series'!R43</f>
        <v>842.3</v>
      </c>
      <c r="F43" s="35"/>
      <c r="G43" s="35">
        <f t="shared" si="0"/>
        <v>846.12179691044787</v>
      </c>
      <c r="H43" s="11">
        <f t="shared" si="1"/>
        <v>-0.45168401575316208</v>
      </c>
      <c r="I43" s="9"/>
      <c r="J43" s="29">
        <f t="shared" si="2"/>
        <v>11.75</v>
      </c>
      <c r="K43" s="9"/>
      <c r="L43" s="9"/>
    </row>
    <row r="44" spans="1:12" x14ac:dyDescent="0.2">
      <c r="A44" s="19">
        <v>44</v>
      </c>
      <c r="B44" s="18" t="s">
        <v>101</v>
      </c>
      <c r="C44" s="5" t="s">
        <v>42</v>
      </c>
      <c r="D44" s="37">
        <f>'May 2017_BLS Data Series'!F44</f>
        <v>857.67</v>
      </c>
      <c r="E44" s="44">
        <f>'May 2017_BLS Data Series'!R44</f>
        <v>885.72</v>
      </c>
      <c r="F44" s="35"/>
      <c r="G44" s="35">
        <f t="shared" si="0"/>
        <v>873.7502637483401</v>
      </c>
      <c r="H44" s="11">
        <f t="shared" si="1"/>
        <v>1.3699264822319313</v>
      </c>
      <c r="I44" s="9"/>
      <c r="J44" s="29">
        <f t="shared" si="2"/>
        <v>28.050000000000068</v>
      </c>
      <c r="K44" s="9"/>
      <c r="L44" s="9"/>
    </row>
    <row r="45" spans="1:12" x14ac:dyDescent="0.2">
      <c r="A45" s="19">
        <v>45</v>
      </c>
      <c r="B45" s="18" t="s">
        <v>102</v>
      </c>
      <c r="C45" s="5" t="s">
        <v>43</v>
      </c>
      <c r="D45" s="37">
        <f>'May 2017_BLS Data Series'!F45</f>
        <v>761.08</v>
      </c>
      <c r="E45" s="44">
        <f>'May 2017_BLS Data Series'!R45</f>
        <v>775.22</v>
      </c>
      <c r="F45" s="35"/>
      <c r="G45" s="35">
        <f t="shared" si="0"/>
        <v>775.34931935777945</v>
      </c>
      <c r="H45" s="11">
        <f t="shared" si="1"/>
        <v>-1.6678851009577222E-2</v>
      </c>
      <c r="I45" s="9"/>
      <c r="J45" s="29">
        <f t="shared" si="2"/>
        <v>14.139999999999986</v>
      </c>
      <c r="K45" s="9"/>
      <c r="L45" s="9"/>
    </row>
    <row r="46" spans="1:12" x14ac:dyDescent="0.2">
      <c r="A46" s="19">
        <v>46</v>
      </c>
      <c r="B46" s="18" t="s">
        <v>103</v>
      </c>
      <c r="C46" s="5" t="s">
        <v>44</v>
      </c>
      <c r="D46" s="37">
        <f>'May 2017_BLS Data Series'!F46</f>
        <v>734.16</v>
      </c>
      <c r="E46" s="44">
        <f>'May 2017_BLS Data Series'!R46</f>
        <v>736.16</v>
      </c>
      <c r="F46" s="35"/>
      <c r="G46" s="35">
        <f t="shared" si="0"/>
        <v>747.92460227532888</v>
      </c>
      <c r="H46" s="11">
        <f t="shared" si="1"/>
        <v>-1.5729663444067454</v>
      </c>
      <c r="I46" s="9"/>
      <c r="J46" s="29">
        <f t="shared" si="2"/>
        <v>2</v>
      </c>
      <c r="K46" s="9"/>
      <c r="L46" s="9"/>
    </row>
    <row r="47" spans="1:12" x14ac:dyDescent="0.2">
      <c r="A47" s="19">
        <v>47</v>
      </c>
      <c r="B47" s="18" t="s">
        <v>104</v>
      </c>
      <c r="C47" s="5" t="s">
        <v>45</v>
      </c>
      <c r="D47" s="37">
        <f>'May 2017_BLS Data Series'!F47</f>
        <v>775.43</v>
      </c>
      <c r="E47" s="44">
        <f>'May 2017_BLS Data Series'!R47</f>
        <v>794.38</v>
      </c>
      <c r="F47" s="35"/>
      <c r="G47" s="35">
        <f t="shared" si="0"/>
        <v>789.96836431072018</v>
      </c>
      <c r="H47" s="11">
        <f t="shared" si="1"/>
        <v>0.55845726089667203</v>
      </c>
      <c r="I47" s="9"/>
      <c r="J47" s="29">
        <f t="shared" si="2"/>
        <v>18.950000000000045</v>
      </c>
      <c r="K47" s="9"/>
      <c r="L47" s="9"/>
    </row>
    <row r="48" spans="1:12" x14ac:dyDescent="0.2">
      <c r="A48" s="19">
        <v>48</v>
      </c>
      <c r="B48" s="18" t="s">
        <v>105</v>
      </c>
      <c r="C48" s="5" t="s">
        <v>46</v>
      </c>
      <c r="D48" s="37">
        <f>'May 2017_BLS Data Series'!F48</f>
        <v>892.69</v>
      </c>
      <c r="E48" s="44">
        <f>'May 2017_BLS Data Series'!R48</f>
        <v>923.2</v>
      </c>
      <c r="F48" s="35"/>
      <c r="G48" s="35">
        <f t="shared" si="0"/>
        <v>909.42684592617888</v>
      </c>
      <c r="H48" s="11">
        <f t="shared" si="1"/>
        <v>1.5144872988430702</v>
      </c>
      <c r="I48" s="9"/>
      <c r="J48" s="29">
        <f t="shared" si="2"/>
        <v>30.509999999999991</v>
      </c>
      <c r="K48" s="9"/>
      <c r="L48" s="9"/>
    </row>
    <row r="49" spans="1:15" x14ac:dyDescent="0.2">
      <c r="A49" s="19">
        <v>49</v>
      </c>
      <c r="B49" s="18" t="s">
        <v>106</v>
      </c>
      <c r="C49" s="5" t="s">
        <v>47</v>
      </c>
      <c r="D49" s="37">
        <f>'May 2017_BLS Data Series'!F49</f>
        <v>860.97</v>
      </c>
      <c r="E49" s="44">
        <f>'May 2017_BLS Data Series'!R49</f>
        <v>869.08</v>
      </c>
      <c r="F49" s="35"/>
      <c r="G49" s="35">
        <f t="shared" si="0"/>
        <v>877.11213471312794</v>
      </c>
      <c r="H49" s="11">
        <f t="shared" si="1"/>
        <v>-0.91574775849554424</v>
      </c>
      <c r="I49" s="9"/>
      <c r="J49" s="29">
        <f t="shared" si="2"/>
        <v>8.1100000000000136</v>
      </c>
      <c r="K49" s="9"/>
      <c r="L49" s="9"/>
    </row>
    <row r="50" spans="1:15" x14ac:dyDescent="0.2">
      <c r="A50" s="19">
        <v>50</v>
      </c>
      <c r="B50" s="18" t="s">
        <v>107</v>
      </c>
      <c r="C50" s="5" t="s">
        <v>48</v>
      </c>
      <c r="D50" s="37">
        <f>'May 2017_BLS Data Series'!F50</f>
        <v>824.72</v>
      </c>
      <c r="E50" s="44">
        <f>'May 2017_BLS Data Series'!R50</f>
        <v>815.47</v>
      </c>
      <c r="F50" s="35"/>
      <c r="G50" s="35">
        <f t="shared" si="0"/>
        <v>840.18249153932288</v>
      </c>
      <c r="H50" s="11">
        <f t="shared" si="1"/>
        <v>-2.9413242704030118</v>
      </c>
      <c r="I50" s="9"/>
      <c r="J50" s="29">
        <f t="shared" si="2"/>
        <v>-9.25</v>
      </c>
      <c r="K50" s="9"/>
      <c r="L50" s="9"/>
    </row>
    <row r="51" spans="1:15" x14ac:dyDescent="0.2">
      <c r="A51" s="19">
        <v>51</v>
      </c>
      <c r="B51" s="18" t="s">
        <v>108</v>
      </c>
      <c r="C51" s="5" t="s">
        <v>49</v>
      </c>
      <c r="D51" s="37">
        <f>'May 2017_BLS Data Series'!F51</f>
        <v>954.72</v>
      </c>
      <c r="E51" s="44">
        <f>'May 2017_BLS Data Series'!R51</f>
        <v>943.92</v>
      </c>
      <c r="F51" s="35"/>
      <c r="G51" s="35">
        <f t="shared" si="0"/>
        <v>972.61983257641668</v>
      </c>
      <c r="H51" s="11">
        <f t="shared" si="1"/>
        <v>-2.9507759985103799</v>
      </c>
      <c r="I51" s="9"/>
      <c r="J51" s="29">
        <f t="shared" si="2"/>
        <v>-10.800000000000068</v>
      </c>
      <c r="K51" s="9"/>
      <c r="L51" s="9"/>
    </row>
    <row r="52" spans="1:15" x14ac:dyDescent="0.2">
      <c r="A52" s="19">
        <v>53</v>
      </c>
      <c r="B52" s="18" t="s">
        <v>109</v>
      </c>
      <c r="C52" s="5" t="s">
        <v>50</v>
      </c>
      <c r="D52" s="37">
        <f>'May 2017_BLS Data Series'!F52</f>
        <v>1068.32</v>
      </c>
      <c r="E52" s="44">
        <f>'May 2017_BLS Data Series'!R52</f>
        <v>1073.3</v>
      </c>
      <c r="F52" s="35"/>
      <c r="G52" s="35">
        <f t="shared" si="0"/>
        <v>1088.3496936672925</v>
      </c>
      <c r="H52" s="11">
        <f t="shared" si="1"/>
        <v>-1.3827994581944725</v>
      </c>
      <c r="I52" s="9"/>
      <c r="J52" s="29">
        <f t="shared" si="2"/>
        <v>4.9800000000000182</v>
      </c>
      <c r="K52" s="9"/>
      <c r="L52" s="9"/>
    </row>
    <row r="53" spans="1:15" x14ac:dyDescent="0.2">
      <c r="A53" s="19">
        <v>54</v>
      </c>
      <c r="B53" s="18" t="s">
        <v>110</v>
      </c>
      <c r="C53" s="5" t="s">
        <v>51</v>
      </c>
      <c r="D53" s="37">
        <f>'May 2017_BLS Data Series'!F53</f>
        <v>720.69</v>
      </c>
      <c r="E53" s="44">
        <f>'May 2017_BLS Data Series'!R53</f>
        <v>752.6</v>
      </c>
      <c r="F53" s="35"/>
      <c r="G53" s="35">
        <f t="shared" si="0"/>
        <v>734.20205624633172</v>
      </c>
      <c r="H53" s="11">
        <f t="shared" si="1"/>
        <v>2.5058420358735178</v>
      </c>
      <c r="I53" s="9"/>
      <c r="J53" s="29">
        <f t="shared" si="2"/>
        <v>31.909999999999968</v>
      </c>
      <c r="K53" s="9"/>
      <c r="L53" s="9"/>
    </row>
    <row r="54" spans="1:15" x14ac:dyDescent="0.2">
      <c r="A54" s="19">
        <v>55</v>
      </c>
      <c r="B54" s="18" t="s">
        <v>111</v>
      </c>
      <c r="C54" s="5" t="s">
        <v>52</v>
      </c>
      <c r="D54" s="37">
        <f>'May 2017_BLS Data Series'!F54</f>
        <v>809.42</v>
      </c>
      <c r="E54" s="44">
        <f>'May 2017_BLS Data Series'!R54</f>
        <v>827.12</v>
      </c>
      <c r="F54" s="35"/>
      <c r="G54" s="35">
        <f t="shared" si="0"/>
        <v>824.59563524803411</v>
      </c>
      <c r="H54" s="11">
        <f t="shared" si="1"/>
        <v>0.30613365437066609</v>
      </c>
      <c r="I54" s="9"/>
      <c r="J54" s="29">
        <f t="shared" si="2"/>
        <v>17.700000000000045</v>
      </c>
      <c r="K54" s="9"/>
      <c r="L54" s="9"/>
    </row>
    <row r="55" spans="1:15" x14ac:dyDescent="0.2">
      <c r="A55" s="19">
        <v>56</v>
      </c>
      <c r="B55" s="18" t="s">
        <v>112</v>
      </c>
      <c r="C55" s="5" t="s">
        <v>53</v>
      </c>
      <c r="D55" s="37">
        <f>'May 2017_BLS Data Series'!F55</f>
        <v>773.89</v>
      </c>
      <c r="E55" s="44">
        <f>'May 2017_BLS Data Series'!R55</f>
        <v>812.89</v>
      </c>
      <c r="F55" s="35"/>
      <c r="G55" s="35">
        <f t="shared" si="0"/>
        <v>788.39949119381924</v>
      </c>
      <c r="H55" s="11">
        <f t="shared" si="1"/>
        <v>3.106357764018397</v>
      </c>
      <c r="I55" s="9"/>
      <c r="J55" s="29">
        <f t="shared" si="2"/>
        <v>39</v>
      </c>
      <c r="K55" s="9"/>
      <c r="L55" s="9">
        <f>COUNTIF(J5:J55,"&lt;0")</f>
        <v>12</v>
      </c>
    </row>
    <row r="56" spans="1:15" x14ac:dyDescent="0.2">
      <c r="F56" s="9"/>
      <c r="G56" s="9"/>
      <c r="H56" s="11"/>
      <c r="I56" s="9"/>
      <c r="J56" s="9"/>
      <c r="K56" s="9"/>
      <c r="L56" s="9"/>
    </row>
    <row r="57" spans="1:15" ht="26.25" thickBot="1" x14ac:dyDescent="0.25">
      <c r="C57" s="7" t="s">
        <v>54</v>
      </c>
      <c r="D57" s="32" t="s">
        <v>176</v>
      </c>
      <c r="E57" s="33" t="s">
        <v>187</v>
      </c>
      <c r="F57" s="8"/>
      <c r="G57" s="8"/>
      <c r="H57" s="11"/>
      <c r="I57" s="8"/>
      <c r="J57" s="42" t="s">
        <v>193</v>
      </c>
      <c r="K57" s="8"/>
      <c r="L57" s="8"/>
      <c r="M57" s="6"/>
      <c r="N57" s="6"/>
      <c r="O57" s="6"/>
    </row>
    <row r="58" spans="1:15" ht="15" thickTop="1" x14ac:dyDescent="0.2">
      <c r="C58" s="7" t="s">
        <v>167</v>
      </c>
      <c r="D58" s="45">
        <v>880.3</v>
      </c>
      <c r="E58" s="45">
        <v>901.97</v>
      </c>
      <c r="F58" s="9"/>
      <c r="G58" s="11">
        <f>D58/$G$61</f>
        <v>896.8045485765665</v>
      </c>
      <c r="H58" s="11">
        <f>((E58/G58)-1)*100</f>
        <v>0.57598407943317831</v>
      </c>
      <c r="I58" s="9"/>
      <c r="J58" s="11">
        <f>((E58/D58)-1)*100</f>
        <v>2.4616607974554228</v>
      </c>
      <c r="K58" s="9"/>
      <c r="L58" s="9"/>
    </row>
    <row r="59" spans="1:15" x14ac:dyDescent="0.2">
      <c r="C59" s="9"/>
      <c r="D59" s="10"/>
      <c r="E59" s="10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56</v>
      </c>
      <c r="D61" s="45">
        <v>240.22900000000001</v>
      </c>
      <c r="E61" s="48">
        <v>244.733</v>
      </c>
      <c r="F61" s="9"/>
      <c r="G61" s="9">
        <f>D61/E61</f>
        <v>0.98159627022101636</v>
      </c>
      <c r="H61" s="9"/>
      <c r="I61" s="9"/>
      <c r="J61" s="9"/>
      <c r="K61" s="9"/>
      <c r="L61" s="9"/>
    </row>
    <row r="62" spans="1:15" ht="15" x14ac:dyDescent="0.25">
      <c r="C62" s="9"/>
      <c r="D62" s="10"/>
      <c r="E62" s="10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5"/>
  <sheetViews>
    <sheetView workbookViewId="0">
      <pane xSplit="1" ySplit="4" topLeftCell="B5" activePane="bottomRight" state="frozen"/>
      <selection pane="topRight"/>
      <selection pane="bottomLeft"/>
      <selection pane="bottomRight" sqref="A1:N1"/>
    </sheetView>
  </sheetViews>
  <sheetFormatPr defaultRowHeight="15" x14ac:dyDescent="0.25"/>
  <cols>
    <col min="1" max="1" width="23" style="43" customWidth="1"/>
    <col min="2" max="255" width="8" style="43" customWidth="1"/>
    <col min="256" max="16384" width="9.140625" style="43"/>
  </cols>
  <sheetData>
    <row r="1" spans="1:25" ht="15.75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25" x14ac:dyDescent="0.25">
      <c r="A2" s="41" t="s">
        <v>1</v>
      </c>
      <c r="B2" s="40" t="s">
        <v>192</v>
      </c>
    </row>
    <row r="3" spans="1:25" x14ac:dyDescent="0.2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25" ht="27" thickBot="1" x14ac:dyDescent="0.3">
      <c r="A4" s="39" t="s">
        <v>2</v>
      </c>
      <c r="B4" s="32" t="s">
        <v>168</v>
      </c>
      <c r="C4" s="32" t="s">
        <v>179</v>
      </c>
      <c r="D4" s="32" t="s">
        <v>178</v>
      </c>
      <c r="E4" s="32" t="s">
        <v>177</v>
      </c>
      <c r="F4" s="32" t="s">
        <v>176</v>
      </c>
      <c r="G4" s="32" t="s">
        <v>175</v>
      </c>
      <c r="H4" s="32" t="s">
        <v>174</v>
      </c>
      <c r="I4" s="32" t="s">
        <v>173</v>
      </c>
      <c r="J4" s="32" t="s">
        <v>172</v>
      </c>
      <c r="K4" s="32" t="s">
        <v>171</v>
      </c>
      <c r="L4" s="32" t="s">
        <v>170</v>
      </c>
      <c r="M4" s="32" t="s">
        <v>169</v>
      </c>
      <c r="N4" s="32" t="s">
        <v>191</v>
      </c>
      <c r="O4" s="32" t="s">
        <v>190</v>
      </c>
      <c r="P4" s="32" t="s">
        <v>189</v>
      </c>
      <c r="Q4" s="32" t="s">
        <v>188</v>
      </c>
      <c r="R4" s="32" t="s">
        <v>187</v>
      </c>
      <c r="S4" s="32" t="s">
        <v>186</v>
      </c>
      <c r="T4" s="32" t="s">
        <v>185</v>
      </c>
      <c r="U4" s="32" t="s">
        <v>184</v>
      </c>
      <c r="V4" s="32" t="s">
        <v>183</v>
      </c>
      <c r="W4" s="32" t="s">
        <v>182</v>
      </c>
      <c r="X4" s="32" t="s">
        <v>181</v>
      </c>
      <c r="Y4" s="32" t="s">
        <v>180</v>
      </c>
    </row>
    <row r="5" spans="1:25" ht="15.75" thickTop="1" x14ac:dyDescent="0.25">
      <c r="A5" s="38" t="s">
        <v>3</v>
      </c>
      <c r="B5" s="37">
        <v>768.58</v>
      </c>
      <c r="C5" s="37">
        <v>768.96</v>
      </c>
      <c r="D5" s="37">
        <v>760.77</v>
      </c>
      <c r="E5" s="37">
        <v>777.15</v>
      </c>
      <c r="F5" s="37">
        <v>786.21</v>
      </c>
      <c r="G5" s="37">
        <v>778.26</v>
      </c>
      <c r="H5" s="37">
        <v>782.13</v>
      </c>
      <c r="I5" s="37">
        <v>771.37</v>
      </c>
      <c r="J5" s="37">
        <v>778.22</v>
      </c>
      <c r="K5" s="37">
        <v>801.36</v>
      </c>
      <c r="L5" s="37">
        <v>780.57</v>
      </c>
      <c r="M5" s="37">
        <v>783.13</v>
      </c>
      <c r="N5" s="37">
        <v>795.44</v>
      </c>
      <c r="O5" s="37">
        <v>788.25</v>
      </c>
      <c r="P5" s="37">
        <v>785.07</v>
      </c>
      <c r="Q5" s="37">
        <v>800.8</v>
      </c>
      <c r="R5" s="37">
        <v>790.24</v>
      </c>
    </row>
    <row r="6" spans="1:25" x14ac:dyDescent="0.25">
      <c r="A6" s="38" t="s">
        <v>4</v>
      </c>
      <c r="B6" s="37">
        <v>935.32</v>
      </c>
      <c r="C6" s="37">
        <v>951.48</v>
      </c>
      <c r="D6" s="37">
        <v>955.89</v>
      </c>
      <c r="E6" s="37">
        <v>959.92</v>
      </c>
      <c r="F6" s="37">
        <v>965.81</v>
      </c>
      <c r="G6" s="37">
        <v>961.19</v>
      </c>
      <c r="H6" s="37">
        <v>989.87</v>
      </c>
      <c r="I6" s="37">
        <v>986.95</v>
      </c>
      <c r="J6" s="37">
        <v>974.63</v>
      </c>
      <c r="K6" s="37">
        <v>1001.32</v>
      </c>
      <c r="L6" s="37">
        <v>981.74</v>
      </c>
      <c r="M6" s="37">
        <v>976.29</v>
      </c>
      <c r="N6" s="37">
        <v>975.07</v>
      </c>
      <c r="O6" s="37">
        <v>966.65</v>
      </c>
      <c r="P6" s="37">
        <v>978.59</v>
      </c>
      <c r="Q6" s="37">
        <v>987.56</v>
      </c>
      <c r="R6" s="37">
        <v>983.68</v>
      </c>
    </row>
    <row r="7" spans="1:25" x14ac:dyDescent="0.25">
      <c r="A7" s="38" t="s">
        <v>5</v>
      </c>
      <c r="B7" s="37">
        <v>803.06</v>
      </c>
      <c r="C7" s="37">
        <v>810.54</v>
      </c>
      <c r="D7" s="37">
        <v>813.6</v>
      </c>
      <c r="E7" s="37">
        <v>820.46</v>
      </c>
      <c r="F7" s="37">
        <v>841.12</v>
      </c>
      <c r="G7" s="37">
        <v>817.69</v>
      </c>
      <c r="H7" s="37">
        <v>814.28</v>
      </c>
      <c r="I7" s="37">
        <v>826.58</v>
      </c>
      <c r="J7" s="37">
        <v>825.56</v>
      </c>
      <c r="K7" s="37">
        <v>848.07</v>
      </c>
      <c r="L7" s="37">
        <v>831.74</v>
      </c>
      <c r="M7" s="37">
        <v>827.66</v>
      </c>
      <c r="N7" s="37">
        <v>857.44</v>
      </c>
      <c r="O7" s="37">
        <v>856.03</v>
      </c>
      <c r="P7" s="37">
        <v>849.34</v>
      </c>
      <c r="Q7" s="37">
        <v>884.1</v>
      </c>
      <c r="R7" s="37">
        <v>863.78</v>
      </c>
    </row>
    <row r="8" spans="1:25" x14ac:dyDescent="0.25">
      <c r="A8" s="38" t="s">
        <v>6</v>
      </c>
      <c r="B8" s="37">
        <v>675.35</v>
      </c>
      <c r="C8" s="37">
        <v>673.93</v>
      </c>
      <c r="D8" s="37">
        <v>666.99</v>
      </c>
      <c r="E8" s="37">
        <v>677.66</v>
      </c>
      <c r="F8" s="37">
        <v>687.37</v>
      </c>
      <c r="G8" s="37">
        <v>685.25</v>
      </c>
      <c r="H8" s="37">
        <v>698.92</v>
      </c>
      <c r="I8" s="37">
        <v>688.4</v>
      </c>
      <c r="J8" s="37">
        <v>686.39</v>
      </c>
      <c r="K8" s="37">
        <v>706.15</v>
      </c>
      <c r="L8" s="37">
        <v>694.19</v>
      </c>
      <c r="M8" s="37">
        <v>697.94</v>
      </c>
      <c r="N8" s="37">
        <v>703.11</v>
      </c>
      <c r="O8" s="37">
        <v>703.82</v>
      </c>
      <c r="P8" s="37">
        <v>702.45</v>
      </c>
      <c r="Q8" s="37">
        <v>719.32</v>
      </c>
      <c r="R8" s="37">
        <v>708.26</v>
      </c>
    </row>
    <row r="9" spans="1:25" x14ac:dyDescent="0.25">
      <c r="A9" s="38" t="s">
        <v>7</v>
      </c>
      <c r="B9" s="37">
        <v>971.28</v>
      </c>
      <c r="C9" s="37">
        <v>978.58</v>
      </c>
      <c r="D9" s="37">
        <v>970.49</v>
      </c>
      <c r="E9" s="37">
        <v>979.95</v>
      </c>
      <c r="F9" s="37">
        <v>1009.66</v>
      </c>
      <c r="G9" s="37">
        <v>980.64</v>
      </c>
      <c r="H9" s="37">
        <v>988.31</v>
      </c>
      <c r="I9" s="37">
        <v>992.44</v>
      </c>
      <c r="J9" s="37">
        <v>998.13</v>
      </c>
      <c r="K9" s="37">
        <v>1036.7</v>
      </c>
      <c r="L9" s="37">
        <v>1001.52</v>
      </c>
      <c r="M9" s="37">
        <v>1004.45</v>
      </c>
      <c r="N9" s="37">
        <v>1028.79</v>
      </c>
      <c r="O9" s="37">
        <v>1007.17</v>
      </c>
      <c r="P9" s="37">
        <v>1010.61</v>
      </c>
      <c r="Q9" s="37">
        <v>1043.6500000000001</v>
      </c>
      <c r="R9" s="37">
        <v>1024.31</v>
      </c>
    </row>
    <row r="10" spans="1:25" x14ac:dyDescent="0.25">
      <c r="A10" s="38" t="s">
        <v>8</v>
      </c>
      <c r="B10" s="37">
        <v>915.49</v>
      </c>
      <c r="C10" s="37">
        <v>912</v>
      </c>
      <c r="D10" s="37">
        <v>909.42</v>
      </c>
      <c r="E10" s="37">
        <v>910.34</v>
      </c>
      <c r="F10" s="37">
        <v>925.81</v>
      </c>
      <c r="G10" s="37">
        <v>903.16</v>
      </c>
      <c r="H10" s="37">
        <v>899.76</v>
      </c>
      <c r="I10" s="37">
        <v>899.08</v>
      </c>
      <c r="J10" s="37">
        <v>901.81</v>
      </c>
      <c r="K10" s="37">
        <v>931.27</v>
      </c>
      <c r="L10" s="37">
        <v>897.77</v>
      </c>
      <c r="M10" s="37">
        <v>891.38</v>
      </c>
      <c r="N10" s="37">
        <v>904.2</v>
      </c>
      <c r="O10" s="37">
        <v>899.7</v>
      </c>
      <c r="P10" s="37">
        <v>896.2</v>
      </c>
      <c r="Q10" s="37">
        <v>931.39</v>
      </c>
      <c r="R10" s="37">
        <v>898.92</v>
      </c>
    </row>
    <row r="11" spans="1:25" x14ac:dyDescent="0.25">
      <c r="A11" s="38" t="s">
        <v>9</v>
      </c>
      <c r="B11" s="37">
        <v>1005.3</v>
      </c>
      <c r="C11" s="37">
        <v>1003.59</v>
      </c>
      <c r="D11" s="37">
        <v>999.32</v>
      </c>
      <c r="E11" s="37">
        <v>1019.37</v>
      </c>
      <c r="F11" s="37">
        <v>1044.1400000000001</v>
      </c>
      <c r="G11" s="37">
        <v>1009.34</v>
      </c>
      <c r="H11" s="37">
        <v>1014.05</v>
      </c>
      <c r="I11" s="37">
        <v>1021.1</v>
      </c>
      <c r="J11" s="37">
        <v>1029.8800000000001</v>
      </c>
      <c r="K11" s="37">
        <v>1058.49</v>
      </c>
      <c r="L11" s="37">
        <v>1030.21</v>
      </c>
      <c r="M11" s="37">
        <v>1033.24</v>
      </c>
      <c r="N11" s="37">
        <v>1056.83</v>
      </c>
      <c r="O11" s="37">
        <v>1032.9000000000001</v>
      </c>
      <c r="P11" s="37">
        <v>1032.73</v>
      </c>
      <c r="Q11" s="37">
        <v>1065.93</v>
      </c>
      <c r="R11" s="37">
        <v>1038.9100000000001</v>
      </c>
    </row>
    <row r="12" spans="1:25" x14ac:dyDescent="0.25">
      <c r="A12" s="38" t="s">
        <v>10</v>
      </c>
      <c r="B12" s="37">
        <v>799.2</v>
      </c>
      <c r="C12" s="37">
        <v>801.12</v>
      </c>
      <c r="D12" s="37">
        <v>807.53</v>
      </c>
      <c r="E12" s="37">
        <v>810.74</v>
      </c>
      <c r="F12" s="37">
        <v>811.85</v>
      </c>
      <c r="G12" s="37">
        <v>793.58</v>
      </c>
      <c r="H12" s="37">
        <v>801.36</v>
      </c>
      <c r="I12" s="37">
        <v>799.79</v>
      </c>
      <c r="J12" s="37">
        <v>803.75</v>
      </c>
      <c r="K12" s="37">
        <v>843.16</v>
      </c>
      <c r="L12" s="37">
        <v>819.89</v>
      </c>
      <c r="M12" s="37">
        <v>816.19</v>
      </c>
      <c r="N12" s="37">
        <v>833.02</v>
      </c>
      <c r="O12" s="37">
        <v>829.46</v>
      </c>
      <c r="P12" s="37">
        <v>825.93</v>
      </c>
      <c r="Q12" s="37">
        <v>860.6</v>
      </c>
      <c r="R12" s="37">
        <v>828.75</v>
      </c>
    </row>
    <row r="13" spans="1:25" x14ac:dyDescent="0.25">
      <c r="A13" s="38" t="s">
        <v>11</v>
      </c>
      <c r="B13" s="37">
        <v>1287.26</v>
      </c>
      <c r="C13" s="37">
        <v>1304.69</v>
      </c>
      <c r="D13" s="37">
        <v>1305.9100000000001</v>
      </c>
      <c r="E13" s="37">
        <v>1332.86</v>
      </c>
      <c r="F13" s="37">
        <v>1411.96</v>
      </c>
      <c r="G13" s="37">
        <v>1347.46</v>
      </c>
      <c r="H13" s="37">
        <v>1358.65</v>
      </c>
      <c r="I13" s="37">
        <v>1382.7</v>
      </c>
      <c r="J13" s="37">
        <v>1383.08</v>
      </c>
      <c r="K13" s="37">
        <v>1456.36</v>
      </c>
      <c r="L13" s="37">
        <v>1403.26</v>
      </c>
      <c r="M13" s="37">
        <v>1412.46</v>
      </c>
      <c r="N13" s="37">
        <v>1480.46</v>
      </c>
      <c r="O13" s="37">
        <v>1412.46</v>
      </c>
      <c r="P13" s="37">
        <v>1412.35</v>
      </c>
      <c r="Q13" s="37">
        <v>1454.91</v>
      </c>
      <c r="R13" s="37">
        <v>1391.01</v>
      </c>
    </row>
    <row r="14" spans="1:25" x14ac:dyDescent="0.25">
      <c r="A14" s="38" t="s">
        <v>12</v>
      </c>
      <c r="B14" s="37">
        <v>777.37</v>
      </c>
      <c r="C14" s="37">
        <v>782.5</v>
      </c>
      <c r="D14" s="37">
        <v>790.7</v>
      </c>
      <c r="E14" s="37">
        <v>788.65</v>
      </c>
      <c r="F14" s="37">
        <v>800.22</v>
      </c>
      <c r="G14" s="37">
        <v>787.5</v>
      </c>
      <c r="H14" s="37">
        <v>785.74</v>
      </c>
      <c r="I14" s="37">
        <v>789.57</v>
      </c>
      <c r="J14" s="37">
        <v>791.28</v>
      </c>
      <c r="K14" s="37">
        <v>811.23</v>
      </c>
      <c r="L14" s="37">
        <v>805.46</v>
      </c>
      <c r="M14" s="37">
        <v>811.91</v>
      </c>
      <c r="N14" s="37">
        <v>822.16</v>
      </c>
      <c r="O14" s="37">
        <v>817.71</v>
      </c>
      <c r="P14" s="37">
        <v>815.65</v>
      </c>
      <c r="Q14" s="37">
        <v>834.55</v>
      </c>
      <c r="R14" s="37">
        <v>813.96</v>
      </c>
    </row>
    <row r="15" spans="1:25" x14ac:dyDescent="0.25">
      <c r="A15" s="38" t="s">
        <v>13</v>
      </c>
      <c r="B15" s="37">
        <v>839.36</v>
      </c>
      <c r="C15" s="37">
        <v>842.17</v>
      </c>
      <c r="D15" s="37">
        <v>840.43</v>
      </c>
      <c r="E15" s="37">
        <v>842.51</v>
      </c>
      <c r="F15" s="37">
        <v>865.22</v>
      </c>
      <c r="G15" s="37">
        <v>843.88</v>
      </c>
      <c r="H15" s="37">
        <v>847.73</v>
      </c>
      <c r="I15" s="37">
        <v>847.7</v>
      </c>
      <c r="J15" s="37">
        <v>848.39</v>
      </c>
      <c r="K15" s="37">
        <v>882.46</v>
      </c>
      <c r="L15" s="37">
        <v>857.12</v>
      </c>
      <c r="M15" s="37">
        <v>862.38</v>
      </c>
      <c r="N15" s="37">
        <v>885.89</v>
      </c>
      <c r="O15" s="37">
        <v>867.22</v>
      </c>
      <c r="P15" s="37">
        <v>861.27</v>
      </c>
      <c r="Q15" s="37">
        <v>890.53</v>
      </c>
      <c r="R15" s="37">
        <v>871.47</v>
      </c>
    </row>
    <row r="16" spans="1:25" x14ac:dyDescent="0.25">
      <c r="A16" s="38" t="s">
        <v>14</v>
      </c>
      <c r="B16" s="37">
        <v>824.26</v>
      </c>
      <c r="C16" s="37">
        <v>824.13</v>
      </c>
      <c r="D16" s="37">
        <v>820.54</v>
      </c>
      <c r="E16" s="37">
        <v>827.64</v>
      </c>
      <c r="F16" s="37">
        <v>851.76</v>
      </c>
      <c r="G16" s="37">
        <v>824.9</v>
      </c>
      <c r="H16" s="37">
        <v>837.31</v>
      </c>
      <c r="I16" s="37">
        <v>830.58</v>
      </c>
      <c r="J16" s="37">
        <v>828.82</v>
      </c>
      <c r="K16" s="37">
        <v>858.61</v>
      </c>
      <c r="L16" s="37">
        <v>817.59</v>
      </c>
      <c r="M16" s="37">
        <v>829.76</v>
      </c>
      <c r="N16" s="37">
        <v>870.13</v>
      </c>
      <c r="O16" s="37">
        <v>837.82</v>
      </c>
      <c r="P16" s="37">
        <v>830.43</v>
      </c>
      <c r="Q16" s="37">
        <v>876.77</v>
      </c>
      <c r="R16" s="37">
        <v>841.1</v>
      </c>
    </row>
    <row r="17" spans="1:18" x14ac:dyDescent="0.25">
      <c r="A17" s="38" t="s">
        <v>15</v>
      </c>
      <c r="B17" s="37">
        <v>734.18</v>
      </c>
      <c r="C17" s="37">
        <v>729.65</v>
      </c>
      <c r="D17" s="37">
        <v>727.38</v>
      </c>
      <c r="E17" s="37">
        <v>744.89</v>
      </c>
      <c r="F17" s="37">
        <v>755.66</v>
      </c>
      <c r="G17" s="37">
        <v>730.85</v>
      </c>
      <c r="H17" s="37">
        <v>735.6</v>
      </c>
      <c r="I17" s="37">
        <v>735.71</v>
      </c>
      <c r="J17" s="37">
        <v>734.33</v>
      </c>
      <c r="K17" s="37">
        <v>757.91</v>
      </c>
      <c r="L17" s="37">
        <v>735.05</v>
      </c>
      <c r="M17" s="37">
        <v>724.81</v>
      </c>
      <c r="N17" s="37">
        <v>740.34</v>
      </c>
      <c r="O17" s="37">
        <v>735.15</v>
      </c>
      <c r="P17" s="37">
        <v>734.72</v>
      </c>
      <c r="Q17" s="37">
        <v>765.12</v>
      </c>
      <c r="R17" s="37">
        <v>745.59</v>
      </c>
    </row>
    <row r="18" spans="1:18" x14ac:dyDescent="0.25">
      <c r="A18" s="38" t="s">
        <v>16</v>
      </c>
      <c r="B18" s="37">
        <v>900.38</v>
      </c>
      <c r="C18" s="37">
        <v>894.01</v>
      </c>
      <c r="D18" s="37">
        <v>897.33</v>
      </c>
      <c r="E18" s="37">
        <v>899.37</v>
      </c>
      <c r="F18" s="37">
        <v>915.47</v>
      </c>
      <c r="G18" s="37">
        <v>898.78</v>
      </c>
      <c r="H18" s="37">
        <v>900.92</v>
      </c>
      <c r="I18" s="37">
        <v>902.02</v>
      </c>
      <c r="J18" s="37">
        <v>910.75</v>
      </c>
      <c r="K18" s="37">
        <v>935.86</v>
      </c>
      <c r="L18" s="37">
        <v>912.8</v>
      </c>
      <c r="M18" s="37">
        <v>906.1</v>
      </c>
      <c r="N18" s="37">
        <v>914.62</v>
      </c>
      <c r="O18" s="37">
        <v>902.46</v>
      </c>
      <c r="P18" s="37">
        <v>897.43</v>
      </c>
      <c r="Q18" s="37">
        <v>919</v>
      </c>
      <c r="R18" s="37">
        <v>902.7</v>
      </c>
    </row>
    <row r="19" spans="1:18" x14ac:dyDescent="0.25">
      <c r="A19" s="38" t="s">
        <v>17</v>
      </c>
      <c r="B19" s="37">
        <v>804.54</v>
      </c>
      <c r="C19" s="37">
        <v>796.79</v>
      </c>
      <c r="D19" s="37">
        <v>794.05</v>
      </c>
      <c r="E19" s="37">
        <v>809.03</v>
      </c>
      <c r="F19" s="37">
        <v>814.67</v>
      </c>
      <c r="G19" s="37">
        <v>805.04</v>
      </c>
      <c r="H19" s="37">
        <v>811.63</v>
      </c>
      <c r="I19" s="37">
        <v>815.26</v>
      </c>
      <c r="J19" s="37">
        <v>823.64</v>
      </c>
      <c r="K19" s="37">
        <v>847.97</v>
      </c>
      <c r="L19" s="37">
        <v>836.78</v>
      </c>
      <c r="M19" s="37">
        <v>837.66</v>
      </c>
      <c r="N19" s="37">
        <v>845.99</v>
      </c>
      <c r="O19" s="37">
        <v>840.42</v>
      </c>
      <c r="P19" s="37">
        <v>833.17</v>
      </c>
      <c r="Q19" s="37">
        <v>851.54</v>
      </c>
      <c r="R19" s="37">
        <v>834.55</v>
      </c>
    </row>
    <row r="20" spans="1:18" x14ac:dyDescent="0.25">
      <c r="A20" s="38" t="s">
        <v>18</v>
      </c>
      <c r="B20" s="37">
        <v>768.95</v>
      </c>
      <c r="C20" s="37">
        <v>770.3</v>
      </c>
      <c r="D20" s="37">
        <v>784.04</v>
      </c>
      <c r="E20" s="37">
        <v>806.27</v>
      </c>
      <c r="F20" s="37">
        <v>808.6</v>
      </c>
      <c r="G20" s="37">
        <v>820.99</v>
      </c>
      <c r="H20" s="37">
        <v>809.8</v>
      </c>
      <c r="I20" s="37">
        <v>803.18</v>
      </c>
      <c r="J20" s="37">
        <v>806.08</v>
      </c>
      <c r="K20" s="37">
        <v>826.96</v>
      </c>
      <c r="L20" s="37">
        <v>812.67</v>
      </c>
      <c r="M20" s="37">
        <v>797.89</v>
      </c>
      <c r="N20" s="37">
        <v>795.21</v>
      </c>
      <c r="O20" s="37">
        <v>790.5</v>
      </c>
      <c r="P20" s="37">
        <v>789.59</v>
      </c>
      <c r="Q20" s="37">
        <v>811.72</v>
      </c>
      <c r="R20" s="37">
        <v>793.44</v>
      </c>
    </row>
    <row r="21" spans="1:18" x14ac:dyDescent="0.25">
      <c r="A21" s="38" t="s">
        <v>19</v>
      </c>
      <c r="B21" s="37">
        <v>772.13</v>
      </c>
      <c r="C21" s="37">
        <v>767.15</v>
      </c>
      <c r="D21" s="37">
        <v>760.45</v>
      </c>
      <c r="E21" s="37">
        <v>767.53</v>
      </c>
      <c r="F21" s="37">
        <v>766.08</v>
      </c>
      <c r="G21" s="37">
        <v>763.3</v>
      </c>
      <c r="H21" s="37">
        <v>766.92</v>
      </c>
      <c r="I21" s="37">
        <v>770.3</v>
      </c>
      <c r="J21" s="37">
        <v>774.36</v>
      </c>
      <c r="K21" s="37">
        <v>797.05</v>
      </c>
      <c r="L21" s="37">
        <v>780.72</v>
      </c>
      <c r="M21" s="37">
        <v>779.09</v>
      </c>
      <c r="N21" s="37">
        <v>785.23</v>
      </c>
      <c r="O21" s="37">
        <v>786.86</v>
      </c>
      <c r="P21" s="37">
        <v>781.17</v>
      </c>
      <c r="Q21" s="37">
        <v>794.53</v>
      </c>
      <c r="R21" s="37">
        <v>771.51</v>
      </c>
    </row>
    <row r="22" spans="1:18" x14ac:dyDescent="0.25">
      <c r="A22" s="38" t="s">
        <v>20</v>
      </c>
      <c r="B22" s="37">
        <v>739.5</v>
      </c>
      <c r="C22" s="37">
        <v>732.89</v>
      </c>
      <c r="D22" s="37">
        <v>741.66</v>
      </c>
      <c r="E22" s="37">
        <v>746.58</v>
      </c>
      <c r="F22" s="37">
        <v>740.6</v>
      </c>
      <c r="G22" s="37">
        <v>749.05</v>
      </c>
      <c r="H22" s="37">
        <v>747.65</v>
      </c>
      <c r="I22" s="37">
        <v>739.9</v>
      </c>
      <c r="J22" s="37">
        <v>745.52</v>
      </c>
      <c r="K22" s="37">
        <v>763.22</v>
      </c>
      <c r="L22" s="37">
        <v>753.3</v>
      </c>
      <c r="M22" s="37">
        <v>763.58</v>
      </c>
      <c r="N22" s="37">
        <v>773.78</v>
      </c>
      <c r="O22" s="37">
        <v>758.73</v>
      </c>
      <c r="P22" s="37">
        <v>757.25</v>
      </c>
      <c r="Q22" s="37">
        <v>768.15</v>
      </c>
      <c r="R22" s="37">
        <v>760.28</v>
      </c>
    </row>
    <row r="23" spans="1:18" x14ac:dyDescent="0.25">
      <c r="A23" s="38" t="s">
        <v>21</v>
      </c>
      <c r="B23" s="37">
        <v>794.6</v>
      </c>
      <c r="C23" s="37">
        <v>785.89</v>
      </c>
      <c r="D23" s="37">
        <v>775.39</v>
      </c>
      <c r="E23" s="37">
        <v>788.55</v>
      </c>
      <c r="F23" s="37">
        <v>803.37</v>
      </c>
      <c r="G23" s="37">
        <v>790.94</v>
      </c>
      <c r="H23" s="37">
        <v>789.4</v>
      </c>
      <c r="I23" s="37">
        <v>774.63</v>
      </c>
      <c r="J23" s="37">
        <v>798.16</v>
      </c>
      <c r="K23" s="37">
        <v>825.38</v>
      </c>
      <c r="L23" s="37">
        <v>802.74</v>
      </c>
      <c r="M23" s="37">
        <v>803.62</v>
      </c>
      <c r="N23" s="37">
        <v>817.39</v>
      </c>
      <c r="O23" s="37">
        <v>815.62</v>
      </c>
      <c r="P23" s="37">
        <v>814.2</v>
      </c>
      <c r="Q23" s="37">
        <v>808.54</v>
      </c>
      <c r="R23" s="37">
        <v>803.93</v>
      </c>
    </row>
    <row r="24" spans="1:18" x14ac:dyDescent="0.25">
      <c r="A24" s="38" t="s">
        <v>22</v>
      </c>
      <c r="B24" s="37">
        <v>749.06</v>
      </c>
      <c r="C24" s="37">
        <v>748.94</v>
      </c>
      <c r="D24" s="37">
        <v>751.04</v>
      </c>
      <c r="E24" s="37">
        <v>753.06</v>
      </c>
      <c r="F24" s="37">
        <v>754.8</v>
      </c>
      <c r="G24" s="37">
        <v>741.73</v>
      </c>
      <c r="H24" s="37">
        <v>740.18</v>
      </c>
      <c r="I24" s="37">
        <v>747.95</v>
      </c>
      <c r="J24" s="37">
        <v>760.92</v>
      </c>
      <c r="K24" s="37">
        <v>773.47</v>
      </c>
      <c r="L24" s="37">
        <v>770.44</v>
      </c>
      <c r="M24" s="37">
        <v>763.64</v>
      </c>
      <c r="N24" s="37">
        <v>776.79</v>
      </c>
      <c r="O24" s="37">
        <v>773.52</v>
      </c>
      <c r="P24" s="37">
        <v>789.93</v>
      </c>
      <c r="Q24" s="37">
        <v>790.16</v>
      </c>
      <c r="R24" s="37">
        <v>790.1</v>
      </c>
    </row>
    <row r="25" spans="1:18" x14ac:dyDescent="0.25">
      <c r="A25" s="38" t="s">
        <v>23</v>
      </c>
      <c r="B25" s="37">
        <v>919.97</v>
      </c>
      <c r="C25" s="37">
        <v>916.64</v>
      </c>
      <c r="D25" s="37">
        <v>924.45</v>
      </c>
      <c r="E25" s="37">
        <v>929.21</v>
      </c>
      <c r="F25" s="37">
        <v>939.47</v>
      </c>
      <c r="G25" s="37">
        <v>926.74</v>
      </c>
      <c r="H25" s="37">
        <v>928.16</v>
      </c>
      <c r="I25" s="37">
        <v>936.37</v>
      </c>
      <c r="J25" s="37">
        <v>940.77</v>
      </c>
      <c r="K25" s="37">
        <v>962.85</v>
      </c>
      <c r="L25" s="37">
        <v>951.51</v>
      </c>
      <c r="M25" s="37">
        <v>942.22</v>
      </c>
      <c r="N25" s="37">
        <v>971.11</v>
      </c>
      <c r="O25" s="37">
        <v>950.08</v>
      </c>
      <c r="P25" s="37">
        <v>944.12</v>
      </c>
      <c r="Q25" s="37">
        <v>969.88</v>
      </c>
      <c r="R25" s="37">
        <v>939.47</v>
      </c>
    </row>
    <row r="26" spans="1:18" x14ac:dyDescent="0.25">
      <c r="A26" s="38" t="s">
        <v>24</v>
      </c>
      <c r="B26" s="37">
        <v>1041.48</v>
      </c>
      <c r="C26" s="37">
        <v>1031.25</v>
      </c>
      <c r="D26" s="37">
        <v>1030.8599999999999</v>
      </c>
      <c r="E26" s="37">
        <v>1034.6300000000001</v>
      </c>
      <c r="F26" s="37">
        <v>1047.4000000000001</v>
      </c>
      <c r="G26" s="37">
        <v>1029.46</v>
      </c>
      <c r="H26" s="37">
        <v>1035.8900000000001</v>
      </c>
      <c r="I26" s="37">
        <v>1029.46</v>
      </c>
      <c r="J26" s="37">
        <v>1049.22</v>
      </c>
      <c r="K26" s="37">
        <v>1075.52</v>
      </c>
      <c r="L26" s="37">
        <v>1059.78</v>
      </c>
      <c r="M26" s="37">
        <v>1065.6400000000001</v>
      </c>
      <c r="N26" s="37">
        <v>1084.27</v>
      </c>
      <c r="O26" s="37">
        <v>1065.24</v>
      </c>
      <c r="P26" s="37">
        <v>1061.6099999999999</v>
      </c>
      <c r="Q26" s="37">
        <v>1086.29</v>
      </c>
      <c r="R26" s="37">
        <v>1055.28</v>
      </c>
    </row>
    <row r="27" spans="1:18" x14ac:dyDescent="0.25">
      <c r="A27" s="38" t="s">
        <v>25</v>
      </c>
      <c r="B27" s="37">
        <v>822.02</v>
      </c>
      <c r="C27" s="37">
        <v>818.64</v>
      </c>
      <c r="D27" s="37">
        <v>821.06</v>
      </c>
      <c r="E27" s="37">
        <v>822.17</v>
      </c>
      <c r="F27" s="37">
        <v>823.89</v>
      </c>
      <c r="G27" s="37">
        <v>816.66</v>
      </c>
      <c r="H27" s="37">
        <v>821.47</v>
      </c>
      <c r="I27" s="37">
        <v>821.1</v>
      </c>
      <c r="J27" s="37">
        <v>829.68</v>
      </c>
      <c r="K27" s="37">
        <v>850.86</v>
      </c>
      <c r="L27" s="37">
        <v>834.54</v>
      </c>
      <c r="M27" s="37">
        <v>840.08</v>
      </c>
      <c r="N27" s="37">
        <v>851.06</v>
      </c>
      <c r="O27" s="37">
        <v>843.09</v>
      </c>
      <c r="P27" s="37">
        <v>808.02</v>
      </c>
      <c r="Q27" s="37">
        <v>830.13</v>
      </c>
      <c r="R27" s="37">
        <v>822.83</v>
      </c>
    </row>
    <row r="28" spans="1:18" x14ac:dyDescent="0.25">
      <c r="A28" s="38" t="s">
        <v>26</v>
      </c>
      <c r="B28" s="37">
        <v>894.79</v>
      </c>
      <c r="C28" s="37">
        <v>886.44</v>
      </c>
      <c r="D28" s="37">
        <v>906.18</v>
      </c>
      <c r="E28" s="37">
        <v>906.53</v>
      </c>
      <c r="F28" s="37">
        <v>925.76</v>
      </c>
      <c r="G28" s="37">
        <v>913.75</v>
      </c>
      <c r="H28" s="37">
        <v>919</v>
      </c>
      <c r="I28" s="37">
        <v>916.61</v>
      </c>
      <c r="J28" s="37">
        <v>931.61</v>
      </c>
      <c r="K28" s="37">
        <v>953.24</v>
      </c>
      <c r="L28" s="37">
        <v>950.08</v>
      </c>
      <c r="M28" s="37">
        <v>944.12</v>
      </c>
      <c r="N28" s="37">
        <v>958.8</v>
      </c>
      <c r="O28" s="37">
        <v>955.19</v>
      </c>
      <c r="P28" s="37">
        <v>955.86</v>
      </c>
      <c r="Q28" s="37">
        <v>987.7</v>
      </c>
      <c r="R28" s="37">
        <v>955.53</v>
      </c>
    </row>
    <row r="29" spans="1:18" x14ac:dyDescent="0.25">
      <c r="A29" s="38" t="s">
        <v>27</v>
      </c>
      <c r="B29" s="37">
        <v>687.5</v>
      </c>
      <c r="C29" s="37">
        <v>679.31</v>
      </c>
      <c r="D29" s="37">
        <v>672.37</v>
      </c>
      <c r="E29" s="37">
        <v>684.29</v>
      </c>
      <c r="F29" s="37">
        <v>698.09</v>
      </c>
      <c r="G29" s="37">
        <v>687.93</v>
      </c>
      <c r="H29" s="37">
        <v>700.79</v>
      </c>
      <c r="I29" s="37">
        <v>688.62</v>
      </c>
      <c r="J29" s="37">
        <v>699.05</v>
      </c>
      <c r="K29" s="37">
        <v>715.88</v>
      </c>
      <c r="L29" s="37">
        <v>699.75</v>
      </c>
      <c r="M29" s="37">
        <v>700.79</v>
      </c>
      <c r="N29" s="37">
        <v>711.61</v>
      </c>
      <c r="O29" s="37">
        <v>705.1</v>
      </c>
      <c r="P29" s="37">
        <v>699.61</v>
      </c>
      <c r="Q29" s="37">
        <v>705.1</v>
      </c>
      <c r="R29" s="37">
        <v>700.95</v>
      </c>
    </row>
    <row r="30" spans="1:18" x14ac:dyDescent="0.25">
      <c r="A30" s="38" t="s">
        <v>28</v>
      </c>
      <c r="B30" s="37">
        <v>743.15</v>
      </c>
      <c r="C30" s="37">
        <v>738.26</v>
      </c>
      <c r="D30" s="37">
        <v>740.59</v>
      </c>
      <c r="E30" s="37">
        <v>746.79</v>
      </c>
      <c r="F30" s="37">
        <v>752.52</v>
      </c>
      <c r="G30" s="37">
        <v>738.93</v>
      </c>
      <c r="H30" s="37">
        <v>746.59</v>
      </c>
      <c r="I30" s="37">
        <v>741.02</v>
      </c>
      <c r="J30" s="37">
        <v>760.91</v>
      </c>
      <c r="K30" s="37">
        <v>780.78</v>
      </c>
      <c r="L30" s="37">
        <v>768.91</v>
      </c>
      <c r="M30" s="37">
        <v>766.92</v>
      </c>
      <c r="N30" s="37">
        <v>792.08</v>
      </c>
      <c r="O30" s="37">
        <v>776.86</v>
      </c>
      <c r="P30" s="37">
        <v>785.55</v>
      </c>
      <c r="Q30" s="37">
        <v>812.26</v>
      </c>
      <c r="R30" s="37">
        <v>794.29</v>
      </c>
    </row>
    <row r="31" spans="1:18" x14ac:dyDescent="0.25">
      <c r="A31" s="38" t="s">
        <v>29</v>
      </c>
      <c r="B31" s="37">
        <v>713.87</v>
      </c>
      <c r="C31" s="37">
        <v>722.87</v>
      </c>
      <c r="D31" s="37">
        <v>709.95</v>
      </c>
      <c r="E31" s="37">
        <v>724.79</v>
      </c>
      <c r="F31" s="37">
        <v>740.52</v>
      </c>
      <c r="G31" s="37">
        <v>732.5</v>
      </c>
      <c r="H31" s="37">
        <v>739.36</v>
      </c>
      <c r="I31" s="37">
        <v>738.47</v>
      </c>
      <c r="J31" s="37">
        <v>740.95</v>
      </c>
      <c r="K31" s="37">
        <v>758.91</v>
      </c>
      <c r="L31" s="37">
        <v>739.37</v>
      </c>
      <c r="M31" s="37">
        <v>735.8</v>
      </c>
      <c r="N31" s="37">
        <v>751.43</v>
      </c>
      <c r="O31" s="37">
        <v>729.31</v>
      </c>
      <c r="P31" s="37">
        <v>731.58</v>
      </c>
      <c r="Q31" s="37">
        <v>760.98</v>
      </c>
      <c r="R31" s="37">
        <v>750.47</v>
      </c>
    </row>
    <row r="32" spans="1:18" x14ac:dyDescent="0.25">
      <c r="A32" s="38" t="s">
        <v>30</v>
      </c>
      <c r="B32" s="37">
        <v>760.18</v>
      </c>
      <c r="C32" s="37">
        <v>761.9</v>
      </c>
      <c r="D32" s="37">
        <v>762.86</v>
      </c>
      <c r="E32" s="37">
        <v>779.96</v>
      </c>
      <c r="F32" s="37">
        <v>785.66</v>
      </c>
      <c r="G32" s="37">
        <v>779.08</v>
      </c>
      <c r="H32" s="37">
        <v>782.68</v>
      </c>
      <c r="I32" s="37">
        <v>783.28</v>
      </c>
      <c r="J32" s="37">
        <v>783.82</v>
      </c>
      <c r="K32" s="37">
        <v>806.27</v>
      </c>
      <c r="L32" s="37">
        <v>774.14</v>
      </c>
      <c r="M32" s="37">
        <v>768.83</v>
      </c>
      <c r="N32" s="37">
        <v>807.84</v>
      </c>
      <c r="O32" s="37">
        <v>791.95</v>
      </c>
      <c r="P32" s="37">
        <v>804.44</v>
      </c>
      <c r="Q32" s="37">
        <v>830.06</v>
      </c>
      <c r="R32" s="37">
        <v>814.24</v>
      </c>
    </row>
    <row r="33" spans="1:18" x14ac:dyDescent="0.25">
      <c r="A33" s="38" t="s">
        <v>31</v>
      </c>
      <c r="B33" s="37">
        <v>739.7</v>
      </c>
      <c r="C33" s="37">
        <v>741.26</v>
      </c>
      <c r="D33" s="37">
        <v>739.26</v>
      </c>
      <c r="E33" s="37">
        <v>746.59</v>
      </c>
      <c r="F33" s="37">
        <v>758.73</v>
      </c>
      <c r="G33" s="37">
        <v>750.38</v>
      </c>
      <c r="H33" s="37">
        <v>748.3</v>
      </c>
      <c r="I33" s="37">
        <v>758.52</v>
      </c>
      <c r="J33" s="37">
        <v>750.88</v>
      </c>
      <c r="K33" s="37">
        <v>765.9</v>
      </c>
      <c r="L33" s="37">
        <v>749.35</v>
      </c>
      <c r="M33" s="37">
        <v>757.02</v>
      </c>
      <c r="N33" s="37">
        <v>774.07</v>
      </c>
      <c r="O33" s="37">
        <v>753.75</v>
      </c>
      <c r="P33" s="37">
        <v>761.39</v>
      </c>
      <c r="Q33" s="37">
        <v>768.82</v>
      </c>
      <c r="R33" s="37">
        <v>760.61</v>
      </c>
    </row>
    <row r="34" spans="1:18" x14ac:dyDescent="0.25">
      <c r="A34" s="38" t="s">
        <v>32</v>
      </c>
      <c r="B34" s="37">
        <v>861.8</v>
      </c>
      <c r="C34" s="37">
        <v>858.22</v>
      </c>
      <c r="D34" s="37">
        <v>849.35</v>
      </c>
      <c r="E34" s="37">
        <v>860.83</v>
      </c>
      <c r="F34" s="37">
        <v>862.92</v>
      </c>
      <c r="G34" s="37">
        <v>846.21</v>
      </c>
      <c r="H34" s="37">
        <v>852.38</v>
      </c>
      <c r="I34" s="37">
        <v>864.62</v>
      </c>
      <c r="J34" s="37">
        <v>884.07</v>
      </c>
      <c r="K34" s="37">
        <v>909.08</v>
      </c>
      <c r="L34" s="37">
        <v>892.06</v>
      </c>
      <c r="M34" s="37">
        <v>894.44</v>
      </c>
      <c r="N34" s="37">
        <v>905.13</v>
      </c>
      <c r="O34" s="37">
        <v>893.45</v>
      </c>
      <c r="P34" s="37">
        <v>893.45</v>
      </c>
      <c r="Q34" s="37">
        <v>916.76</v>
      </c>
      <c r="R34" s="37">
        <v>889.2</v>
      </c>
    </row>
    <row r="35" spans="1:18" x14ac:dyDescent="0.25">
      <c r="A35" s="38" t="s">
        <v>33</v>
      </c>
      <c r="B35" s="37">
        <v>934.75</v>
      </c>
      <c r="C35" s="37">
        <v>940.46</v>
      </c>
      <c r="D35" s="37">
        <v>937.67</v>
      </c>
      <c r="E35" s="37">
        <v>948.77</v>
      </c>
      <c r="F35" s="37">
        <v>961.18</v>
      </c>
      <c r="G35" s="37">
        <v>941.4</v>
      </c>
      <c r="H35" s="37">
        <v>946.28</v>
      </c>
      <c r="I35" s="37">
        <v>946.83</v>
      </c>
      <c r="J35" s="37">
        <v>981.01</v>
      </c>
      <c r="K35" s="37">
        <v>1004.85</v>
      </c>
      <c r="L35" s="37">
        <v>978.77</v>
      </c>
      <c r="M35" s="37">
        <v>986.52</v>
      </c>
      <c r="N35" s="37">
        <v>1003.45</v>
      </c>
      <c r="O35" s="37">
        <v>963.64</v>
      </c>
      <c r="P35" s="37">
        <v>951.35</v>
      </c>
      <c r="Q35" s="37">
        <v>987.39</v>
      </c>
      <c r="R35" s="37">
        <v>820.98</v>
      </c>
    </row>
    <row r="36" spans="1:18" x14ac:dyDescent="0.25">
      <c r="A36" s="38" t="s">
        <v>34</v>
      </c>
      <c r="B36" s="37">
        <v>687.71</v>
      </c>
      <c r="C36" s="37">
        <v>691.78</v>
      </c>
      <c r="D36" s="37">
        <v>681.98</v>
      </c>
      <c r="E36" s="37">
        <v>685.41</v>
      </c>
      <c r="F36" s="37">
        <v>686.47</v>
      </c>
      <c r="G36" s="37">
        <v>678.69</v>
      </c>
      <c r="H36" s="37">
        <v>684.74</v>
      </c>
      <c r="I36" s="37">
        <v>688.13</v>
      </c>
      <c r="J36" s="37">
        <v>691.71</v>
      </c>
      <c r="K36" s="37">
        <v>709.87</v>
      </c>
      <c r="L36" s="37">
        <v>695.72</v>
      </c>
      <c r="M36" s="37">
        <v>694.54</v>
      </c>
      <c r="N36" s="37">
        <v>703.17</v>
      </c>
      <c r="O36" s="37">
        <v>695.21</v>
      </c>
      <c r="P36" s="37">
        <v>694.21</v>
      </c>
      <c r="Q36" s="37">
        <v>720.71</v>
      </c>
      <c r="R36" s="37">
        <v>709.05</v>
      </c>
    </row>
    <row r="37" spans="1:18" x14ac:dyDescent="0.25">
      <c r="A37" s="38" t="s">
        <v>35</v>
      </c>
      <c r="B37" s="37">
        <v>976.95</v>
      </c>
      <c r="C37" s="37">
        <v>979.07</v>
      </c>
      <c r="D37" s="37">
        <v>971.43</v>
      </c>
      <c r="E37" s="37">
        <v>969.36</v>
      </c>
      <c r="F37" s="37">
        <v>981.46</v>
      </c>
      <c r="G37" s="37">
        <v>962.12</v>
      </c>
      <c r="H37" s="37">
        <v>977.3</v>
      </c>
      <c r="I37" s="37">
        <v>993.04</v>
      </c>
      <c r="J37" s="37">
        <v>980.78</v>
      </c>
      <c r="K37" s="37">
        <v>998.87</v>
      </c>
      <c r="L37" s="37">
        <v>979.96</v>
      </c>
      <c r="M37" s="37">
        <v>980.88</v>
      </c>
      <c r="N37" s="37">
        <v>1011.03</v>
      </c>
      <c r="O37" s="37">
        <v>992.67</v>
      </c>
      <c r="P37" s="37">
        <v>984.66</v>
      </c>
      <c r="Q37" s="37">
        <v>1016.06</v>
      </c>
      <c r="R37" s="37">
        <v>994.01</v>
      </c>
    </row>
    <row r="38" spans="1:18" x14ac:dyDescent="0.25">
      <c r="A38" s="38" t="s">
        <v>36</v>
      </c>
      <c r="B38" s="37">
        <v>776.72</v>
      </c>
      <c r="C38" s="37">
        <v>783.48</v>
      </c>
      <c r="D38" s="37">
        <v>790.78</v>
      </c>
      <c r="E38" s="37">
        <v>797.13</v>
      </c>
      <c r="F38" s="37">
        <v>809.03</v>
      </c>
      <c r="G38" s="37">
        <v>801.52</v>
      </c>
      <c r="H38" s="37">
        <v>803.16</v>
      </c>
      <c r="I38" s="37">
        <v>806.68</v>
      </c>
      <c r="J38" s="37">
        <v>809.43</v>
      </c>
      <c r="K38" s="37">
        <v>824.86</v>
      </c>
      <c r="L38" s="37">
        <v>817.65</v>
      </c>
      <c r="M38" s="37">
        <v>812.87</v>
      </c>
      <c r="N38" s="37">
        <v>818.38</v>
      </c>
      <c r="O38" s="37">
        <v>825.26</v>
      </c>
      <c r="P38" s="37">
        <v>823.89</v>
      </c>
      <c r="Q38" s="37">
        <v>844.6</v>
      </c>
      <c r="R38" s="37">
        <v>830.76</v>
      </c>
    </row>
    <row r="39" spans="1:18" x14ac:dyDescent="0.25">
      <c r="A39" s="38" t="s">
        <v>37</v>
      </c>
      <c r="B39" s="37">
        <v>895.13</v>
      </c>
      <c r="C39" s="37">
        <v>875.69</v>
      </c>
      <c r="D39" s="37">
        <v>864.74</v>
      </c>
      <c r="E39" s="37">
        <v>885.1</v>
      </c>
      <c r="F39" s="37">
        <v>904.96</v>
      </c>
      <c r="G39" s="37">
        <v>878.84</v>
      </c>
      <c r="H39" s="37">
        <v>891.58</v>
      </c>
      <c r="I39" s="37">
        <v>896.93</v>
      </c>
      <c r="J39" s="37">
        <v>891.99</v>
      </c>
      <c r="K39" s="37">
        <v>913.3</v>
      </c>
      <c r="L39" s="37">
        <v>880.14</v>
      </c>
      <c r="M39" s="37">
        <v>872.25</v>
      </c>
      <c r="N39" s="37">
        <v>882.2</v>
      </c>
      <c r="O39" s="37">
        <v>867.16</v>
      </c>
      <c r="P39" s="37">
        <v>868.52</v>
      </c>
      <c r="Q39" s="37">
        <v>915.41</v>
      </c>
      <c r="R39" s="37">
        <v>916.04</v>
      </c>
    </row>
    <row r="40" spans="1:18" x14ac:dyDescent="0.25">
      <c r="A40" s="38" t="s">
        <v>38</v>
      </c>
      <c r="B40" s="37">
        <v>786.08</v>
      </c>
      <c r="C40" s="37">
        <v>785.4</v>
      </c>
      <c r="D40" s="37">
        <v>787.03</v>
      </c>
      <c r="E40" s="37">
        <v>799.94</v>
      </c>
      <c r="F40" s="37">
        <v>805.3</v>
      </c>
      <c r="G40" s="37">
        <v>794.05</v>
      </c>
      <c r="H40" s="37">
        <v>800.22</v>
      </c>
      <c r="I40" s="37">
        <v>796.79</v>
      </c>
      <c r="J40" s="37">
        <v>810.12</v>
      </c>
      <c r="K40" s="37">
        <v>827.94</v>
      </c>
      <c r="L40" s="37">
        <v>815.28</v>
      </c>
      <c r="M40" s="37">
        <v>820.44</v>
      </c>
      <c r="N40" s="37">
        <v>825.94</v>
      </c>
      <c r="O40" s="37">
        <v>814.31</v>
      </c>
      <c r="P40" s="37">
        <v>815.33</v>
      </c>
      <c r="Q40" s="37">
        <v>823.54</v>
      </c>
      <c r="R40" s="37">
        <v>814.97</v>
      </c>
    </row>
    <row r="41" spans="1:18" x14ac:dyDescent="0.25">
      <c r="A41" s="38" t="s">
        <v>39</v>
      </c>
      <c r="B41" s="37">
        <v>756.28</v>
      </c>
      <c r="C41" s="37">
        <v>759.68</v>
      </c>
      <c r="D41" s="37">
        <v>754.52</v>
      </c>
      <c r="E41" s="37">
        <v>757.39</v>
      </c>
      <c r="F41" s="37">
        <v>771.15</v>
      </c>
      <c r="G41" s="37">
        <v>762.65</v>
      </c>
      <c r="H41" s="37">
        <v>777.22</v>
      </c>
      <c r="I41" s="37">
        <v>767.55</v>
      </c>
      <c r="J41" s="37">
        <v>779.92</v>
      </c>
      <c r="K41" s="37">
        <v>798.25</v>
      </c>
      <c r="L41" s="37">
        <v>780.15</v>
      </c>
      <c r="M41" s="37">
        <v>781.55</v>
      </c>
      <c r="N41" s="37">
        <v>798.13</v>
      </c>
      <c r="O41" s="37">
        <v>798.13</v>
      </c>
      <c r="P41" s="37">
        <v>799.19</v>
      </c>
      <c r="Q41" s="37">
        <v>823.19</v>
      </c>
      <c r="R41" s="37">
        <v>806.41</v>
      </c>
    </row>
    <row r="42" spans="1:18" x14ac:dyDescent="0.25">
      <c r="A42" s="38" t="s">
        <v>40</v>
      </c>
      <c r="B42" s="37">
        <v>811.29</v>
      </c>
      <c r="C42" s="37">
        <v>820.6</v>
      </c>
      <c r="D42" s="37">
        <v>811.71</v>
      </c>
      <c r="E42" s="37">
        <v>834.62</v>
      </c>
      <c r="F42" s="37">
        <v>855.7</v>
      </c>
      <c r="G42" s="37">
        <v>834.14</v>
      </c>
      <c r="H42" s="37">
        <v>844.86</v>
      </c>
      <c r="I42" s="37">
        <v>843.83</v>
      </c>
      <c r="J42" s="37">
        <v>857.5</v>
      </c>
      <c r="K42" s="37">
        <v>885.92</v>
      </c>
      <c r="L42" s="37">
        <v>856.8</v>
      </c>
      <c r="M42" s="37">
        <v>850.48</v>
      </c>
      <c r="N42" s="37">
        <v>871.34</v>
      </c>
      <c r="O42" s="37">
        <v>869.04</v>
      </c>
      <c r="P42" s="37">
        <v>859.35</v>
      </c>
      <c r="Q42" s="37">
        <v>894.84</v>
      </c>
      <c r="R42" s="37">
        <v>854.28</v>
      </c>
    </row>
    <row r="43" spans="1:18" x14ac:dyDescent="0.25">
      <c r="A43" s="38" t="s">
        <v>41</v>
      </c>
      <c r="B43" s="37">
        <v>831.72</v>
      </c>
      <c r="C43" s="37">
        <v>825.89</v>
      </c>
      <c r="D43" s="37">
        <v>822.53</v>
      </c>
      <c r="E43" s="37">
        <v>825.65</v>
      </c>
      <c r="F43" s="37">
        <v>830.55</v>
      </c>
      <c r="G43" s="37">
        <v>824.72</v>
      </c>
      <c r="H43" s="37">
        <v>831.48</v>
      </c>
      <c r="I43" s="37">
        <v>829.11</v>
      </c>
      <c r="J43" s="37">
        <v>837.23</v>
      </c>
      <c r="K43" s="37">
        <v>852.5</v>
      </c>
      <c r="L43" s="37">
        <v>842.63</v>
      </c>
      <c r="M43" s="37">
        <v>845</v>
      </c>
      <c r="N43" s="37">
        <v>848.57</v>
      </c>
      <c r="O43" s="37">
        <v>835.33</v>
      </c>
      <c r="P43" s="37">
        <v>826.65</v>
      </c>
      <c r="Q43" s="37">
        <v>853.94</v>
      </c>
      <c r="R43" s="37">
        <v>842.3</v>
      </c>
    </row>
    <row r="44" spans="1:18" x14ac:dyDescent="0.25">
      <c r="A44" s="38" t="s">
        <v>42</v>
      </c>
      <c r="B44" s="37">
        <v>842.08</v>
      </c>
      <c r="C44" s="37">
        <v>843.7</v>
      </c>
      <c r="D44" s="37">
        <v>833.95</v>
      </c>
      <c r="E44" s="37">
        <v>849.55</v>
      </c>
      <c r="F44" s="37">
        <v>857.67</v>
      </c>
      <c r="G44" s="37">
        <v>848.1</v>
      </c>
      <c r="H44" s="37">
        <v>842.82</v>
      </c>
      <c r="I44" s="37">
        <v>854.04</v>
      </c>
      <c r="J44" s="37">
        <v>852.11</v>
      </c>
      <c r="K44" s="37">
        <v>853.74</v>
      </c>
      <c r="L44" s="37">
        <v>856.27</v>
      </c>
      <c r="M44" s="37">
        <v>858.05</v>
      </c>
      <c r="N44" s="37">
        <v>876.29</v>
      </c>
      <c r="O44" s="37">
        <v>858.92</v>
      </c>
      <c r="P44" s="37">
        <v>857.92</v>
      </c>
      <c r="Q44" s="37">
        <v>887.7</v>
      </c>
      <c r="R44" s="37">
        <v>885.72</v>
      </c>
    </row>
    <row r="45" spans="1:18" x14ac:dyDescent="0.25">
      <c r="A45" s="38" t="s">
        <v>43</v>
      </c>
      <c r="B45" s="37">
        <v>752.33</v>
      </c>
      <c r="C45" s="37">
        <v>749.58</v>
      </c>
      <c r="D45" s="37">
        <v>767.08</v>
      </c>
      <c r="E45" s="37">
        <v>758.78</v>
      </c>
      <c r="F45" s="37">
        <v>761.08</v>
      </c>
      <c r="G45" s="37">
        <v>763.62</v>
      </c>
      <c r="H45" s="37">
        <v>754.39</v>
      </c>
      <c r="I45" s="37">
        <v>755.08</v>
      </c>
      <c r="J45" s="37">
        <v>765.06</v>
      </c>
      <c r="K45" s="37">
        <v>770.87</v>
      </c>
      <c r="L45" s="37">
        <v>776.25</v>
      </c>
      <c r="M45" s="37">
        <v>774.87</v>
      </c>
      <c r="N45" s="37">
        <v>794.3</v>
      </c>
      <c r="O45" s="37">
        <v>782.26</v>
      </c>
      <c r="P45" s="37">
        <v>797.99</v>
      </c>
      <c r="Q45" s="37">
        <v>791.16</v>
      </c>
      <c r="R45" s="37">
        <v>775.22</v>
      </c>
    </row>
    <row r="46" spans="1:18" x14ac:dyDescent="0.25">
      <c r="A46" s="38" t="s">
        <v>44</v>
      </c>
      <c r="B46" s="37">
        <v>717.02</v>
      </c>
      <c r="C46" s="37">
        <v>707.41</v>
      </c>
      <c r="D46" s="37">
        <v>711.65</v>
      </c>
      <c r="E46" s="37">
        <v>725.8</v>
      </c>
      <c r="F46" s="37">
        <v>734.16</v>
      </c>
      <c r="G46" s="37">
        <v>719.68</v>
      </c>
      <c r="H46" s="37">
        <v>727.56</v>
      </c>
      <c r="I46" s="37">
        <v>720.53</v>
      </c>
      <c r="J46" s="37">
        <v>736.56</v>
      </c>
      <c r="K46" s="37">
        <v>750.03</v>
      </c>
      <c r="L46" s="37">
        <v>738.82</v>
      </c>
      <c r="M46" s="37">
        <v>726.55</v>
      </c>
      <c r="N46" s="37">
        <v>745.78</v>
      </c>
      <c r="O46" s="37">
        <v>737.37</v>
      </c>
      <c r="P46" s="37">
        <v>732.06</v>
      </c>
      <c r="Q46" s="37">
        <v>749.53</v>
      </c>
      <c r="R46" s="37">
        <v>736.16</v>
      </c>
    </row>
    <row r="47" spans="1:18" x14ac:dyDescent="0.25">
      <c r="A47" s="38" t="s">
        <v>45</v>
      </c>
      <c r="B47" s="37">
        <v>753.25</v>
      </c>
      <c r="C47" s="37">
        <v>748.68</v>
      </c>
      <c r="D47" s="37">
        <v>753.3</v>
      </c>
      <c r="E47" s="37">
        <v>756.5</v>
      </c>
      <c r="F47" s="37">
        <v>775.43</v>
      </c>
      <c r="G47" s="37">
        <v>766.47</v>
      </c>
      <c r="H47" s="37">
        <v>773.19</v>
      </c>
      <c r="I47" s="37">
        <v>770.71</v>
      </c>
      <c r="J47" s="37">
        <v>781.99</v>
      </c>
      <c r="K47" s="37">
        <v>797.27</v>
      </c>
      <c r="L47" s="37">
        <v>788.81</v>
      </c>
      <c r="M47" s="37">
        <v>806.7</v>
      </c>
      <c r="N47" s="37">
        <v>814.67</v>
      </c>
      <c r="O47" s="37">
        <v>800.75</v>
      </c>
      <c r="P47" s="37">
        <v>790.72</v>
      </c>
      <c r="Q47" s="37">
        <v>805.85</v>
      </c>
      <c r="R47" s="37">
        <v>794.38</v>
      </c>
    </row>
    <row r="48" spans="1:18" x14ac:dyDescent="0.25">
      <c r="A48" s="38" t="s">
        <v>46</v>
      </c>
      <c r="B48" s="37">
        <v>877.15</v>
      </c>
      <c r="C48" s="37">
        <v>871.79</v>
      </c>
      <c r="D48" s="37">
        <v>863.1</v>
      </c>
      <c r="E48" s="37">
        <v>870.06</v>
      </c>
      <c r="F48" s="37">
        <v>892.69</v>
      </c>
      <c r="G48" s="37">
        <v>870.3</v>
      </c>
      <c r="H48" s="37">
        <v>870.72</v>
      </c>
      <c r="I48" s="37">
        <v>872.15</v>
      </c>
      <c r="J48" s="37">
        <v>877.86</v>
      </c>
      <c r="K48" s="37">
        <v>909.32</v>
      </c>
      <c r="L48" s="37">
        <v>880.4</v>
      </c>
      <c r="M48" s="37">
        <v>887.5</v>
      </c>
      <c r="N48" s="37">
        <v>912.6</v>
      </c>
      <c r="O48" s="37">
        <v>890.66</v>
      </c>
      <c r="P48" s="37">
        <v>891.76</v>
      </c>
      <c r="Q48" s="37">
        <v>913.92</v>
      </c>
      <c r="R48" s="37">
        <v>923.2</v>
      </c>
    </row>
    <row r="49" spans="1:18" x14ac:dyDescent="0.25">
      <c r="A49" s="38" t="s">
        <v>47</v>
      </c>
      <c r="B49" s="37">
        <v>831.3</v>
      </c>
      <c r="C49" s="37">
        <v>829.01</v>
      </c>
      <c r="D49" s="37">
        <v>826.97</v>
      </c>
      <c r="E49" s="37">
        <v>840.39</v>
      </c>
      <c r="F49" s="37">
        <v>860.97</v>
      </c>
      <c r="G49" s="37">
        <v>841.12</v>
      </c>
      <c r="H49" s="37">
        <v>844.6</v>
      </c>
      <c r="I49" s="37">
        <v>843.18</v>
      </c>
      <c r="J49" s="37">
        <v>853.88</v>
      </c>
      <c r="K49" s="37">
        <v>872.96</v>
      </c>
      <c r="L49" s="37">
        <v>871.39</v>
      </c>
      <c r="M49" s="37">
        <v>848.08</v>
      </c>
      <c r="N49" s="37">
        <v>872.96</v>
      </c>
      <c r="O49" s="37">
        <v>849.47</v>
      </c>
      <c r="P49" s="37">
        <v>850.81</v>
      </c>
      <c r="Q49" s="37">
        <v>892.74</v>
      </c>
      <c r="R49" s="37">
        <v>869.08</v>
      </c>
    </row>
    <row r="50" spans="1:18" x14ac:dyDescent="0.25">
      <c r="A50" s="38" t="s">
        <v>48</v>
      </c>
      <c r="B50" s="37">
        <v>813.12</v>
      </c>
      <c r="C50" s="37">
        <v>802.76</v>
      </c>
      <c r="D50" s="37">
        <v>797.37</v>
      </c>
      <c r="E50" s="37">
        <v>814.52</v>
      </c>
      <c r="F50" s="37">
        <v>824.72</v>
      </c>
      <c r="G50" s="37">
        <v>810.82</v>
      </c>
      <c r="H50" s="37">
        <v>811.91</v>
      </c>
      <c r="I50" s="37">
        <v>806.13</v>
      </c>
      <c r="J50" s="37">
        <v>822.35</v>
      </c>
      <c r="K50" s="37">
        <v>828.35</v>
      </c>
      <c r="L50" s="37">
        <v>821.51</v>
      </c>
      <c r="M50" s="37">
        <v>802.46</v>
      </c>
      <c r="N50" s="37">
        <v>815.63</v>
      </c>
      <c r="O50" s="37">
        <v>797.83</v>
      </c>
      <c r="P50" s="37">
        <v>789.9</v>
      </c>
      <c r="Q50" s="37">
        <v>819.18</v>
      </c>
      <c r="R50" s="37">
        <v>815.47</v>
      </c>
    </row>
    <row r="51" spans="1:18" x14ac:dyDescent="0.25">
      <c r="A51" s="38" t="s">
        <v>49</v>
      </c>
      <c r="B51" s="37">
        <v>924.41</v>
      </c>
      <c r="C51" s="37">
        <v>924.06</v>
      </c>
      <c r="D51" s="37">
        <v>929.51</v>
      </c>
      <c r="E51" s="37">
        <v>938.46</v>
      </c>
      <c r="F51" s="37">
        <v>954.72</v>
      </c>
      <c r="G51" s="37">
        <v>933.92</v>
      </c>
      <c r="H51" s="37">
        <v>943.35</v>
      </c>
      <c r="I51" s="37">
        <v>935.06</v>
      </c>
      <c r="J51" s="37">
        <v>950.51</v>
      </c>
      <c r="K51" s="37">
        <v>972.87</v>
      </c>
      <c r="L51" s="37">
        <v>947.19</v>
      </c>
      <c r="M51" s="37">
        <v>949.69</v>
      </c>
      <c r="N51" s="37">
        <v>970.56</v>
      </c>
      <c r="O51" s="37">
        <v>954.26</v>
      </c>
      <c r="P51" s="37">
        <v>942.55</v>
      </c>
      <c r="Q51" s="37">
        <v>974.72</v>
      </c>
      <c r="R51" s="37">
        <v>943.92</v>
      </c>
    </row>
    <row r="52" spans="1:18" x14ac:dyDescent="0.25">
      <c r="A52" s="38" t="s">
        <v>50</v>
      </c>
      <c r="B52" s="37">
        <v>1032.92</v>
      </c>
      <c r="C52" s="37">
        <v>1036.94</v>
      </c>
      <c r="D52" s="37">
        <v>1033.23</v>
      </c>
      <c r="E52" s="37">
        <v>1039.9100000000001</v>
      </c>
      <c r="F52" s="37">
        <v>1068.32</v>
      </c>
      <c r="G52" s="37">
        <v>1033.6199999999999</v>
      </c>
      <c r="H52" s="37">
        <v>1038.3499999999999</v>
      </c>
      <c r="I52" s="37">
        <v>1040.02</v>
      </c>
      <c r="J52" s="37">
        <v>1052.53</v>
      </c>
      <c r="K52" s="37">
        <v>1087.5899999999999</v>
      </c>
      <c r="L52" s="37">
        <v>1050.58</v>
      </c>
      <c r="M52" s="37">
        <v>1053.33</v>
      </c>
      <c r="N52" s="37">
        <v>1094.46</v>
      </c>
      <c r="O52" s="37">
        <v>1063.96</v>
      </c>
      <c r="P52" s="37">
        <v>1064.33</v>
      </c>
      <c r="Q52" s="37">
        <v>1110.54</v>
      </c>
      <c r="R52" s="37">
        <v>1073.3</v>
      </c>
    </row>
    <row r="53" spans="1:18" x14ac:dyDescent="0.25">
      <c r="A53" s="38" t="s">
        <v>51</v>
      </c>
      <c r="B53" s="37">
        <v>720.94</v>
      </c>
      <c r="C53" s="37">
        <v>724.07</v>
      </c>
      <c r="D53" s="37">
        <v>728.02</v>
      </c>
      <c r="E53" s="37">
        <v>732.19</v>
      </c>
      <c r="F53" s="37">
        <v>720.69</v>
      </c>
      <c r="G53" s="37">
        <v>723.71</v>
      </c>
      <c r="H53" s="37">
        <v>735.3</v>
      </c>
      <c r="I53" s="37">
        <v>732.16</v>
      </c>
      <c r="J53" s="37">
        <v>738.85</v>
      </c>
      <c r="K53" s="37">
        <v>751.89</v>
      </c>
      <c r="L53" s="37">
        <v>745.54</v>
      </c>
      <c r="M53" s="37">
        <v>740.61</v>
      </c>
      <c r="N53" s="37">
        <v>755.04</v>
      </c>
      <c r="O53" s="37">
        <v>752.19</v>
      </c>
      <c r="P53" s="37">
        <v>754.25</v>
      </c>
      <c r="Q53" s="37">
        <v>758.6</v>
      </c>
      <c r="R53" s="37">
        <v>752.6</v>
      </c>
    </row>
    <row r="54" spans="1:18" x14ac:dyDescent="0.25">
      <c r="A54" s="38" t="s">
        <v>52</v>
      </c>
      <c r="B54" s="37">
        <v>793.74</v>
      </c>
      <c r="C54" s="37">
        <v>791.42</v>
      </c>
      <c r="D54" s="37">
        <v>794.54</v>
      </c>
      <c r="E54" s="37">
        <v>801.27</v>
      </c>
      <c r="F54" s="37">
        <v>809.42</v>
      </c>
      <c r="G54" s="37">
        <v>798.34</v>
      </c>
      <c r="H54" s="37">
        <v>809.85</v>
      </c>
      <c r="I54" s="37">
        <v>808.16</v>
      </c>
      <c r="J54" s="37">
        <v>801.02</v>
      </c>
      <c r="K54" s="37">
        <v>825.52</v>
      </c>
      <c r="L54" s="37">
        <v>819.25</v>
      </c>
      <c r="M54" s="37">
        <v>818.41</v>
      </c>
      <c r="N54" s="37">
        <v>829.25</v>
      </c>
      <c r="O54" s="37">
        <v>812.52</v>
      </c>
      <c r="P54" s="37">
        <v>815.85</v>
      </c>
      <c r="Q54" s="37">
        <v>843.31</v>
      </c>
      <c r="R54" s="37">
        <v>827.12</v>
      </c>
    </row>
    <row r="55" spans="1:18" x14ac:dyDescent="0.25">
      <c r="A55" s="38" t="s">
        <v>53</v>
      </c>
      <c r="B55" s="37">
        <v>774.82</v>
      </c>
      <c r="C55" s="37">
        <v>777.2</v>
      </c>
      <c r="D55" s="37">
        <v>776.88</v>
      </c>
      <c r="E55" s="37">
        <v>755.31</v>
      </c>
      <c r="F55" s="37">
        <v>773.89</v>
      </c>
      <c r="G55" s="37">
        <v>746.5</v>
      </c>
      <c r="H55" s="37">
        <v>757.91</v>
      </c>
      <c r="I55" s="37">
        <v>770.38</v>
      </c>
      <c r="J55" s="37">
        <v>775.56</v>
      </c>
      <c r="K55" s="37">
        <v>812.26</v>
      </c>
      <c r="L55" s="37">
        <v>793.54</v>
      </c>
      <c r="M55" s="37">
        <v>770.25</v>
      </c>
      <c r="N55" s="37">
        <v>795.31</v>
      </c>
      <c r="O55" s="37">
        <v>783.42</v>
      </c>
      <c r="P55" s="37">
        <v>784.14</v>
      </c>
      <c r="Q55" s="37">
        <v>838.01</v>
      </c>
      <c r="R55" s="37">
        <v>812.89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16, 2017 (10:24:00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O6" sqref="O6:O9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5" x14ac:dyDescent="0.25">
      <c r="A1" s="22" t="s">
        <v>166</v>
      </c>
      <c r="B1" s="21" t="s">
        <v>164</v>
      </c>
      <c r="C1" s="49">
        <f>+Earnings_Comparison!E58</f>
        <v>901.97</v>
      </c>
      <c r="D1" s="23">
        <f>+Earnings_Comparison!H58</f>
        <v>0.57598407943317831</v>
      </c>
    </row>
    <row r="2" spans="1:15" ht="18" x14ac:dyDescent="0.25">
      <c r="A2" s="55" t="s">
        <v>194</v>
      </c>
      <c r="B2" s="55"/>
      <c r="C2" s="55"/>
      <c r="D2" s="55"/>
    </row>
    <row r="3" spans="1:15" x14ac:dyDescent="0.25">
      <c r="A3" s="17" t="s">
        <v>165</v>
      </c>
      <c r="B3" s="15" t="s">
        <v>58</v>
      </c>
      <c r="C3" s="14" t="s">
        <v>59</v>
      </c>
      <c r="D3" s="14" t="s">
        <v>60</v>
      </c>
    </row>
    <row r="4" spans="1:15" x14ac:dyDescent="0.25">
      <c r="A4" t="str">
        <f>+Earnings_Comparison!B30</f>
        <v>MO</v>
      </c>
      <c r="B4" s="20" t="s">
        <v>138</v>
      </c>
      <c r="C4" s="25">
        <f>+Earnings_Comparison!E30</f>
        <v>794.29</v>
      </c>
      <c r="D4" s="24">
        <f>+Earnings_Comparison!H30</f>
        <v>3.6081567897000788</v>
      </c>
    </row>
    <row r="5" spans="1:15" x14ac:dyDescent="0.25">
      <c r="A5" t="str">
        <f>+Earnings_Comparison!B55</f>
        <v>WY</v>
      </c>
      <c r="B5" s="20" t="s">
        <v>163</v>
      </c>
      <c r="C5" s="25">
        <f>+Earnings_Comparison!E55</f>
        <v>812.89</v>
      </c>
      <c r="D5" s="24">
        <f>+Earnings_Comparison!H55</f>
        <v>3.106357764018397</v>
      </c>
    </row>
    <row r="6" spans="1:15" x14ac:dyDescent="0.25">
      <c r="A6" t="str">
        <f>+Earnings_Comparison!B24</f>
        <v>ME</v>
      </c>
      <c r="B6" s="20" t="s">
        <v>132</v>
      </c>
      <c r="C6" s="25">
        <f>+Earnings_Comparison!E24</f>
        <v>790.1</v>
      </c>
      <c r="D6" s="24">
        <f>+Earnings_Comparison!H24</f>
        <v>2.7502932037129169</v>
      </c>
      <c r="M6" s="20" t="s">
        <v>116</v>
      </c>
      <c r="O6" t="s">
        <v>81</v>
      </c>
    </row>
    <row r="7" spans="1:15" x14ac:dyDescent="0.25">
      <c r="A7" t="str">
        <f>+Earnings_Comparison!B41</f>
        <v>OK</v>
      </c>
      <c r="B7" s="20" t="s">
        <v>149</v>
      </c>
      <c r="C7" s="25">
        <f>+Earnings_Comparison!E41</f>
        <v>806.41</v>
      </c>
      <c r="D7" s="24">
        <f>+Earnings_Comparison!H41</f>
        <v>2.6478698397107925</v>
      </c>
      <c r="K7" s="20"/>
      <c r="M7" s="20" t="s">
        <v>138</v>
      </c>
      <c r="O7" t="s">
        <v>98</v>
      </c>
    </row>
    <row r="8" spans="1:15" x14ac:dyDescent="0.25">
      <c r="A8" t="str">
        <f>+Earnings_Comparison!B53</f>
        <v>WV</v>
      </c>
      <c r="B8" s="20" t="s">
        <v>161</v>
      </c>
      <c r="C8" s="25">
        <f>+Earnings_Comparison!E53</f>
        <v>752.6</v>
      </c>
      <c r="D8" s="24">
        <f>+Earnings_Comparison!H53</f>
        <v>2.5058420358735178</v>
      </c>
      <c r="K8" s="20"/>
      <c r="L8" s="20"/>
      <c r="M8" s="20" t="s">
        <v>140</v>
      </c>
      <c r="O8" t="s">
        <v>110</v>
      </c>
    </row>
    <row r="9" spans="1:15" x14ac:dyDescent="0.25">
      <c r="A9" t="str">
        <f>+Earnings_Comparison!B32</f>
        <v>NE</v>
      </c>
      <c r="B9" s="20" t="s">
        <v>140</v>
      </c>
      <c r="C9" s="25">
        <f>+Earnings_Comparison!E32</f>
        <v>814.24</v>
      </c>
      <c r="D9" s="24">
        <f>+Earnings_Comparison!H32</f>
        <v>1.7303855439707361</v>
      </c>
      <c r="K9" s="20"/>
      <c r="L9" s="20"/>
      <c r="M9" s="20" t="s">
        <v>149</v>
      </c>
      <c r="O9" t="s">
        <v>112</v>
      </c>
    </row>
    <row r="10" spans="1:15" x14ac:dyDescent="0.25">
      <c r="A10" t="str">
        <f>+Earnings_Comparison!B48</f>
        <v>TX</v>
      </c>
      <c r="B10" s="20" t="s">
        <v>156</v>
      </c>
      <c r="C10" s="25">
        <f>+Earnings_Comparison!E48</f>
        <v>923.2</v>
      </c>
      <c r="D10" s="24">
        <f>+Earnings_Comparison!H48</f>
        <v>1.5144872988430702</v>
      </c>
      <c r="K10" s="20"/>
      <c r="L10" s="20"/>
      <c r="M10" s="20" t="s">
        <v>150</v>
      </c>
    </row>
    <row r="11" spans="1:15" x14ac:dyDescent="0.25">
      <c r="A11" t="str">
        <f>+Earnings_Comparison!B36</f>
        <v>NM</v>
      </c>
      <c r="B11" s="20" t="s">
        <v>144</v>
      </c>
      <c r="C11" s="25">
        <f>+Earnings_Comparison!E36</f>
        <v>709.05</v>
      </c>
      <c r="D11" s="24">
        <f>+Earnings_Comparison!H36</f>
        <v>1.3883833816789704</v>
      </c>
      <c r="K11" s="20"/>
      <c r="L11" s="20"/>
    </row>
    <row r="12" spans="1:15" x14ac:dyDescent="0.25">
      <c r="A12" t="str">
        <f>+Earnings_Comparison!B44</f>
        <v>RI</v>
      </c>
      <c r="B12" s="20" t="s">
        <v>152</v>
      </c>
      <c r="C12" s="25">
        <f>+Earnings_Comparison!E44</f>
        <v>885.72</v>
      </c>
      <c r="D12" s="24">
        <f>+Earnings_Comparison!H44</f>
        <v>1.3699264822319313</v>
      </c>
      <c r="K12" s="20"/>
      <c r="L12" s="20"/>
    </row>
    <row r="13" spans="1:15" x14ac:dyDescent="0.25">
      <c r="A13" t="str">
        <f>+Earnings_Comparison!B28</f>
        <v>MN</v>
      </c>
      <c r="B13" s="20" t="s">
        <v>136</v>
      </c>
      <c r="C13" s="25">
        <f>+Earnings_Comparison!E28</f>
        <v>955.53</v>
      </c>
      <c r="D13" s="24">
        <f>+Earnings_Comparison!H28</f>
        <v>1.3161817408710474</v>
      </c>
      <c r="L13" s="20"/>
    </row>
    <row r="14" spans="1:15" x14ac:dyDescent="0.25">
      <c r="A14" t="str">
        <f>+Earnings_Comparison!B34</f>
        <v>NH</v>
      </c>
      <c r="B14" s="20" t="s">
        <v>142</v>
      </c>
      <c r="C14" s="25">
        <f>+Earnings_Comparison!E34</f>
        <v>889.2</v>
      </c>
      <c r="D14" s="24">
        <f>+Earnings_Comparison!H34</f>
        <v>1.1490524591535545</v>
      </c>
      <c r="F14" s="25">
        <f>C$1-C14</f>
        <v>12.769999999999982</v>
      </c>
      <c r="L14" s="20"/>
    </row>
    <row r="15" spans="1:15" x14ac:dyDescent="0.25">
      <c r="A15" t="str">
        <f>+Earnings_Comparison!B8</f>
        <v>AR</v>
      </c>
      <c r="B15" s="20" t="s">
        <v>116</v>
      </c>
      <c r="C15" s="25">
        <f>+Earnings_Comparison!E8</f>
        <v>708.26</v>
      </c>
      <c r="D15" s="24">
        <f>+Earnings_Comparison!H8</f>
        <v>1.1428160010965138</v>
      </c>
      <c r="F15" s="25">
        <f t="shared" ref="F15:F21" si="0">C$1-C15</f>
        <v>193.71000000000004</v>
      </c>
      <c r="L15" s="20"/>
    </row>
    <row r="16" spans="1:15" x14ac:dyDescent="0.25">
      <c r="A16" t="str">
        <f>+Earnings_Comparison!B7</f>
        <v>AZ</v>
      </c>
      <c r="B16" s="20" t="s">
        <v>115</v>
      </c>
      <c r="C16" s="25">
        <f>+Earnings_Comparison!E7</f>
        <v>863.78</v>
      </c>
      <c r="D16" s="24">
        <f>+Earnings_Comparison!H7</f>
        <v>0.80407388856638118</v>
      </c>
      <c r="F16" s="25">
        <f t="shared" si="0"/>
        <v>38.190000000000055</v>
      </c>
    </row>
    <row r="17" spans="1:6" x14ac:dyDescent="0.25">
      <c r="A17" t="str">
        <f>+Earnings_Comparison!B38</f>
        <v>NC</v>
      </c>
      <c r="B17" s="20" t="s">
        <v>146</v>
      </c>
      <c r="C17" s="25">
        <f>+Earnings_Comparison!E38</f>
        <v>830.76</v>
      </c>
      <c r="D17" s="24">
        <f>+Earnings_Comparison!H38</f>
        <v>0.79612838198972469</v>
      </c>
      <c r="F17" s="25">
        <f t="shared" si="0"/>
        <v>71.210000000000036</v>
      </c>
    </row>
    <row r="18" spans="1:6" x14ac:dyDescent="0.25">
      <c r="A18" t="str">
        <f>+Earnings_Comparison!B22</f>
        <v>KY</v>
      </c>
      <c r="B18" s="20" t="s">
        <v>130</v>
      </c>
      <c r="C18" s="25">
        <f>+Earnings_Comparison!E22</f>
        <v>760.28</v>
      </c>
      <c r="D18" s="24">
        <f>+Earnings_Comparison!H22</f>
        <v>0.76802758893252943</v>
      </c>
      <c r="F18" s="25">
        <f t="shared" si="0"/>
        <v>141.69000000000005</v>
      </c>
    </row>
    <row r="19" spans="1:6" x14ac:dyDescent="0.25">
      <c r="A19" t="str">
        <f>+Earnings_Comparison!B47</f>
        <v>TN</v>
      </c>
      <c r="B19" s="20" t="s">
        <v>155</v>
      </c>
      <c r="C19" s="25">
        <f>+Earnings_Comparison!E47</f>
        <v>794.38</v>
      </c>
      <c r="D19" s="24">
        <f>+Earnings_Comparison!H47</f>
        <v>0.55845726089667203</v>
      </c>
      <c r="F19" s="25">
        <f t="shared" si="0"/>
        <v>107.59000000000003</v>
      </c>
    </row>
    <row r="20" spans="1:6" x14ac:dyDescent="0.25">
      <c r="A20" t="str">
        <f>+Earnings_Comparison!B19</f>
        <v>IN</v>
      </c>
      <c r="B20" s="20" t="s">
        <v>127</v>
      </c>
      <c r="C20" s="25">
        <f>+Earnings_Comparison!E19</f>
        <v>834.55</v>
      </c>
      <c r="D20" s="24">
        <f>+Earnings_Comparison!H19</f>
        <v>0.55496916701844867</v>
      </c>
      <c r="F20" s="25">
        <f t="shared" si="0"/>
        <v>67.420000000000073</v>
      </c>
    </row>
    <row r="21" spans="1:6" x14ac:dyDescent="0.25">
      <c r="A21" t="str">
        <f>+Earnings_Comparison!B54</f>
        <v>WI</v>
      </c>
      <c r="B21" s="20" t="s">
        <v>162</v>
      </c>
      <c r="C21" s="25">
        <f>+Earnings_Comparison!E54</f>
        <v>827.12</v>
      </c>
      <c r="D21" s="24">
        <f>+Earnings_Comparison!H54</f>
        <v>0.30613365437066609</v>
      </c>
      <c r="F21" s="25">
        <f t="shared" si="0"/>
        <v>74.850000000000023</v>
      </c>
    </row>
    <row r="22" spans="1:6" x14ac:dyDescent="0.25">
      <c r="A22" t="str">
        <f>+Earnings_Comparison!B12</f>
        <v>DE</v>
      </c>
      <c r="B22" s="20" t="s">
        <v>120</v>
      </c>
      <c r="C22" s="25">
        <f>+Earnings_Comparison!E12</f>
        <v>828.75</v>
      </c>
      <c r="D22" s="24">
        <f>+Earnings_Comparison!H12</f>
        <v>0.20298194810215442</v>
      </c>
    </row>
    <row r="23" spans="1:6" x14ac:dyDescent="0.25">
      <c r="A23" t="str">
        <f>+Earnings_Comparison!B45</f>
        <v>SC</v>
      </c>
      <c r="B23" s="20" t="s">
        <v>153</v>
      </c>
      <c r="C23" s="25">
        <f>+Earnings_Comparison!E45</f>
        <v>775.22</v>
      </c>
      <c r="D23" s="24">
        <f>+Earnings_Comparison!H45</f>
        <v>-1.6678851009577222E-2</v>
      </c>
    </row>
    <row r="24" spans="1:6" x14ac:dyDescent="0.25">
      <c r="A24" t="str">
        <f>+Earnings_Comparison!B6</f>
        <v>AK</v>
      </c>
      <c r="B24" s="20" t="s">
        <v>114</v>
      </c>
      <c r="C24" s="25">
        <f>+Earnings_Comparison!E6</f>
        <v>983.68</v>
      </c>
      <c r="D24" s="24">
        <f>+Earnings_Comparison!H6</f>
        <v>-2.4164267194448641E-2</v>
      </c>
    </row>
    <row r="25" spans="1:6" x14ac:dyDescent="0.25">
      <c r="A25" t="str">
        <f>+Earnings_Comparison!B14</f>
        <v>FL</v>
      </c>
      <c r="B25" s="20" t="s">
        <v>122</v>
      </c>
      <c r="C25" s="25">
        <f>+Earnings_Comparison!E14</f>
        <v>813.96</v>
      </c>
      <c r="D25" s="24">
        <f>+Earnings_Comparison!H14</f>
        <v>-0.15494487652164546</v>
      </c>
    </row>
    <row r="26" spans="1:6" x14ac:dyDescent="0.25">
      <c r="A26" t="str">
        <f>+Earnings_Comparison!B9</f>
        <v>CA</v>
      </c>
      <c r="B26" s="20" t="s">
        <v>117</v>
      </c>
      <c r="C26" s="25">
        <f>+Earnings_Comparison!E9</f>
        <v>1024.31</v>
      </c>
      <c r="D26" s="24">
        <f>+Earnings_Comparison!H9</f>
        <v>-0.41609298673916939</v>
      </c>
    </row>
    <row r="27" spans="1:6" x14ac:dyDescent="0.25">
      <c r="A27" t="str">
        <f>+Earnings_Comparison!B43</f>
        <v>PA</v>
      </c>
      <c r="B27" s="20" t="s">
        <v>151</v>
      </c>
      <c r="C27" s="25">
        <f>+Earnings_Comparison!E43</f>
        <v>842.3</v>
      </c>
      <c r="D27" s="24">
        <f>+Earnings_Comparison!H43</f>
        <v>-0.45168401575316208</v>
      </c>
    </row>
    <row r="28" spans="1:6" x14ac:dyDescent="0.25">
      <c r="A28" t="str">
        <f>+Earnings_Comparison!B31</f>
        <v>MT</v>
      </c>
      <c r="B28" s="20" t="s">
        <v>139</v>
      </c>
      <c r="C28" s="25">
        <f>+Earnings_Comparison!E31</f>
        <v>750.47</v>
      </c>
      <c r="D28" s="24">
        <f>+Earnings_Comparison!H31</f>
        <v>-0.52145074909980549</v>
      </c>
    </row>
    <row r="29" spans="1:6" x14ac:dyDescent="0.25">
      <c r="A29" t="str">
        <f>+Earnings_Comparison!B37</f>
        <v>NY</v>
      </c>
      <c r="B29" s="20" t="s">
        <v>145</v>
      </c>
      <c r="C29" s="25">
        <f>+Earnings_Comparison!E37</f>
        <v>994.01</v>
      </c>
      <c r="D29" s="36">
        <f>+Earnings_Comparison!H37</f>
        <v>-0.58519872818123542</v>
      </c>
    </row>
    <row r="30" spans="1:6" x14ac:dyDescent="0.25">
      <c r="A30" t="str">
        <f>+Earnings_Comparison!B39</f>
        <v>ND</v>
      </c>
      <c r="B30" s="20" t="s">
        <v>147</v>
      </c>
      <c r="C30" s="25">
        <f>+Earnings_Comparison!E39</f>
        <v>916.04</v>
      </c>
      <c r="D30" s="24">
        <f>+Earnings_Comparison!H39</f>
        <v>-0.63854232526744381</v>
      </c>
    </row>
    <row r="31" spans="1:6" x14ac:dyDescent="0.25">
      <c r="A31" t="str">
        <f>+Earnings_Comparison!B40</f>
        <v>OH</v>
      </c>
      <c r="B31" s="20" t="s">
        <v>148</v>
      </c>
      <c r="C31" s="25">
        <f>+Earnings_Comparison!E40</f>
        <v>814.97</v>
      </c>
      <c r="D31" s="36">
        <f>+Earnings_Comparison!H40</f>
        <v>-0.66167734483771889</v>
      </c>
    </row>
    <row r="32" spans="1:6" x14ac:dyDescent="0.25">
      <c r="A32" t="str">
        <f>+Earnings_Comparison!B49</f>
        <v>UT</v>
      </c>
      <c r="B32" s="20" t="s">
        <v>157</v>
      </c>
      <c r="C32" s="25">
        <f>+Earnings_Comparison!E49</f>
        <v>869.08</v>
      </c>
      <c r="D32" s="24">
        <f>+Earnings_Comparison!H49</f>
        <v>-0.91574775849554424</v>
      </c>
      <c r="E32">
        <v>6</v>
      </c>
    </row>
    <row r="33" spans="1:8" x14ac:dyDescent="0.25">
      <c r="A33" t="str">
        <f>+Earnings_Comparison!B26</f>
        <v>MA</v>
      </c>
      <c r="B33" s="20" t="s">
        <v>134</v>
      </c>
      <c r="C33" s="25">
        <f>+Earnings_Comparison!E26</f>
        <v>1055.28</v>
      </c>
      <c r="D33" s="24">
        <f>+Earnings_Comparison!H26</f>
        <v>-1.1018796984118673</v>
      </c>
    </row>
    <row r="34" spans="1:8" x14ac:dyDescent="0.25">
      <c r="A34" t="str">
        <f>+Earnings_Comparison!B15</f>
        <v>GA</v>
      </c>
      <c r="B34" s="20" t="s">
        <v>123</v>
      </c>
      <c r="C34" s="25">
        <f>+Earnings_Comparison!E15</f>
        <v>871.47</v>
      </c>
      <c r="D34" s="24">
        <f>+Earnings_Comparison!H15</f>
        <v>-1.1313074582754545</v>
      </c>
    </row>
    <row r="35" spans="1:8" x14ac:dyDescent="0.25">
      <c r="A35" t="str">
        <f>+Earnings_Comparison!B21</f>
        <v>KS</v>
      </c>
      <c r="B35" s="20" t="s">
        <v>129</v>
      </c>
      <c r="C35" s="25">
        <f>+Earnings_Comparison!E21</f>
        <v>771.51</v>
      </c>
      <c r="D35" s="24">
        <f>+Earnings_Comparison!H21</f>
        <v>-1.1446143433823774</v>
      </c>
    </row>
    <row r="36" spans="1:8" x14ac:dyDescent="0.25">
      <c r="A36" t="str">
        <f>+Earnings_Comparison!B5</f>
        <v>AL</v>
      </c>
      <c r="B36" s="20" t="s">
        <v>113</v>
      </c>
      <c r="C36" s="25">
        <f>+Earnings_Comparison!E5</f>
        <v>790.24</v>
      </c>
      <c r="D36" s="24">
        <f>+Earnings_Comparison!H5</f>
        <v>-1.337220770601244</v>
      </c>
    </row>
    <row r="37" spans="1:8" x14ac:dyDescent="0.25">
      <c r="A37" t="str">
        <f>+Earnings_Comparison!B52</f>
        <v>WA</v>
      </c>
      <c r="B37" s="20" t="s">
        <v>160</v>
      </c>
      <c r="C37" s="25">
        <f>+Earnings_Comparison!E52</f>
        <v>1073.3</v>
      </c>
      <c r="D37" s="24">
        <f>+Earnings_Comparison!H52</f>
        <v>-1.3827994581944725</v>
      </c>
    </row>
    <row r="38" spans="1:8" x14ac:dyDescent="0.25">
      <c r="A38" t="str">
        <f>+Earnings_Comparison!B29</f>
        <v>MS</v>
      </c>
      <c r="B38" s="20" t="s">
        <v>137</v>
      </c>
      <c r="C38" s="25">
        <f>+Earnings_Comparison!E29</f>
        <v>700.95</v>
      </c>
      <c r="D38" s="24">
        <f>+Earnings_Comparison!H29</f>
        <v>-1.4382234939017247</v>
      </c>
    </row>
    <row r="39" spans="1:8" x14ac:dyDescent="0.25">
      <c r="A39" t="str">
        <f>+Earnings_Comparison!B46</f>
        <v>SD</v>
      </c>
      <c r="B39" s="20" t="s">
        <v>154</v>
      </c>
      <c r="C39" s="25">
        <f>+Earnings_Comparison!E46</f>
        <v>736.16</v>
      </c>
      <c r="D39" s="24">
        <f>+Earnings_Comparison!H46</f>
        <v>-1.5729663444067454</v>
      </c>
    </row>
    <row r="40" spans="1:8" x14ac:dyDescent="0.25">
      <c r="A40" t="str">
        <f>+Earnings_Comparison!B33</f>
        <v>NV</v>
      </c>
      <c r="B40" s="20" t="s">
        <v>141</v>
      </c>
      <c r="C40" s="25">
        <f>+Earnings_Comparison!E33</f>
        <v>760.61</v>
      </c>
      <c r="D40" s="24">
        <f>+Earnings_Comparison!H33</f>
        <v>-1.5971506210631814</v>
      </c>
    </row>
    <row r="41" spans="1:8" x14ac:dyDescent="0.25">
      <c r="A41" t="str">
        <f>+Earnings_Comparison!B23</f>
        <v>LA</v>
      </c>
      <c r="B41" s="20" t="s">
        <v>131</v>
      </c>
      <c r="C41" s="25">
        <f>+Earnings_Comparison!E23</f>
        <v>803.93</v>
      </c>
      <c r="D41" s="24">
        <f>+Earnings_Comparison!H23</f>
        <v>-1.7719494729972918</v>
      </c>
    </row>
    <row r="42" spans="1:8" x14ac:dyDescent="0.25">
      <c r="A42" t="str">
        <f>+Earnings_Comparison!B25</f>
        <v>MD</v>
      </c>
      <c r="B42" s="20" t="s">
        <v>133</v>
      </c>
      <c r="C42" s="25">
        <f>+Earnings_Comparison!E25</f>
        <v>939.47</v>
      </c>
      <c r="D42" s="36">
        <f>+Earnings_Comparison!H25</f>
        <v>-1.8403729778983635</v>
      </c>
    </row>
    <row r="43" spans="1:8" x14ac:dyDescent="0.25">
      <c r="A43" t="str">
        <f>+Earnings_Comparison!B27</f>
        <v>MI</v>
      </c>
      <c r="B43" s="20" t="s">
        <v>135</v>
      </c>
      <c r="C43" s="25">
        <f>+Earnings_Comparison!E27</f>
        <v>822.83</v>
      </c>
      <c r="D43" s="24">
        <f>+Earnings_Comparison!H27</f>
        <v>-1.966663143628522</v>
      </c>
    </row>
    <row r="44" spans="1:8" x14ac:dyDescent="0.25">
      <c r="A44" t="str">
        <f>+Earnings_Comparison!B42</f>
        <v>OR</v>
      </c>
      <c r="B44" s="20" t="s">
        <v>150</v>
      </c>
      <c r="C44" s="25">
        <f>+Earnings_Comparison!E42</f>
        <v>854.28</v>
      </c>
      <c r="D44" s="24">
        <f>+Earnings_Comparison!H42</f>
        <v>-2.0032649615040587</v>
      </c>
      <c r="H44" s="20"/>
    </row>
    <row r="45" spans="1:8" x14ac:dyDescent="0.25">
      <c r="A45" t="str">
        <f>+Earnings_Comparison!B11</f>
        <v>CT</v>
      </c>
      <c r="B45" s="20" t="s">
        <v>119</v>
      </c>
      <c r="C45" s="25">
        <f>+Earnings_Comparison!E11</f>
        <v>1038.9100000000001</v>
      </c>
      <c r="D45" s="24">
        <f>+Earnings_Comparison!H11</f>
        <v>-2.3320454062370821</v>
      </c>
      <c r="H45" t="s">
        <v>67</v>
      </c>
    </row>
    <row r="46" spans="1:8" x14ac:dyDescent="0.25">
      <c r="A46" t="str">
        <f>+Earnings_Comparison!B50</f>
        <v>VT</v>
      </c>
      <c r="B46" s="20" t="s">
        <v>158</v>
      </c>
      <c r="C46" s="25">
        <f>+Earnings_Comparison!E50</f>
        <v>815.47</v>
      </c>
      <c r="D46" s="24">
        <f>+Earnings_Comparison!H50</f>
        <v>-2.9413242704030118</v>
      </c>
      <c r="H46" t="s">
        <v>70</v>
      </c>
    </row>
    <row r="47" spans="1:8" x14ac:dyDescent="0.25">
      <c r="A47" t="str">
        <f>+Earnings_Comparison!B51</f>
        <v>VA</v>
      </c>
      <c r="B47" s="20" t="s">
        <v>159</v>
      </c>
      <c r="C47" s="25">
        <f>+Earnings_Comparison!E51</f>
        <v>943.92</v>
      </c>
      <c r="D47" s="24">
        <f>+Earnings_Comparison!H51</f>
        <v>-2.9507759985103799</v>
      </c>
      <c r="H47" t="s">
        <v>73</v>
      </c>
    </row>
    <row r="48" spans="1:8" x14ac:dyDescent="0.25">
      <c r="A48" t="str">
        <f>+Earnings_Comparison!B16</f>
        <v>HI</v>
      </c>
      <c r="B48" s="20" t="s">
        <v>124</v>
      </c>
      <c r="C48" s="25">
        <f>+Earnings_Comparison!E16</f>
        <v>841.1</v>
      </c>
      <c r="D48" s="24">
        <f>+Earnings_Comparison!H16</f>
        <v>-3.0688664784802255</v>
      </c>
      <c r="H48" t="s">
        <v>77</v>
      </c>
    </row>
    <row r="49" spans="1:8" x14ac:dyDescent="0.25">
      <c r="A49" t="str">
        <f>+Earnings_Comparison!B17</f>
        <v>ID</v>
      </c>
      <c r="B49" s="20" t="s">
        <v>125</v>
      </c>
      <c r="C49" s="25">
        <f>+Earnings_Comparison!E17</f>
        <v>745.59</v>
      </c>
      <c r="D49" s="24">
        <f>+Earnings_Comparison!H17</f>
        <v>-3.1484578892507664</v>
      </c>
      <c r="H49" t="s">
        <v>74</v>
      </c>
    </row>
    <row r="50" spans="1:8" x14ac:dyDescent="0.25">
      <c r="A50" t="str">
        <f>+Earnings_Comparison!B18</f>
        <v>IL</v>
      </c>
      <c r="B50" s="20" t="s">
        <v>126</v>
      </c>
      <c r="C50" s="25">
        <f>+Earnings_Comparison!E18</f>
        <v>902.7</v>
      </c>
      <c r="D50" s="24">
        <f>+Earnings_Comparison!H18</f>
        <v>-3.209613299342251</v>
      </c>
      <c r="H50" t="s">
        <v>75</v>
      </c>
    </row>
    <row r="51" spans="1:8" x14ac:dyDescent="0.25">
      <c r="A51" t="str">
        <f>+Earnings_Comparison!B13</f>
        <v>DC</v>
      </c>
      <c r="B51" s="20" t="s">
        <v>121</v>
      </c>
      <c r="C51" s="25">
        <f>+Earnings_Comparison!E13</f>
        <v>1391.01</v>
      </c>
      <c r="D51" s="24">
        <f>+Earnings_Comparison!H13</f>
        <v>-3.2968194679639629</v>
      </c>
      <c r="H51" t="s">
        <v>108</v>
      </c>
    </row>
    <row r="52" spans="1:8" x14ac:dyDescent="0.25">
      <c r="A52" t="str">
        <f>+Earnings_Comparison!B20</f>
        <v>IA</v>
      </c>
      <c r="B52" s="20" t="s">
        <v>128</v>
      </c>
      <c r="C52" s="25">
        <f>+Earnings_Comparison!E20</f>
        <v>793.44</v>
      </c>
      <c r="D52" s="24">
        <f>+Earnings_Comparison!H20</f>
        <v>-3.6807142413847083</v>
      </c>
      <c r="H52" s="20"/>
    </row>
    <row r="53" spans="1:8" x14ac:dyDescent="0.25">
      <c r="A53" t="str">
        <f>+Earnings_Comparison!B10</f>
        <v>CO</v>
      </c>
      <c r="B53" s="20" t="s">
        <v>118</v>
      </c>
      <c r="C53" s="25">
        <f>+Earnings_Comparison!E10</f>
        <v>898.92</v>
      </c>
      <c r="D53" s="24">
        <f>+Earnings_Comparison!H10</f>
        <v>-4.6914032871673399</v>
      </c>
      <c r="H53" s="20"/>
    </row>
    <row r="54" spans="1:8" x14ac:dyDescent="0.25">
      <c r="A54" t="str">
        <f>+Earnings_Comparison!B35</f>
        <v>NJ</v>
      </c>
      <c r="B54" s="20" t="s">
        <v>143</v>
      </c>
      <c r="C54" s="25">
        <f>+Earnings_Comparison!E35</f>
        <v>820.98</v>
      </c>
      <c r="D54" s="24">
        <f>+Earnings_Comparison!H35</f>
        <v>-16.158169549298773</v>
      </c>
    </row>
    <row r="56" spans="1:8" x14ac:dyDescent="0.25">
      <c r="C56">
        <f>COUNTIF(C4:C54, "&lt;902")</f>
        <v>38</v>
      </c>
      <c r="D56">
        <f>COUNTIF(D4:D54, "&lt;0")</f>
        <v>32</v>
      </c>
    </row>
  </sheetData>
  <autoFilter ref="A3:D54">
    <sortState ref="A4:D54">
      <sortCondition descending="1" ref="D3:D54"/>
    </sortState>
  </autoFilter>
  <sortState ref="O6:O9">
    <sortCondition ref="O6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May 2017_BLS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Auxier, Richard</cp:lastModifiedBy>
  <cp:lastPrinted>2015-05-27T17:52:44Z</cp:lastPrinted>
  <dcterms:created xsi:type="dcterms:W3CDTF">2015-03-27T20:23:58Z</dcterms:created>
  <dcterms:modified xsi:type="dcterms:W3CDTF">2017-06-16T15:56:32Z</dcterms:modified>
</cp:coreProperties>
</file>