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\AppData\Local\Box\Box Edit\Documents\X_oltP_qpUuM3VIYhh0spA==\"/>
    </mc:Choice>
  </mc:AlternateContent>
  <xr:revisionPtr revIDLastSave="130" documentId="13_ncr:1_{A7E0BDC0-129E-48D4-AABE-6B23A0F39CE3}" xr6:coauthVersionLast="47" xr6:coauthVersionMax="47" xr10:uidLastSave="{EEB8F816-E68E-44CD-9CBD-0D46CE765EA7}"/>
  <bookViews>
    <workbookView xWindow="-28920" yWindow="-4050" windowWidth="29040" windowHeight="15990" firstSheet="1" activeTab="1" xr2:uid="{36E3EC39-7F76-4E56-8BAF-34704458370E}"/>
  </bookViews>
  <sheets>
    <sheet name="ho_rate_race" sheetId="2" r:id="rId1"/>
    <sheet name="Text Calculation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" i="3" l="1" a="1"/>
  <c r="T7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U5" i="3"/>
  <c r="K11" i="3"/>
  <c r="K6" i="3"/>
  <c r="K7" i="3"/>
  <c r="K8" i="3"/>
  <c r="K9" i="3"/>
  <c r="K10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U3" i="3"/>
  <c r="U2" i="3"/>
  <c r="T2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T3" i="3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" i="2"/>
  <c r="T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<sst xmlns="http://schemas.openxmlformats.org/spreadsheetml/2006/main" count="68" uniqueCount="33">
  <si>
    <t>YEAR</t>
  </si>
  <si>
    <t>White</t>
  </si>
  <si>
    <t>Black</t>
  </si>
  <si>
    <t>Hispanic</t>
  </si>
  <si>
    <t>Asian</t>
  </si>
  <si>
    <t>Other</t>
  </si>
  <si>
    <t>B/W Difference</t>
  </si>
  <si>
    <t>Black/Hispanic Difference</t>
  </si>
  <si>
    <t>sources: Decennial census and american community survey.</t>
  </si>
  <si>
    <t>Change in Black Homeownership over time (Y-toY)</t>
  </si>
  <si>
    <t>Change in White Homeownership over time (Y-toY)</t>
  </si>
  <si>
    <t>Change in Hispanic Homeownership over time (Y-toY)</t>
  </si>
  <si>
    <t>Change in Asian Homeownership over time (Y-toY)</t>
  </si>
  <si>
    <t>Text Citation</t>
  </si>
  <si>
    <t>Calculation</t>
  </si>
  <si>
    <t>Description</t>
  </si>
  <si>
    <t>Method</t>
  </si>
  <si>
    <t>Corrections*</t>
  </si>
  <si>
    <t>-</t>
  </si>
  <si>
    <t xml:space="preserve">in 2018, the Black-white homeownership gap reached 30.4 percentage points, its highest level in 50 years. </t>
  </si>
  <si>
    <t>Calculated the differernce between White - Black</t>
  </si>
  <si>
    <t>NA</t>
  </si>
  <si>
    <t>1960-2022</t>
  </si>
  <si>
    <t>identified the maximum difference between 1960-2022</t>
  </si>
  <si>
    <t>2</t>
  </si>
  <si>
    <t xml:space="preserve">Black homeownership declined the most following the 2008 housing market crisis and only started to recover in 2019, just before the pandemic hit. </t>
  </si>
  <si>
    <t>Found the difference between homeownership in Column K and identified the minimum vlaue</t>
  </si>
  <si>
    <t>3</t>
  </si>
  <si>
    <t xml:space="preserve">While homeownership rates among Black, Hispanic, and Asian families are all increasing,  Black Americans are the only racial group who still have less than a 50 percent homeownership rate.
</t>
  </si>
  <si>
    <t>elected all values of homeownership rates in 2022 and identied the values less than 50</t>
  </si>
  <si>
    <t>Selected all values of homeownership rates in 2022 and identied the values less than 50</t>
  </si>
  <si>
    <t xml:space="preserve">Hispanic </t>
  </si>
  <si>
    <t xml:space="preserve">Asian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</si>
</sst>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A69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0" fillId="3" borderId="0" xfId="0" applyFill="1"/>
    <xf numFmtId="164" fontId="0" fillId="3" borderId="0" xfId="0" applyNumberFormat="1" applyFill="1"/>
    <xf numFmtId="164" fontId="2" fillId="3" borderId="0" xfId="0" applyNumberFormat="1" applyFont="1" applyFill="1"/>
    <xf numFmtId="10" fontId="0" fillId="4" borderId="0" xfId="0" applyNumberFormat="1" applyFill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A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Homeownership</a:t>
            </a:r>
            <a:r>
              <a:rPr lang="en-US" baseline="0"/>
              <a:t> Rates by Race, 1960-2022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ho_rate_race!$B$1</c:f>
              <c:strCache>
                <c:ptCount val="1"/>
                <c:pt idx="0">
                  <c:v>White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ho_rate_race!$A$2:$A$28</c:f>
              <c:numCache>
                <c:formatCode>General</c:formatCode>
                <c:ptCount val="27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</c:numCache>
            </c:numRef>
          </c:xVal>
          <c:yVal>
            <c:numRef>
              <c:f>ho_rate_race!$B$2:$B$28</c:f>
              <c:numCache>
                <c:formatCode>0.0%</c:formatCode>
                <c:ptCount val="27"/>
                <c:pt idx="0">
                  <c:v>0.64875161884033605</c:v>
                </c:pt>
                <c:pt idx="1">
                  <c:v>0.66103408750757398</c:v>
                </c:pt>
                <c:pt idx="2">
                  <c:v>0.68987625719657297</c:v>
                </c:pt>
                <c:pt idx="3">
                  <c:v>0.69059483062606597</c:v>
                </c:pt>
                <c:pt idx="4">
                  <c:v>0.72640239598852596</c:v>
                </c:pt>
                <c:pt idx="5">
                  <c:v>0.72302884297151004</c:v>
                </c:pt>
                <c:pt idx="6">
                  <c:v>0.73041977509780098</c:v>
                </c:pt>
                <c:pt idx="7">
                  <c:v>0.73434831237903397</c:v>
                </c:pt>
                <c:pt idx="8">
                  <c:v>0.739305878958051</c:v>
                </c:pt>
                <c:pt idx="9">
                  <c:v>0.73713409545198405</c:v>
                </c:pt>
                <c:pt idx="10">
                  <c:v>0.73946627532732701</c:v>
                </c:pt>
                <c:pt idx="11">
                  <c:v>0.73840841026765602</c:v>
                </c:pt>
                <c:pt idx="12">
                  <c:v>0.73407959598218198</c:v>
                </c:pt>
                <c:pt idx="13">
                  <c:v>0.72905504257938203</c:v>
                </c:pt>
                <c:pt idx="14">
                  <c:v>0.72624162749995302</c:v>
                </c:pt>
                <c:pt idx="15">
                  <c:v>0.72060333679635902</c:v>
                </c:pt>
                <c:pt idx="16">
                  <c:v>0.71530088199643405</c:v>
                </c:pt>
                <c:pt idx="17">
                  <c:v>0.71229417235658499</c:v>
                </c:pt>
                <c:pt idx="18">
                  <c:v>0.710813219691392</c:v>
                </c:pt>
                <c:pt idx="19">
                  <c:v>0.71102130072970604</c:v>
                </c:pt>
                <c:pt idx="20">
                  <c:v>0.71277840768340595</c:v>
                </c:pt>
                <c:pt idx="21">
                  <c:v>0.719343994148536</c:v>
                </c:pt>
                <c:pt idx="22">
                  <c:v>0.72167676971001005</c:v>
                </c:pt>
                <c:pt idx="23">
                  <c:v>0.72213099753626098</c:v>
                </c:pt>
                <c:pt idx="24">
                  <c:v>0.73062992325732901</c:v>
                </c:pt>
                <c:pt idx="25">
                  <c:v>0.73379021522640497</c:v>
                </c:pt>
                <c:pt idx="26">
                  <c:v>0.73073803439696905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1-4947-87B2-A62F94CA4E63}"/>
            </c:ext>
          </c:extLst>
        </c:ser>
        <c:ser>
          <c:idx val="1"/>
          <c:order val="1"/>
          <c:tx>
            <c:strRef>
              <c:f>ho_rate_race!$C$1</c:f>
              <c:strCache>
                <c:ptCount val="1"/>
                <c:pt idx="0">
                  <c:v>Black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ho_rate_race!$A$2:$A$28</c:f>
              <c:numCache>
                <c:formatCode>General</c:formatCode>
                <c:ptCount val="27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</c:numCache>
            </c:numRef>
          </c:xVal>
          <c:yVal>
            <c:numRef>
              <c:f>ho_rate_race!$C$2:$C$28</c:f>
              <c:numCache>
                <c:formatCode>0.0%</c:formatCode>
                <c:ptCount val="27"/>
                <c:pt idx="0">
                  <c:v>0.381862818945992</c:v>
                </c:pt>
                <c:pt idx="1">
                  <c:v>0.41721399862758501</c:v>
                </c:pt>
                <c:pt idx="2">
                  <c:v>0.453501694465549</c:v>
                </c:pt>
                <c:pt idx="3">
                  <c:v>0.43856840787151902</c:v>
                </c:pt>
                <c:pt idx="4">
                  <c:v>0.45753404502987999</c:v>
                </c:pt>
                <c:pt idx="5">
                  <c:v>0.458000799120999</c:v>
                </c:pt>
                <c:pt idx="6">
                  <c:v>0.46314563701331901</c:v>
                </c:pt>
                <c:pt idx="7">
                  <c:v>0.46517837103344101</c:v>
                </c:pt>
                <c:pt idx="8">
                  <c:v>0.46373523587222898</c:v>
                </c:pt>
                <c:pt idx="9">
                  <c:v>0.45942752410954102</c:v>
                </c:pt>
                <c:pt idx="10">
                  <c:v>0.46635540660510999</c:v>
                </c:pt>
                <c:pt idx="11">
                  <c:v>0.466907626634184</c:v>
                </c:pt>
                <c:pt idx="12">
                  <c:v>0.45801408720671999</c:v>
                </c:pt>
                <c:pt idx="13">
                  <c:v>0.44748520860272201</c:v>
                </c:pt>
                <c:pt idx="14">
                  <c:v>0.444765866758355</c:v>
                </c:pt>
                <c:pt idx="15">
                  <c:v>0.43822193479571703</c:v>
                </c:pt>
                <c:pt idx="16">
                  <c:v>0.429033717139848</c:v>
                </c:pt>
                <c:pt idx="17">
                  <c:v>0.422980876636884</c:v>
                </c:pt>
                <c:pt idx="18">
                  <c:v>0.41502867274127198</c:v>
                </c:pt>
                <c:pt idx="19">
                  <c:v>0.41238709797064099</c:v>
                </c:pt>
                <c:pt idx="20">
                  <c:v>0.41046860409830399</c:v>
                </c:pt>
                <c:pt idx="21">
                  <c:v>0.41779555703999999</c:v>
                </c:pt>
                <c:pt idx="22">
                  <c:v>0.41732806938037698</c:v>
                </c:pt>
                <c:pt idx="23">
                  <c:v>0.42315910433987802</c:v>
                </c:pt>
                <c:pt idx="24">
                  <c:v>0.43583942485550597</c:v>
                </c:pt>
                <c:pt idx="25">
                  <c:v>0.44250235694109902</c:v>
                </c:pt>
                <c:pt idx="26">
                  <c:v>0.44290769109112099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61-4947-87B2-A62F94CA4E63}"/>
            </c:ext>
          </c:extLst>
        </c:ser>
        <c:ser>
          <c:idx val="2"/>
          <c:order val="2"/>
          <c:tx>
            <c:strRef>
              <c:f>ho_rate_race!$D$1</c:f>
              <c:strCache>
                <c:ptCount val="1"/>
                <c:pt idx="0">
                  <c:v>Hispanic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ho_rate_race!$A$2:$A$28</c:f>
              <c:numCache>
                <c:formatCode>General</c:formatCode>
                <c:ptCount val="27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</c:numCache>
            </c:numRef>
          </c:xVal>
          <c:yVal>
            <c:numRef>
              <c:f>ho_rate_race!$D$2:$D$28</c:f>
              <c:numCache>
                <c:formatCode>0.0%</c:formatCode>
                <c:ptCount val="27"/>
                <c:pt idx="0">
                  <c:v>0.44815028361634102</c:v>
                </c:pt>
                <c:pt idx="1">
                  <c:v>0.42452235985723202</c:v>
                </c:pt>
                <c:pt idx="2">
                  <c:v>0.44114789627083101</c:v>
                </c:pt>
                <c:pt idx="3">
                  <c:v>0.42139873004140599</c:v>
                </c:pt>
                <c:pt idx="4">
                  <c:v>0.44616113693030901</c:v>
                </c:pt>
                <c:pt idx="5">
                  <c:v>0.45433830043618501</c:v>
                </c:pt>
                <c:pt idx="6">
                  <c:v>0.46103463425244401</c:v>
                </c:pt>
                <c:pt idx="7">
                  <c:v>0.473100404229164</c:v>
                </c:pt>
                <c:pt idx="8">
                  <c:v>0.477292885467684</c:v>
                </c:pt>
                <c:pt idx="9">
                  <c:v>0.48230988664802998</c:v>
                </c:pt>
                <c:pt idx="10">
                  <c:v>0.492693315676208</c:v>
                </c:pt>
                <c:pt idx="11">
                  <c:v>0.49884307014215401</c:v>
                </c:pt>
                <c:pt idx="12">
                  <c:v>0.49065206867252897</c:v>
                </c:pt>
                <c:pt idx="13">
                  <c:v>0.48137184960770801</c:v>
                </c:pt>
                <c:pt idx="14">
                  <c:v>0.473184527317901</c:v>
                </c:pt>
                <c:pt idx="15">
                  <c:v>0.46467144668203902</c:v>
                </c:pt>
                <c:pt idx="16">
                  <c:v>0.45867085437382599</c:v>
                </c:pt>
                <c:pt idx="17">
                  <c:v>0.45292135920687598</c:v>
                </c:pt>
                <c:pt idx="18">
                  <c:v>0.45002967327981802</c:v>
                </c:pt>
                <c:pt idx="19">
                  <c:v>0.45290640960344702</c:v>
                </c:pt>
                <c:pt idx="20">
                  <c:v>0.45597657013894399</c:v>
                </c:pt>
                <c:pt idx="21">
                  <c:v>0.47259119595455701</c:v>
                </c:pt>
                <c:pt idx="22">
                  <c:v>0.47501426129778002</c:v>
                </c:pt>
                <c:pt idx="23">
                  <c:v>0.48105506298369899</c:v>
                </c:pt>
                <c:pt idx="24">
                  <c:v>0.51097630848207998</c:v>
                </c:pt>
                <c:pt idx="25">
                  <c:v>0.50607249260019205</c:v>
                </c:pt>
                <c:pt idx="26">
                  <c:v>0.51101994901496295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61-4947-87B2-A62F94CA4E63}"/>
            </c:ext>
          </c:extLst>
        </c:ser>
        <c:ser>
          <c:idx val="3"/>
          <c:order val="3"/>
          <c:tx>
            <c:strRef>
              <c:f>ho_rate_race!$E$1</c:f>
              <c:strCache>
                <c:ptCount val="1"/>
                <c:pt idx="0">
                  <c:v>Asian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ho_rate_race!$A$2:$A$28</c:f>
              <c:numCache>
                <c:formatCode>General</c:formatCode>
                <c:ptCount val="27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</c:numCache>
            </c:numRef>
          </c:xVal>
          <c:yVal>
            <c:numRef>
              <c:f>ho_rate_race!$E$2:$E$28</c:f>
              <c:numCache>
                <c:formatCode>0.0%</c:formatCode>
                <c:ptCount val="27"/>
                <c:pt idx="0">
                  <c:v>0.44037560721720997</c:v>
                </c:pt>
                <c:pt idx="1">
                  <c:v>0.47855750487329402</c:v>
                </c:pt>
                <c:pt idx="2">
                  <c:v>0.52529790974799695</c:v>
                </c:pt>
                <c:pt idx="3">
                  <c:v>0.52157454491991395</c:v>
                </c:pt>
                <c:pt idx="4">
                  <c:v>0.52795226601502099</c:v>
                </c:pt>
                <c:pt idx="5">
                  <c:v>0.53366961910588195</c:v>
                </c:pt>
                <c:pt idx="6">
                  <c:v>0.55139645245551805</c:v>
                </c:pt>
                <c:pt idx="7">
                  <c:v>0.55784924412002801</c:v>
                </c:pt>
                <c:pt idx="8">
                  <c:v>0.57361791304739995</c:v>
                </c:pt>
                <c:pt idx="9">
                  <c:v>0.58843569718119404</c:v>
                </c:pt>
                <c:pt idx="10">
                  <c:v>0.59868588254260202</c:v>
                </c:pt>
                <c:pt idx="11">
                  <c:v>0.60309562230534497</c:v>
                </c:pt>
                <c:pt idx="12">
                  <c:v>0.591423152351093</c:v>
                </c:pt>
                <c:pt idx="13">
                  <c:v>0.59216033816857205</c:v>
                </c:pt>
                <c:pt idx="14">
                  <c:v>0.58255981098300902</c:v>
                </c:pt>
                <c:pt idx="15">
                  <c:v>0.57554285414634498</c:v>
                </c:pt>
                <c:pt idx="16">
                  <c:v>0.57134846776418302</c:v>
                </c:pt>
                <c:pt idx="17">
                  <c:v>0.57385689444040999</c:v>
                </c:pt>
                <c:pt idx="18">
                  <c:v>0.57442211005089105</c:v>
                </c:pt>
                <c:pt idx="19">
                  <c:v>0.57658247717051703</c:v>
                </c:pt>
                <c:pt idx="20">
                  <c:v>0.58045731759140196</c:v>
                </c:pt>
                <c:pt idx="21">
                  <c:v>0.59403963355940204</c:v>
                </c:pt>
                <c:pt idx="22">
                  <c:v>0.59526356124216895</c:v>
                </c:pt>
                <c:pt idx="23">
                  <c:v>0.60328181963592797</c:v>
                </c:pt>
                <c:pt idx="24">
                  <c:v>0.61534238804376595</c:v>
                </c:pt>
                <c:pt idx="25">
                  <c:v>0.62631993436142197</c:v>
                </c:pt>
                <c:pt idx="26">
                  <c:v>0.63197648392838401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61-4947-87B2-A62F94CA4E63}"/>
            </c:ext>
          </c:extLst>
        </c:ser>
        <c:ser>
          <c:idx val="4"/>
          <c:order val="4"/>
          <c:tx>
            <c:strRef>
              <c:f>ho_rate_race!$F$1</c:f>
              <c:strCache>
                <c:ptCount val="1"/>
                <c:pt idx="0">
                  <c:v>Other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ho_rate_race!$A$2:$A$28</c:f>
              <c:numCache>
                <c:formatCode>General</c:formatCode>
                <c:ptCount val="27"/>
                <c:pt idx="0">
                  <c:v>1960</c:v>
                </c:pt>
                <c:pt idx="1">
                  <c:v>1970</c:v>
                </c:pt>
                <c:pt idx="2">
                  <c:v>1980</c:v>
                </c:pt>
                <c:pt idx="3">
                  <c:v>1990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</c:numCache>
            </c:numRef>
          </c:xVal>
          <c:yVal>
            <c:numRef>
              <c:f>ho_rate_race!$F$2:$F$28</c:f>
              <c:numCache>
                <c:formatCode>0.0%</c:formatCode>
                <c:ptCount val="27"/>
                <c:pt idx="0">
                  <c:v>0.50561797752808901</c:v>
                </c:pt>
                <c:pt idx="1">
                  <c:v>0.47475202885482398</c:v>
                </c:pt>
                <c:pt idx="2">
                  <c:v>0.52595797280593304</c:v>
                </c:pt>
                <c:pt idx="3">
                  <c:v>0.52853927791536404</c:v>
                </c:pt>
                <c:pt idx="4">
                  <c:v>0.54045797672246199</c:v>
                </c:pt>
                <c:pt idx="5">
                  <c:v>0.53181590344725704</c:v>
                </c:pt>
                <c:pt idx="6">
                  <c:v>0.55320889041579502</c:v>
                </c:pt>
                <c:pt idx="7">
                  <c:v>0.55221897807865306</c:v>
                </c:pt>
                <c:pt idx="8">
                  <c:v>0.54624351688121098</c:v>
                </c:pt>
                <c:pt idx="9">
                  <c:v>0.54697430208764197</c:v>
                </c:pt>
                <c:pt idx="10">
                  <c:v>0.55116111709839599</c:v>
                </c:pt>
                <c:pt idx="11">
                  <c:v>0.54447504146105696</c:v>
                </c:pt>
                <c:pt idx="12">
                  <c:v>0.55629648701088197</c:v>
                </c:pt>
                <c:pt idx="13">
                  <c:v>0.54176798518274005</c:v>
                </c:pt>
                <c:pt idx="14">
                  <c:v>0.54057450845850197</c:v>
                </c:pt>
                <c:pt idx="15">
                  <c:v>0.52587654604779999</c:v>
                </c:pt>
                <c:pt idx="16">
                  <c:v>0.51868538337432901</c:v>
                </c:pt>
                <c:pt idx="17">
                  <c:v>0.51604923608059206</c:v>
                </c:pt>
                <c:pt idx="18">
                  <c:v>0.50054971107804003</c:v>
                </c:pt>
                <c:pt idx="19">
                  <c:v>0.51007448036041203</c:v>
                </c:pt>
                <c:pt idx="20">
                  <c:v>0.49832908438727702</c:v>
                </c:pt>
                <c:pt idx="21">
                  <c:v>0.519601666315883</c:v>
                </c:pt>
                <c:pt idx="22">
                  <c:v>0.51848767907096105</c:v>
                </c:pt>
                <c:pt idx="23">
                  <c:v>0.51247896825925598</c:v>
                </c:pt>
                <c:pt idx="24">
                  <c:v>0.584645577720453</c:v>
                </c:pt>
                <c:pt idx="25">
                  <c:v>0.57848753467610003</c:v>
                </c:pt>
                <c:pt idx="26">
                  <c:v>0.57387636316073398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61-4947-87B2-A62F94CA4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62495"/>
        <c:axId val="2066076623"/>
      </c:scatterChart>
      <c:valAx>
        <c:axId val="110962495"/>
        <c:scaling>
          <c:orientation val="minMax"/>
          <c:max val="2025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076623"/>
        <c:crosses val="autoZero"/>
        <c:crossBetween val="midCat"/>
      </c:valAx>
      <c:valAx>
        <c:axId val="206607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274320</xdr:colOff>
      <xdr:row>0</xdr:row>
      <xdr:rowOff>160020</xdr:rowOff>
    </xdr:from>
    <xdr:to>
      <xdr:col>27</xdr:col>
      <xdr:colOff>487680</xdr:colOff>
      <xdr:row>28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B2A133-5E80-49C4-9E9C-E4A4ED65C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40FE-0637-4685-B089-2412676F38AC}">
  <dimension ref="A1:I30"/>
  <sheetViews>
    <sheetView workbookViewId="0"/>
  </sheetViews>
  <sheetFormatPr defaultRowHeight="14.45"/>
  <cols>
    <col min="8" max="8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>
        <v>1960</v>
      </c>
      <c r="B2" s="1">
        <v>0.64875161884033605</v>
      </c>
      <c r="C2" s="1">
        <v>0.381862818945992</v>
      </c>
      <c r="D2" s="1">
        <v>0.44815028361634102</v>
      </c>
      <c r="E2" s="1">
        <v>0.44037560721720997</v>
      </c>
      <c r="F2" s="1">
        <v>0.50561797752808901</v>
      </c>
      <c r="H2" s="3">
        <f>B2-C2</f>
        <v>0.26688879989434405</v>
      </c>
      <c r="I2" s="2">
        <f>D2-C2</f>
        <v>6.6287464670349017E-2</v>
      </c>
    </row>
    <row r="3" spans="1:9">
      <c r="A3">
        <v>1970</v>
      </c>
      <c r="B3" s="1">
        <v>0.66103408750757398</v>
      </c>
      <c r="C3" s="1">
        <v>0.41721399862758501</v>
      </c>
      <c r="D3" s="1">
        <v>0.42452235985723202</v>
      </c>
      <c r="E3" s="1">
        <v>0.47855750487329402</v>
      </c>
      <c r="F3" s="1">
        <v>0.47475202885482398</v>
      </c>
      <c r="H3" s="3">
        <f t="shared" ref="H3:H28" si="0">B3-C3</f>
        <v>0.24382008887998896</v>
      </c>
      <c r="I3" s="2">
        <f t="shared" ref="I3:I28" si="1">D3-C3</f>
        <v>7.3083612296470091E-3</v>
      </c>
    </row>
    <row r="4" spans="1:9">
      <c r="A4">
        <v>1980</v>
      </c>
      <c r="B4" s="1">
        <v>0.68987625719657297</v>
      </c>
      <c r="C4" s="1">
        <v>0.453501694465549</v>
      </c>
      <c r="D4" s="1">
        <v>0.44114789627083101</v>
      </c>
      <c r="E4" s="1">
        <v>0.52529790974799695</v>
      </c>
      <c r="F4" s="1">
        <v>0.52595797280593304</v>
      </c>
      <c r="H4" s="3">
        <f t="shared" si="0"/>
        <v>0.23637456273102397</v>
      </c>
      <c r="I4" s="2">
        <f t="shared" si="1"/>
        <v>-1.2353798194717991E-2</v>
      </c>
    </row>
    <row r="5" spans="1:9">
      <c r="A5">
        <v>1990</v>
      </c>
      <c r="B5" s="1">
        <v>0.69059483062606597</v>
      </c>
      <c r="C5" s="1">
        <v>0.43856840787151902</v>
      </c>
      <c r="D5" s="1">
        <v>0.42139873004140599</v>
      </c>
      <c r="E5" s="1">
        <v>0.52157454491991395</v>
      </c>
      <c r="F5" s="1">
        <v>0.52853927791536404</v>
      </c>
      <c r="H5" s="3">
        <f t="shared" si="0"/>
        <v>0.25202642275454695</v>
      </c>
      <c r="I5" s="2">
        <f t="shared" si="1"/>
        <v>-1.7169677830113028E-2</v>
      </c>
    </row>
    <row r="6" spans="1:9">
      <c r="A6">
        <v>2000</v>
      </c>
      <c r="B6" s="1">
        <v>0.72640239598852596</v>
      </c>
      <c r="C6" s="1">
        <v>0.45753404502987999</v>
      </c>
      <c r="D6" s="1">
        <v>0.44616113693030901</v>
      </c>
      <c r="E6" s="1">
        <v>0.52795226601502099</v>
      </c>
      <c r="F6" s="1">
        <v>0.54045797672246199</v>
      </c>
      <c r="H6" s="3">
        <f t="shared" si="0"/>
        <v>0.26886835095864597</v>
      </c>
      <c r="I6" s="2">
        <f t="shared" si="1"/>
        <v>-1.1372908099570977E-2</v>
      </c>
    </row>
    <row r="7" spans="1:9">
      <c r="A7">
        <v>2001</v>
      </c>
      <c r="B7" s="1">
        <v>0.72302884297151004</v>
      </c>
      <c r="C7" s="1">
        <v>0.458000799120999</v>
      </c>
      <c r="D7" s="1">
        <v>0.45433830043618501</v>
      </c>
      <c r="E7" s="1">
        <v>0.53366961910588195</v>
      </c>
      <c r="F7" s="1">
        <v>0.53181590344725704</v>
      </c>
      <c r="H7" s="3">
        <f t="shared" si="0"/>
        <v>0.26502804385051104</v>
      </c>
      <c r="I7" s="2">
        <f t="shared" si="1"/>
        <v>-3.6624986848139973E-3</v>
      </c>
    </row>
    <row r="8" spans="1:9">
      <c r="A8">
        <v>2002</v>
      </c>
      <c r="B8" s="1">
        <v>0.73041977509780098</v>
      </c>
      <c r="C8" s="1">
        <v>0.46314563701331901</v>
      </c>
      <c r="D8" s="1">
        <v>0.46103463425244401</v>
      </c>
      <c r="E8" s="1">
        <v>0.55139645245551805</v>
      </c>
      <c r="F8" s="1">
        <v>0.55320889041579502</v>
      </c>
      <c r="H8" s="3">
        <f t="shared" si="0"/>
        <v>0.26727413808448197</v>
      </c>
      <c r="I8" s="2">
        <f t="shared" si="1"/>
        <v>-2.1110027608750026E-3</v>
      </c>
    </row>
    <row r="9" spans="1:9">
      <c r="A9">
        <v>2003</v>
      </c>
      <c r="B9" s="1">
        <v>0.73434831237903397</v>
      </c>
      <c r="C9" s="1">
        <v>0.46517837103344101</v>
      </c>
      <c r="D9" s="1">
        <v>0.473100404229164</v>
      </c>
      <c r="E9" s="1">
        <v>0.55784924412002801</v>
      </c>
      <c r="F9" s="1">
        <v>0.55221897807865306</v>
      </c>
      <c r="H9" s="3">
        <f t="shared" si="0"/>
        <v>0.26916994134559297</v>
      </c>
      <c r="I9" s="2">
        <f t="shared" si="1"/>
        <v>7.9220331957229884E-3</v>
      </c>
    </row>
    <row r="10" spans="1:9">
      <c r="A10">
        <v>2004</v>
      </c>
      <c r="B10" s="1">
        <v>0.739305878958051</v>
      </c>
      <c r="C10" s="1">
        <v>0.46373523587222898</v>
      </c>
      <c r="D10" s="1">
        <v>0.477292885467684</v>
      </c>
      <c r="E10" s="1">
        <v>0.57361791304739995</v>
      </c>
      <c r="F10" s="1">
        <v>0.54624351688121098</v>
      </c>
      <c r="H10" s="3">
        <f t="shared" si="0"/>
        <v>0.27557064308582202</v>
      </c>
      <c r="I10" s="2">
        <f t="shared" si="1"/>
        <v>1.3557649595455024E-2</v>
      </c>
    </row>
    <row r="11" spans="1:9">
      <c r="A11">
        <v>2005</v>
      </c>
      <c r="B11" s="1">
        <v>0.73713409545198405</v>
      </c>
      <c r="C11" s="1">
        <v>0.45942752410954102</v>
      </c>
      <c r="D11" s="1">
        <v>0.48230988664802998</v>
      </c>
      <c r="E11" s="1">
        <v>0.58843569718119404</v>
      </c>
      <c r="F11" s="1">
        <v>0.54697430208764197</v>
      </c>
      <c r="H11" s="3">
        <f t="shared" si="0"/>
        <v>0.27770657134244303</v>
      </c>
      <c r="I11" s="2">
        <f t="shared" si="1"/>
        <v>2.2882362538488965E-2</v>
      </c>
    </row>
    <row r="12" spans="1:9">
      <c r="A12">
        <v>2006</v>
      </c>
      <c r="B12" s="1">
        <v>0.73946627532732701</v>
      </c>
      <c r="C12" s="1">
        <v>0.46635540660510999</v>
      </c>
      <c r="D12" s="1">
        <v>0.492693315676208</v>
      </c>
      <c r="E12" s="1">
        <v>0.59868588254260202</v>
      </c>
      <c r="F12" s="1">
        <v>0.55116111709839599</v>
      </c>
      <c r="H12" s="3">
        <f t="shared" si="0"/>
        <v>0.27311086872221702</v>
      </c>
      <c r="I12" s="2">
        <f t="shared" si="1"/>
        <v>2.6337909071098009E-2</v>
      </c>
    </row>
    <row r="13" spans="1:9">
      <c r="A13">
        <v>2007</v>
      </c>
      <c r="B13" s="1">
        <v>0.73840841026765602</v>
      </c>
      <c r="C13" s="1">
        <v>0.466907626634184</v>
      </c>
      <c r="D13" s="1">
        <v>0.49884307014215401</v>
      </c>
      <c r="E13" s="1">
        <v>0.60309562230534497</v>
      </c>
      <c r="F13" s="1">
        <v>0.54447504146105696</v>
      </c>
      <c r="H13" s="3">
        <f t="shared" si="0"/>
        <v>0.27150078363347202</v>
      </c>
      <c r="I13" s="2">
        <f t="shared" si="1"/>
        <v>3.1935443507970007E-2</v>
      </c>
    </row>
    <row r="14" spans="1:9">
      <c r="A14">
        <v>2008</v>
      </c>
      <c r="B14" s="1">
        <v>0.73407959598218198</v>
      </c>
      <c r="C14" s="1">
        <v>0.45801408720671999</v>
      </c>
      <c r="D14" s="1">
        <v>0.49065206867252897</v>
      </c>
      <c r="E14" s="1">
        <v>0.591423152351093</v>
      </c>
      <c r="F14" s="1">
        <v>0.55629648701088197</v>
      </c>
      <c r="H14" s="3">
        <f t="shared" si="0"/>
        <v>0.27606550877546199</v>
      </c>
      <c r="I14" s="2">
        <f t="shared" si="1"/>
        <v>3.2637981465808985E-2</v>
      </c>
    </row>
    <row r="15" spans="1:9">
      <c r="A15">
        <v>2009</v>
      </c>
      <c r="B15" s="1">
        <v>0.72905504257938203</v>
      </c>
      <c r="C15" s="1">
        <v>0.44748520860272201</v>
      </c>
      <c r="D15" s="1">
        <v>0.48137184960770801</v>
      </c>
      <c r="E15" s="1">
        <v>0.59216033816857205</v>
      </c>
      <c r="F15" s="1">
        <v>0.54176798518274005</v>
      </c>
      <c r="H15" s="3">
        <f t="shared" si="0"/>
        <v>0.28156983397666002</v>
      </c>
      <c r="I15" s="2">
        <f t="shared" si="1"/>
        <v>3.3886641004986007E-2</v>
      </c>
    </row>
    <row r="16" spans="1:9">
      <c r="A16">
        <v>2010</v>
      </c>
      <c r="B16" s="1">
        <v>0.72624162749995302</v>
      </c>
      <c r="C16" s="1">
        <v>0.444765866758355</v>
      </c>
      <c r="D16" s="1">
        <v>0.473184527317901</v>
      </c>
      <c r="E16" s="1">
        <v>0.58255981098300902</v>
      </c>
      <c r="F16" s="1">
        <v>0.54057450845850197</v>
      </c>
      <c r="H16" s="3">
        <f t="shared" si="0"/>
        <v>0.28147576074159802</v>
      </c>
      <c r="I16" s="2">
        <f t="shared" si="1"/>
        <v>2.8418660559546005E-2</v>
      </c>
    </row>
    <row r="17" spans="1:9">
      <c r="A17">
        <v>2011</v>
      </c>
      <c r="B17" s="1">
        <v>0.72060333679635902</v>
      </c>
      <c r="C17" s="1">
        <v>0.43822193479571703</v>
      </c>
      <c r="D17" s="1">
        <v>0.46467144668203902</v>
      </c>
      <c r="E17" s="1">
        <v>0.57554285414634498</v>
      </c>
      <c r="F17" s="1">
        <v>0.52587654604779999</v>
      </c>
      <c r="H17" s="3">
        <f t="shared" si="0"/>
        <v>0.28238140200064199</v>
      </c>
      <c r="I17" s="2">
        <f t="shared" si="1"/>
        <v>2.6449511886321997E-2</v>
      </c>
    </row>
    <row r="18" spans="1:9">
      <c r="A18">
        <v>2012</v>
      </c>
      <c r="B18" s="1">
        <v>0.71530088199643405</v>
      </c>
      <c r="C18" s="1">
        <v>0.429033717139848</v>
      </c>
      <c r="D18" s="1">
        <v>0.45867085437382599</v>
      </c>
      <c r="E18" s="1">
        <v>0.57134846776418302</v>
      </c>
      <c r="F18" s="1">
        <v>0.51868538337432901</v>
      </c>
      <c r="H18" s="3">
        <f t="shared" si="0"/>
        <v>0.28626716485658604</v>
      </c>
      <c r="I18" s="2">
        <f t="shared" si="1"/>
        <v>2.9637137233977984E-2</v>
      </c>
    </row>
    <row r="19" spans="1:9">
      <c r="A19">
        <v>2013</v>
      </c>
      <c r="B19" s="1">
        <v>0.71229417235658499</v>
      </c>
      <c r="C19" s="1">
        <v>0.422980876636884</v>
      </c>
      <c r="D19" s="1">
        <v>0.45292135920687598</v>
      </c>
      <c r="E19" s="1">
        <v>0.57385689444040999</v>
      </c>
      <c r="F19" s="1">
        <v>0.51604923608059206</v>
      </c>
      <c r="H19" s="3">
        <f t="shared" si="0"/>
        <v>0.28931329571970099</v>
      </c>
      <c r="I19" s="2">
        <f t="shared" si="1"/>
        <v>2.9940482569991989E-2</v>
      </c>
    </row>
    <row r="20" spans="1:9">
      <c r="A20">
        <v>2014</v>
      </c>
      <c r="B20" s="1">
        <v>0.710813219691392</v>
      </c>
      <c r="C20" s="1">
        <v>0.41502867274127198</v>
      </c>
      <c r="D20" s="1">
        <v>0.45002967327981802</v>
      </c>
      <c r="E20" s="1">
        <v>0.57442211005089105</v>
      </c>
      <c r="F20" s="1">
        <v>0.50054971107804003</v>
      </c>
      <c r="H20" s="3">
        <f t="shared" si="0"/>
        <v>0.29578454695012002</v>
      </c>
      <c r="I20" s="2">
        <f t="shared" si="1"/>
        <v>3.5001000538546045E-2</v>
      </c>
    </row>
    <row r="21" spans="1:9">
      <c r="A21">
        <v>2015</v>
      </c>
      <c r="B21" s="1">
        <v>0.71102130072970604</v>
      </c>
      <c r="C21" s="1">
        <v>0.41238709797064099</v>
      </c>
      <c r="D21" s="1">
        <v>0.45290640960344702</v>
      </c>
      <c r="E21" s="1">
        <v>0.57658247717051703</v>
      </c>
      <c r="F21" s="1">
        <v>0.51007448036041203</v>
      </c>
      <c r="H21" s="3">
        <f t="shared" si="0"/>
        <v>0.29863420275906505</v>
      </c>
      <c r="I21" s="2">
        <f t="shared" si="1"/>
        <v>4.0519311632806032E-2</v>
      </c>
    </row>
    <row r="22" spans="1:9">
      <c r="A22">
        <v>2016</v>
      </c>
      <c r="B22" s="1">
        <v>0.71277840768340595</v>
      </c>
      <c r="C22" s="1">
        <v>0.41046860409830399</v>
      </c>
      <c r="D22" s="1">
        <v>0.45597657013894399</v>
      </c>
      <c r="E22" s="1">
        <v>0.58045731759140196</v>
      </c>
      <c r="F22" s="1">
        <v>0.49832908438727702</v>
      </c>
      <c r="H22" s="3">
        <f t="shared" si="0"/>
        <v>0.30230980358510195</v>
      </c>
      <c r="I22" s="2">
        <f t="shared" si="1"/>
        <v>4.5507966040640002E-2</v>
      </c>
    </row>
    <row r="23" spans="1:9">
      <c r="A23">
        <v>2017</v>
      </c>
      <c r="B23" s="1">
        <v>0.719343994148536</v>
      </c>
      <c r="C23" s="1">
        <v>0.41779555703999999</v>
      </c>
      <c r="D23" s="1">
        <v>0.47259119595455701</v>
      </c>
      <c r="E23" s="1">
        <v>0.59403963355940204</v>
      </c>
      <c r="F23" s="1">
        <v>0.519601666315883</v>
      </c>
      <c r="H23" s="3">
        <f t="shared" si="0"/>
        <v>0.30154843710853602</v>
      </c>
      <c r="I23" s="2">
        <f t="shared" si="1"/>
        <v>5.4795638914557021E-2</v>
      </c>
    </row>
    <row r="24" spans="1:9">
      <c r="A24">
        <v>2018</v>
      </c>
      <c r="B24" s="1">
        <v>0.72167676971001005</v>
      </c>
      <c r="C24" s="1">
        <v>0.41732806938037698</v>
      </c>
      <c r="D24" s="1">
        <v>0.47501426129778002</v>
      </c>
      <c r="E24" s="1">
        <v>0.59526356124216895</v>
      </c>
      <c r="F24" s="1">
        <v>0.51848767907096105</v>
      </c>
      <c r="H24" s="3">
        <f t="shared" si="0"/>
        <v>0.30434870032963307</v>
      </c>
      <c r="I24" s="2">
        <f t="shared" si="1"/>
        <v>5.768619191740304E-2</v>
      </c>
    </row>
    <row r="25" spans="1:9">
      <c r="A25">
        <v>2019</v>
      </c>
      <c r="B25" s="1">
        <v>0.72213099753626098</v>
      </c>
      <c r="C25" s="1">
        <v>0.42315910433987802</v>
      </c>
      <c r="D25" s="1">
        <v>0.48105506298369899</v>
      </c>
      <c r="E25" s="1">
        <v>0.60328181963592797</v>
      </c>
      <c r="F25" s="1">
        <v>0.51247896825925598</v>
      </c>
      <c r="H25" s="3">
        <f t="shared" si="0"/>
        <v>0.29897189319638295</v>
      </c>
      <c r="I25" s="2">
        <f t="shared" si="1"/>
        <v>5.7895958643820966E-2</v>
      </c>
    </row>
    <row r="26" spans="1:9">
      <c r="A26">
        <v>2020</v>
      </c>
      <c r="B26" s="1">
        <v>0.73062992325732901</v>
      </c>
      <c r="C26" s="1">
        <v>0.43583942485550597</v>
      </c>
      <c r="D26" s="1">
        <v>0.51097630848207998</v>
      </c>
      <c r="E26" s="1">
        <v>0.61534238804376595</v>
      </c>
      <c r="F26" s="1">
        <v>0.584645577720453</v>
      </c>
      <c r="H26" s="3">
        <f t="shared" si="0"/>
        <v>0.29479049840182303</v>
      </c>
      <c r="I26" s="2">
        <f t="shared" si="1"/>
        <v>7.5136883626574003E-2</v>
      </c>
    </row>
    <row r="27" spans="1:9">
      <c r="A27">
        <v>2021</v>
      </c>
      <c r="B27" s="1">
        <v>0.73379021522640497</v>
      </c>
      <c r="C27" s="1">
        <v>0.44250235694109902</v>
      </c>
      <c r="D27" s="1">
        <v>0.50607249260019205</v>
      </c>
      <c r="E27" s="1">
        <v>0.62631993436142197</v>
      </c>
      <c r="F27" s="1">
        <v>0.57848753467610003</v>
      </c>
      <c r="H27" s="3">
        <f t="shared" si="0"/>
        <v>0.29128785828530596</v>
      </c>
      <c r="I27" s="2">
        <f t="shared" si="1"/>
        <v>6.357013565909303E-2</v>
      </c>
    </row>
    <row r="28" spans="1:9">
      <c r="A28">
        <v>2022</v>
      </c>
      <c r="B28" s="1">
        <v>0.73073803439696905</v>
      </c>
      <c r="C28" s="1">
        <v>0.44290769109112099</v>
      </c>
      <c r="D28" s="1">
        <v>0.51101994901496295</v>
      </c>
      <c r="E28" s="1">
        <v>0.63197648392838401</v>
      </c>
      <c r="F28" s="1">
        <v>0.57387636316073398</v>
      </c>
      <c r="H28" s="3">
        <f t="shared" si="0"/>
        <v>0.28783034330584806</v>
      </c>
      <c r="I28" s="2">
        <f t="shared" si="1"/>
        <v>6.8112257923841957E-2</v>
      </c>
    </row>
    <row r="30" spans="1:9">
      <c r="A30" t="s">
        <v>8</v>
      </c>
    </row>
  </sheetData>
  <conditionalFormatting sqref="H2:H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F2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858B-7A54-462C-BE90-8404EA0EAB6E}">
  <dimension ref="A1:X32"/>
  <sheetViews>
    <sheetView tabSelected="1" topLeftCell="S1" workbookViewId="0">
      <selection activeCell="S1" sqref="S1:X1"/>
    </sheetView>
  </sheetViews>
  <sheetFormatPr defaultRowHeight="15"/>
  <cols>
    <col min="18" max="18" width="9.140625" style="13"/>
    <col min="19" max="19" width="35.85546875" customWidth="1"/>
    <col min="22" max="22" width="11.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K1" s="9" t="s">
        <v>9</v>
      </c>
      <c r="L1" t="s">
        <v>10</v>
      </c>
      <c r="M1" t="s">
        <v>11</v>
      </c>
      <c r="N1" t="s">
        <v>12</v>
      </c>
      <c r="S1" t="s">
        <v>13</v>
      </c>
      <c r="T1" t="s">
        <v>14</v>
      </c>
      <c r="V1" t="s">
        <v>15</v>
      </c>
      <c r="W1" t="s">
        <v>16</v>
      </c>
      <c r="X1" t="s">
        <v>17</v>
      </c>
    </row>
    <row r="2" spans="1:24">
      <c r="A2">
        <v>1960</v>
      </c>
      <c r="B2" s="1">
        <v>0.64875161884033605</v>
      </c>
      <c r="C2" s="1">
        <v>0.381862818945992</v>
      </c>
      <c r="D2" s="1">
        <v>0.44815028361634102</v>
      </c>
      <c r="E2" s="1">
        <v>0.44037560721720997</v>
      </c>
      <c r="F2" s="1">
        <v>0.50561797752808901</v>
      </c>
      <c r="H2" s="3">
        <f>B2-C2</f>
        <v>0.26688879989434405</v>
      </c>
      <c r="I2" s="2">
        <f>D2-C2</f>
        <v>6.6287464670349017E-2</v>
      </c>
      <c r="K2" s="9" t="s">
        <v>18</v>
      </c>
      <c r="L2" s="2" t="s">
        <v>18</v>
      </c>
      <c r="R2" s="13">
        <v>1</v>
      </c>
      <c r="S2" t="s">
        <v>19</v>
      </c>
      <c r="T2" s="12">
        <f>B24-C24</f>
        <v>0.30434870032963307</v>
      </c>
      <c r="U2" t="str">
        <f ca="1">_xlfn.FORMULATEXT(T2)</f>
        <v>=B24-C24</v>
      </c>
      <c r="W2" t="s">
        <v>20</v>
      </c>
      <c r="X2" t="s">
        <v>21</v>
      </c>
    </row>
    <row r="3" spans="1:24">
      <c r="A3">
        <v>1970</v>
      </c>
      <c r="B3" s="1">
        <v>0.66103408750757398</v>
      </c>
      <c r="C3" s="1">
        <v>0.41721399862758501</v>
      </c>
      <c r="D3" s="1">
        <v>0.42452235985723202</v>
      </c>
      <c r="E3" s="1">
        <v>0.47855750487329402</v>
      </c>
      <c r="F3" s="1">
        <v>0.47475202885482398</v>
      </c>
      <c r="H3" s="3">
        <f t="shared" ref="H3:H28" si="0">B3-C3</f>
        <v>0.24382008887998896</v>
      </c>
      <c r="I3" s="2">
        <f t="shared" ref="I3:I28" si="1">D3-C3</f>
        <v>7.3083612296470091E-3</v>
      </c>
      <c r="K3" s="10" t="s">
        <v>18</v>
      </c>
      <c r="L3" s="2" t="s">
        <v>18</v>
      </c>
      <c r="M3" s="2" t="s">
        <v>18</v>
      </c>
      <c r="N3" s="2" t="s">
        <v>18</v>
      </c>
      <c r="O3" s="2"/>
      <c r="P3" s="2"/>
      <c r="Q3" s="2"/>
      <c r="T3" s="12">
        <f>MAX(H2:H28)</f>
        <v>0.30434870032963307</v>
      </c>
      <c r="U3" t="str">
        <f ca="1">_xlfn.FORMULATEXT(T3)</f>
        <v>=MAX(H2:H28)</v>
      </c>
      <c r="V3" t="s">
        <v>22</v>
      </c>
      <c r="W3" t="s">
        <v>23</v>
      </c>
      <c r="X3" t="s">
        <v>21</v>
      </c>
    </row>
    <row r="4" spans="1:24">
      <c r="A4">
        <v>1980</v>
      </c>
      <c r="B4" s="1">
        <v>0.68987625719657297</v>
      </c>
      <c r="C4" s="1">
        <v>0.453501694465549</v>
      </c>
      <c r="D4" s="1">
        <v>0.44114789627083101</v>
      </c>
      <c r="E4" s="1">
        <v>0.52529790974799695</v>
      </c>
      <c r="F4" s="1">
        <v>0.52595797280593304</v>
      </c>
      <c r="H4" s="3">
        <f t="shared" si="0"/>
        <v>0.23637456273102397</v>
      </c>
      <c r="I4" s="2">
        <f t="shared" si="1"/>
        <v>-1.2353798194717991E-2</v>
      </c>
      <c r="K4" s="10" t="s">
        <v>18</v>
      </c>
      <c r="L4" s="2" t="s">
        <v>18</v>
      </c>
      <c r="M4" s="2" t="s">
        <v>18</v>
      </c>
      <c r="N4" s="2" t="s">
        <v>18</v>
      </c>
      <c r="O4" s="2"/>
      <c r="P4" s="2"/>
      <c r="Q4" s="2"/>
    </row>
    <row r="5" spans="1:24">
      <c r="A5">
        <v>1990</v>
      </c>
      <c r="B5" s="1">
        <v>0.69059483062606597</v>
      </c>
      <c r="C5" s="1">
        <v>0.43856840787151902</v>
      </c>
      <c r="D5" s="1">
        <v>0.42139873004140599</v>
      </c>
      <c r="E5" s="1">
        <v>0.52157454491991395</v>
      </c>
      <c r="F5" s="1">
        <v>0.52853927791536404</v>
      </c>
      <c r="H5" s="3">
        <f t="shared" si="0"/>
        <v>0.25202642275454695</v>
      </c>
      <c r="I5" s="2">
        <f t="shared" si="1"/>
        <v>-1.7169677830113028E-2</v>
      </c>
      <c r="K5" s="10" t="s">
        <v>18</v>
      </c>
      <c r="L5" s="2" t="s">
        <v>18</v>
      </c>
      <c r="M5" s="2" t="s">
        <v>18</v>
      </c>
      <c r="N5" s="2" t="s">
        <v>18</v>
      </c>
      <c r="O5" s="2"/>
      <c r="P5" s="2"/>
      <c r="Q5" s="2"/>
      <c r="R5" s="13" t="s">
        <v>24</v>
      </c>
      <c r="S5" t="s">
        <v>25</v>
      </c>
      <c r="T5" s="11">
        <f>MIN(K3:K28)</f>
        <v>-1.0528878603997982E-2</v>
      </c>
      <c r="U5" s="2" t="str">
        <f ca="1">_xlfn.FORMULATEXT(T5)</f>
        <v>=MIN(K3:K28)</v>
      </c>
      <c r="V5" t="s">
        <v>22</v>
      </c>
      <c r="W5" t="s">
        <v>26</v>
      </c>
      <c r="X5" t="s">
        <v>21</v>
      </c>
    </row>
    <row r="6" spans="1:24">
      <c r="A6">
        <v>2000</v>
      </c>
      <c r="B6" s="1">
        <v>0.72640239598852596</v>
      </c>
      <c r="C6" s="1">
        <v>0.45753404502987999</v>
      </c>
      <c r="D6" s="1">
        <v>0.44616113693030901</v>
      </c>
      <c r="E6" s="1">
        <v>0.52795226601502099</v>
      </c>
      <c r="F6" s="1">
        <v>0.54045797672246199</v>
      </c>
      <c r="H6" s="3">
        <f t="shared" si="0"/>
        <v>0.26886835095864597</v>
      </c>
      <c r="I6" s="2">
        <f t="shared" si="1"/>
        <v>-1.1372908099570977E-2</v>
      </c>
      <c r="K6" s="10">
        <f t="shared" ref="K6:K28" si="2">C6-C5</f>
        <v>1.8965637158360971E-2</v>
      </c>
      <c r="L6" s="2">
        <f t="shared" ref="L4:L28" si="3">B6-B5</f>
        <v>3.5807565362459992E-2</v>
      </c>
      <c r="M6" s="2">
        <f t="shared" ref="M4:M28" si="4">D6-D5</f>
        <v>2.4762406888903021E-2</v>
      </c>
      <c r="N6" s="2">
        <f t="shared" ref="N4:N28" si="5">E6-E5</f>
        <v>6.3777210951070362E-3</v>
      </c>
      <c r="O6" s="2"/>
      <c r="P6" s="2"/>
      <c r="Q6" s="2"/>
    </row>
    <row r="7" spans="1:24" ht="91.5">
      <c r="A7">
        <v>2001</v>
      </c>
      <c r="B7" s="1">
        <v>0.72302884297151004</v>
      </c>
      <c r="C7" s="1">
        <v>0.458000799120999</v>
      </c>
      <c r="D7" s="1">
        <v>0.45433830043618501</v>
      </c>
      <c r="E7" s="1">
        <v>0.53366961910588195</v>
      </c>
      <c r="F7" s="1">
        <v>0.53181590344725704</v>
      </c>
      <c r="H7" s="3">
        <f t="shared" si="0"/>
        <v>0.26502804385051104</v>
      </c>
      <c r="I7" s="2">
        <f t="shared" si="1"/>
        <v>-3.6624986848139973E-3</v>
      </c>
      <c r="K7" s="10">
        <f t="shared" si="2"/>
        <v>4.6675409111901489E-4</v>
      </c>
      <c r="L7" s="2">
        <f t="shared" si="3"/>
        <v>-3.3735530170159178E-3</v>
      </c>
      <c r="M7" s="2">
        <f t="shared" si="4"/>
        <v>8.1771635058759951E-3</v>
      </c>
      <c r="N7" s="2">
        <f t="shared" si="5"/>
        <v>5.717353090860966E-3</v>
      </c>
      <c r="O7" s="2"/>
      <c r="P7" s="2"/>
      <c r="Q7" s="2"/>
      <c r="R7" s="13" t="s">
        <v>27</v>
      </c>
      <c r="S7" s="5" t="s">
        <v>28</v>
      </c>
      <c r="T7" cm="1">
        <f t="array" ref="T7:T11">TRANSPOSE(B28:F28)</f>
        <v>0.73073803439696905</v>
      </c>
      <c r="U7" t="s">
        <v>1</v>
      </c>
      <c r="V7">
        <v>2022</v>
      </c>
      <c r="W7" s="8" t="s">
        <v>29</v>
      </c>
      <c r="X7" t="s">
        <v>21</v>
      </c>
    </row>
    <row r="8" spans="1:24">
      <c r="A8">
        <v>2002</v>
      </c>
      <c r="B8" s="1">
        <v>0.73041977509780098</v>
      </c>
      <c r="C8" s="1">
        <v>0.46314563701331901</v>
      </c>
      <c r="D8" s="1">
        <v>0.46103463425244401</v>
      </c>
      <c r="E8" s="1">
        <v>0.55139645245551805</v>
      </c>
      <c r="F8" s="1">
        <v>0.55320889041579502</v>
      </c>
      <c r="H8" s="3">
        <f t="shared" si="0"/>
        <v>0.26727413808448197</v>
      </c>
      <c r="I8" s="2">
        <f t="shared" si="1"/>
        <v>-2.1110027608750026E-3</v>
      </c>
      <c r="K8" s="10">
        <f t="shared" si="2"/>
        <v>5.1448378923200089E-3</v>
      </c>
      <c r="L8" s="2">
        <f t="shared" si="3"/>
        <v>7.3909321262909389E-3</v>
      </c>
      <c r="M8" s="2">
        <f t="shared" si="4"/>
        <v>6.6963338162590036E-3</v>
      </c>
      <c r="N8" s="2">
        <f t="shared" si="5"/>
        <v>1.7726833349636095E-2</v>
      </c>
      <c r="O8" s="2"/>
      <c r="P8" s="2"/>
      <c r="Q8" s="2"/>
      <c r="T8" s="6">
        <v>0.44290769109112099</v>
      </c>
      <c r="U8" s="7" t="s">
        <v>2</v>
      </c>
      <c r="V8">
        <v>2022</v>
      </c>
      <c r="W8" t="s">
        <v>30</v>
      </c>
      <c r="X8" t="s">
        <v>21</v>
      </c>
    </row>
    <row r="9" spans="1:24">
      <c r="A9">
        <v>2003</v>
      </c>
      <c r="B9" s="1">
        <v>0.73434831237903397</v>
      </c>
      <c r="C9" s="1">
        <v>0.46517837103344101</v>
      </c>
      <c r="D9" s="1">
        <v>0.473100404229164</v>
      </c>
      <c r="E9" s="1">
        <v>0.55784924412002801</v>
      </c>
      <c r="F9" s="1">
        <v>0.55221897807865306</v>
      </c>
      <c r="H9" s="3">
        <f t="shared" si="0"/>
        <v>0.26916994134559297</v>
      </c>
      <c r="I9" s="2">
        <f t="shared" si="1"/>
        <v>7.9220331957229884E-3</v>
      </c>
      <c r="K9" s="10">
        <f t="shared" si="2"/>
        <v>2.0327340201219957E-3</v>
      </c>
      <c r="L9" s="2">
        <f t="shared" si="3"/>
        <v>3.9285372812329911E-3</v>
      </c>
      <c r="M9" s="2">
        <f t="shared" si="4"/>
        <v>1.2065769976719987E-2</v>
      </c>
      <c r="N9" s="2">
        <f t="shared" si="5"/>
        <v>6.4527916645099603E-3</v>
      </c>
      <c r="O9" s="2"/>
      <c r="P9" s="2"/>
      <c r="Q9" s="2"/>
      <c r="T9">
        <v>0.51101994901496295</v>
      </c>
      <c r="U9" t="s">
        <v>31</v>
      </c>
      <c r="V9">
        <v>2022</v>
      </c>
      <c r="W9" s="8" t="s">
        <v>29</v>
      </c>
      <c r="X9" t="s">
        <v>21</v>
      </c>
    </row>
    <row r="10" spans="1:24">
      <c r="A10">
        <v>2004</v>
      </c>
      <c r="B10" s="1">
        <v>0.739305878958051</v>
      </c>
      <c r="C10" s="1">
        <v>0.46373523587222898</v>
      </c>
      <c r="D10" s="1">
        <v>0.477292885467684</v>
      </c>
      <c r="E10" s="1">
        <v>0.57361791304739995</v>
      </c>
      <c r="F10" s="1">
        <v>0.54624351688121098</v>
      </c>
      <c r="H10" s="3">
        <f t="shared" si="0"/>
        <v>0.27557064308582202</v>
      </c>
      <c r="I10" s="2">
        <f t="shared" si="1"/>
        <v>1.3557649595455024E-2</v>
      </c>
      <c r="K10" s="10">
        <f t="shared" si="2"/>
        <v>-1.443135161212028E-3</v>
      </c>
      <c r="L10" s="2">
        <f t="shared" si="3"/>
        <v>4.9575665790170254E-3</v>
      </c>
      <c r="M10" s="2">
        <f t="shared" si="4"/>
        <v>4.1924812385200072E-3</v>
      </c>
      <c r="N10" s="2">
        <f t="shared" si="5"/>
        <v>1.5768668927371943E-2</v>
      </c>
      <c r="O10" s="2"/>
      <c r="P10" s="2"/>
      <c r="Q10" s="2"/>
      <c r="T10">
        <v>0.63197648392838401</v>
      </c>
      <c r="U10" t="s">
        <v>32</v>
      </c>
      <c r="V10">
        <v>2022</v>
      </c>
      <c r="W10" s="8" t="s">
        <v>29</v>
      </c>
      <c r="X10" t="s">
        <v>21</v>
      </c>
    </row>
    <row r="11" spans="1:24">
      <c r="A11">
        <v>2005</v>
      </c>
      <c r="B11" s="1">
        <v>0.73713409545198405</v>
      </c>
      <c r="C11" s="1">
        <v>0.45942752410954102</v>
      </c>
      <c r="D11" s="1">
        <v>0.48230988664802998</v>
      </c>
      <c r="E11" s="1">
        <v>0.58843569718119404</v>
      </c>
      <c r="F11" s="1">
        <v>0.54697430208764197</v>
      </c>
      <c r="H11" s="3">
        <f t="shared" si="0"/>
        <v>0.27770657134244303</v>
      </c>
      <c r="I11" s="2">
        <f t="shared" si="1"/>
        <v>2.2882362538488965E-2</v>
      </c>
      <c r="K11" s="10">
        <f>C11-C10</f>
        <v>-4.3077117626879602E-3</v>
      </c>
      <c r="L11" s="2">
        <f t="shared" si="3"/>
        <v>-2.1717835060669488E-3</v>
      </c>
      <c r="M11" s="2">
        <f t="shared" si="4"/>
        <v>5.0170011803459813E-3</v>
      </c>
      <c r="N11" s="2">
        <f t="shared" si="5"/>
        <v>1.4817784133794087E-2</v>
      </c>
      <c r="O11" s="2"/>
      <c r="P11" s="2"/>
      <c r="Q11" s="2"/>
      <c r="T11">
        <v>0.57387636316073398</v>
      </c>
      <c r="U11" t="s">
        <v>5</v>
      </c>
      <c r="V11">
        <v>2022</v>
      </c>
      <c r="W11" s="8" t="s">
        <v>29</v>
      </c>
      <c r="X11" t="s">
        <v>21</v>
      </c>
    </row>
    <row r="12" spans="1:24">
      <c r="A12">
        <v>2006</v>
      </c>
      <c r="B12" s="1">
        <v>0.73946627532732701</v>
      </c>
      <c r="C12" s="1">
        <v>0.46635540660510999</v>
      </c>
      <c r="D12" s="1">
        <v>0.492693315676208</v>
      </c>
      <c r="E12" s="1">
        <v>0.59868588254260202</v>
      </c>
      <c r="F12" s="1">
        <v>0.55116111709839599</v>
      </c>
      <c r="H12" s="3">
        <f t="shared" si="0"/>
        <v>0.27311086872221702</v>
      </c>
      <c r="I12" s="2">
        <f t="shared" si="1"/>
        <v>2.6337909071098009E-2</v>
      </c>
      <c r="K12" s="10">
        <f t="shared" si="2"/>
        <v>6.9278824955689711E-3</v>
      </c>
      <c r="L12" s="2">
        <f t="shared" si="3"/>
        <v>2.3321798753429546E-3</v>
      </c>
      <c r="M12" s="2">
        <f t="shared" si="4"/>
        <v>1.0383429028178015E-2</v>
      </c>
      <c r="N12" s="2">
        <f t="shared" si="5"/>
        <v>1.0250185361407982E-2</v>
      </c>
      <c r="O12" s="2"/>
      <c r="P12" s="2"/>
      <c r="Q12" s="2"/>
    </row>
    <row r="13" spans="1:24">
      <c r="A13">
        <v>2007</v>
      </c>
      <c r="B13" s="1">
        <v>0.73840841026765602</v>
      </c>
      <c r="C13" s="1">
        <v>0.466907626634184</v>
      </c>
      <c r="D13" s="1">
        <v>0.49884307014215401</v>
      </c>
      <c r="E13" s="1">
        <v>0.60309562230534497</v>
      </c>
      <c r="F13" s="1">
        <v>0.54447504146105696</v>
      </c>
      <c r="H13" s="3">
        <f t="shared" si="0"/>
        <v>0.27150078363347202</v>
      </c>
      <c r="I13" s="2">
        <f t="shared" si="1"/>
        <v>3.1935443507970007E-2</v>
      </c>
      <c r="K13" s="10">
        <f t="shared" si="2"/>
        <v>5.5222002907401313E-4</v>
      </c>
      <c r="L13" s="2">
        <f t="shared" si="3"/>
        <v>-1.0578650596709815E-3</v>
      </c>
      <c r="M13" s="2">
        <f t="shared" si="4"/>
        <v>6.1497544659460113E-3</v>
      </c>
      <c r="N13" s="2">
        <f t="shared" si="5"/>
        <v>4.409739762742948E-3</v>
      </c>
      <c r="O13" s="2"/>
      <c r="P13" s="2"/>
      <c r="Q13" s="2"/>
    </row>
    <row r="14" spans="1:24">
      <c r="A14">
        <v>2008</v>
      </c>
      <c r="B14" s="1">
        <v>0.73407959598218198</v>
      </c>
      <c r="C14" s="1">
        <v>0.45801408720671999</v>
      </c>
      <c r="D14" s="1">
        <v>0.49065206867252897</v>
      </c>
      <c r="E14" s="1">
        <v>0.591423152351093</v>
      </c>
      <c r="F14" s="1">
        <v>0.55629648701088197</v>
      </c>
      <c r="H14" s="3">
        <f t="shared" si="0"/>
        <v>0.27606550877546199</v>
      </c>
      <c r="I14" s="2">
        <f t="shared" si="1"/>
        <v>3.2637981465808985E-2</v>
      </c>
      <c r="K14" s="10">
        <f t="shared" si="2"/>
        <v>-8.8935394274640145E-3</v>
      </c>
      <c r="L14" s="2">
        <f t="shared" si="3"/>
        <v>-4.3288142854740475E-3</v>
      </c>
      <c r="M14" s="2">
        <f t="shared" si="4"/>
        <v>-8.1910014696250366E-3</v>
      </c>
      <c r="N14" s="2">
        <f t="shared" si="5"/>
        <v>-1.1672469954251974E-2</v>
      </c>
      <c r="O14" s="2"/>
      <c r="P14" s="2"/>
      <c r="Q14" s="2"/>
    </row>
    <row r="15" spans="1:24">
      <c r="A15">
        <v>2009</v>
      </c>
      <c r="B15" s="1">
        <v>0.72905504257938203</v>
      </c>
      <c r="C15" s="1">
        <v>0.44748520860272201</v>
      </c>
      <c r="D15" s="1">
        <v>0.48137184960770801</v>
      </c>
      <c r="E15" s="1">
        <v>0.59216033816857205</v>
      </c>
      <c r="F15" s="1">
        <v>0.54176798518274005</v>
      </c>
      <c r="H15" s="3">
        <f t="shared" si="0"/>
        <v>0.28156983397666002</v>
      </c>
      <c r="I15" s="2">
        <f t="shared" si="1"/>
        <v>3.3886641004986007E-2</v>
      </c>
      <c r="K15" s="11">
        <f t="shared" si="2"/>
        <v>-1.0528878603997982E-2</v>
      </c>
      <c r="L15" s="2">
        <f t="shared" si="3"/>
        <v>-5.0245534027999472E-3</v>
      </c>
      <c r="M15" s="2">
        <f t="shared" si="4"/>
        <v>-9.2802190648209604E-3</v>
      </c>
      <c r="N15" s="2">
        <f t="shared" si="5"/>
        <v>7.3718581747905798E-4</v>
      </c>
      <c r="O15" s="2"/>
      <c r="P15" s="2"/>
      <c r="Q15" s="2"/>
    </row>
    <row r="16" spans="1:24">
      <c r="A16">
        <v>2010</v>
      </c>
      <c r="B16" s="1">
        <v>0.72624162749995302</v>
      </c>
      <c r="C16" s="1">
        <v>0.444765866758355</v>
      </c>
      <c r="D16" s="1">
        <v>0.473184527317901</v>
      </c>
      <c r="E16" s="1">
        <v>0.58255981098300902</v>
      </c>
      <c r="F16" s="1">
        <v>0.54057450845850197</v>
      </c>
      <c r="H16" s="3">
        <f t="shared" si="0"/>
        <v>0.28147576074159802</v>
      </c>
      <c r="I16" s="2">
        <f t="shared" si="1"/>
        <v>2.8418660559546005E-2</v>
      </c>
      <c r="K16" s="10">
        <f t="shared" si="2"/>
        <v>-2.719341844367007E-3</v>
      </c>
      <c r="L16" s="2">
        <f t="shared" si="3"/>
        <v>-2.8134150794290047E-3</v>
      </c>
      <c r="M16" s="2">
        <f t="shared" si="4"/>
        <v>-8.1873222898070086E-3</v>
      </c>
      <c r="N16" s="2">
        <f t="shared" si="5"/>
        <v>-9.6005271855630347E-3</v>
      </c>
      <c r="O16" s="2"/>
      <c r="P16" s="2"/>
      <c r="Q16" s="2"/>
    </row>
    <row r="17" spans="1:17">
      <c r="A17">
        <v>2011</v>
      </c>
      <c r="B17" s="1">
        <v>0.72060333679635902</v>
      </c>
      <c r="C17" s="1">
        <v>0.43822193479571703</v>
      </c>
      <c r="D17" s="1">
        <v>0.46467144668203902</v>
      </c>
      <c r="E17" s="1">
        <v>0.57554285414634498</v>
      </c>
      <c r="F17" s="1">
        <v>0.52587654604779999</v>
      </c>
      <c r="H17" s="3">
        <f t="shared" si="0"/>
        <v>0.28238140200064199</v>
      </c>
      <c r="I17" s="2">
        <f t="shared" si="1"/>
        <v>2.6449511886321997E-2</v>
      </c>
      <c r="K17" s="10">
        <f t="shared" si="2"/>
        <v>-6.5439319626379722E-3</v>
      </c>
      <c r="L17" s="2">
        <f t="shared" si="3"/>
        <v>-5.6382907035940066E-3</v>
      </c>
      <c r="M17" s="2">
        <f t="shared" si="4"/>
        <v>-8.5130806358619804E-3</v>
      </c>
      <c r="N17" s="2">
        <f t="shared" si="5"/>
        <v>-7.0169568366640345E-3</v>
      </c>
      <c r="O17" s="2"/>
      <c r="P17" s="2"/>
      <c r="Q17" s="2"/>
    </row>
    <row r="18" spans="1:17">
      <c r="A18">
        <v>2012</v>
      </c>
      <c r="B18" s="1">
        <v>0.71530088199643405</v>
      </c>
      <c r="C18" s="1">
        <v>0.429033717139848</v>
      </c>
      <c r="D18" s="1">
        <v>0.45867085437382599</v>
      </c>
      <c r="E18" s="1">
        <v>0.57134846776418302</v>
      </c>
      <c r="F18" s="1">
        <v>0.51868538337432901</v>
      </c>
      <c r="H18" s="3">
        <f t="shared" si="0"/>
        <v>0.28626716485658604</v>
      </c>
      <c r="I18" s="2">
        <f t="shared" si="1"/>
        <v>2.9637137233977984E-2</v>
      </c>
      <c r="K18" s="10">
        <f t="shared" si="2"/>
        <v>-9.1882176558690243E-3</v>
      </c>
      <c r="L18" s="2">
        <f t="shared" si="3"/>
        <v>-5.3024547999249716E-3</v>
      </c>
      <c r="M18" s="2">
        <f t="shared" si="4"/>
        <v>-6.0005923082130375E-3</v>
      </c>
      <c r="N18" s="2">
        <f t="shared" si="5"/>
        <v>-4.1943863821619631E-3</v>
      </c>
      <c r="O18" s="2"/>
      <c r="P18" s="2"/>
      <c r="Q18" s="2"/>
    </row>
    <row r="19" spans="1:17">
      <c r="A19">
        <v>2013</v>
      </c>
      <c r="B19" s="1">
        <v>0.71229417235658499</v>
      </c>
      <c r="C19" s="1">
        <v>0.422980876636884</v>
      </c>
      <c r="D19" s="1">
        <v>0.45292135920687598</v>
      </c>
      <c r="E19" s="1">
        <v>0.57385689444040999</v>
      </c>
      <c r="F19" s="1">
        <v>0.51604923608059206</v>
      </c>
      <c r="H19" s="3">
        <f t="shared" si="0"/>
        <v>0.28931329571970099</v>
      </c>
      <c r="I19" s="2">
        <f t="shared" si="1"/>
        <v>2.9940482569991989E-2</v>
      </c>
      <c r="K19" s="10">
        <f t="shared" si="2"/>
        <v>-6.0528405029640076E-3</v>
      </c>
      <c r="L19" s="2">
        <f t="shared" si="3"/>
        <v>-3.0067096398490589E-3</v>
      </c>
      <c r="M19" s="2">
        <f t="shared" si="4"/>
        <v>-5.7494951669500027E-3</v>
      </c>
      <c r="N19" s="2">
        <f t="shared" si="5"/>
        <v>2.5084266762269714E-3</v>
      </c>
      <c r="O19" s="2"/>
      <c r="P19" s="2"/>
      <c r="Q19" s="2"/>
    </row>
    <row r="20" spans="1:17">
      <c r="A20">
        <v>2014</v>
      </c>
      <c r="B20" s="1">
        <v>0.710813219691392</v>
      </c>
      <c r="C20" s="1">
        <v>0.41502867274127198</v>
      </c>
      <c r="D20" s="1">
        <v>0.45002967327981802</v>
      </c>
      <c r="E20" s="1">
        <v>0.57442211005089105</v>
      </c>
      <c r="F20" s="1">
        <v>0.50054971107804003</v>
      </c>
      <c r="H20" s="3">
        <f t="shared" si="0"/>
        <v>0.29578454695012002</v>
      </c>
      <c r="I20" s="2">
        <f t="shared" si="1"/>
        <v>3.5001000538546045E-2</v>
      </c>
      <c r="K20" s="10">
        <f t="shared" si="2"/>
        <v>-7.95220389561202E-3</v>
      </c>
      <c r="L20" s="2">
        <f t="shared" si="3"/>
        <v>-1.4809526651929916E-3</v>
      </c>
      <c r="M20" s="2">
        <f t="shared" si="4"/>
        <v>-2.8916859270579631E-3</v>
      </c>
      <c r="N20" s="2">
        <f t="shared" si="5"/>
        <v>5.6521561048106239E-4</v>
      </c>
      <c r="O20" s="2"/>
      <c r="P20" s="2"/>
      <c r="Q20" s="2"/>
    </row>
    <row r="21" spans="1:17">
      <c r="A21">
        <v>2015</v>
      </c>
      <c r="B21" s="1">
        <v>0.71102130072970604</v>
      </c>
      <c r="C21" s="1">
        <v>0.41238709797064099</v>
      </c>
      <c r="D21" s="1">
        <v>0.45290640960344702</v>
      </c>
      <c r="E21" s="1">
        <v>0.57658247717051703</v>
      </c>
      <c r="F21" s="1">
        <v>0.51007448036041203</v>
      </c>
      <c r="H21" s="3">
        <f t="shared" si="0"/>
        <v>0.29863420275906505</v>
      </c>
      <c r="I21" s="2">
        <f t="shared" si="1"/>
        <v>4.0519311632806032E-2</v>
      </c>
      <c r="K21" s="10">
        <f t="shared" si="2"/>
        <v>-2.6415747706309833E-3</v>
      </c>
      <c r="L21" s="2">
        <f t="shared" si="3"/>
        <v>2.0808103831404523E-4</v>
      </c>
      <c r="M21" s="2">
        <f t="shared" si="4"/>
        <v>2.8767363236290033E-3</v>
      </c>
      <c r="N21" s="2">
        <f t="shared" si="5"/>
        <v>2.1603671196259722E-3</v>
      </c>
      <c r="O21" s="2"/>
      <c r="P21" s="2"/>
      <c r="Q21" s="2"/>
    </row>
    <row r="22" spans="1:17">
      <c r="A22">
        <v>2016</v>
      </c>
      <c r="B22" s="1">
        <v>0.71277840768340595</v>
      </c>
      <c r="C22" s="1">
        <v>0.41046860409830399</v>
      </c>
      <c r="D22" s="1">
        <v>0.45597657013894399</v>
      </c>
      <c r="E22" s="1">
        <v>0.58045731759140196</v>
      </c>
      <c r="F22" s="1">
        <v>0.49832908438727702</v>
      </c>
      <c r="H22" s="3">
        <f t="shared" si="0"/>
        <v>0.30230980358510195</v>
      </c>
      <c r="I22" s="2">
        <f t="shared" si="1"/>
        <v>4.5507966040640002E-2</v>
      </c>
      <c r="K22" s="10">
        <f t="shared" si="2"/>
        <v>-1.9184938723370015E-3</v>
      </c>
      <c r="L22" s="2">
        <f t="shared" si="3"/>
        <v>1.7571069536999051E-3</v>
      </c>
      <c r="M22" s="2">
        <f t="shared" si="4"/>
        <v>3.0701605354969685E-3</v>
      </c>
      <c r="N22" s="2">
        <f t="shared" si="5"/>
        <v>3.8748404208849285E-3</v>
      </c>
      <c r="O22" s="2"/>
      <c r="P22" s="2"/>
      <c r="Q22" s="2"/>
    </row>
    <row r="23" spans="1:17">
      <c r="A23">
        <v>2017</v>
      </c>
      <c r="B23" s="1">
        <v>0.719343994148536</v>
      </c>
      <c r="C23" s="1">
        <v>0.41779555703999999</v>
      </c>
      <c r="D23" s="1">
        <v>0.47259119595455701</v>
      </c>
      <c r="E23" s="1">
        <v>0.59403963355940204</v>
      </c>
      <c r="F23" s="1">
        <v>0.519601666315883</v>
      </c>
      <c r="H23" s="3">
        <f t="shared" si="0"/>
        <v>0.30154843710853602</v>
      </c>
      <c r="I23" s="2">
        <f t="shared" si="1"/>
        <v>5.4795638914557021E-2</v>
      </c>
      <c r="K23" s="10">
        <f t="shared" si="2"/>
        <v>7.3269529416959966E-3</v>
      </c>
      <c r="L23" s="2">
        <f t="shared" si="3"/>
        <v>6.5655864651300577E-3</v>
      </c>
      <c r="M23" s="2">
        <f t="shared" si="4"/>
        <v>1.6614625815613016E-2</v>
      </c>
      <c r="N23" s="2">
        <f t="shared" si="5"/>
        <v>1.358231596800008E-2</v>
      </c>
      <c r="O23" s="2"/>
      <c r="P23" s="2"/>
      <c r="Q23" s="2"/>
    </row>
    <row r="24" spans="1:17">
      <c r="A24">
        <v>2018</v>
      </c>
      <c r="B24" s="1">
        <v>0.72167676971001005</v>
      </c>
      <c r="C24" s="1">
        <v>0.41732806938037698</v>
      </c>
      <c r="D24" s="1">
        <v>0.47501426129778002</v>
      </c>
      <c r="E24" s="1">
        <v>0.59526356124216895</v>
      </c>
      <c r="F24" s="1">
        <v>0.51848767907096105</v>
      </c>
      <c r="H24" s="3">
        <f t="shared" si="0"/>
        <v>0.30434870032963307</v>
      </c>
      <c r="I24" s="2">
        <f t="shared" si="1"/>
        <v>5.768619191740304E-2</v>
      </c>
      <c r="K24" s="10">
        <f t="shared" si="2"/>
        <v>-4.6748765962301153E-4</v>
      </c>
      <c r="L24" s="2">
        <f t="shared" si="3"/>
        <v>2.3327755614740431E-3</v>
      </c>
      <c r="M24" s="2">
        <f t="shared" si="4"/>
        <v>2.4230653432230076E-3</v>
      </c>
      <c r="N24" s="2">
        <f t="shared" si="5"/>
        <v>1.2239276827669121E-3</v>
      </c>
      <c r="O24" s="2"/>
      <c r="P24" s="2"/>
      <c r="Q24" s="2"/>
    </row>
    <row r="25" spans="1:17">
      <c r="A25">
        <v>2019</v>
      </c>
      <c r="B25" s="1">
        <v>0.72213099753626098</v>
      </c>
      <c r="C25" s="1">
        <v>0.42315910433987802</v>
      </c>
      <c r="D25" s="1">
        <v>0.48105506298369899</v>
      </c>
      <c r="E25" s="1">
        <v>0.60328181963592797</v>
      </c>
      <c r="F25" s="1">
        <v>0.51247896825925598</v>
      </c>
      <c r="H25" s="3">
        <f t="shared" si="0"/>
        <v>0.29897189319638295</v>
      </c>
      <c r="I25" s="2">
        <f t="shared" si="1"/>
        <v>5.7895958643820966E-2</v>
      </c>
      <c r="K25" s="10">
        <f t="shared" si="2"/>
        <v>5.8310349595010469E-3</v>
      </c>
      <c r="L25" s="2">
        <f t="shared" si="3"/>
        <v>4.5422782625093028E-4</v>
      </c>
      <c r="M25" s="2">
        <f t="shared" si="4"/>
        <v>6.0408016859189728E-3</v>
      </c>
      <c r="N25" s="2">
        <f t="shared" si="5"/>
        <v>8.0182583937590257E-3</v>
      </c>
      <c r="O25" s="2"/>
      <c r="P25" s="2"/>
      <c r="Q25" s="2"/>
    </row>
    <row r="26" spans="1:17">
      <c r="A26">
        <v>2020</v>
      </c>
      <c r="B26" s="1">
        <v>0.73062992325732901</v>
      </c>
      <c r="C26" s="1">
        <v>0.43583942485550597</v>
      </c>
      <c r="D26" s="1">
        <v>0.51097630848207998</v>
      </c>
      <c r="E26" s="1">
        <v>0.61534238804376595</v>
      </c>
      <c r="F26" s="1">
        <v>0.584645577720453</v>
      </c>
      <c r="H26" s="3">
        <f t="shared" si="0"/>
        <v>0.29479049840182303</v>
      </c>
      <c r="I26" s="2">
        <f t="shared" si="1"/>
        <v>7.5136883626574003E-2</v>
      </c>
      <c r="K26" s="10">
        <f t="shared" si="2"/>
        <v>1.2680320515627952E-2</v>
      </c>
      <c r="L26" s="2">
        <f t="shared" si="3"/>
        <v>8.4989257210680291E-3</v>
      </c>
      <c r="M26" s="2">
        <f t="shared" si="4"/>
        <v>2.9921245498380988E-2</v>
      </c>
      <c r="N26" s="2">
        <f t="shared" si="5"/>
        <v>1.2060568407837979E-2</v>
      </c>
      <c r="O26" s="2"/>
      <c r="P26" s="2"/>
      <c r="Q26" s="2"/>
    </row>
    <row r="27" spans="1:17">
      <c r="A27">
        <v>2021</v>
      </c>
      <c r="B27" s="1">
        <v>0.73379021522640497</v>
      </c>
      <c r="C27" s="1">
        <v>0.44250235694109902</v>
      </c>
      <c r="D27" s="1">
        <v>0.50607249260019205</v>
      </c>
      <c r="E27" s="1">
        <v>0.62631993436142197</v>
      </c>
      <c r="F27" s="1">
        <v>0.57848753467610003</v>
      </c>
      <c r="H27" s="3">
        <f t="shared" si="0"/>
        <v>0.29128785828530596</v>
      </c>
      <c r="I27" s="2">
        <f t="shared" si="1"/>
        <v>6.357013565909303E-2</v>
      </c>
      <c r="K27" s="10">
        <f t="shared" si="2"/>
        <v>6.662932085593043E-3</v>
      </c>
      <c r="L27" s="2">
        <f t="shared" si="3"/>
        <v>3.1602919690759679E-3</v>
      </c>
      <c r="M27" s="2">
        <f t="shared" si="4"/>
        <v>-4.9038158818879296E-3</v>
      </c>
      <c r="N27" s="2">
        <f t="shared" si="5"/>
        <v>1.0977546317656017E-2</v>
      </c>
      <c r="O27" s="2"/>
      <c r="P27" s="2"/>
      <c r="Q27" s="2"/>
    </row>
    <row r="28" spans="1:17">
      <c r="A28">
        <v>2022</v>
      </c>
      <c r="B28" s="1">
        <v>0.73073803439696905</v>
      </c>
      <c r="C28" s="1">
        <v>0.44290769109112099</v>
      </c>
      <c r="D28" s="1">
        <v>0.51101994901496295</v>
      </c>
      <c r="E28" s="1">
        <v>0.63197648392838401</v>
      </c>
      <c r="F28" s="1">
        <v>0.57387636316073398</v>
      </c>
      <c r="H28" s="3">
        <f t="shared" si="0"/>
        <v>0.28783034330584806</v>
      </c>
      <c r="I28" s="2">
        <f t="shared" si="1"/>
        <v>6.8112257923841957E-2</v>
      </c>
      <c r="K28" s="10">
        <f t="shared" si="2"/>
        <v>4.0533415002197426E-4</v>
      </c>
      <c r="L28" s="2">
        <f t="shared" si="3"/>
        <v>-3.0521808294359243E-3</v>
      </c>
      <c r="M28" s="2">
        <f t="shared" si="4"/>
        <v>4.947456414770901E-3</v>
      </c>
      <c r="N28" s="2">
        <f t="shared" si="5"/>
        <v>5.6565495669620436E-3</v>
      </c>
      <c r="O28" s="2"/>
      <c r="P28" s="2"/>
      <c r="Q28" s="2"/>
    </row>
    <row r="31" spans="1:17">
      <c r="H31" s="3"/>
    </row>
    <row r="32" spans="1:17">
      <c r="L32" s="4"/>
      <c r="M32" s="4"/>
      <c r="N32" s="4"/>
      <c r="O32" s="4"/>
      <c r="P32" s="4"/>
      <c r="Q32" s="4"/>
    </row>
  </sheetData>
  <conditionalFormatting sqref="H2:H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F2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Urban Institute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Zinn, Amalie</dc:creator>
  <cp:keywords/>
  <dc:description/>
  <cp:lastModifiedBy>Mckernan, Signe-Mary</cp:lastModifiedBy>
  <cp:revision/>
  <dcterms:created xsi:type="dcterms:W3CDTF">2023-12-07T18:10:12Z</dcterms:created>
  <dcterms:modified xsi:type="dcterms:W3CDTF">2024-04-01T19:46:14Z</dcterms:modified>
  <cp:category/>
  <cp:contentStatus/>
</cp:coreProperties>
</file>