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28"/>
  <workbookPr/>
  <mc:AlternateContent xmlns:mc="http://schemas.openxmlformats.org/markup-compatibility/2006">
    <mc:Choice Requires="x15">
      <x15ac:absPath xmlns:x15ac="http://schemas.microsoft.com/office/spreadsheetml/2010/11/ac" url="C:\Users\zmlca\Box\Urban Nine Charts Wealth Update 2020\2023 Update\Results to COMMs\"/>
    </mc:Choice>
  </mc:AlternateContent>
  <xr:revisionPtr revIDLastSave="62" documentId="13_ncr:1_{29DCB9E3-0A31-4E88-94CE-1892B3B67568}" xr6:coauthVersionLast="47" xr6:coauthVersionMax="47" xr10:uidLastSave="{F796DB24-D03F-4C8C-B6A0-89B7B47F4D11}"/>
  <bookViews>
    <workbookView xWindow="14028" yWindow="552" windowWidth="25296" windowHeight="15876" firstSheet="1" activeTab="1" xr2:uid="{00000000-000D-0000-FFFF-FFFF00000000}"/>
  </bookViews>
  <sheets>
    <sheet name="Retirement" sheetId="1" r:id="rId1"/>
    <sheet name="Text Calculations" sheetId="2" r:id="rId2"/>
  </sheets>
  <externalReferences>
    <externalReference r:id="rId3"/>
  </externalReferences>
  <definedNames>
    <definedName name="A">[1]CI!$A$7:$BL$313</definedName>
    <definedName name="AA">[1]CI!$A$7:$BL$313</definedName>
    <definedName name="B">#REF!</definedName>
    <definedName name="C_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J13" i="2"/>
  <c r="I13" i="2"/>
  <c r="J11" i="2"/>
  <c r="J10" i="2"/>
  <c r="J8" i="2"/>
  <c r="I8" i="2"/>
  <c r="J5" i="2"/>
  <c r="I5" i="2"/>
  <c r="J7" i="2"/>
  <c r="I7" i="2"/>
  <c r="J4" i="2"/>
  <c r="I4" i="2"/>
  <c r="J2" i="2"/>
  <c r="I2" i="2"/>
</calcChain>
</file>

<file path=xl/sharedStrings.xml><?xml version="1.0" encoding="utf-8"?>
<sst xmlns="http://schemas.openxmlformats.org/spreadsheetml/2006/main" count="43" uniqueCount="22">
  <si>
    <t>Average Family Liquid Retirement Savings (If Positive), 1989–2022</t>
  </si>
  <si>
    <t>White</t>
  </si>
  <si>
    <t>Black</t>
  </si>
  <si>
    <t>Hispanic</t>
  </si>
  <si>
    <t>Asian</t>
  </si>
  <si>
    <t>Median Family Liquid Retirement Savings (If Positive), 1989–2022</t>
  </si>
  <si>
    <r>
      <rPr>
        <b/>
        <sz val="11"/>
        <color rgb="FF000000"/>
        <rFont val="Calibri"/>
        <family val="2"/>
        <scheme val="minor"/>
      </rPr>
      <t>Source:</t>
    </r>
    <r>
      <rPr>
        <sz val="11"/>
        <color rgb="FF000000"/>
        <rFont val="Calibri"/>
        <family val="2"/>
        <scheme val="minor"/>
      </rPr>
      <t> Urban Institute calculations from Survey of Consumer Finances 1989–2022.</t>
    </r>
  </si>
  <si>
    <r>
      <rPr>
        <b/>
        <sz val="11"/>
        <color rgb="FF000000"/>
        <rFont val="Calibri"/>
        <family val="2"/>
        <scheme val="minor"/>
      </rPr>
      <t>Notes:</t>
    </r>
    <r>
      <rPr>
        <sz val="11"/>
        <color rgb="FF000000"/>
        <rFont val="Calibri"/>
        <family val="2"/>
        <scheme val="minor"/>
      </rPr>
      <t> 2022 dollars. Used inflation adjustment factors to 2022 dollars in this SCF publication: https://www.federalreserve.gov/publications/files/scf23.pdf (Appendix B Adjustment for Inlfation, Table B.1., adjustment factor for assets and debts).</t>
    </r>
  </si>
  <si>
    <t xml:space="preserve">Liquid retirement savings include dollars in accounts such as 401(k), 403(b), and IRAs. We estimate average and median for families only if their liquid retirement savings are positive. </t>
  </si>
  <si>
    <r>
      <rPr>
        <sz val="11"/>
        <rFont val="Calibri"/>
        <family val="2"/>
        <scheme val="minor"/>
      </rPr>
      <t>For more, visit</t>
    </r>
    <r>
      <rPr>
        <u/>
        <sz val="11"/>
        <color theme="10"/>
        <rFont val="Calibri"/>
        <family val="2"/>
        <scheme val="minor"/>
      </rPr>
      <t> http://urbn.is/wealthcharts</t>
    </r>
  </si>
  <si>
    <t>Text Citation</t>
  </si>
  <si>
    <t>Calculation</t>
  </si>
  <si>
    <t>Description</t>
  </si>
  <si>
    <t>Method</t>
  </si>
  <si>
    <t>Corrections*</t>
  </si>
  <si>
    <t>the size of retirement gaps increased five-fold over the past three decades.</t>
  </si>
  <si>
    <t>1989 &amp; 2022</t>
  </si>
  <si>
    <t>NA</t>
  </si>
  <si>
    <t>In 1989, white families had about $50,000 (or two times) more in average retirement savings than Black families</t>
  </si>
  <si>
    <t>and about $35,000 (1.6 times) more than Hispanic families.</t>
  </si>
  <si>
    <t>In 2022, white families had about $260,000 (3 times) more in average retirement savings than both Black and Hispanic families</t>
  </si>
  <si>
    <t>and about $20,000 more than Asian families.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</si>
</sst>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SWISS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lightUp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43" fontId="2" fillId="0" borderId="0" applyFont="0" applyFill="0" applyBorder="0" applyAlignment="0" applyProtection="0"/>
    <xf numFmtId="3" fontId="3" fillId="2" borderId="1" applyAlignment="0"/>
    <xf numFmtId="3" fontId="3" fillId="0" borderId="1"/>
    <xf numFmtId="0" fontId="1" fillId="0" borderId="0"/>
    <xf numFmtId="0" fontId="2" fillId="0" borderId="0"/>
    <xf numFmtId="0" fontId="1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/>
    <xf numFmtId="0" fontId="1" fillId="0" borderId="0"/>
    <xf numFmtId="3" fontId="4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5" fillId="0" borderId="0" xfId="0" applyFont="1" applyAlignment="1">
      <alignment vertical="center"/>
    </xf>
    <xf numFmtId="0" fontId="6" fillId="0" borderId="0" xfId="13" applyAlignment="1">
      <alignment vertical="center"/>
    </xf>
    <xf numFmtId="0" fontId="0" fillId="0" borderId="0" xfId="0" applyAlignment="1">
      <alignment wrapText="1"/>
    </xf>
    <xf numFmtId="1" fontId="0" fillId="0" borderId="0" xfId="0" applyNumberFormat="1"/>
    <xf numFmtId="0" fontId="7" fillId="0" borderId="0" xfId="0" applyFont="1" applyAlignment="1">
      <alignment vertical="center"/>
    </xf>
    <xf numFmtId="0" fontId="9" fillId="0" borderId="0" xfId="0" applyFont="1"/>
  </cellXfs>
  <cellStyles count="14">
    <cellStyle name="Comma 2" xfId="1" xr:uid="{00000000-0005-0000-0000-000000000000}"/>
    <cellStyle name="Excluded" xfId="2" xr:uid="{00000000-0005-0000-0000-000001000000}"/>
    <cellStyle name="Hyperlink" xfId="13" builtinId="8"/>
    <cellStyle name="Included" xfId="3" xr:uid="{00000000-0005-0000-0000-000003000000}"/>
    <cellStyle name="Normal" xfId="0" builtinId="0"/>
    <cellStyle name="Normal 11 2" xfId="4" xr:uid="{00000000-0005-0000-0000-000005000000}"/>
    <cellStyle name="Normal 2" xfId="5" xr:uid="{00000000-0005-0000-0000-000006000000}"/>
    <cellStyle name="Normal 2 2" xfId="6" xr:uid="{00000000-0005-0000-0000-000007000000}"/>
    <cellStyle name="Normal 2 3" xfId="7" xr:uid="{00000000-0005-0000-0000-000008000000}"/>
    <cellStyle name="Normal 3" xfId="8" xr:uid="{00000000-0005-0000-0000-000009000000}"/>
    <cellStyle name="Normal 3 2" xfId="9" xr:uid="{00000000-0005-0000-0000-00000A000000}"/>
    <cellStyle name="Normal 4" xfId="10" xr:uid="{00000000-0005-0000-0000-00000B000000}"/>
    <cellStyle name="Normal 5" xfId="11" xr:uid="{00000000-0005-0000-0000-00000C000000}"/>
    <cellStyle name="Percent 2" xfId="12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Family Liquid Retirement Savings (If Positive), 1989–2022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Retirement!$B$2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Retirement!$A$3:$A$14</c:f>
              <c:numCache>
                <c:formatCode>General</c:formatCode>
                <c:ptCount val="12"/>
                <c:pt idx="0">
                  <c:v>1989</c:v>
                </c:pt>
                <c:pt idx="1">
                  <c:v>1992</c:v>
                </c:pt>
                <c:pt idx="2">
                  <c:v>1995</c:v>
                </c:pt>
                <c:pt idx="3">
                  <c:v>1998</c:v>
                </c:pt>
                <c:pt idx="4">
                  <c:v>2001</c:v>
                </c:pt>
                <c:pt idx="5">
                  <c:v>2004</c:v>
                </c:pt>
                <c:pt idx="6">
                  <c:v>2007</c:v>
                </c:pt>
                <c:pt idx="7">
                  <c:v>2010</c:v>
                </c:pt>
                <c:pt idx="8">
                  <c:v>2013</c:v>
                </c:pt>
                <c:pt idx="9">
                  <c:v>2016</c:v>
                </c:pt>
                <c:pt idx="10">
                  <c:v>2019</c:v>
                </c:pt>
                <c:pt idx="11">
                  <c:v>2022</c:v>
                </c:pt>
              </c:numCache>
            </c:numRef>
          </c:cat>
          <c:val>
            <c:numRef>
              <c:f>Retirement!$B$3:$B$14</c:f>
              <c:numCache>
                <c:formatCode>0</c:formatCode>
                <c:ptCount val="12"/>
                <c:pt idx="0">
                  <c:v>92432.648000000001</c:v>
                </c:pt>
                <c:pt idx="1">
                  <c:v>98973.851999999999</c:v>
                </c:pt>
                <c:pt idx="2">
                  <c:v>119487.63</c:v>
                </c:pt>
                <c:pt idx="3">
                  <c:v>147543.48000000001</c:v>
                </c:pt>
                <c:pt idx="4">
                  <c:v>196224.58</c:v>
                </c:pt>
                <c:pt idx="5">
                  <c:v>214867.53</c:v>
                </c:pt>
                <c:pt idx="6">
                  <c:v>240462.09</c:v>
                </c:pt>
                <c:pt idx="7">
                  <c:v>264388.46999999997</c:v>
                </c:pt>
                <c:pt idx="8">
                  <c:v>301164.03000000003</c:v>
                </c:pt>
                <c:pt idx="9">
                  <c:v>321811.03000000003</c:v>
                </c:pt>
                <c:pt idx="10">
                  <c:v>341030.03</c:v>
                </c:pt>
                <c:pt idx="11">
                  <c:v>380333.47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9-4D7B-869B-4035C5C33594}"/>
            </c:ext>
          </c:extLst>
        </c:ser>
        <c:ser>
          <c:idx val="1"/>
          <c:order val="1"/>
          <c:tx>
            <c:strRef>
              <c:f>Retirement!$C$2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Retirement!$A$3:$A$14</c:f>
              <c:numCache>
                <c:formatCode>General</c:formatCode>
                <c:ptCount val="12"/>
                <c:pt idx="0">
                  <c:v>1989</c:v>
                </c:pt>
                <c:pt idx="1">
                  <c:v>1992</c:v>
                </c:pt>
                <c:pt idx="2">
                  <c:v>1995</c:v>
                </c:pt>
                <c:pt idx="3">
                  <c:v>1998</c:v>
                </c:pt>
                <c:pt idx="4">
                  <c:v>2001</c:v>
                </c:pt>
                <c:pt idx="5">
                  <c:v>2004</c:v>
                </c:pt>
                <c:pt idx="6">
                  <c:v>2007</c:v>
                </c:pt>
                <c:pt idx="7">
                  <c:v>2010</c:v>
                </c:pt>
                <c:pt idx="8">
                  <c:v>2013</c:v>
                </c:pt>
                <c:pt idx="9">
                  <c:v>2016</c:v>
                </c:pt>
                <c:pt idx="10">
                  <c:v>2019</c:v>
                </c:pt>
                <c:pt idx="11">
                  <c:v>2022</c:v>
                </c:pt>
              </c:numCache>
            </c:numRef>
          </c:cat>
          <c:val>
            <c:numRef>
              <c:f>Retirement!$C$3:$C$14</c:f>
              <c:numCache>
                <c:formatCode>0</c:formatCode>
                <c:ptCount val="12"/>
                <c:pt idx="0">
                  <c:v>42924.02</c:v>
                </c:pt>
                <c:pt idx="1">
                  <c:v>40656.527000000002</c:v>
                </c:pt>
                <c:pt idx="2">
                  <c:v>43198.078000000001</c:v>
                </c:pt>
                <c:pt idx="3">
                  <c:v>58633.699000000001</c:v>
                </c:pt>
                <c:pt idx="4">
                  <c:v>53981.266000000003</c:v>
                </c:pt>
                <c:pt idx="5">
                  <c:v>93841.523000000001</c:v>
                </c:pt>
                <c:pt idx="6">
                  <c:v>97768.016000000003</c:v>
                </c:pt>
                <c:pt idx="7">
                  <c:v>72148.116999999998</c:v>
                </c:pt>
                <c:pt idx="8">
                  <c:v>71666.391000000003</c:v>
                </c:pt>
                <c:pt idx="9">
                  <c:v>92172.945000000007</c:v>
                </c:pt>
                <c:pt idx="10">
                  <c:v>126512.91</c:v>
                </c:pt>
                <c:pt idx="11">
                  <c:v>117526.69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9-4D7B-869B-4035C5C33594}"/>
            </c:ext>
          </c:extLst>
        </c:ser>
        <c:ser>
          <c:idx val="2"/>
          <c:order val="2"/>
          <c:tx>
            <c:strRef>
              <c:f>Retirement!$D$2</c:f>
              <c:strCache>
                <c:ptCount val="1"/>
                <c:pt idx="0">
                  <c:v>Hispanic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Retirement!$A$3:$A$14</c:f>
              <c:numCache>
                <c:formatCode>General</c:formatCode>
                <c:ptCount val="12"/>
                <c:pt idx="0">
                  <c:v>1989</c:v>
                </c:pt>
                <c:pt idx="1">
                  <c:v>1992</c:v>
                </c:pt>
                <c:pt idx="2">
                  <c:v>1995</c:v>
                </c:pt>
                <c:pt idx="3">
                  <c:v>1998</c:v>
                </c:pt>
                <c:pt idx="4">
                  <c:v>2001</c:v>
                </c:pt>
                <c:pt idx="5">
                  <c:v>2004</c:v>
                </c:pt>
                <c:pt idx="6">
                  <c:v>2007</c:v>
                </c:pt>
                <c:pt idx="7">
                  <c:v>2010</c:v>
                </c:pt>
                <c:pt idx="8">
                  <c:v>2013</c:v>
                </c:pt>
                <c:pt idx="9">
                  <c:v>2016</c:v>
                </c:pt>
                <c:pt idx="10">
                  <c:v>2019</c:v>
                </c:pt>
                <c:pt idx="11">
                  <c:v>2022</c:v>
                </c:pt>
              </c:numCache>
            </c:numRef>
          </c:cat>
          <c:val>
            <c:numRef>
              <c:f>Retirement!$D$3:$D$14</c:f>
              <c:numCache>
                <c:formatCode>0</c:formatCode>
                <c:ptCount val="12"/>
                <c:pt idx="0">
                  <c:v>56848.84</c:v>
                </c:pt>
                <c:pt idx="1">
                  <c:v>32293.724999999999</c:v>
                </c:pt>
                <c:pt idx="2">
                  <c:v>74583.429999999993</c:v>
                </c:pt>
                <c:pt idx="3">
                  <c:v>83160.172000000006</c:v>
                </c:pt>
                <c:pt idx="4">
                  <c:v>67945.664000000004</c:v>
                </c:pt>
                <c:pt idx="5">
                  <c:v>62132.512000000002</c:v>
                </c:pt>
                <c:pt idx="6">
                  <c:v>92995.172000000006</c:v>
                </c:pt>
                <c:pt idx="7">
                  <c:v>89290.141000000003</c:v>
                </c:pt>
                <c:pt idx="8">
                  <c:v>50430.141000000003</c:v>
                </c:pt>
                <c:pt idx="9">
                  <c:v>118689.34</c:v>
                </c:pt>
                <c:pt idx="10">
                  <c:v>124043.84</c:v>
                </c:pt>
                <c:pt idx="11">
                  <c:v>120318.34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9-4D7B-869B-4035C5C33594}"/>
            </c:ext>
          </c:extLst>
        </c:ser>
        <c:ser>
          <c:idx val="3"/>
          <c:order val="3"/>
          <c:tx>
            <c:strRef>
              <c:f>Retirement!$E$2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Retirement!$A$3:$A$14</c:f>
              <c:numCache>
                <c:formatCode>General</c:formatCode>
                <c:ptCount val="12"/>
                <c:pt idx="0">
                  <c:v>1989</c:v>
                </c:pt>
                <c:pt idx="1">
                  <c:v>1992</c:v>
                </c:pt>
                <c:pt idx="2">
                  <c:v>1995</c:v>
                </c:pt>
                <c:pt idx="3">
                  <c:v>1998</c:v>
                </c:pt>
                <c:pt idx="4">
                  <c:v>2001</c:v>
                </c:pt>
                <c:pt idx="5">
                  <c:v>2004</c:v>
                </c:pt>
                <c:pt idx="6">
                  <c:v>2007</c:v>
                </c:pt>
                <c:pt idx="7">
                  <c:v>2010</c:v>
                </c:pt>
                <c:pt idx="8">
                  <c:v>2013</c:v>
                </c:pt>
                <c:pt idx="9">
                  <c:v>2016</c:v>
                </c:pt>
                <c:pt idx="10">
                  <c:v>2019</c:v>
                </c:pt>
                <c:pt idx="11">
                  <c:v>2022</c:v>
                </c:pt>
              </c:numCache>
            </c:numRef>
          </c:cat>
          <c:val>
            <c:numRef>
              <c:f>Retirement!$E$3:$E$14</c:f>
              <c:numCache>
                <c:formatCode>General</c:formatCode>
                <c:ptCount val="12"/>
                <c:pt idx="11" formatCode="0">
                  <c:v>359924.38299999997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79-4D7B-869B-4035C5C33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489072"/>
        <c:axId val="677489432"/>
      </c:lineChart>
      <c:catAx>
        <c:axId val="67748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89432"/>
        <c:crosses val="autoZero"/>
        <c:auto val="1"/>
        <c:lblAlgn val="ctr"/>
        <c:lblOffset val="100"/>
        <c:noMultiLvlLbl val="0"/>
      </c:catAx>
      <c:valAx>
        <c:axId val="67748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8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Family Liquid Retirement Savings (If Positive), 1989–2022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Retirement!$B$17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Retirement!$A$18:$A$29</c:f>
              <c:numCache>
                <c:formatCode>General</c:formatCode>
                <c:ptCount val="12"/>
                <c:pt idx="0">
                  <c:v>1989</c:v>
                </c:pt>
                <c:pt idx="1">
                  <c:v>1992</c:v>
                </c:pt>
                <c:pt idx="2">
                  <c:v>1995</c:v>
                </c:pt>
                <c:pt idx="3">
                  <c:v>1998</c:v>
                </c:pt>
                <c:pt idx="4">
                  <c:v>2001</c:v>
                </c:pt>
                <c:pt idx="5">
                  <c:v>2004</c:v>
                </c:pt>
                <c:pt idx="6">
                  <c:v>2007</c:v>
                </c:pt>
                <c:pt idx="7">
                  <c:v>2010</c:v>
                </c:pt>
                <c:pt idx="8">
                  <c:v>2013</c:v>
                </c:pt>
                <c:pt idx="9">
                  <c:v>2016</c:v>
                </c:pt>
                <c:pt idx="10">
                  <c:v>2019</c:v>
                </c:pt>
                <c:pt idx="11">
                  <c:v>2022</c:v>
                </c:pt>
              </c:numCache>
            </c:numRef>
          </c:cat>
          <c:val>
            <c:numRef>
              <c:f>Retirement!$B$18:$B$29</c:f>
              <c:numCache>
                <c:formatCode>0</c:formatCode>
                <c:ptCount val="12"/>
                <c:pt idx="0">
                  <c:v>27667.018</c:v>
                </c:pt>
                <c:pt idx="1">
                  <c:v>31079.546999999999</c:v>
                </c:pt>
                <c:pt idx="2">
                  <c:v>35031.222999999998</c:v>
                </c:pt>
                <c:pt idx="3">
                  <c:v>47406.663999999997</c:v>
                </c:pt>
                <c:pt idx="4">
                  <c:v>58927.008000000002</c:v>
                </c:pt>
                <c:pt idx="5">
                  <c:v>64422.266000000003</c:v>
                </c:pt>
                <c:pt idx="6">
                  <c:v>75843.031000000003</c:v>
                </c:pt>
                <c:pt idx="7">
                  <c:v>73752.804999999993</c:v>
                </c:pt>
                <c:pt idx="8">
                  <c:v>96735.312999999995</c:v>
                </c:pt>
                <c:pt idx="9">
                  <c:v>94969.562999999995</c:v>
                </c:pt>
                <c:pt idx="10">
                  <c:v>92736.43</c:v>
                </c:pt>
                <c:pt idx="11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E-41C2-9391-C36AD20D2161}"/>
            </c:ext>
          </c:extLst>
        </c:ser>
        <c:ser>
          <c:idx val="1"/>
          <c:order val="1"/>
          <c:tx>
            <c:strRef>
              <c:f>Retirement!$C$17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Retirement!$A$18:$A$29</c:f>
              <c:numCache>
                <c:formatCode>General</c:formatCode>
                <c:ptCount val="12"/>
                <c:pt idx="0">
                  <c:v>1989</c:v>
                </c:pt>
                <c:pt idx="1">
                  <c:v>1992</c:v>
                </c:pt>
                <c:pt idx="2">
                  <c:v>1995</c:v>
                </c:pt>
                <c:pt idx="3">
                  <c:v>1998</c:v>
                </c:pt>
                <c:pt idx="4">
                  <c:v>2001</c:v>
                </c:pt>
                <c:pt idx="5">
                  <c:v>2004</c:v>
                </c:pt>
                <c:pt idx="6">
                  <c:v>2007</c:v>
                </c:pt>
                <c:pt idx="7">
                  <c:v>2010</c:v>
                </c:pt>
                <c:pt idx="8">
                  <c:v>2013</c:v>
                </c:pt>
                <c:pt idx="9">
                  <c:v>2016</c:v>
                </c:pt>
                <c:pt idx="10">
                  <c:v>2019</c:v>
                </c:pt>
                <c:pt idx="11">
                  <c:v>2022</c:v>
                </c:pt>
              </c:numCache>
            </c:numRef>
          </c:cat>
          <c:val>
            <c:numRef>
              <c:f>Retirement!$C$18:$C$29</c:f>
              <c:numCache>
                <c:formatCode>0</c:formatCode>
                <c:ptCount val="12"/>
                <c:pt idx="0">
                  <c:v>13833.508</c:v>
                </c:pt>
                <c:pt idx="1">
                  <c:v>11395.833000000001</c:v>
                </c:pt>
                <c:pt idx="2">
                  <c:v>15483.415000000001</c:v>
                </c:pt>
                <c:pt idx="3">
                  <c:v>20056.668000000001</c:v>
                </c:pt>
                <c:pt idx="4">
                  <c:v>14229.532999999999</c:v>
                </c:pt>
                <c:pt idx="5">
                  <c:v>23569.120999999999</c:v>
                </c:pt>
                <c:pt idx="6">
                  <c:v>37206.016000000003</c:v>
                </c:pt>
                <c:pt idx="7">
                  <c:v>24584.27</c:v>
                </c:pt>
                <c:pt idx="8">
                  <c:v>24183.828000000001</c:v>
                </c:pt>
                <c:pt idx="9">
                  <c:v>30464.261999999999</c:v>
                </c:pt>
                <c:pt idx="10">
                  <c:v>40572.184000000001</c:v>
                </c:pt>
                <c:pt idx="11">
                  <c:v>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E-41C2-9391-C36AD20D2161}"/>
            </c:ext>
          </c:extLst>
        </c:ser>
        <c:ser>
          <c:idx val="2"/>
          <c:order val="2"/>
          <c:tx>
            <c:strRef>
              <c:f>Retirement!$D$17</c:f>
              <c:strCache>
                <c:ptCount val="1"/>
                <c:pt idx="0">
                  <c:v>Hispanic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Retirement!$A$18:$A$29</c:f>
              <c:numCache>
                <c:formatCode>General</c:formatCode>
                <c:ptCount val="12"/>
                <c:pt idx="0">
                  <c:v>1989</c:v>
                </c:pt>
                <c:pt idx="1">
                  <c:v>1992</c:v>
                </c:pt>
                <c:pt idx="2">
                  <c:v>1995</c:v>
                </c:pt>
                <c:pt idx="3">
                  <c:v>1998</c:v>
                </c:pt>
                <c:pt idx="4">
                  <c:v>2001</c:v>
                </c:pt>
                <c:pt idx="5">
                  <c:v>2004</c:v>
                </c:pt>
                <c:pt idx="6">
                  <c:v>2007</c:v>
                </c:pt>
                <c:pt idx="7">
                  <c:v>2010</c:v>
                </c:pt>
                <c:pt idx="8">
                  <c:v>2013</c:v>
                </c:pt>
                <c:pt idx="9">
                  <c:v>2016</c:v>
                </c:pt>
                <c:pt idx="10">
                  <c:v>2019</c:v>
                </c:pt>
                <c:pt idx="11">
                  <c:v>2022</c:v>
                </c:pt>
              </c:numCache>
            </c:numRef>
          </c:cat>
          <c:val>
            <c:numRef>
              <c:f>Retirement!$D$18:$D$29</c:f>
              <c:numCache>
                <c:formatCode>0</c:formatCode>
                <c:ptCount val="12"/>
                <c:pt idx="0">
                  <c:v>9914.0146000000004</c:v>
                </c:pt>
                <c:pt idx="1">
                  <c:v>13467.803</c:v>
                </c:pt>
                <c:pt idx="2">
                  <c:v>23225.123</c:v>
                </c:pt>
                <c:pt idx="3">
                  <c:v>20056.668000000001</c:v>
                </c:pt>
                <c:pt idx="4">
                  <c:v>16740.627</c:v>
                </c:pt>
                <c:pt idx="5">
                  <c:v>23569.120999999999</c:v>
                </c:pt>
                <c:pt idx="6">
                  <c:v>24327.011999999999</c:v>
                </c:pt>
                <c:pt idx="7">
                  <c:v>24584.27</c:v>
                </c:pt>
                <c:pt idx="8">
                  <c:v>20492.613000000001</c:v>
                </c:pt>
                <c:pt idx="9">
                  <c:v>28367.530999999999</c:v>
                </c:pt>
                <c:pt idx="10">
                  <c:v>35935.362999999998</c:v>
                </c:pt>
                <c:pt idx="11">
                  <c:v>55600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E-41C2-9391-C36AD20D2161}"/>
            </c:ext>
          </c:extLst>
        </c:ser>
        <c:ser>
          <c:idx val="3"/>
          <c:order val="3"/>
          <c:tx>
            <c:strRef>
              <c:f>Retirement!$E$17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Retirement!$A$18:$A$29</c:f>
              <c:numCache>
                <c:formatCode>General</c:formatCode>
                <c:ptCount val="12"/>
                <c:pt idx="0">
                  <c:v>1989</c:v>
                </c:pt>
                <c:pt idx="1">
                  <c:v>1992</c:v>
                </c:pt>
                <c:pt idx="2">
                  <c:v>1995</c:v>
                </c:pt>
                <c:pt idx="3">
                  <c:v>1998</c:v>
                </c:pt>
                <c:pt idx="4">
                  <c:v>2001</c:v>
                </c:pt>
                <c:pt idx="5">
                  <c:v>2004</c:v>
                </c:pt>
                <c:pt idx="6">
                  <c:v>2007</c:v>
                </c:pt>
                <c:pt idx="7">
                  <c:v>2010</c:v>
                </c:pt>
                <c:pt idx="8">
                  <c:v>2013</c:v>
                </c:pt>
                <c:pt idx="9">
                  <c:v>2016</c:v>
                </c:pt>
                <c:pt idx="10">
                  <c:v>2019</c:v>
                </c:pt>
                <c:pt idx="11">
                  <c:v>2022</c:v>
                </c:pt>
              </c:numCache>
            </c:numRef>
          </c:cat>
          <c:val>
            <c:numRef>
              <c:f>Retirement!$E$18:$E$29</c:f>
              <c:numCache>
                <c:formatCode>General</c:formatCode>
                <c:ptCount val="12"/>
                <c:pt idx="11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3E-41C2-9391-C36AD20D2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30832"/>
        <c:axId val="677524352"/>
      </c:lineChart>
      <c:catAx>
        <c:axId val="6775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24352"/>
        <c:crosses val="autoZero"/>
        <c:auto val="1"/>
        <c:lblAlgn val="ctr"/>
        <c:lblOffset val="100"/>
        <c:noMultiLvlLbl val="0"/>
      </c:catAx>
      <c:valAx>
        <c:axId val="6775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0</xdr:row>
      <xdr:rowOff>144780</xdr:rowOff>
    </xdr:from>
    <xdr:to>
      <xdr:col>15</xdr:col>
      <xdr:colOff>53340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7B874-2802-480E-2FE8-71A9036F1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480060</xdr:colOff>
      <xdr:row>0</xdr:row>
      <xdr:rowOff>137160</xdr:rowOff>
    </xdr:from>
    <xdr:to>
      <xdr:col>25</xdr:col>
      <xdr:colOff>281940</xdr:colOff>
      <xdr:row>19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6CF14-20DF-FA96-844D-9C1479A8AAAD}"/>
            </a:ext>
            <a:ext uri="{147F2762-F138-4A5C-976F-8EAC2B608ADB}">
              <a16:predDERef xmlns:a16="http://schemas.microsoft.com/office/drawing/2014/main" pred="{2477B874-2802-480E-2FE8-71A9036F1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ARogers\Documents\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urbn.is/wealthcha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4"/>
  <sheetViews>
    <sheetView topLeftCell="A8" workbookViewId="0">
      <selection sqref="A1:E29"/>
    </sheetView>
  </sheetViews>
  <sheetFormatPr defaultColWidth="8.7109375" defaultRowHeight="14.45"/>
  <cols>
    <col min="1" max="4" width="10.7109375" customWidth="1"/>
  </cols>
  <sheetData>
    <row r="1" spans="1:6">
      <c r="A1" t="s">
        <v>0</v>
      </c>
    </row>
    <row r="2" spans="1:6">
      <c r="B2" t="s">
        <v>1</v>
      </c>
      <c r="C2" t="s">
        <v>2</v>
      </c>
      <c r="D2" t="s">
        <v>3</v>
      </c>
      <c r="E2" t="s">
        <v>4</v>
      </c>
      <c r="F2" s="3"/>
    </row>
    <row r="3" spans="1:6">
      <c r="A3">
        <v>1989</v>
      </c>
      <c r="B3" s="4">
        <v>92432.648000000001</v>
      </c>
      <c r="C3" s="4">
        <v>42924.02</v>
      </c>
      <c r="D3" s="4">
        <v>56848.84</v>
      </c>
    </row>
    <row r="4" spans="1:6">
      <c r="A4">
        <v>1992</v>
      </c>
      <c r="B4" s="4">
        <v>98973.851999999999</v>
      </c>
      <c r="C4" s="4">
        <v>40656.527000000002</v>
      </c>
      <c r="D4" s="4">
        <v>32293.724999999999</v>
      </c>
    </row>
    <row r="5" spans="1:6">
      <c r="A5">
        <v>1995</v>
      </c>
      <c r="B5" s="4">
        <v>119487.63</v>
      </c>
      <c r="C5" s="4">
        <v>43198.078000000001</v>
      </c>
      <c r="D5" s="4">
        <v>74583.429999999993</v>
      </c>
    </row>
    <row r="6" spans="1:6">
      <c r="A6">
        <v>1998</v>
      </c>
      <c r="B6" s="4">
        <v>147543.48000000001</v>
      </c>
      <c r="C6" s="4">
        <v>58633.699000000001</v>
      </c>
      <c r="D6" s="4">
        <v>83160.172000000006</v>
      </c>
    </row>
    <row r="7" spans="1:6">
      <c r="A7">
        <v>2001</v>
      </c>
      <c r="B7" s="4">
        <v>196224.58</v>
      </c>
      <c r="C7" s="4">
        <v>53981.266000000003</v>
      </c>
      <c r="D7" s="4">
        <v>67945.664000000004</v>
      </c>
    </row>
    <row r="8" spans="1:6">
      <c r="A8">
        <v>2004</v>
      </c>
      <c r="B8" s="4">
        <v>214867.53</v>
      </c>
      <c r="C8" s="4">
        <v>93841.523000000001</v>
      </c>
      <c r="D8" s="4">
        <v>62132.512000000002</v>
      </c>
    </row>
    <row r="9" spans="1:6">
      <c r="A9">
        <v>2007</v>
      </c>
      <c r="B9" s="4">
        <v>240462.09</v>
      </c>
      <c r="C9" s="4">
        <v>97768.016000000003</v>
      </c>
      <c r="D9" s="4">
        <v>92995.172000000006</v>
      </c>
    </row>
    <row r="10" spans="1:6">
      <c r="A10">
        <v>2010</v>
      </c>
      <c r="B10" s="4">
        <v>264388.46999999997</v>
      </c>
      <c r="C10" s="4">
        <v>72148.116999999998</v>
      </c>
      <c r="D10" s="4">
        <v>89290.141000000003</v>
      </c>
    </row>
    <row r="11" spans="1:6">
      <c r="A11">
        <v>2013</v>
      </c>
      <c r="B11" s="4">
        <v>301164.03000000003</v>
      </c>
      <c r="C11" s="4">
        <v>71666.391000000003</v>
      </c>
      <c r="D11" s="4">
        <v>50430.141000000003</v>
      </c>
    </row>
    <row r="12" spans="1:6">
      <c r="A12">
        <v>2016</v>
      </c>
      <c r="B12" s="4">
        <v>321811.03000000003</v>
      </c>
      <c r="C12" s="4">
        <v>92172.945000000007</v>
      </c>
      <c r="D12" s="4">
        <v>118689.34</v>
      </c>
    </row>
    <row r="13" spans="1:6">
      <c r="A13">
        <v>2019</v>
      </c>
      <c r="B13" s="4">
        <v>341030.03</v>
      </c>
      <c r="C13" s="4">
        <v>126512.91</v>
      </c>
      <c r="D13" s="4">
        <v>124043.84</v>
      </c>
    </row>
    <row r="14" spans="1:6">
      <c r="A14">
        <v>2022</v>
      </c>
      <c r="B14" s="4">
        <v>380333.47</v>
      </c>
      <c r="C14" s="4">
        <v>117526.69</v>
      </c>
      <c r="D14" s="4">
        <v>120318.34</v>
      </c>
      <c r="E14" s="4">
        <v>359924.38299999997</v>
      </c>
    </row>
    <row r="16" spans="1:6">
      <c r="A16" t="s">
        <v>5</v>
      </c>
    </row>
    <row r="17" spans="1:6">
      <c r="B17" t="s">
        <v>1</v>
      </c>
      <c r="C17" t="s">
        <v>2</v>
      </c>
      <c r="D17" t="s">
        <v>3</v>
      </c>
      <c r="E17" t="s">
        <v>4</v>
      </c>
      <c r="F17" s="3"/>
    </row>
    <row r="18" spans="1:6">
      <c r="A18">
        <v>1989</v>
      </c>
      <c r="B18" s="4">
        <v>27667.018</v>
      </c>
      <c r="C18" s="4">
        <v>13833.508</v>
      </c>
      <c r="D18" s="4">
        <v>9914.0146000000004</v>
      </c>
    </row>
    <row r="19" spans="1:6">
      <c r="A19">
        <v>1992</v>
      </c>
      <c r="B19" s="4">
        <v>31079.546999999999</v>
      </c>
      <c r="C19" s="4">
        <v>11395.833000000001</v>
      </c>
      <c r="D19" s="4">
        <v>13467.803</v>
      </c>
    </row>
    <row r="20" spans="1:6">
      <c r="A20">
        <v>1995</v>
      </c>
      <c r="B20" s="4">
        <v>35031.222999999998</v>
      </c>
      <c r="C20" s="4">
        <v>15483.415000000001</v>
      </c>
      <c r="D20" s="4">
        <v>23225.123</v>
      </c>
    </row>
    <row r="21" spans="1:6">
      <c r="A21">
        <v>1998</v>
      </c>
      <c r="B21" s="4">
        <v>47406.663999999997</v>
      </c>
      <c r="C21" s="4">
        <v>20056.668000000001</v>
      </c>
      <c r="D21" s="4">
        <v>20056.668000000001</v>
      </c>
    </row>
    <row r="22" spans="1:6">
      <c r="A22">
        <v>2001</v>
      </c>
      <c r="B22" s="4">
        <v>58927.008000000002</v>
      </c>
      <c r="C22" s="4">
        <v>14229.532999999999</v>
      </c>
      <c r="D22" s="4">
        <v>16740.627</v>
      </c>
    </row>
    <row r="23" spans="1:6">
      <c r="A23">
        <v>2004</v>
      </c>
      <c r="B23" s="4">
        <v>64422.266000000003</v>
      </c>
      <c r="C23" s="4">
        <v>23569.120999999999</v>
      </c>
      <c r="D23" s="4">
        <v>23569.120999999999</v>
      </c>
    </row>
    <row r="24" spans="1:6">
      <c r="A24">
        <v>2007</v>
      </c>
      <c r="B24" s="4">
        <v>75843.031000000003</v>
      </c>
      <c r="C24" s="4">
        <v>37206.016000000003</v>
      </c>
      <c r="D24" s="4">
        <v>24327.011999999999</v>
      </c>
    </row>
    <row r="25" spans="1:6">
      <c r="A25">
        <v>2010</v>
      </c>
      <c r="B25" s="4">
        <v>73752.804999999993</v>
      </c>
      <c r="C25" s="4">
        <v>24584.27</v>
      </c>
      <c r="D25" s="4">
        <v>24584.27</v>
      </c>
    </row>
    <row r="26" spans="1:6">
      <c r="A26">
        <v>2013</v>
      </c>
      <c r="B26" s="4">
        <v>96735.312999999995</v>
      </c>
      <c r="C26" s="4">
        <v>24183.828000000001</v>
      </c>
      <c r="D26" s="4">
        <v>20492.613000000001</v>
      </c>
    </row>
    <row r="27" spans="1:6">
      <c r="A27">
        <v>2016</v>
      </c>
      <c r="B27" s="4">
        <v>94969.562999999995</v>
      </c>
      <c r="C27" s="4">
        <v>30464.261999999999</v>
      </c>
      <c r="D27" s="4">
        <v>28367.530999999999</v>
      </c>
    </row>
    <row r="28" spans="1:6">
      <c r="A28">
        <v>2019</v>
      </c>
      <c r="B28" s="4">
        <v>92736.43</v>
      </c>
      <c r="C28" s="4">
        <v>40572.184000000001</v>
      </c>
      <c r="D28" s="4">
        <v>35935.362999999998</v>
      </c>
    </row>
    <row r="29" spans="1:6">
      <c r="A29">
        <v>2022</v>
      </c>
      <c r="B29" s="4">
        <v>100000</v>
      </c>
      <c r="C29" s="4">
        <v>39000</v>
      </c>
      <c r="D29" s="4">
        <v>55600</v>
      </c>
      <c r="E29">
        <v>40000</v>
      </c>
    </row>
    <row r="30" spans="1:6">
      <c r="B30" s="4"/>
      <c r="C30" s="4"/>
      <c r="D30" s="4"/>
    </row>
    <row r="31" spans="1:6">
      <c r="A31" s="1" t="s">
        <v>6</v>
      </c>
    </row>
    <row r="32" spans="1:6">
      <c r="A32" s="1" t="s">
        <v>7</v>
      </c>
    </row>
    <row r="33" spans="1:5">
      <c r="A33" s="5" t="s">
        <v>8</v>
      </c>
      <c r="B33" s="5"/>
      <c r="C33" s="5"/>
      <c r="D33" s="5"/>
      <c r="E33" s="5"/>
    </row>
    <row r="34" spans="1:5">
      <c r="A34" s="2" t="s">
        <v>9</v>
      </c>
    </row>
  </sheetData>
  <hyperlinks>
    <hyperlink ref="A34" r:id="rId1" display="http://urbn.is/wealthcharts" xr:uid="{00000000-0004-0000-0000-000000000000}"/>
  </hyperlinks>
  <pageMargins left="0.7" right="0.7" top="0.75" bottom="0.75" header="0.3" footer="0.3"/>
  <pageSetup scale="9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CE9E-2EB0-4CC0-AEBE-9300DC2917FF}">
  <dimension ref="A1:M29"/>
  <sheetViews>
    <sheetView tabSelected="1" workbookViewId="0">
      <selection activeCell="M3" sqref="M3"/>
    </sheetView>
  </sheetViews>
  <sheetFormatPr defaultRowHeight="15"/>
  <cols>
    <col min="10" max="10" width="18.42578125" bestFit="1" customWidth="1"/>
  </cols>
  <sheetData>
    <row r="1" spans="1:13">
      <c r="A1" t="s">
        <v>0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</row>
    <row r="2" spans="1:13">
      <c r="B2" t="s">
        <v>1</v>
      </c>
      <c r="C2" t="s">
        <v>2</v>
      </c>
      <c r="D2" t="s">
        <v>3</v>
      </c>
      <c r="E2" t="s">
        <v>4</v>
      </c>
      <c r="G2">
        <v>1</v>
      </c>
      <c r="H2" s="6" t="s">
        <v>15</v>
      </c>
      <c r="I2">
        <f>(B14-C14)/(B3-C3)</f>
        <v>5.3083026255544778</v>
      </c>
      <c r="J2" t="str">
        <f ca="1">_xlfn.FORMULATEXT(I2)</f>
        <v>=(B14-C14)/(B3-C3)</v>
      </c>
      <c r="K2" s="6" t="s">
        <v>16</v>
      </c>
      <c r="M2" t="s">
        <v>17</v>
      </c>
    </row>
    <row r="3" spans="1:13">
      <c r="A3">
        <v>1989</v>
      </c>
      <c r="B3" s="4">
        <v>92432.648000000001</v>
      </c>
      <c r="C3" s="4">
        <v>42924.02</v>
      </c>
      <c r="D3" s="4">
        <v>56848.84</v>
      </c>
      <c r="I3">
        <f>(B14-D14)/(B3-C3)</f>
        <v>5.2519154843070979</v>
      </c>
    </row>
    <row r="4" spans="1:13">
      <c r="A4">
        <v>1992</v>
      </c>
      <c r="B4" s="4">
        <v>98973.851999999999</v>
      </c>
      <c r="C4" s="4">
        <v>40656.527000000002</v>
      </c>
      <c r="D4" s="4">
        <v>32293.724999999999</v>
      </c>
      <c r="G4">
        <v>2</v>
      </c>
      <c r="H4" s="6" t="s">
        <v>18</v>
      </c>
      <c r="I4" s="4">
        <f>B3-C3</f>
        <v>49508.628000000004</v>
      </c>
      <c r="J4" t="str">
        <f ca="1">_xlfn.FORMULATEXT(I4)</f>
        <v>=B3-C3</v>
      </c>
      <c r="K4">
        <v>1989</v>
      </c>
      <c r="M4" t="s">
        <v>17</v>
      </c>
    </row>
    <row r="5" spans="1:13">
      <c r="A5">
        <v>1995</v>
      </c>
      <c r="B5" s="4">
        <v>119487.63</v>
      </c>
      <c r="C5" s="4">
        <v>43198.078000000001</v>
      </c>
      <c r="D5" s="4">
        <v>74583.429999999993</v>
      </c>
      <c r="I5">
        <f>B3/C3</f>
        <v>2.1534014754442854</v>
      </c>
      <c r="J5" t="str">
        <f ca="1">_xlfn.FORMULATEXT(I5)</f>
        <v>=B3/C3</v>
      </c>
      <c r="K5">
        <v>1989</v>
      </c>
      <c r="M5" t="s">
        <v>17</v>
      </c>
    </row>
    <row r="6" spans="1:13">
      <c r="A6">
        <v>1998</v>
      </c>
      <c r="B6" s="4">
        <v>147543.48000000001</v>
      </c>
      <c r="C6" s="4">
        <v>58633.699000000001</v>
      </c>
      <c r="D6" s="4">
        <v>83160.172000000006</v>
      </c>
    </row>
    <row r="7" spans="1:13">
      <c r="A7">
        <v>2001</v>
      </c>
      <c r="B7" s="4">
        <v>196224.58</v>
      </c>
      <c r="C7" s="4">
        <v>53981.266000000003</v>
      </c>
      <c r="D7" s="4">
        <v>67945.664000000004</v>
      </c>
      <c r="G7">
        <v>3</v>
      </c>
      <c r="H7" s="6" t="s">
        <v>19</v>
      </c>
      <c r="I7" s="4">
        <f>B3-D3</f>
        <v>35583.808000000005</v>
      </c>
      <c r="J7" t="str">
        <f ca="1">_xlfn.FORMULATEXT(I7)</f>
        <v>=B3-D3</v>
      </c>
      <c r="K7">
        <v>1989</v>
      </c>
      <c r="M7" t="s">
        <v>17</v>
      </c>
    </row>
    <row r="8" spans="1:13">
      <c r="A8">
        <v>2004</v>
      </c>
      <c r="B8" s="4">
        <v>214867.53</v>
      </c>
      <c r="C8" s="4">
        <v>93841.523000000001</v>
      </c>
      <c r="D8" s="4">
        <v>62132.512000000002</v>
      </c>
      <c r="I8">
        <f>B3/D3</f>
        <v>1.6259372750613734</v>
      </c>
      <c r="J8" t="str">
        <f ca="1">_xlfn.FORMULATEXT(I8)</f>
        <v>=B3/D3</v>
      </c>
      <c r="K8">
        <v>1989</v>
      </c>
      <c r="M8" t="s">
        <v>17</v>
      </c>
    </row>
    <row r="9" spans="1:13">
      <c r="A9">
        <v>2007</v>
      </c>
      <c r="B9" s="4">
        <v>240462.09</v>
      </c>
      <c r="C9" s="4">
        <v>97768.016000000003</v>
      </c>
      <c r="D9" s="4">
        <v>92995.172000000006</v>
      </c>
    </row>
    <row r="10" spans="1:13">
      <c r="A10">
        <v>2010</v>
      </c>
      <c r="B10" s="4">
        <v>264388.46999999997</v>
      </c>
      <c r="C10" s="4">
        <v>72148.116999999998</v>
      </c>
      <c r="D10" s="4">
        <v>89290.141000000003</v>
      </c>
      <c r="G10">
        <v>4</v>
      </c>
      <c r="H10" s="6" t="s">
        <v>20</v>
      </c>
      <c r="J10">
        <f>B14/C14</f>
        <v>3.2361455087350794</v>
      </c>
      <c r="K10">
        <v>2022</v>
      </c>
      <c r="M10" t="s">
        <v>17</v>
      </c>
    </row>
    <row r="11" spans="1:13">
      <c r="A11">
        <v>2013</v>
      </c>
      <c r="B11" s="4">
        <v>301164.03000000003</v>
      </c>
      <c r="C11" s="4">
        <v>71666.391000000003</v>
      </c>
      <c r="D11" s="4">
        <v>50430.141000000003</v>
      </c>
      <c r="J11">
        <f>B14/D14</f>
        <v>3.1610598184782135</v>
      </c>
      <c r="K11">
        <v>2022</v>
      </c>
      <c r="M11" t="s">
        <v>17</v>
      </c>
    </row>
    <row r="12" spans="1:13">
      <c r="A12">
        <v>2016</v>
      </c>
      <c r="B12" s="4">
        <v>321811.03000000003</v>
      </c>
      <c r="C12" s="4">
        <v>92172.945000000007</v>
      </c>
      <c r="D12" s="4">
        <v>118689.34</v>
      </c>
    </row>
    <row r="13" spans="1:13">
      <c r="A13">
        <v>2019</v>
      </c>
      <c r="B13" s="4">
        <v>341030.03</v>
      </c>
      <c r="C13" s="4">
        <v>126512.91</v>
      </c>
      <c r="D13" s="4">
        <v>124043.84</v>
      </c>
      <c r="G13">
        <v>5</v>
      </c>
      <c r="H13" s="6" t="s">
        <v>21</v>
      </c>
      <c r="I13" s="4">
        <f>B14-E14</f>
        <v>20409.087</v>
      </c>
      <c r="J13" s="4" t="str">
        <f ca="1">_xlfn.FORMULATEXT(I13)</f>
        <v>=B14-E14</v>
      </c>
      <c r="K13">
        <v>2022</v>
      </c>
      <c r="M13" t="s">
        <v>17</v>
      </c>
    </row>
    <row r="14" spans="1:13">
      <c r="A14">
        <v>2022</v>
      </c>
      <c r="B14" s="4">
        <v>380333.47</v>
      </c>
      <c r="C14" s="4">
        <v>117526.69</v>
      </c>
      <c r="D14" s="4">
        <v>120318.34</v>
      </c>
      <c r="E14" s="4">
        <v>359924.38299999997</v>
      </c>
    </row>
    <row r="16" spans="1:13">
      <c r="A16" t="s">
        <v>5</v>
      </c>
    </row>
    <row r="17" spans="1:5">
      <c r="B17" t="s">
        <v>1</v>
      </c>
      <c r="C17" t="s">
        <v>2</v>
      </c>
      <c r="D17" t="s">
        <v>3</v>
      </c>
      <c r="E17" t="s">
        <v>4</v>
      </c>
    </row>
    <row r="18" spans="1:5">
      <c r="A18">
        <v>1989</v>
      </c>
      <c r="B18" s="4">
        <v>27667.018</v>
      </c>
      <c r="C18" s="4">
        <v>13833.508</v>
      </c>
      <c r="D18" s="4">
        <v>9914.0146000000004</v>
      </c>
    </row>
    <row r="19" spans="1:5">
      <c r="A19">
        <v>1992</v>
      </c>
      <c r="B19" s="4">
        <v>31079.546999999999</v>
      </c>
      <c r="C19" s="4">
        <v>11395.833000000001</v>
      </c>
      <c r="D19" s="4">
        <v>13467.803</v>
      </c>
    </row>
    <row r="20" spans="1:5">
      <c r="A20">
        <v>1995</v>
      </c>
      <c r="B20" s="4">
        <v>35031.222999999998</v>
      </c>
      <c r="C20" s="4">
        <v>15483.415000000001</v>
      </c>
      <c r="D20" s="4">
        <v>23225.123</v>
      </c>
    </row>
    <row r="21" spans="1:5">
      <c r="A21">
        <v>1998</v>
      </c>
      <c r="B21" s="4">
        <v>47406.663999999997</v>
      </c>
      <c r="C21" s="4">
        <v>20056.668000000001</v>
      </c>
      <c r="D21" s="4">
        <v>20056.668000000001</v>
      </c>
    </row>
    <row r="22" spans="1:5">
      <c r="A22">
        <v>2001</v>
      </c>
      <c r="B22" s="4">
        <v>58927.008000000002</v>
      </c>
      <c r="C22" s="4">
        <v>14229.532999999999</v>
      </c>
      <c r="D22" s="4">
        <v>16740.627</v>
      </c>
    </row>
    <row r="23" spans="1:5">
      <c r="A23">
        <v>2004</v>
      </c>
      <c r="B23" s="4">
        <v>64422.266000000003</v>
      </c>
      <c r="C23" s="4">
        <v>23569.120999999999</v>
      </c>
      <c r="D23" s="4">
        <v>23569.120999999999</v>
      </c>
    </row>
    <row r="24" spans="1:5">
      <c r="A24">
        <v>2007</v>
      </c>
      <c r="B24" s="4">
        <v>75843.031000000003</v>
      </c>
      <c r="C24" s="4">
        <v>37206.016000000003</v>
      </c>
      <c r="D24" s="4">
        <v>24327.011999999999</v>
      </c>
    </row>
    <row r="25" spans="1:5">
      <c r="A25">
        <v>2010</v>
      </c>
      <c r="B25" s="4">
        <v>73752.804999999993</v>
      </c>
      <c r="C25" s="4">
        <v>24584.27</v>
      </c>
      <c r="D25" s="4">
        <v>24584.27</v>
      </c>
    </row>
    <row r="26" spans="1:5">
      <c r="A26">
        <v>2013</v>
      </c>
      <c r="B26" s="4">
        <v>96735.312999999995</v>
      </c>
      <c r="C26" s="4">
        <v>24183.828000000001</v>
      </c>
      <c r="D26" s="4">
        <v>20492.613000000001</v>
      </c>
    </row>
    <row r="27" spans="1:5">
      <c r="A27">
        <v>2016</v>
      </c>
      <c r="B27" s="4">
        <v>94969.562999999995</v>
      </c>
      <c r="C27" s="4">
        <v>30464.261999999999</v>
      </c>
      <c r="D27" s="4">
        <v>28367.530999999999</v>
      </c>
    </row>
    <row r="28" spans="1:5">
      <c r="A28">
        <v>2019</v>
      </c>
      <c r="B28" s="4">
        <v>92736.43</v>
      </c>
      <c r="C28" s="4">
        <v>40572.184000000001</v>
      </c>
      <c r="D28" s="4">
        <v>35935.362999999998</v>
      </c>
    </row>
    <row r="29" spans="1:5">
      <c r="A29">
        <v>2022</v>
      </c>
      <c r="B29" s="4">
        <v>100000</v>
      </c>
      <c r="C29" s="4">
        <v>39000</v>
      </c>
      <c r="D29" s="4">
        <v>55600</v>
      </c>
      <c r="E29">
        <v>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The Urban Institute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Kalish, Emma</dc:creator>
  <cp:keywords/>
  <dc:description/>
  <cp:lastModifiedBy>Wekulom, Apueela</cp:lastModifiedBy>
  <cp:revision/>
  <dcterms:created xsi:type="dcterms:W3CDTF">2015-02-03T18:37:36Z</dcterms:created>
  <dcterms:modified xsi:type="dcterms:W3CDTF">2024-04-01T15:53:25Z</dcterms:modified>
  <cp:category/>
  <cp:contentStatus/>
</cp:coreProperties>
</file>